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86" documentId="6_{B05BF85E-1B70-48AE-BFC8-547293EED799}" xr6:coauthVersionLast="47" xr6:coauthVersionMax="47" xr10:uidLastSave="{B0528983-694D-457C-ADC0-D2151EA76935}"/>
  <bookViews>
    <workbookView xWindow="-108" yWindow="-108" windowWidth="23256" windowHeight="12720" activeTab="2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_xlnm._FilterDatabase" localSheetId="1" hidden="1">VAT!$A$1:$G$94</definedName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C12" i="23" s="1"/>
  <c r="C27" i="23" s="1"/>
  <c r="G2" i="45"/>
  <c r="A2" i="45" a="1"/>
  <c r="A2" i="45" s="1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C2" i="20" a="1"/>
  <c r="D2" i="20" s="1"/>
  <c r="B2" i="20"/>
  <c r="A2" i="20"/>
  <c r="C1" i="20" a="1"/>
  <c r="C1" i="20" s="1"/>
  <c r="A2" i="47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52" i="41"/>
  <c r="E52" i="41"/>
  <c r="F51" i="41"/>
  <c r="E51" i="41"/>
  <c r="F48" i="41"/>
  <c r="E48" i="41"/>
  <c r="F47" i="41"/>
  <c r="E47" i="41"/>
  <c r="F44" i="41"/>
  <c r="E44" i="41"/>
  <c r="F43" i="41"/>
  <c r="E43" i="41"/>
  <c r="F40" i="41"/>
  <c r="E40" i="41"/>
  <c r="F39" i="41"/>
  <c r="E39" i="41"/>
  <c r="F36" i="41"/>
  <c r="E36" i="41"/>
  <c r="F35" i="41"/>
  <c r="E35" i="41"/>
  <c r="F32" i="41"/>
  <c r="E32" i="41"/>
  <c r="F31" i="41"/>
  <c r="E31" i="41"/>
  <c r="F28" i="41"/>
  <c r="E28" i="41"/>
  <c r="F27" i="41"/>
  <c r="E27" i="41"/>
  <c r="F24" i="41"/>
  <c r="E24" i="41"/>
  <c r="F23" i="41"/>
  <c r="E23" i="41"/>
  <c r="F20" i="41"/>
  <c r="E20" i="41"/>
  <c r="F19" i="41"/>
  <c r="E19" i="41"/>
  <c r="E17" i="41" a="1"/>
  <c r="F50" i="41" s="1"/>
  <c r="E17" i="41"/>
  <c r="C17" i="41" a="1"/>
  <c r="H16" i="41"/>
  <c r="H15" i="41"/>
  <c r="H14" i="41"/>
  <c r="H13" i="41"/>
  <c r="H12" i="41"/>
  <c r="H11" i="41"/>
  <c r="H10" i="41"/>
  <c r="H9" i="41"/>
  <c r="H8" i="41"/>
  <c r="H7" i="41"/>
  <c r="H6" i="41"/>
  <c r="H5" i="41"/>
  <c r="A68" i="41"/>
  <c r="A41" i="41"/>
  <c r="A29" i="41"/>
  <c r="B28" i="41"/>
  <c r="B16" i="41"/>
  <c r="A2" i="41" a="1"/>
  <c r="B41" i="41" s="1"/>
  <c r="F25" i="40"/>
  <c r="F23" i="40"/>
  <c r="E23" i="40"/>
  <c r="F21" i="40"/>
  <c r="J20" i="40"/>
  <c r="F19" i="40"/>
  <c r="E19" i="40"/>
  <c r="J16" i="40"/>
  <c r="I12" i="40" s="1"/>
  <c r="I16" i="40"/>
  <c r="H12" i="40" s="1"/>
  <c r="F16" i="40"/>
  <c r="E16" i="40"/>
  <c r="O15" i="40"/>
  <c r="N15" i="40"/>
  <c r="F12" i="40"/>
  <c r="F17" i="40" s="1"/>
  <c r="E12" i="40"/>
  <c r="H9" i="40"/>
  <c r="O16" i="40" s="1"/>
  <c r="H8" i="40"/>
  <c r="N16" i="40" s="1"/>
  <c r="L30" i="39"/>
  <c r="K30" i="39"/>
  <c r="O30" i="39" s="1"/>
  <c r="I30" i="39"/>
  <c r="M30" i="39" s="1"/>
  <c r="E30" i="39"/>
  <c r="G29" i="39"/>
  <c r="E29" i="39"/>
  <c r="G28" i="39"/>
  <c r="E28" i="39"/>
  <c r="M27" i="39"/>
  <c r="L27" i="39"/>
  <c r="K27" i="39"/>
  <c r="J27" i="39"/>
  <c r="I27" i="39"/>
  <c r="G27" i="39"/>
  <c r="G30" i="39" s="1"/>
  <c r="J30" i="39" s="1"/>
  <c r="E27" i="39"/>
  <c r="G26" i="39"/>
  <c r="E26" i="39"/>
  <c r="G25" i="39"/>
  <c r="E25" i="39"/>
  <c r="L24" i="39"/>
  <c r="K24" i="39"/>
  <c r="J24" i="39"/>
  <c r="M24" i="39" s="1"/>
  <c r="I24" i="39"/>
  <c r="E24" i="39"/>
  <c r="E23" i="39"/>
  <c r="E22" i="39"/>
  <c r="L21" i="39"/>
  <c r="K21" i="39"/>
  <c r="O21" i="39" s="1"/>
  <c r="J21" i="39"/>
  <c r="M21" i="39" s="1"/>
  <c r="I21" i="39"/>
  <c r="G21" i="39"/>
  <c r="E21" i="39"/>
  <c r="G20" i="39"/>
  <c r="E20" i="39"/>
  <c r="G19" i="39"/>
  <c r="E19" i="39"/>
  <c r="K18" i="39"/>
  <c r="J18" i="39"/>
  <c r="G18" i="39"/>
  <c r="E18" i="39"/>
  <c r="L17" i="39"/>
  <c r="O17" i="39" s="1"/>
  <c r="K17" i="39"/>
  <c r="J17" i="39"/>
  <c r="M17" i="39" s="1"/>
  <c r="I17" i="39"/>
  <c r="E17" i="39"/>
  <c r="E16" i="39"/>
  <c r="E15" i="39"/>
  <c r="E14" i="39"/>
  <c r="E13" i="39"/>
  <c r="E12" i="39"/>
  <c r="E11" i="39"/>
  <c r="E10" i="39"/>
  <c r="E9" i="39"/>
  <c r="E8" i="39"/>
  <c r="G7" i="39"/>
  <c r="E7" i="39"/>
  <c r="L6" i="39"/>
  <c r="K6" i="39"/>
  <c r="O6" i="39" s="1"/>
  <c r="J6" i="39"/>
  <c r="G6" i="39"/>
  <c r="I6" i="39" s="1"/>
  <c r="M6" i="39" s="1"/>
  <c r="E6" i="39"/>
  <c r="O5" i="39"/>
  <c r="M5" i="39"/>
  <c r="L5" i="39"/>
  <c r="K5" i="39"/>
  <c r="J5" i="39"/>
  <c r="I5" i="39"/>
  <c r="E5" i="39"/>
  <c r="P4" i="39"/>
  <c r="O4" i="39"/>
  <c r="B68" i="39"/>
  <c r="A68" i="39"/>
  <c r="B67" i="39"/>
  <c r="A67" i="39"/>
  <c r="B64" i="39"/>
  <c r="A64" i="39"/>
  <c r="B63" i="39"/>
  <c r="A63" i="39"/>
  <c r="B60" i="39"/>
  <c r="A60" i="39"/>
  <c r="B59" i="39"/>
  <c r="A59" i="39"/>
  <c r="B56" i="39"/>
  <c r="A56" i="39"/>
  <c r="B55" i="39"/>
  <c r="A55" i="39"/>
  <c r="B52" i="39"/>
  <c r="A52" i="39"/>
  <c r="B51" i="39"/>
  <c r="A51" i="39"/>
  <c r="B48" i="39"/>
  <c r="A48" i="39"/>
  <c r="B47" i="39"/>
  <c r="A47" i="39"/>
  <c r="B44" i="39"/>
  <c r="A44" i="39"/>
  <c r="B43" i="39"/>
  <c r="A43" i="39"/>
  <c r="B40" i="39"/>
  <c r="A40" i="39"/>
  <c r="B39" i="39"/>
  <c r="A39" i="39"/>
  <c r="B36" i="39"/>
  <c r="A36" i="39"/>
  <c r="B35" i="39"/>
  <c r="A35" i="39"/>
  <c r="B32" i="39"/>
  <c r="A32" i="39"/>
  <c r="B31" i="39"/>
  <c r="A31" i="39"/>
  <c r="B28" i="39"/>
  <c r="A28" i="39"/>
  <c r="B27" i="39"/>
  <c r="A27" i="39"/>
  <c r="B24" i="39"/>
  <c r="A24" i="39"/>
  <c r="B23" i="39"/>
  <c r="A23" i="39"/>
  <c r="B20" i="39"/>
  <c r="A20" i="39"/>
  <c r="B19" i="39"/>
  <c r="A19" i="39"/>
  <c r="B16" i="39"/>
  <c r="A16" i="39"/>
  <c r="B15" i="39"/>
  <c r="A15" i="39"/>
  <c r="B12" i="39"/>
  <c r="A12" i="39"/>
  <c r="B11" i="39"/>
  <c r="A11" i="39"/>
  <c r="B8" i="39"/>
  <c r="A8" i="39"/>
  <c r="B7" i="39"/>
  <c r="A7" i="39"/>
  <c r="B4" i="39"/>
  <c r="A4" i="39"/>
  <c r="B3" i="39"/>
  <c r="A3" i="39"/>
  <c r="A2" i="39" a="1"/>
  <c r="B70" i="39" s="1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B55" i="9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B52" i="9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K50" i="9" s="1"/>
  <c r="L50" i="9" s="1"/>
  <c r="B50" i="9"/>
  <c r="B25" i="23" s="1"/>
  <c r="D25" i="23" s="1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K36" i="9" s="1"/>
  <c r="L36" i="9" s="1"/>
  <c r="H36" i="9"/>
  <c r="G36" i="9"/>
  <c r="F36" i="9"/>
  <c r="E36" i="9"/>
  <c r="D36" i="9"/>
  <c r="C36" i="9"/>
  <c r="B36" i="9"/>
  <c r="B11" i="23" s="1"/>
  <c r="J35" i="9"/>
  <c r="I35" i="9"/>
  <c r="H35" i="9"/>
  <c r="G35" i="9"/>
  <c r="F35" i="9"/>
  <c r="E35" i="9"/>
  <c r="D35" i="9"/>
  <c r="C35" i="9"/>
  <c r="B35" i="9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K32" i="9" s="1"/>
  <c r="L32" i="9" s="1"/>
  <c r="G32" i="9"/>
  <c r="F32" i="9"/>
  <c r="E32" i="9"/>
  <c r="D32" i="9"/>
  <c r="C32" i="9"/>
  <c r="B32" i="9"/>
  <c r="J31" i="9"/>
  <c r="I31" i="9"/>
  <c r="H31" i="9"/>
  <c r="G31" i="9"/>
  <c r="F31" i="9"/>
  <c r="E31" i="9"/>
  <c r="D31" i="9"/>
  <c r="C31" i="9"/>
  <c r="K31" i="9" s="1"/>
  <c r="L31" i="9" s="1"/>
  <c r="B31" i="9"/>
  <c r="B6" i="23" s="1"/>
  <c r="H6" i="23" s="1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G19" i="9"/>
  <c r="F19" i="9"/>
  <c r="E19" i="9"/>
  <c r="D19" i="9"/>
  <c r="Z15" i="9" s="1"/>
  <c r="C19" i="9"/>
  <c r="K19" i="9" s="1"/>
  <c r="AC15" i="9" s="1"/>
  <c r="B19" i="9"/>
  <c r="J18" i="9"/>
  <c r="I18" i="9"/>
  <c r="H18" i="9"/>
  <c r="G18" i="9"/>
  <c r="AB14" i="9" s="1"/>
  <c r="F18" i="9"/>
  <c r="AA14" i="9" s="1"/>
  <c r="E18" i="9"/>
  <c r="Z14" i="9" s="1"/>
  <c r="D18" i="9"/>
  <c r="C18" i="9"/>
  <c r="K18" i="9" s="1"/>
  <c r="L18" i="9" s="1"/>
  <c r="B18" i="9"/>
  <c r="J17" i="9"/>
  <c r="I17" i="9"/>
  <c r="H17" i="9"/>
  <c r="G17" i="9"/>
  <c r="F17" i="9"/>
  <c r="E17" i="9"/>
  <c r="Z13" i="9" s="1"/>
  <c r="D17" i="9"/>
  <c r="C17" i="9"/>
  <c r="B17" i="9"/>
  <c r="J16" i="9"/>
  <c r="I16" i="9"/>
  <c r="H16" i="9"/>
  <c r="G16" i="9"/>
  <c r="F16" i="9"/>
  <c r="E16" i="9"/>
  <c r="D16" i="9"/>
  <c r="C16" i="9"/>
  <c r="Y12" i="9" s="1"/>
  <c r="B16" i="9"/>
  <c r="AG15" i="9"/>
  <c r="AF15" i="9"/>
  <c r="AE15" i="9"/>
  <c r="AD15" i="9"/>
  <c r="AB15" i="9"/>
  <c r="AA15" i="9"/>
  <c r="Y15" i="9"/>
  <c r="J15" i="9"/>
  <c r="I15" i="9"/>
  <c r="H15" i="9"/>
  <c r="G15" i="9"/>
  <c r="AB11" i="9" s="1"/>
  <c r="F15" i="9"/>
  <c r="E15" i="9"/>
  <c r="Z11" i="9" s="1"/>
  <c r="D15" i="9"/>
  <c r="C15" i="9"/>
  <c r="B15" i="9"/>
  <c r="AG14" i="9"/>
  <c r="AF14" i="9"/>
  <c r="AE14" i="9"/>
  <c r="AD14" i="9"/>
  <c r="Y14" i="9"/>
  <c r="J14" i="9"/>
  <c r="I14" i="9"/>
  <c r="H14" i="9"/>
  <c r="G14" i="9"/>
  <c r="F14" i="9"/>
  <c r="E14" i="9"/>
  <c r="D14" i="9"/>
  <c r="C14" i="9"/>
  <c r="Y10" i="9" s="1"/>
  <c r="B14" i="9"/>
  <c r="AG13" i="9"/>
  <c r="AF13" i="9"/>
  <c r="AE13" i="9"/>
  <c r="AD13" i="9"/>
  <c r="AB13" i="9"/>
  <c r="AA13" i="9"/>
  <c r="Y13" i="9"/>
  <c r="J13" i="9"/>
  <c r="I13" i="9"/>
  <c r="H13" i="9"/>
  <c r="G13" i="9"/>
  <c r="AB9" i="9" s="1"/>
  <c r="F13" i="9"/>
  <c r="E13" i="9"/>
  <c r="D13" i="9"/>
  <c r="Z9" i="9" s="1"/>
  <c r="C13" i="9"/>
  <c r="B13" i="9"/>
  <c r="AG12" i="9"/>
  <c r="AF12" i="9"/>
  <c r="AE12" i="9"/>
  <c r="AD12" i="9"/>
  <c r="AB12" i="9"/>
  <c r="AA12" i="9"/>
  <c r="Z12" i="9"/>
  <c r="J12" i="9"/>
  <c r="I12" i="9"/>
  <c r="H12" i="9"/>
  <c r="G12" i="9"/>
  <c r="AB8" i="9" s="1"/>
  <c r="F12" i="9"/>
  <c r="AA8" i="9" s="1"/>
  <c r="E12" i="9"/>
  <c r="D12" i="9"/>
  <c r="C12" i="9"/>
  <c r="B12" i="9"/>
  <c r="AG11" i="9"/>
  <c r="AF11" i="9"/>
  <c r="AE11" i="9"/>
  <c r="AD11" i="9"/>
  <c r="AA11" i="9"/>
  <c r="Y11" i="9"/>
  <c r="J11" i="9"/>
  <c r="I11" i="9"/>
  <c r="H11" i="9"/>
  <c r="G11" i="9"/>
  <c r="F11" i="9"/>
  <c r="E11" i="9"/>
  <c r="D11" i="9"/>
  <c r="Z7" i="9" s="1"/>
  <c r="C11" i="9"/>
  <c r="Y7" i="9" s="1"/>
  <c r="B11" i="9"/>
  <c r="AG10" i="9"/>
  <c r="AF10" i="9"/>
  <c r="AE10" i="9"/>
  <c r="AD10" i="9"/>
  <c r="AB10" i="9"/>
  <c r="AA10" i="9"/>
  <c r="Z10" i="9"/>
  <c r="J10" i="9"/>
  <c r="I10" i="9"/>
  <c r="H10" i="9"/>
  <c r="G10" i="9"/>
  <c r="AB6" i="9" s="1"/>
  <c r="F10" i="9"/>
  <c r="AA6" i="9" s="1"/>
  <c r="E10" i="9"/>
  <c r="Z6" i="9" s="1"/>
  <c r="D10" i="9"/>
  <c r="C10" i="9"/>
  <c r="B10" i="9"/>
  <c r="AG9" i="9"/>
  <c r="AF9" i="9"/>
  <c r="AE9" i="9"/>
  <c r="AD9" i="9"/>
  <c r="AA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Z8" i="9"/>
  <c r="Y8" i="9"/>
  <c r="B8" i="9"/>
  <c r="B48" i="9" s="1"/>
  <c r="AG7" i="9"/>
  <c r="AF7" i="9"/>
  <c r="AE7" i="9"/>
  <c r="AD7" i="9"/>
  <c r="AB7" i="9"/>
  <c r="AA7" i="9"/>
  <c r="AG6" i="9"/>
  <c r="AF6" i="9"/>
  <c r="AE6" i="9"/>
  <c r="AD6" i="9"/>
  <c r="Y6" i="9"/>
  <c r="J6" i="9"/>
  <c r="I6" i="9"/>
  <c r="H6" i="9"/>
  <c r="G6" i="9"/>
  <c r="F6" i="9"/>
  <c r="E6" i="9"/>
  <c r="D6" i="9"/>
  <c r="C6" i="9"/>
  <c r="K6" i="9" s="1"/>
  <c r="L6" i="9" s="1"/>
  <c r="H32" i="23"/>
  <c r="G32" i="23"/>
  <c r="B32" i="23"/>
  <c r="F31" i="23"/>
  <c r="E31" i="23"/>
  <c r="B31" i="23"/>
  <c r="E30" i="23"/>
  <c r="D30" i="23"/>
  <c r="B30" i="23"/>
  <c r="D28" i="23"/>
  <c r="B28" i="23"/>
  <c r="B27" i="23"/>
  <c r="D27" i="23" s="1"/>
  <c r="B26" i="23"/>
  <c r="D26" i="23" s="1"/>
  <c r="H25" i="23"/>
  <c r="H24" i="23"/>
  <c r="G24" i="23"/>
  <c r="F24" i="23"/>
  <c r="E24" i="23"/>
  <c r="D24" i="23"/>
  <c r="C24" i="23"/>
  <c r="H12" i="23"/>
  <c r="H26" i="23" s="1"/>
  <c r="G12" i="23"/>
  <c r="G25" i="23" s="1"/>
  <c r="F12" i="23"/>
  <c r="F32" i="23" s="1"/>
  <c r="E12" i="23"/>
  <c r="D12" i="23"/>
  <c r="D31" i="23" s="1"/>
  <c r="D11" i="23"/>
  <c r="B10" i="23"/>
  <c r="D10" i="23" s="1"/>
  <c r="B9" i="23"/>
  <c r="D9" i="23" s="1"/>
  <c r="H8" i="23"/>
  <c r="B8" i="23"/>
  <c r="D8" i="23" s="1"/>
  <c r="H7" i="23"/>
  <c r="G7" i="23"/>
  <c r="B7" i="23"/>
  <c r="G5" i="23"/>
  <c r="F5" i="23"/>
  <c r="E5" i="23"/>
  <c r="D5" i="23"/>
  <c r="B5" i="23"/>
  <c r="A12" i="8"/>
  <c r="F12" i="8" s="1"/>
  <c r="G11" i="8"/>
  <c r="F11" i="8"/>
  <c r="A11" i="8"/>
  <c r="E11" i="8" s="1"/>
  <c r="G10" i="8"/>
  <c r="F10" i="8"/>
  <c r="E10" i="8"/>
  <c r="D10" i="8"/>
  <c r="C10" i="8"/>
  <c r="A10" i="8"/>
  <c r="A9" i="8"/>
  <c r="C9" i="8" s="1"/>
  <c r="A8" i="8"/>
  <c r="G8" i="8" s="1"/>
  <c r="G7" i="8"/>
  <c r="F7" i="8"/>
  <c r="A7" i="8"/>
  <c r="E7" i="8" s="1"/>
  <c r="S7" i="44"/>
  <c r="S6" i="44"/>
  <c r="S5" i="44"/>
  <c r="S4" i="44"/>
  <c r="S3" i="44"/>
  <c r="S2" i="44"/>
  <c r="C51" i="41" l="1"/>
  <c r="C47" i="41"/>
  <c r="C43" i="41"/>
  <c r="C39" i="41"/>
  <c r="C35" i="41"/>
  <c r="C31" i="41"/>
  <c r="C27" i="41"/>
  <c r="C23" i="41"/>
  <c r="C19" i="41"/>
  <c r="D50" i="41"/>
  <c r="D46" i="41"/>
  <c r="D42" i="41"/>
  <c r="D38" i="41"/>
  <c r="D34" i="41"/>
  <c r="D30" i="41"/>
  <c r="D26" i="41"/>
  <c r="D22" i="41"/>
  <c r="D18" i="41"/>
  <c r="C50" i="41"/>
  <c r="C46" i="41"/>
  <c r="C42" i="41"/>
  <c r="C38" i="41"/>
  <c r="C34" i="41"/>
  <c r="C30" i="41"/>
  <c r="C26" i="41"/>
  <c r="C22" i="41"/>
  <c r="C18" i="41"/>
  <c r="D47" i="41"/>
  <c r="D40" i="41"/>
  <c r="D33" i="41"/>
  <c r="C28" i="41"/>
  <c r="C21" i="41"/>
  <c r="D52" i="41"/>
  <c r="D45" i="41"/>
  <c r="C40" i="41"/>
  <c r="C33" i="41"/>
  <c r="D27" i="41"/>
  <c r="D20" i="41"/>
  <c r="C52" i="41"/>
  <c r="C45" i="41"/>
  <c r="D39" i="41"/>
  <c r="D32" i="41"/>
  <c r="D25" i="41"/>
  <c r="C20" i="41"/>
  <c r="D51" i="41"/>
  <c r="D44" i="41"/>
  <c r="D37" i="41"/>
  <c r="C32" i="41"/>
  <c r="C25" i="41"/>
  <c r="D19" i="41"/>
  <c r="D41" i="41"/>
  <c r="C29" i="41"/>
  <c r="C17" i="41"/>
  <c r="C41" i="41"/>
  <c r="D28" i="41"/>
  <c r="C36" i="41"/>
  <c r="D49" i="41"/>
  <c r="C37" i="41"/>
  <c r="D24" i="41"/>
  <c r="C48" i="41"/>
  <c r="D35" i="41"/>
  <c r="D21" i="41"/>
  <c r="C49" i="41"/>
  <c r="D36" i="41"/>
  <c r="C24" i="41"/>
  <c r="D48" i="41"/>
  <c r="D23" i="41"/>
  <c r="G6" i="23"/>
  <c r="L19" i="9"/>
  <c r="AC7" i="9"/>
  <c r="J20" i="39"/>
  <c r="L20" i="39"/>
  <c r="K20" i="39"/>
  <c r="O20" i="39" s="1"/>
  <c r="I20" i="39"/>
  <c r="M20" i="39" s="1"/>
  <c r="D31" i="41"/>
  <c r="F6" i="23"/>
  <c r="C10" i="23"/>
  <c r="G9" i="39"/>
  <c r="L7" i="39"/>
  <c r="K7" i="39"/>
  <c r="O7" i="39" s="1"/>
  <c r="G8" i="39"/>
  <c r="I7" i="39"/>
  <c r="M7" i="39" s="1"/>
  <c r="J7" i="39"/>
  <c r="AC10" i="9"/>
  <c r="C28" i="23"/>
  <c r="K10" i="9"/>
  <c r="K11" i="9"/>
  <c r="L11" i="9" s="1"/>
  <c r="K12" i="9"/>
  <c r="L12" i="9" s="1"/>
  <c r="K13" i="9"/>
  <c r="L13" i="9" s="1"/>
  <c r="Y9" i="9"/>
  <c r="K16" i="9"/>
  <c r="K17" i="9"/>
  <c r="L17" i="9" s="1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A67" i="41"/>
  <c r="A63" i="41"/>
  <c r="A59" i="41"/>
  <c r="A55" i="41"/>
  <c r="A51" i="41"/>
  <c r="A47" i="41"/>
  <c r="A43" i="41"/>
  <c r="A39" i="41"/>
  <c r="A35" i="41"/>
  <c r="A31" i="41"/>
  <c r="A27" i="41"/>
  <c r="A23" i="41"/>
  <c r="A19" i="41"/>
  <c r="A15" i="41"/>
  <c r="A11" i="41"/>
  <c r="A7" i="41"/>
  <c r="A3" i="41"/>
  <c r="B70" i="41"/>
  <c r="B66" i="41"/>
  <c r="B62" i="41"/>
  <c r="B58" i="41"/>
  <c r="B54" i="41"/>
  <c r="B50" i="41"/>
  <c r="B46" i="41"/>
  <c r="B42" i="41"/>
  <c r="B38" i="41"/>
  <c r="B34" i="41"/>
  <c r="B30" i="41"/>
  <c r="B26" i="41"/>
  <c r="B22" i="41"/>
  <c r="B18" i="41"/>
  <c r="B14" i="41"/>
  <c r="B10" i="41"/>
  <c r="B6" i="41"/>
  <c r="B2" i="41"/>
  <c r="A65" i="41"/>
  <c r="A58" i="41"/>
  <c r="B52" i="41"/>
  <c r="B45" i="41"/>
  <c r="A40" i="41"/>
  <c r="A33" i="41"/>
  <c r="A26" i="41"/>
  <c r="B20" i="41"/>
  <c r="B13" i="41"/>
  <c r="A8" i="41"/>
  <c r="A70" i="41"/>
  <c r="B64" i="41"/>
  <c r="B57" i="41"/>
  <c r="A52" i="41"/>
  <c r="A45" i="41"/>
  <c r="A38" i="41"/>
  <c r="B32" i="41"/>
  <c r="B25" i="41"/>
  <c r="A20" i="41"/>
  <c r="A13" i="41"/>
  <c r="A6" i="41"/>
  <c r="B69" i="41"/>
  <c r="A64" i="41"/>
  <c r="A57" i="41"/>
  <c r="A50" i="41"/>
  <c r="B44" i="41"/>
  <c r="B37" i="41"/>
  <c r="A32" i="41"/>
  <c r="A25" i="41"/>
  <c r="A18" i="41"/>
  <c r="B12" i="41"/>
  <c r="B5" i="41"/>
  <c r="A69" i="41"/>
  <c r="A62" i="41"/>
  <c r="B56" i="41"/>
  <c r="B49" i="41"/>
  <c r="A44" i="41"/>
  <c r="A37" i="41"/>
  <c r="A30" i="41"/>
  <c r="B24" i="41"/>
  <c r="B17" i="41"/>
  <c r="A12" i="41"/>
  <c r="A5" i="41"/>
  <c r="B65" i="41"/>
  <c r="A53" i="41"/>
  <c r="B40" i="41"/>
  <c r="A28" i="41"/>
  <c r="A14" i="41"/>
  <c r="A2" i="41"/>
  <c r="A46" i="41"/>
  <c r="A21" i="41"/>
  <c r="B29" i="41"/>
  <c r="B4" i="41"/>
  <c r="B61" i="41"/>
  <c r="A49" i="41"/>
  <c r="B36" i="41"/>
  <c r="A24" i="41"/>
  <c r="A10" i="41"/>
  <c r="A60" i="41"/>
  <c r="B33" i="41"/>
  <c r="B8" i="41"/>
  <c r="B68" i="41"/>
  <c r="A56" i="41"/>
  <c r="A42" i="41"/>
  <c r="A17" i="41"/>
  <c r="A61" i="41"/>
  <c r="B48" i="41"/>
  <c r="A36" i="41"/>
  <c r="A22" i="41"/>
  <c r="B9" i="41"/>
  <c r="B60" i="41"/>
  <c r="A48" i="41"/>
  <c r="A34" i="41"/>
  <c r="B21" i="41"/>
  <c r="A9" i="41"/>
  <c r="B53" i="41"/>
  <c r="D43" i="41"/>
  <c r="D17" i="41"/>
  <c r="L28" i="39"/>
  <c r="K28" i="39"/>
  <c r="J28" i="39"/>
  <c r="I28" i="39"/>
  <c r="E32" i="23"/>
  <c r="E6" i="23"/>
  <c r="E28" i="23"/>
  <c r="E7" i="23"/>
  <c r="E10" i="23"/>
  <c r="E25" i="23"/>
  <c r="E8" i="23"/>
  <c r="E27" i="23"/>
  <c r="E26" i="23"/>
  <c r="E9" i="23"/>
  <c r="E11" i="23"/>
  <c r="K35" i="9"/>
  <c r="L35" i="9" s="1"/>
  <c r="A4" i="41"/>
  <c r="A54" i="41"/>
  <c r="C44" i="41"/>
  <c r="D9" i="8"/>
  <c r="G9" i="8"/>
  <c r="F9" i="8"/>
  <c r="E9" i="8"/>
  <c r="C30" i="23"/>
  <c r="C31" i="23"/>
  <c r="C5" i="23"/>
  <c r="C25" i="23"/>
  <c r="C8" i="23"/>
  <c r="C32" i="23"/>
  <c r="C6" i="23"/>
  <c r="C7" i="23"/>
  <c r="C26" i="23"/>
  <c r="C9" i="23"/>
  <c r="C11" i="23"/>
  <c r="D29" i="41"/>
  <c r="F7" i="23"/>
  <c r="F25" i="23"/>
  <c r="F8" i="23"/>
  <c r="F30" i="23"/>
  <c r="F26" i="23"/>
  <c r="F9" i="23"/>
  <c r="F11" i="23"/>
  <c r="F27" i="23"/>
  <c r="F10" i="23"/>
  <c r="F28" i="23"/>
  <c r="AC14" i="9"/>
  <c r="A16" i="41"/>
  <c r="A66" i="41"/>
  <c r="G31" i="23"/>
  <c r="K14" i="9"/>
  <c r="L14" i="9" s="1"/>
  <c r="L19" i="39"/>
  <c r="K19" i="39"/>
  <c r="O19" i="39" s="1"/>
  <c r="J19" i="39"/>
  <c r="I26" i="40"/>
  <c r="I22" i="40"/>
  <c r="I18" i="40"/>
  <c r="I23" i="40"/>
  <c r="N23" i="40" s="1"/>
  <c r="I19" i="40"/>
  <c r="N19" i="40" s="1"/>
  <c r="I20" i="40"/>
  <c r="I24" i="40"/>
  <c r="D8" i="8"/>
  <c r="G12" i="8"/>
  <c r="G11" i="23"/>
  <c r="G28" i="23"/>
  <c r="H30" i="23"/>
  <c r="K51" i="9"/>
  <c r="L51" i="9" s="1"/>
  <c r="K26" i="39"/>
  <c r="I26" i="39"/>
  <c r="M26" i="39" s="1"/>
  <c r="L26" i="39"/>
  <c r="J26" i="39"/>
  <c r="J29" i="39"/>
  <c r="I29" i="39"/>
  <c r="L29" i="39"/>
  <c r="K29" i="39"/>
  <c r="J23" i="40"/>
  <c r="O23" i="40" s="1"/>
  <c r="J19" i="40"/>
  <c r="J24" i="40"/>
  <c r="J18" i="40"/>
  <c r="J22" i="40"/>
  <c r="J26" i="40"/>
  <c r="J17" i="40"/>
  <c r="O17" i="40" s="1"/>
  <c r="I25" i="40"/>
  <c r="K55" i="9"/>
  <c r="L55" i="9" s="1"/>
  <c r="C8" i="8"/>
  <c r="H31" i="23"/>
  <c r="G23" i="39"/>
  <c r="C7" i="8"/>
  <c r="E8" i="8"/>
  <c r="C11" i="8"/>
  <c r="D7" i="23"/>
  <c r="G10" i="23"/>
  <c r="H11" i="23"/>
  <c r="G27" i="23"/>
  <c r="H28" i="23"/>
  <c r="K52" i="9"/>
  <c r="L52" i="9" s="1"/>
  <c r="I19" i="39"/>
  <c r="M19" i="39" s="1"/>
  <c r="E25" i="40"/>
  <c r="N25" i="40" s="1"/>
  <c r="E21" i="40"/>
  <c r="E17" i="40"/>
  <c r="E26" i="40"/>
  <c r="N26" i="40" s="1"/>
  <c r="E22" i="40"/>
  <c r="E18" i="40"/>
  <c r="N18" i="40" s="1"/>
  <c r="E20" i="40"/>
  <c r="N20" i="40" s="1"/>
  <c r="E24" i="40"/>
  <c r="N24" i="40" s="1"/>
  <c r="I21" i="40"/>
  <c r="J25" i="40"/>
  <c r="H5" i="23"/>
  <c r="G30" i="23"/>
  <c r="A6" i="8"/>
  <c r="D7" i="8"/>
  <c r="F8" i="8"/>
  <c r="D11" i="8"/>
  <c r="D6" i="23"/>
  <c r="G9" i="23"/>
  <c r="H10" i="23"/>
  <c r="G26" i="23"/>
  <c r="H27" i="23"/>
  <c r="D32" i="23"/>
  <c r="K15" i="9"/>
  <c r="L15" i="9" s="1"/>
  <c r="G22" i="39"/>
  <c r="L18" i="39"/>
  <c r="O18" i="39" s="1"/>
  <c r="F26" i="40"/>
  <c r="O26" i="40" s="1"/>
  <c r="F22" i="40"/>
  <c r="F18" i="40"/>
  <c r="O18" i="40" s="1"/>
  <c r="F20" i="40"/>
  <c r="O20" i="40" s="1"/>
  <c r="F24" i="40"/>
  <c r="O24" i="40" s="1"/>
  <c r="I17" i="40"/>
  <c r="J21" i="40"/>
  <c r="O21" i="40" s="1"/>
  <c r="O19" i="40"/>
  <c r="O25" i="40"/>
  <c r="G8" i="23"/>
  <c r="H9" i="23"/>
  <c r="I18" i="39"/>
  <c r="M18" i="39" s="1"/>
  <c r="L25" i="39"/>
  <c r="K25" i="39"/>
  <c r="J25" i="39"/>
  <c r="I25" i="39"/>
  <c r="A5" i="39"/>
  <c r="A9" i="39"/>
  <c r="A13" i="39"/>
  <c r="A17" i="39"/>
  <c r="A21" i="39"/>
  <c r="A25" i="39"/>
  <c r="A29" i="39"/>
  <c r="A33" i="39"/>
  <c r="A37" i="39"/>
  <c r="A41" i="39"/>
  <c r="A45" i="39"/>
  <c r="A49" i="39"/>
  <c r="A53" i="39"/>
  <c r="A57" i="39"/>
  <c r="A61" i="39"/>
  <c r="A65" i="39"/>
  <c r="A69" i="39"/>
  <c r="O24" i="39"/>
  <c r="A2" i="39"/>
  <c r="B5" i="39"/>
  <c r="B9" i="39"/>
  <c r="B13" i="39"/>
  <c r="B17" i="39"/>
  <c r="B21" i="39"/>
  <c r="B25" i="39"/>
  <c r="B29" i="39"/>
  <c r="B33" i="39"/>
  <c r="B37" i="39"/>
  <c r="B41" i="39"/>
  <c r="B45" i="39"/>
  <c r="B49" i="39"/>
  <c r="B53" i="39"/>
  <c r="B57" i="39"/>
  <c r="B61" i="39"/>
  <c r="B65" i="39"/>
  <c r="B69" i="39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O27" i="39"/>
  <c r="E21" i="41"/>
  <c r="E25" i="41"/>
  <c r="E29" i="41"/>
  <c r="E33" i="41"/>
  <c r="E37" i="41"/>
  <c r="E41" i="41"/>
  <c r="E45" i="41"/>
  <c r="E49" i="41"/>
  <c r="F17" i="41"/>
  <c r="F21" i="41"/>
  <c r="F25" i="41"/>
  <c r="F29" i="41"/>
  <c r="F33" i="41"/>
  <c r="F37" i="41"/>
  <c r="F41" i="41"/>
  <c r="F45" i="41"/>
  <c r="F49" i="41"/>
  <c r="C2" i="20"/>
  <c r="E18" i="41"/>
  <c r="E22" i="41"/>
  <c r="E26" i="41"/>
  <c r="E30" i="41"/>
  <c r="E34" i="41"/>
  <c r="E38" i="41"/>
  <c r="E42" i="41"/>
  <c r="E46" i="41"/>
  <c r="E50" i="41"/>
  <c r="F18" i="41"/>
  <c r="F22" i="41"/>
  <c r="F26" i="41"/>
  <c r="F30" i="41"/>
  <c r="F34" i="41"/>
  <c r="F38" i="41"/>
  <c r="F42" i="41"/>
  <c r="F46" i="41"/>
  <c r="O25" i="39" l="1"/>
  <c r="M29" i="39"/>
  <c r="O28" i="39"/>
  <c r="AC12" i="9"/>
  <c r="L16" i="9"/>
  <c r="J35" i="41"/>
  <c r="O35" i="41" s="1"/>
  <c r="L33" i="41"/>
  <c r="K30" i="41"/>
  <c r="J27" i="41"/>
  <c r="O27" i="41" s="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L36" i="41"/>
  <c r="K33" i="41"/>
  <c r="J30" i="41"/>
  <c r="O30" i="41" s="1"/>
  <c r="L28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K36" i="41"/>
  <c r="J33" i="41"/>
  <c r="O33" i="41" s="1"/>
  <c r="L31" i="41"/>
  <c r="K28" i="41"/>
  <c r="J25" i="41"/>
  <c r="O25" i="41" s="1"/>
  <c r="L23" i="41"/>
  <c r="K20" i="41"/>
  <c r="J17" i="41"/>
  <c r="O17" i="41" s="1"/>
  <c r="K14" i="41"/>
  <c r="J11" i="41"/>
  <c r="O11" i="41" s="1"/>
  <c r="L9" i="41"/>
  <c r="K6" i="41"/>
  <c r="J36" i="41"/>
  <c r="O36" i="41" s="1"/>
  <c r="L34" i="41"/>
  <c r="K31" i="41"/>
  <c r="J28" i="41"/>
  <c r="O28" i="41" s="1"/>
  <c r="L26" i="41"/>
  <c r="K23" i="41"/>
  <c r="J20" i="41"/>
  <c r="O20" i="41" s="1"/>
  <c r="L18" i="41"/>
  <c r="L35" i="41"/>
  <c r="K32" i="41"/>
  <c r="K34" i="41"/>
  <c r="J23" i="41"/>
  <c r="O23" i="41" s="1"/>
  <c r="L16" i="41"/>
  <c r="K9" i="41"/>
  <c r="K7" i="41"/>
  <c r="J34" i="41"/>
  <c r="O34" i="41" s="1"/>
  <c r="J31" i="41"/>
  <c r="O31" i="41" s="1"/>
  <c r="J9" i="41"/>
  <c r="O9" i="41" s="1"/>
  <c r="J7" i="41"/>
  <c r="O7" i="41" s="1"/>
  <c r="L13" i="41"/>
  <c r="L30" i="41"/>
  <c r="L27" i="41"/>
  <c r="L22" i="41"/>
  <c r="L19" i="41"/>
  <c r="L15" i="41"/>
  <c r="K13" i="41"/>
  <c r="J6" i="41"/>
  <c r="O6" i="41" s="1"/>
  <c r="L29" i="41"/>
  <c r="J26" i="41"/>
  <c r="O26" i="41" s="1"/>
  <c r="K18" i="41"/>
  <c r="J10" i="41"/>
  <c r="O10" i="41" s="1"/>
  <c r="K24" i="41"/>
  <c r="J24" i="41"/>
  <c r="O24" i="41" s="1"/>
  <c r="K29" i="41"/>
  <c r="L21" i="41"/>
  <c r="J18" i="41"/>
  <c r="O18" i="41" s="1"/>
  <c r="L12" i="41"/>
  <c r="J32" i="41"/>
  <c r="O32" i="41" s="1"/>
  <c r="K27" i="41"/>
  <c r="J29" i="41"/>
  <c r="O29" i="41" s="1"/>
  <c r="K21" i="41"/>
  <c r="K12" i="41"/>
  <c r="L5" i="41"/>
  <c r="L32" i="41"/>
  <c r="L24" i="41"/>
  <c r="J21" i="41"/>
  <c r="O21" i="41" s="1"/>
  <c r="K15" i="41"/>
  <c r="J12" i="41"/>
  <c r="O12" i="41" s="1"/>
  <c r="L8" i="41"/>
  <c r="K5" i="41"/>
  <c r="J15" i="41"/>
  <c r="O15" i="41" s="1"/>
  <c r="J14" i="41"/>
  <c r="O14" i="41" s="1"/>
  <c r="K35" i="41"/>
  <c r="K10" i="41"/>
  <c r="K26" i="41"/>
  <c r="L7" i="41"/>
  <c r="K19" i="41"/>
  <c r="L10" i="41"/>
  <c r="C6" i="8"/>
  <c r="G6" i="8"/>
  <c r="F6" i="8"/>
  <c r="E6" i="8"/>
  <c r="D6" i="8"/>
  <c r="N22" i="40"/>
  <c r="K8" i="39"/>
  <c r="J8" i="39"/>
  <c r="I8" i="39"/>
  <c r="M8" i="39" s="1"/>
  <c r="L8" i="39"/>
  <c r="AC8" i="9"/>
  <c r="L22" i="39"/>
  <c r="I22" i="39"/>
  <c r="K22" i="39"/>
  <c r="O22" i="39" s="1"/>
  <c r="J22" i="39"/>
  <c r="H27" i="39"/>
  <c r="H29" i="39"/>
  <c r="H18" i="39"/>
  <c r="H15" i="39"/>
  <c r="H9" i="39"/>
  <c r="H21" i="39"/>
  <c r="H17" i="39"/>
  <c r="H12" i="39"/>
  <c r="H6" i="39"/>
  <c r="H16" i="39"/>
  <c r="H28" i="39"/>
  <c r="H26" i="39"/>
  <c r="H20" i="39"/>
  <c r="H11" i="39"/>
  <c r="H8" i="39"/>
  <c r="H30" i="39"/>
  <c r="H22" i="39"/>
  <c r="H10" i="39"/>
  <c r="H23" i="39"/>
  <c r="H19" i="39"/>
  <c r="H13" i="39"/>
  <c r="H25" i="39"/>
  <c r="H7" i="39"/>
  <c r="H14" i="39"/>
  <c r="H5" i="39"/>
  <c r="H24" i="39"/>
  <c r="K23" i="39"/>
  <c r="O23" i="39" s="1"/>
  <c r="I23" i="39"/>
  <c r="M23" i="39" s="1"/>
  <c r="L23" i="39"/>
  <c r="J23" i="39"/>
  <c r="O22" i="40"/>
  <c r="N17" i="40"/>
  <c r="N21" i="40"/>
  <c r="O26" i="39"/>
  <c r="L10" i="9"/>
  <c r="AC6" i="9"/>
  <c r="K9" i="39"/>
  <c r="J9" i="39"/>
  <c r="G10" i="39"/>
  <c r="I9" i="39"/>
  <c r="M9" i="39" s="1"/>
  <c r="G11" i="39"/>
  <c r="L9" i="39"/>
  <c r="M25" i="39"/>
  <c r="O29" i="39"/>
  <c r="M28" i="39"/>
  <c r="AC13" i="9"/>
  <c r="AC11" i="9"/>
  <c r="AC9" i="9"/>
  <c r="P23" i="39" l="1"/>
  <c r="N23" i="39"/>
  <c r="N28" i="39"/>
  <c r="P28" i="39"/>
  <c r="P18" i="39"/>
  <c r="N18" i="39"/>
  <c r="P26" i="39"/>
  <c r="N26" i="39"/>
  <c r="P27" i="39"/>
  <c r="N27" i="39"/>
  <c r="N19" i="39"/>
  <c r="P19" i="39"/>
  <c r="N24" i="39"/>
  <c r="P24" i="39"/>
  <c r="N5" i="39"/>
  <c r="P5" i="39"/>
  <c r="N30" i="39"/>
  <c r="P30" i="39"/>
  <c r="O8" i="39"/>
  <c r="N22" i="39"/>
  <c r="P22" i="39"/>
  <c r="L10" i="39"/>
  <c r="K10" i="39"/>
  <c r="O10" i="39" s="1"/>
  <c r="J10" i="39"/>
  <c r="I10" i="39"/>
  <c r="N7" i="39"/>
  <c r="P7" i="39"/>
  <c r="P8" i="39"/>
  <c r="N8" i="39"/>
  <c r="P17" i="39"/>
  <c r="N17" i="39"/>
  <c r="P10" i="39"/>
  <c r="P6" i="39"/>
  <c r="N6" i="39"/>
  <c r="N25" i="39"/>
  <c r="P25" i="39"/>
  <c r="P21" i="39"/>
  <c r="N21" i="39"/>
  <c r="M22" i="39"/>
  <c r="P29" i="39"/>
  <c r="N29" i="39"/>
  <c r="L11" i="39"/>
  <c r="G13" i="39"/>
  <c r="K11" i="39"/>
  <c r="O11" i="39" s="1"/>
  <c r="P11" i="39" s="1"/>
  <c r="J11" i="39"/>
  <c r="G12" i="39"/>
  <c r="I11" i="39"/>
  <c r="M11" i="39" s="1"/>
  <c r="N11" i="39" s="1"/>
  <c r="G16" i="39"/>
  <c r="G15" i="39"/>
  <c r="G14" i="39"/>
  <c r="O9" i="39"/>
  <c r="P9" i="39" s="1"/>
  <c r="P20" i="39"/>
  <c r="N20" i="39"/>
  <c r="N9" i="39"/>
  <c r="I12" i="39" l="1"/>
  <c r="J12" i="39"/>
  <c r="L12" i="39"/>
  <c r="K12" i="39"/>
  <c r="O12" i="39" s="1"/>
  <c r="P12" i="39" s="1"/>
  <c r="M10" i="39"/>
  <c r="N10" i="39" s="1"/>
  <c r="K14" i="39"/>
  <c r="O14" i="39" s="1"/>
  <c r="P14" i="39" s="1"/>
  <c r="L14" i="39"/>
  <c r="J14" i="39"/>
  <c r="I14" i="39"/>
  <c r="L13" i="39"/>
  <c r="K13" i="39"/>
  <c r="J13" i="39"/>
  <c r="I13" i="39"/>
  <c r="M13" i="39" s="1"/>
  <c r="N13" i="39" s="1"/>
  <c r="L15" i="39"/>
  <c r="K15" i="39"/>
  <c r="J15" i="39"/>
  <c r="I15" i="39"/>
  <c r="J16" i="39"/>
  <c r="I16" i="39"/>
  <c r="L16" i="39"/>
  <c r="K16" i="39"/>
  <c r="O16" i="39" s="1"/>
  <c r="P16" i="39" s="1"/>
  <c r="O15" i="39" l="1"/>
  <c r="P15" i="39" s="1"/>
  <c r="M16" i="39"/>
  <c r="N16" i="39" s="1"/>
  <c r="O13" i="39"/>
  <c r="P13" i="39" s="1"/>
  <c r="M15" i="39"/>
  <c r="N15" i="39" s="1"/>
  <c r="M14" i="39"/>
  <c r="N14" i="39" s="1"/>
  <c r="M12" i="39"/>
  <c r="N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<sst xmlns="http://schemas.openxmlformats.org/spreadsheetml/2006/main" count="3889" uniqueCount="1590">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</sst>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166" fontId="3" fillId="14" borderId="0" xfId="0" applyNumberFormat="1" applyFont="1" applyFill="1" applyAlignment="1">
      <alignment horizontal="center" vertical="center" wrapText="1"/>
    </xf>
    <xf numFmtId="9" fontId="0" fillId="14" borderId="0" xfId="0" applyNumberFormat="1" applyFill="1"/>
    <xf numFmtId="1" fontId="0" fillId="14" borderId="0" xfId="0" applyNumberForma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0.27445172027700682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0.32581100000000002</c:v>
                </c:pt>
                <c:pt idx="6">
                  <c:v>0.3040503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0.2234389347429766</c:v>
                </c:pt>
                <c:pt idx="1">
                  <c:v>0.29287683121194641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0.21491217209657429</c:v>
                </c:pt>
                <c:pt idx="5">
                  <c:v>0.3572891807550771</c:v>
                </c:pt>
                <c:pt idx="6">
                  <c:v>0.29054165624680017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0.31672526668735979</c:v>
                </c:pt>
                <c:pt idx="1">
                  <c:v>0.31386676889785808</c:v>
                </c:pt>
                <c:pt idx="2">
                  <c:v>0.35732319205885721</c:v>
                </c:pt>
                <c:pt idx="3">
                  <c:v>9.5320696225547494E-2</c:v>
                </c:pt>
                <c:pt idx="5">
                  <c:v>0.105517412560273</c:v>
                </c:pt>
                <c:pt idx="6">
                  <c:v>0.25138868625697691</c:v>
                </c:pt>
                <c:pt idx="7">
                  <c:v>0.33991288391469171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-4.6864853480039066E-4</c:v>
                </c:pt>
                <c:pt idx="1">
                  <c:v>-7.0587846239527508E-3</c:v>
                </c:pt>
                <c:pt idx="2">
                  <c:v>-3.1368724696468259E-2</c:v>
                </c:pt>
                <c:pt idx="3">
                  <c:v>-5.7857408474699099E-2</c:v>
                </c:pt>
                <c:pt idx="4">
                  <c:v>-7.3912017031609684E-2</c:v>
                </c:pt>
                <c:pt idx="5">
                  <c:v>-9.0828928979149987E-2</c:v>
                </c:pt>
                <c:pt idx="6">
                  <c:v>-0.13231206064710779</c:v>
                </c:pt>
                <c:pt idx="7">
                  <c:v>-0.13442310211473091</c:v>
                </c:pt>
                <c:pt idx="8">
                  <c:v>-0.16422091125100974</c:v>
                </c:pt>
                <c:pt idx="9">
                  <c:v>-0.1953559924029114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-1.2249427982024145E-5</c:v>
                </c:pt>
                <c:pt idx="1">
                  <c:v>-8.8724256578192869E-4</c:v>
                </c:pt>
                <c:pt idx="2">
                  <c:v>-7.1952702176357672E-3</c:v>
                </c:pt>
                <c:pt idx="3">
                  <c:v>-1.9425888228241848E-2</c:v>
                </c:pt>
                <c:pt idx="4">
                  <c:v>-2.8970975105133051E-2</c:v>
                </c:pt>
                <c:pt idx="5">
                  <c:v>-3.8382918177499087E-2</c:v>
                </c:pt>
                <c:pt idx="6">
                  <c:v>-5.7603263921671345E-2</c:v>
                </c:pt>
                <c:pt idx="7">
                  <c:v>-6.7996272736654095E-2</c:v>
                </c:pt>
                <c:pt idx="8">
                  <c:v>-8.5441323623854468E-2</c:v>
                </c:pt>
                <c:pt idx="9">
                  <c:v>-0.11806482536077408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0.70407137036438994</c:v>
                </c:pt>
                <c:pt idx="1">
                  <c:v>0.37582120205154707</c:v>
                </c:pt>
                <c:pt idx="2">
                  <c:v>0.19813411271582615</c:v>
                </c:pt>
                <c:pt idx="3">
                  <c:v>0.12679833564608603</c:v>
                </c:pt>
                <c:pt idx="4">
                  <c:v>0.10278900350788756</c:v>
                </c:pt>
                <c:pt idx="5">
                  <c:v>8.4776675963016732E-2</c:v>
                </c:pt>
                <c:pt idx="6">
                  <c:v>5.0124985732246163E-2</c:v>
                </c:pt>
                <c:pt idx="7">
                  <c:v>6.0520270020549223E-2</c:v>
                </c:pt>
                <c:pt idx="8">
                  <c:v>4.3821562633044105E-2</c:v>
                </c:pt>
                <c:pt idx="9">
                  <c:v>2.5659138438342395E-2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0.15048539935349278</c:v>
                </c:pt>
                <c:pt idx="1">
                  <c:v>0.19087385686785469</c:v>
                </c:pt>
                <c:pt idx="2">
                  <c:v>0.1296146730578826</c:v>
                </c:pt>
                <c:pt idx="3">
                  <c:v>9.0760669312407255E-2</c:v>
                </c:pt>
                <c:pt idx="4">
                  <c:v>8.4229714453281354E-2</c:v>
                </c:pt>
                <c:pt idx="5">
                  <c:v>4.9799134924034767E-2</c:v>
                </c:pt>
                <c:pt idx="6">
                  <c:v>4.5248956039596548E-2</c:v>
                </c:pt>
                <c:pt idx="7">
                  <c:v>2.9563746566712172E-2</c:v>
                </c:pt>
                <c:pt idx="8">
                  <c:v>2.013373220291359E-2</c:v>
                </c:pt>
                <c:pt idx="9">
                  <c:v>6.4643164044578833E-3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-0.12942254679507315</c:v>
                </c:pt>
                <c:pt idx="1">
                  <c:v>-0.11345942745165759</c:v>
                </c:pt>
                <c:pt idx="2">
                  <c:v>-0.11471754007891576</c:v>
                </c:pt>
                <c:pt idx="3">
                  <c:v>-0.10441240675181895</c:v>
                </c:pt>
                <c:pt idx="4">
                  <c:v>-0.11372467509596378</c:v>
                </c:pt>
                <c:pt idx="5">
                  <c:v>-0.10590760884353201</c:v>
                </c:pt>
                <c:pt idx="6">
                  <c:v>-0.10799370781526249</c:v>
                </c:pt>
                <c:pt idx="7">
                  <c:v>-0.10561994546092797</c:v>
                </c:pt>
                <c:pt idx="8">
                  <c:v>-0.11003558555223075</c:v>
                </c:pt>
                <c:pt idx="9">
                  <c:v>-9.6927635256036579E-2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3.0005930630891388E-2</c:v>
                </c:pt>
                <c:pt idx="1">
                  <c:v>2.3754565529824002E-2</c:v>
                </c:pt>
                <c:pt idx="2">
                  <c:v>2.1273845204093447E-2</c:v>
                </c:pt>
                <c:pt idx="3">
                  <c:v>1.7908680522442731E-2</c:v>
                </c:pt>
                <c:pt idx="4">
                  <c:v>1.7193505145615358E-2</c:v>
                </c:pt>
                <c:pt idx="5">
                  <c:v>1.6731188272732542E-2</c:v>
                </c:pt>
                <c:pt idx="6">
                  <c:v>1.5872906175211886E-2</c:v>
                </c:pt>
                <c:pt idx="7">
                  <c:v>1.454473745254606E-2</c:v>
                </c:pt>
                <c:pt idx="8">
                  <c:v>1.4048438830664589E-2</c:v>
                </c:pt>
                <c:pt idx="9">
                  <c:v>1.001045067152017E-2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0.12470941343543909</c:v>
                </c:pt>
                <c:pt idx="1">
                  <c:v>9.4421978805749276E-2</c:v>
                </c:pt>
                <c:pt idx="2">
                  <c:v>6.3031030769978055E-2</c:v>
                </c:pt>
                <c:pt idx="3">
                  <c:v>6.5759365731302935E-2</c:v>
                </c:pt>
                <c:pt idx="4">
                  <c:v>4.0040355116593894E-2</c:v>
                </c:pt>
                <c:pt idx="5">
                  <c:v>3.5612203429181991E-2</c:v>
                </c:pt>
                <c:pt idx="6">
                  <c:v>2.7696325854838246E-2</c:v>
                </c:pt>
                <c:pt idx="7">
                  <c:v>2.5893633181802794E-2</c:v>
                </c:pt>
                <c:pt idx="8">
                  <c:v>2.0084982373525895E-2</c:v>
                </c:pt>
                <c:pt idx="9">
                  <c:v>1.2134995883606003E-2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2.0500335723147557E-2</c:v>
                </c:pt>
                <c:pt idx="1">
                  <c:v>5.8330229981561149E-2</c:v>
                </c:pt>
                <c:pt idx="2">
                  <c:v>6.7588468281530409E-2</c:v>
                </c:pt>
                <c:pt idx="3">
                  <c:v>7.5862987468291551E-2</c:v>
                </c:pt>
                <c:pt idx="4">
                  <c:v>6.5481081737820704E-2</c:v>
                </c:pt>
                <c:pt idx="5">
                  <c:v>5.7022875762315593E-2</c:v>
                </c:pt>
                <c:pt idx="6">
                  <c:v>5.9078623271619841E-2</c:v>
                </c:pt>
                <c:pt idx="7">
                  <c:v>3.9606647442689324E-2</c:v>
                </c:pt>
                <c:pt idx="8">
                  <c:v>3.4549667812696291E-2</c:v>
                </c:pt>
                <c:pt idx="9">
                  <c:v>2.1159723992660934E-2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0.89986900474950526</c:v>
                </c:pt>
                <c:pt idx="1">
                  <c:v>0.62179637859514392</c:v>
                </c:pt>
                <c:pt idx="2">
                  <c:v>0.32636059503629083</c:v>
                </c:pt>
                <c:pt idx="3">
                  <c:v>0.1953943352257706</c:v>
                </c:pt>
                <c:pt idx="4">
                  <c:v>9.3125992728492354E-2</c:v>
                </c:pt>
                <c:pt idx="5">
                  <c:v>8.8226223511005467E-3</c:v>
                </c:pt>
                <c:pt idx="6">
                  <c:v>-9.9887235310528927E-2</c:v>
                </c:pt>
                <c:pt idx="7">
                  <c:v>-0.13791028564801339</c:v>
                </c:pt>
                <c:pt idx="8">
                  <c:v>-0.22705943657425048</c:v>
                </c:pt>
                <c:pt idx="9">
                  <c:v>-0.33491982762913469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0.75465925559091862</c:v>
                </c:pt>
                <c:pt idx="1">
                  <c:v>0.46904416980783348</c:v>
                </c:pt>
                <c:pt idx="2">
                  <c:v>0.19574109598478237</c:v>
                </c:pt>
                <c:pt idx="3">
                  <c:v>5.3771982026176113E-2</c:v>
                </c:pt>
                <c:pt idx="4">
                  <c:v>-1.2395444125922236E-2</c:v>
                </c:pt>
                <c:pt idx="5">
                  <c:v>-8.3812456840397037E-2</c:v>
                </c:pt>
                <c:pt idx="6">
                  <c:v>-0.18666218443698701</c:v>
                </c:pt>
                <c:pt idx="7">
                  <c:v>-0.20341056627250551</c:v>
                </c:pt>
                <c:pt idx="8">
                  <c:v>-0.2816940867604727</c:v>
                </c:pt>
                <c:pt idx="9">
                  <c:v>-0.36821454750540161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-0.14570340436424045</c:v>
                </c:pt>
                <c:pt idx="1">
                  <c:v>-0.12236552956798813</c:v>
                </c:pt>
                <c:pt idx="2">
                  <c:v>-9.2097936307617589E-2</c:v>
                </c:pt>
                <c:pt idx="3">
                  <c:v>-6.0952151279397251E-2</c:v>
                </c:pt>
                <c:pt idx="4">
                  <c:v>-0.1437171459151444</c:v>
                </c:pt>
                <c:pt idx="5">
                  <c:v>-1.9959137262742017E-2</c:v>
                </c:pt>
                <c:pt idx="6">
                  <c:v>-8.605218886572967E-2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-7.7437476354107679E-2</c:v>
                </c:pt>
                <c:pt idx="1">
                  <c:v>-7.4293489559363615E-2</c:v>
                </c:pt>
                <c:pt idx="2">
                  <c:v>-5.1789759903905046E-2</c:v>
                </c:pt>
                <c:pt idx="3">
                  <c:v>-3.046641915642035E-2</c:v>
                </c:pt>
                <c:pt idx="4">
                  <c:v>-7.0388609721692239E-2</c:v>
                </c:pt>
                <c:pt idx="5">
                  <c:v>-6.98064401395063E-3</c:v>
                </c:pt>
                <c:pt idx="6">
                  <c:v>-3.7498148262509204E-2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3.9112230516762263E-2</c:v>
                </c:pt>
                <c:pt idx="1">
                  <c:v>2.612275271473025E-2</c:v>
                </c:pt>
                <c:pt idx="2">
                  <c:v>2.1734171320165276E-2</c:v>
                </c:pt>
                <c:pt idx="3">
                  <c:v>1.5923027621767845E-2</c:v>
                </c:pt>
                <c:pt idx="4">
                  <c:v>8.3762639370032005E-2</c:v>
                </c:pt>
                <c:pt idx="5">
                  <c:v>0.64025464375084318</c:v>
                </c:pt>
                <c:pt idx="6">
                  <c:v>0.36580527355488501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5.7665009380213232E-2</c:v>
                </c:pt>
                <c:pt idx="1">
                  <c:v>0.10243751696907598</c:v>
                </c:pt>
                <c:pt idx="2">
                  <c:v>0.18898440364424307</c:v>
                </c:pt>
                <c:pt idx="3">
                  <c:v>9.9252672045522072E-2</c:v>
                </c:pt>
                <c:pt idx="4">
                  <c:v>2.0712584454034816E-2</c:v>
                </c:pt>
                <c:pt idx="5">
                  <c:v>1.8607969860865835E-2</c:v>
                </c:pt>
                <c:pt idx="6">
                  <c:v>3.4603232637837995E-2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-0.11345368227678107</c:v>
                </c:pt>
                <c:pt idx="1">
                  <c:v>-0.10820287675842039</c:v>
                </c:pt>
                <c:pt idx="2">
                  <c:v>-9.6733763083121302E-2</c:v>
                </c:pt>
                <c:pt idx="3">
                  <c:v>-0.10413933320408911</c:v>
                </c:pt>
                <c:pt idx="4">
                  <c:v>-0.10461906536644063</c:v>
                </c:pt>
                <c:pt idx="5">
                  <c:v>-0.11594051222653755</c:v>
                </c:pt>
                <c:pt idx="6">
                  <c:v>-0.10754860213618603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1.4268614216960004E-2</c:v>
                </c:pt>
                <c:pt idx="1">
                  <c:v>1.2919117236968545E-2</c:v>
                </c:pt>
                <c:pt idx="2">
                  <c:v>1.1963481958251605E-2</c:v>
                </c:pt>
                <c:pt idx="3">
                  <c:v>1.649953770771647E-2</c:v>
                </c:pt>
                <c:pt idx="4">
                  <c:v>1.6137543515735833E-2</c:v>
                </c:pt>
                <c:pt idx="5">
                  <c:v>2.5400177799328384E-2</c:v>
                </c:pt>
                <c:pt idx="6">
                  <c:v>1.7468344378672847E-2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3.2320695618332618E-2</c:v>
                </c:pt>
                <c:pt idx="1">
                  <c:v>2.8678642589163625E-2</c:v>
                </c:pt>
                <c:pt idx="2">
                  <c:v>4.7881420632202784E-2</c:v>
                </c:pt>
                <c:pt idx="3">
                  <c:v>3.1042372168104189E-2</c:v>
                </c:pt>
                <c:pt idx="4">
                  <c:v>3.0023542150665633E-2</c:v>
                </c:pt>
                <c:pt idx="5">
                  <c:v>8.8370166947966206E-2</c:v>
                </c:pt>
                <c:pt idx="6">
                  <c:v>6.6018629992693867E-2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5.0921734182682379E-2</c:v>
                </c:pt>
                <c:pt idx="1">
                  <c:v>8.0926410876540331E-2</c:v>
                </c:pt>
                <c:pt idx="2">
                  <c:v>0.12011645171113081</c:v>
                </c:pt>
                <c:pt idx="3">
                  <c:v>0.10291415109400533</c:v>
                </c:pt>
                <c:pt idx="4">
                  <c:v>1.9839896683314921E-2</c:v>
                </c:pt>
                <c:pt idx="5">
                  <c:v>0</c:v>
                </c:pt>
                <c:pt idx="6">
                  <c:v>4.1641099141095208E-3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-0.14230627908017873</c:v>
                </c:pt>
                <c:pt idx="1">
                  <c:v>-5.3777455499293372E-2</c:v>
                </c:pt>
                <c:pt idx="2">
                  <c:v>0.15005846997134961</c:v>
                </c:pt>
                <c:pt idx="3">
                  <c:v>7.0073856997209194E-2</c:v>
                </c:pt>
                <c:pt idx="4">
                  <c:v>-0.14824861482949406</c:v>
                </c:pt>
                <c:pt idx="5">
                  <c:v>0.62975266485577341</c:v>
                </c:pt>
                <c:pt idx="6">
                  <c:v>0.25696065121377432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-0.22554870888119372</c:v>
                </c:pt>
                <c:pt idx="1">
                  <c:v>-0.16338250896499734</c:v>
                </c:pt>
                <c:pt idx="2">
                  <c:v>-1.7939402371983965E-2</c:v>
                </c:pt>
                <c:pt idx="3">
                  <c:v>-6.3882666264900329E-2</c:v>
                </c:pt>
                <c:pt idx="4">
                  <c:v>-0.19811205366347462</c:v>
                </c:pt>
                <c:pt idx="5">
                  <c:v>0.54138249790780724</c:v>
                </c:pt>
                <c:pt idx="6">
                  <c:v>0.18677791130697091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-8.5850314786799359E-2</c:v>
                </c:pt>
                <c:pt idx="1">
                  <c:v>-0.10441516392026573</c:v>
                </c:pt>
                <c:pt idx="2">
                  <c:v>-9.1359738074789407E-2</c:v>
                </c:pt>
                <c:pt idx="3">
                  <c:v>-0.173157666468645</c:v>
                </c:pt>
                <c:pt idx="5">
                  <c:v>-0.17018660768219221</c:v>
                </c:pt>
                <c:pt idx="6">
                  <c:v>-0.12826068389490605</c:v>
                </c:pt>
                <c:pt idx="7">
                  <c:v>-8.7670453770815657E-2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-4.047173955160218E-2</c:v>
                </c:pt>
                <c:pt idx="1">
                  <c:v>-4.9675589455927538E-2</c:v>
                </c:pt>
                <c:pt idx="2">
                  <c:v>-3.9588801002849248E-2</c:v>
                </c:pt>
                <c:pt idx="3">
                  <c:v>-0.1010443194439293</c:v>
                </c:pt>
                <c:pt idx="5">
                  <c:v>-0.10042028218422816</c:v>
                </c:pt>
                <c:pt idx="6">
                  <c:v>-6.1970425725908759E-2</c:v>
                </c:pt>
                <c:pt idx="7">
                  <c:v>-4.0049755660574837E-2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0.12761443968550876</c:v>
                </c:pt>
                <c:pt idx="1">
                  <c:v>0.12468443792152371</c:v>
                </c:pt>
                <c:pt idx="2">
                  <c:v>0.14844021036192509</c:v>
                </c:pt>
                <c:pt idx="3">
                  <c:v>0.10105541713470639</c:v>
                </c:pt>
                <c:pt idx="5">
                  <c:v>0.10476131654386385</c:v>
                </c:pt>
                <c:pt idx="6">
                  <c:v>0.14325811447526005</c:v>
                </c:pt>
                <c:pt idx="7">
                  <c:v>0.1250472854669113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6.2199967503484867E-2</c:v>
                </c:pt>
                <c:pt idx="1">
                  <c:v>6.4788528040141444E-2</c:v>
                </c:pt>
                <c:pt idx="2">
                  <c:v>7.3349820116578562E-2</c:v>
                </c:pt>
                <c:pt idx="3">
                  <c:v>3.4175345285026436E-2</c:v>
                </c:pt>
                <c:pt idx="5">
                  <c:v>3.4280936952023937E-2</c:v>
                </c:pt>
                <c:pt idx="6">
                  <c:v>5.1612882064000713E-2</c:v>
                </c:pt>
                <c:pt idx="7">
                  <c:v>6.9325199858101635E-2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-9.7340300891559262E-2</c:v>
                </c:pt>
                <c:pt idx="1">
                  <c:v>-0.10964133838190558</c:v>
                </c:pt>
                <c:pt idx="2">
                  <c:v>-9.7694310039935076E-2</c:v>
                </c:pt>
                <c:pt idx="3">
                  <c:v>-0.11856352127052641</c:v>
                </c:pt>
                <c:pt idx="5">
                  <c:v>-0.12062782638038501</c:v>
                </c:pt>
                <c:pt idx="6">
                  <c:v>-0.11331787231214337</c:v>
                </c:pt>
                <c:pt idx="7">
                  <c:v>-9.8267512272991686E-2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1.7611649089347287E-2</c:v>
                </c:pt>
                <c:pt idx="1">
                  <c:v>1.6099639361111358E-2</c:v>
                </c:pt>
                <c:pt idx="2">
                  <c:v>1.7432309463828961E-2</c:v>
                </c:pt>
                <c:pt idx="3">
                  <c:v>1.362388861144233E-2</c:v>
                </c:pt>
                <c:pt idx="5">
                  <c:v>1.3608925323078737E-2</c:v>
                </c:pt>
                <c:pt idx="6">
                  <c:v>2.0825473423296586E-2</c:v>
                </c:pt>
                <c:pt idx="7">
                  <c:v>1.5764671556809863E-2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4.6648677537256461E-2</c:v>
                </c:pt>
                <c:pt idx="1">
                  <c:v>3.8804094817589792E-2</c:v>
                </c:pt>
                <c:pt idx="2">
                  <c:v>4.7814273626739491E-2</c:v>
                </c:pt>
                <c:pt idx="3">
                  <c:v>2.5968016475695795E-2</c:v>
                </c:pt>
                <c:pt idx="5">
                  <c:v>2.5623508208910985E-2</c:v>
                </c:pt>
                <c:pt idx="6">
                  <c:v>4.2435137022891506E-2</c:v>
                </c:pt>
                <c:pt idx="7">
                  <c:v>4.4023667057340364E-2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4.4839928015253307E-2</c:v>
                </c:pt>
                <c:pt idx="1">
                  <c:v>4.7424282781175879E-2</c:v>
                </c:pt>
                <c:pt idx="2">
                  <c:v>4.5312217228231609E-2</c:v>
                </c:pt>
                <c:pt idx="3">
                  <c:v>3.8871474359983033E-2</c:v>
                </c:pt>
                <c:pt idx="5">
                  <c:v>4.062209466430286E-2</c:v>
                </c:pt>
                <c:pt idx="6">
                  <c:v>5.3750652006927462E-2</c:v>
                </c:pt>
                <c:pt idx="7">
                  <c:v>4.2583146133366119E-2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7.5252306600889857E-2</c:v>
                </c:pt>
                <c:pt idx="1">
                  <c:v>2.8068891163443341E-2</c:v>
                </c:pt>
                <c:pt idx="2">
                  <c:v>0.10370598167973</c:v>
                </c:pt>
                <c:pt idx="3">
                  <c:v>-0.17907136531624668</c:v>
                </c:pt>
                <c:pt idx="5">
                  <c:v>-0.17233793455462498</c:v>
                </c:pt>
                <c:pt idx="6">
                  <c:v>8.3332770594181441E-3</c:v>
                </c:pt>
                <c:pt idx="7">
                  <c:v>7.075624836814709E-2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-1.6236298951619904E-2</c:v>
                </c:pt>
                <c:pt idx="1">
                  <c:v>-5.815948643532233E-2</c:v>
                </c:pt>
                <c:pt idx="2">
                  <c:v>1.0579490824758897E-2</c:v>
                </c:pt>
                <c:pt idx="3">
                  <c:v>-0.24391085615192551</c:v>
                </c:pt>
                <c:pt idx="5">
                  <c:v>-0.23858353742783883</c:v>
                </c:pt>
                <c:pt idx="6">
                  <c:v>-8.7852511970400837E-2</c:v>
                </c:pt>
                <c:pt idx="7">
                  <c:v>-1.5850564822559393E-2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0.14249052977928275</c:v>
                </c:pt>
                <c:pt idx="1">
                  <c:v>0.12551166055350887</c:v>
                </c:pt>
                <c:pt idx="2">
                  <c:v>0.12358710707589503</c:v>
                </c:pt>
                <c:pt idx="3">
                  <c:v>0.11358387738498636</c:v>
                </c:pt>
                <c:pt idx="4">
                  <c:v>0.11874647378193394</c:v>
                </c:pt>
                <c:pt idx="5">
                  <c:v>0.10848778955629833</c:v>
                </c:pt>
                <c:pt idx="6">
                  <c:v>0.11021917213034778</c:v>
                </c:pt>
                <c:pt idx="7">
                  <c:v>0.10507930400873604</c:v>
                </c:pt>
                <c:pt idx="8">
                  <c:v>0.10847960513705855</c:v>
                </c:pt>
                <c:pt idx="9">
                  <c:v>9.3181857155309814E-2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_FiscalSim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 refreshError="1">
        <row r="42">
          <cell r="C42">
            <v>0.25</v>
          </cell>
        </row>
        <row r="43">
          <cell r="C43">
            <v>0.18</v>
          </cell>
        </row>
        <row r="44">
          <cell r="C4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zoomScale="70" zoomScaleNormal="70" workbookViewId="0">
      <pane ySplit="2" topLeftCell="A3" activePane="bottomLeft" state="frozen"/>
      <selection pane="bottomLeft" activeCell="D8" sqref="D8"/>
    </sheetView>
  </sheetViews>
  <sheetFormatPr defaultColWidth="9.109375" defaultRowHeight="15.6" customHeight="1" x14ac:dyDescent="0.25"/>
  <cols>
    <col min="1" max="1" width="9.109375" style="6"/>
    <col min="2" max="2" width="38.88671875" style="6" customWidth="1"/>
    <col min="3" max="3" width="18.44140625" style="6" customWidth="1"/>
    <col min="4" max="4" width="19.88671875" style="6" bestFit="1" customWidth="1"/>
    <col min="5" max="5" width="30.109375" style="6" bestFit="1" customWidth="1"/>
    <col min="6" max="6" width="13.44140625" style="72" customWidth="1"/>
    <col min="7" max="16384" width="9.109375" style="72"/>
  </cols>
  <sheetData>
    <row r="2" spans="2:5" ht="22.8" x14ac:dyDescent="0.4">
      <c r="B2" s="48" t="s">
        <v>37</v>
      </c>
      <c r="C2" s="49"/>
    </row>
    <row r="3" spans="2:5" ht="15.6" customHeight="1" thickBot="1" x14ac:dyDescent="0.45">
      <c r="B3" s="47"/>
    </row>
    <row r="4" spans="2:5" ht="15.6" customHeight="1" x14ac:dyDescent="0.25">
      <c r="B4" s="85" t="s">
        <v>73</v>
      </c>
      <c r="C4" s="80">
        <v>1</v>
      </c>
      <c r="D4" s="72"/>
      <c r="E4" s="72"/>
    </row>
    <row r="5" spans="2:5" ht="15.6" customHeight="1" x14ac:dyDescent="0.25">
      <c r="B5" s="86" t="s">
        <v>72</v>
      </c>
      <c r="C5" s="82">
        <v>1</v>
      </c>
      <c r="D5" s="72"/>
      <c r="E5" s="72"/>
    </row>
    <row r="6" spans="2:5" ht="15.6" customHeight="1" x14ac:dyDescent="0.25">
      <c r="B6" s="86" t="s">
        <v>74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75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6" t="s">
        <v>308</v>
      </c>
      <c r="C11" s="237" t="s">
        <v>317</v>
      </c>
      <c r="D11" s="72"/>
      <c r="E11" s="72"/>
    </row>
    <row r="12" spans="2:5" ht="13.8" x14ac:dyDescent="0.25">
      <c r="B12" s="72"/>
      <c r="C12" s="72"/>
      <c r="D12" s="72"/>
      <c r="E12" s="72"/>
    </row>
    <row r="13" spans="2:5" ht="22.8" x14ac:dyDescent="0.4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06"/>
      <c r="D15" s="11"/>
      <c r="E15" s="72"/>
    </row>
    <row r="16" spans="2:5" ht="15.6" customHeight="1" x14ac:dyDescent="0.25">
      <c r="B16" s="89" t="s">
        <v>143</v>
      </c>
      <c r="C16" s="207">
        <v>2000</v>
      </c>
      <c r="D16" s="77"/>
      <c r="E16" s="72"/>
    </row>
    <row r="17" spans="2:5" ht="15.6" customHeight="1" thickBot="1" x14ac:dyDescent="0.3">
      <c r="B17" s="50" t="s">
        <v>0</v>
      </c>
      <c r="C17" s="208" t="s">
        <v>65</v>
      </c>
      <c r="D17" s="96" t="s">
        <v>90</v>
      </c>
      <c r="E17" s="72"/>
    </row>
    <row r="18" spans="2:5" ht="15.6" customHeight="1" x14ac:dyDescent="0.25">
      <c r="B18" s="73">
        <v>1</v>
      </c>
      <c r="C18" s="209">
        <v>0</v>
      </c>
      <c r="D18" s="90">
        <v>10000</v>
      </c>
      <c r="E18" s="72"/>
    </row>
    <row r="19" spans="2:5" ht="15.6" customHeight="1" x14ac:dyDescent="0.25">
      <c r="B19" s="62">
        <v>2</v>
      </c>
      <c r="C19" s="210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0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1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1">
        <v>0.2</v>
      </c>
      <c r="D22" s="91">
        <v>10000000</v>
      </c>
      <c r="E22" s="72"/>
    </row>
    <row r="23" spans="2:5" ht="15.6" customHeight="1" thickBot="1" x14ac:dyDescent="0.3">
      <c r="B23" s="63"/>
      <c r="C23" s="212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88</v>
      </c>
      <c r="C25" s="213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8" x14ac:dyDescent="0.4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89</v>
      </c>
      <c r="C29" s="11"/>
      <c r="E29" s="72"/>
    </row>
    <row r="30" spans="2:5" ht="15.6" customHeight="1" x14ac:dyDescent="0.25">
      <c r="B30" s="76" t="s">
        <v>98</v>
      </c>
      <c r="C30" s="214">
        <v>100</v>
      </c>
      <c r="E30" s="10"/>
    </row>
    <row r="31" spans="2:5" ht="15.6" customHeight="1" thickBot="1" x14ac:dyDescent="0.3">
      <c r="B31" s="12" t="s">
        <v>311</v>
      </c>
      <c r="C31" s="215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99</v>
      </c>
      <c r="C33" s="11"/>
      <c r="E33" s="10"/>
    </row>
    <row r="34" spans="2:5" ht="15.6" customHeight="1" thickBot="1" x14ac:dyDescent="0.3">
      <c r="B34" s="216" t="s">
        <v>100</v>
      </c>
      <c r="C34" s="217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95</v>
      </c>
      <c r="C36" s="11"/>
    </row>
    <row r="37" spans="2:5" ht="15.6" customHeight="1" thickBot="1" x14ac:dyDescent="0.3">
      <c r="B37" s="216" t="s">
        <v>102</v>
      </c>
      <c r="C37" s="217">
        <v>1200</v>
      </c>
    </row>
    <row r="39" spans="2:5" ht="15.6" customHeight="1" x14ac:dyDescent="0.4">
      <c r="B39" s="187" t="s">
        <v>78</v>
      </c>
      <c r="C39" s="188"/>
    </row>
    <row r="40" spans="2:5" ht="15.6" customHeight="1" thickBot="1" x14ac:dyDescent="0.3">
      <c r="B40" s="188"/>
      <c r="C40" s="188"/>
    </row>
    <row r="41" spans="2:5" ht="15.6" customHeight="1" x14ac:dyDescent="0.25">
      <c r="B41" s="189"/>
      <c r="C41" s="219" t="s">
        <v>188</v>
      </c>
    </row>
    <row r="42" spans="2:5" ht="15.6" customHeight="1" x14ac:dyDescent="0.25">
      <c r="B42" s="218" t="s">
        <v>189</v>
      </c>
      <c r="C42" s="220">
        <v>0.25</v>
      </c>
    </row>
    <row r="43" spans="2:5" ht="15.6" customHeight="1" x14ac:dyDescent="0.25">
      <c r="B43" s="190" t="s">
        <v>190</v>
      </c>
      <c r="C43" s="221">
        <v>0.18</v>
      </c>
    </row>
    <row r="44" spans="2:5" ht="15.6" customHeight="1" thickBot="1" x14ac:dyDescent="0.3">
      <c r="B44" s="191" t="s">
        <v>191</v>
      </c>
      <c r="C44" s="222">
        <v>0</v>
      </c>
    </row>
    <row r="45" spans="2:5" ht="15.6" customHeight="1" x14ac:dyDescent="0.25">
      <c r="B45" s="199"/>
      <c r="C45" s="200"/>
    </row>
    <row r="46" spans="2:5" ht="15.6" customHeight="1" x14ac:dyDescent="0.4">
      <c r="B46" s="128" t="s">
        <v>32</v>
      </c>
    </row>
    <row r="47" spans="2:5" ht="15.6" customHeight="1" thickBot="1" x14ac:dyDescent="0.45">
      <c r="B47" s="128"/>
      <c r="E47" s="196"/>
    </row>
    <row r="48" spans="2:5" ht="15.6" customHeight="1" thickBot="1" x14ac:dyDescent="0.3">
      <c r="B48" s="94" t="s">
        <v>316</v>
      </c>
      <c r="C48" s="213">
        <v>0.1</v>
      </c>
      <c r="E48" s="72"/>
    </row>
    <row r="49" spans="2:5" ht="15.6" customHeight="1" thickBot="1" x14ac:dyDescent="0.3">
      <c r="C49" s="196"/>
      <c r="D49" s="196"/>
      <c r="E49" s="72"/>
    </row>
    <row r="50" spans="2:5" ht="15.6" customHeight="1" x14ac:dyDescent="0.25">
      <c r="B50" s="204" t="s">
        <v>276</v>
      </c>
      <c r="C50" s="8"/>
      <c r="D50" s="202"/>
      <c r="E50" s="72"/>
    </row>
    <row r="51" spans="2:5" ht="15.6" customHeight="1" x14ac:dyDescent="0.25">
      <c r="B51" s="205" t="s">
        <v>302</v>
      </c>
      <c r="C51" s="201">
        <v>10</v>
      </c>
      <c r="D51" s="77"/>
      <c r="E51" s="72"/>
    </row>
    <row r="52" spans="2:5" ht="15.6" customHeight="1" x14ac:dyDescent="0.25">
      <c r="B52" s="203" t="s">
        <v>0</v>
      </c>
      <c r="C52" s="234" t="s">
        <v>303</v>
      </c>
      <c r="D52" s="235" t="s">
        <v>304</v>
      </c>
      <c r="E52" s="72"/>
    </row>
    <row r="53" spans="2:5" ht="15.6" customHeight="1" x14ac:dyDescent="0.25">
      <c r="B53" s="230">
        <v>1</v>
      </c>
      <c r="C53" s="231">
        <v>2</v>
      </c>
      <c r="D53" s="232">
        <v>100</v>
      </c>
      <c r="E53" s="188"/>
    </row>
    <row r="54" spans="2:5" ht="15.6" customHeight="1" x14ac:dyDescent="0.25">
      <c r="B54" s="197">
        <v>2</v>
      </c>
      <c r="C54" s="229">
        <v>4</v>
      </c>
      <c r="D54" s="91">
        <v>200</v>
      </c>
      <c r="E54" s="188"/>
    </row>
    <row r="55" spans="2:5" ht="15.6" customHeight="1" x14ac:dyDescent="0.25">
      <c r="B55" s="197">
        <v>3</v>
      </c>
      <c r="C55" s="229">
        <v>6</v>
      </c>
      <c r="D55" s="91">
        <v>300</v>
      </c>
    </row>
    <row r="56" spans="2:5" ht="15.6" customHeight="1" x14ac:dyDescent="0.25">
      <c r="B56" s="197">
        <v>4</v>
      </c>
      <c r="C56" s="229">
        <v>8</v>
      </c>
      <c r="D56" s="91">
        <v>10000000</v>
      </c>
    </row>
    <row r="57" spans="2:5" ht="15.6" customHeight="1" thickBot="1" x14ac:dyDescent="0.3">
      <c r="B57" s="198"/>
      <c r="C57" s="233"/>
      <c r="D57" s="92"/>
    </row>
    <row r="59" spans="2:5" ht="15.6" customHeight="1" x14ac:dyDescent="0.4">
      <c r="B59" s="187" t="s">
        <v>172</v>
      </c>
      <c r="C59" s="188"/>
    </row>
    <row r="60" spans="2:5" ht="15.6" customHeight="1" thickBot="1" x14ac:dyDescent="0.3">
      <c r="B60" s="188"/>
      <c r="C60" s="188"/>
    </row>
    <row r="61" spans="2:5" ht="15.6" customHeight="1" x14ac:dyDescent="0.25">
      <c r="B61" s="189" t="s">
        <v>173</v>
      </c>
      <c r="C61" s="223" t="s">
        <v>142</v>
      </c>
    </row>
    <row r="62" spans="2:5" ht="15.6" customHeight="1" x14ac:dyDescent="0.25">
      <c r="B62" s="218" t="s">
        <v>175</v>
      </c>
      <c r="C62" s="228">
        <v>500</v>
      </c>
    </row>
    <row r="63" spans="2:5" ht="15.6" customHeight="1" x14ac:dyDescent="0.25">
      <c r="B63" s="190" t="s">
        <v>176</v>
      </c>
      <c r="C63" s="224">
        <v>1000</v>
      </c>
    </row>
    <row r="64" spans="2:5" ht="15.6" customHeight="1" x14ac:dyDescent="0.25">
      <c r="B64" s="190" t="s">
        <v>177</v>
      </c>
      <c r="C64" s="224">
        <v>300</v>
      </c>
    </row>
    <row r="65" spans="2:3" ht="15.6" customHeight="1" x14ac:dyDescent="0.25">
      <c r="B65" s="190" t="s">
        <v>178</v>
      </c>
      <c r="C65" s="224">
        <v>500</v>
      </c>
    </row>
    <row r="66" spans="2:3" ht="15.6" customHeight="1" x14ac:dyDescent="0.25">
      <c r="B66" s="190" t="s">
        <v>179</v>
      </c>
      <c r="C66" s="225">
        <v>650</v>
      </c>
    </row>
    <row r="67" spans="2:3" ht="15.6" customHeight="1" thickBot="1" x14ac:dyDescent="0.3">
      <c r="B67" s="191" t="s">
        <v>180</v>
      </c>
      <c r="C67" s="226">
        <v>1100</v>
      </c>
    </row>
    <row r="68" spans="2:3" ht="15.6" customHeight="1" thickBot="1" x14ac:dyDescent="0.3">
      <c r="B68" s="188"/>
      <c r="C68" s="188"/>
    </row>
    <row r="69" spans="2:3" ht="15.6" customHeight="1" thickBot="1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topLeftCell="A65" zoomScale="85" zoomScaleNormal="85" workbookViewId="0">
      <selection activeCell="F94" sqref="F94"/>
    </sheetView>
  </sheetViews>
  <sheetFormatPr defaultRowHeight="14.4" x14ac:dyDescent="0.3"/>
  <cols>
    <col min="1" max="1" width="8.88671875" customWidth="1"/>
    <col min="2" max="2" width="44.44140625" bestFit="1" customWidth="1"/>
    <col min="3" max="3" width="8.88671875" style="194"/>
    <col min="4" max="4" width="11.44140625" bestFit="1" customWidth="1"/>
  </cols>
  <sheetData>
    <row r="1" spans="1:7" x14ac:dyDescent="0.3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spans="1:7" x14ac:dyDescent="0.3">
      <c r="A2">
        <v>2</v>
      </c>
      <c r="B2" t="s">
        <v>193</v>
      </c>
      <c r="C2" s="193">
        <v>1</v>
      </c>
      <c r="D2" s="242">
        <v>0.25</v>
      </c>
      <c r="E2" s="242">
        <v>0.25</v>
      </c>
      <c r="F2" s="243">
        <v>0</v>
      </c>
      <c r="G2" s="243">
        <v>0</v>
      </c>
    </row>
    <row r="3" spans="1:7" x14ac:dyDescent="0.3">
      <c r="A3">
        <v>3</v>
      </c>
      <c r="B3" t="s">
        <v>194</v>
      </c>
      <c r="C3" s="193">
        <v>1</v>
      </c>
      <c r="D3" s="242">
        <v>0.25</v>
      </c>
      <c r="E3" s="242">
        <v>0.25</v>
      </c>
      <c r="F3" s="243">
        <v>0</v>
      </c>
      <c r="G3" s="243">
        <v>0</v>
      </c>
    </row>
    <row r="4" spans="1:7" x14ac:dyDescent="0.3">
      <c r="A4">
        <v>4</v>
      </c>
      <c r="B4" t="s">
        <v>195</v>
      </c>
      <c r="C4" s="193">
        <v>1</v>
      </c>
      <c r="D4" s="242">
        <v>0.25</v>
      </c>
      <c r="E4" s="242">
        <v>0.25</v>
      </c>
      <c r="F4" s="243">
        <v>0</v>
      </c>
      <c r="G4" s="243">
        <v>0</v>
      </c>
    </row>
    <row r="5" spans="1:7" x14ac:dyDescent="0.3">
      <c r="A5">
        <v>6</v>
      </c>
      <c r="B5" t="s">
        <v>197</v>
      </c>
      <c r="C5" s="193">
        <v>1</v>
      </c>
      <c r="D5" s="242">
        <v>0.25</v>
      </c>
      <c r="E5" s="242">
        <v>0.25</v>
      </c>
      <c r="F5" s="243">
        <v>0</v>
      </c>
      <c r="G5" s="243">
        <v>0</v>
      </c>
    </row>
    <row r="6" spans="1:7" x14ac:dyDescent="0.3">
      <c r="A6">
        <v>7</v>
      </c>
      <c r="B6" t="s">
        <v>198</v>
      </c>
      <c r="C6" s="193">
        <v>1</v>
      </c>
      <c r="D6" s="242">
        <v>0.25</v>
      </c>
      <c r="E6" s="242">
        <v>0.25</v>
      </c>
      <c r="F6" s="243">
        <v>0</v>
      </c>
      <c r="G6" s="243">
        <v>0</v>
      </c>
    </row>
    <row r="7" spans="1:7" x14ac:dyDescent="0.3">
      <c r="A7">
        <v>9</v>
      </c>
      <c r="B7" t="s">
        <v>200</v>
      </c>
      <c r="C7" s="193">
        <v>1</v>
      </c>
      <c r="D7" s="242">
        <v>0.25</v>
      </c>
      <c r="E7" s="242">
        <v>0.25</v>
      </c>
      <c r="F7" s="243">
        <v>0</v>
      </c>
      <c r="G7" s="243">
        <v>0</v>
      </c>
    </row>
    <row r="8" spans="1:7" x14ac:dyDescent="0.3">
      <c r="A8">
        <v>10</v>
      </c>
      <c r="B8" t="s">
        <v>201</v>
      </c>
      <c r="C8" s="193">
        <v>1</v>
      </c>
      <c r="D8" s="242">
        <v>0.25</v>
      </c>
      <c r="E8" s="242">
        <v>0.25</v>
      </c>
      <c r="F8" s="243">
        <v>0</v>
      </c>
      <c r="G8" s="243">
        <v>0</v>
      </c>
    </row>
    <row r="9" spans="1:7" x14ac:dyDescent="0.3">
      <c r="A9">
        <v>12</v>
      </c>
      <c r="B9" t="s">
        <v>203</v>
      </c>
      <c r="C9" s="193">
        <v>1</v>
      </c>
      <c r="D9" s="242">
        <v>0.18</v>
      </c>
      <c r="E9" s="242">
        <v>0.18</v>
      </c>
      <c r="F9" s="243">
        <v>0</v>
      </c>
      <c r="G9" s="243">
        <v>0</v>
      </c>
    </row>
    <row r="10" spans="1:7" x14ac:dyDescent="0.3">
      <c r="A10">
        <v>18</v>
      </c>
      <c r="B10" t="s">
        <v>209</v>
      </c>
      <c r="C10" s="193">
        <v>1</v>
      </c>
      <c r="D10" s="242">
        <v>0.25</v>
      </c>
      <c r="E10" s="242">
        <v>0.25</v>
      </c>
      <c r="F10" s="243">
        <v>0</v>
      </c>
      <c r="G10" s="243">
        <v>0</v>
      </c>
    </row>
    <row r="11" spans="1:7" x14ac:dyDescent="0.3">
      <c r="A11">
        <v>19</v>
      </c>
      <c r="B11" t="s">
        <v>210</v>
      </c>
      <c r="C11" s="193">
        <v>1</v>
      </c>
      <c r="D11" s="242">
        <v>0.25</v>
      </c>
      <c r="E11" s="242">
        <v>0.25</v>
      </c>
      <c r="F11" s="243">
        <v>0</v>
      </c>
      <c r="G11" s="243">
        <v>0</v>
      </c>
    </row>
    <row r="12" spans="1:7" x14ac:dyDescent="0.3">
      <c r="A12">
        <v>20</v>
      </c>
      <c r="B12" t="s">
        <v>211</v>
      </c>
      <c r="C12" s="193">
        <v>1</v>
      </c>
      <c r="D12" s="242">
        <v>0.18</v>
      </c>
      <c r="E12" s="242">
        <v>0.18</v>
      </c>
      <c r="F12" s="243">
        <v>0</v>
      </c>
      <c r="G12" s="243">
        <v>0</v>
      </c>
    </row>
    <row r="13" spans="1:7" x14ac:dyDescent="0.3">
      <c r="A13">
        <v>21</v>
      </c>
      <c r="B13" t="s">
        <v>212</v>
      </c>
      <c r="C13" s="193">
        <v>1</v>
      </c>
      <c r="D13" s="242">
        <v>0.18</v>
      </c>
      <c r="E13" s="242">
        <v>0.18</v>
      </c>
      <c r="F13" s="243">
        <v>0</v>
      </c>
      <c r="G13" s="243">
        <v>0</v>
      </c>
    </row>
    <row r="14" spans="1:7" x14ac:dyDescent="0.3">
      <c r="A14">
        <v>22</v>
      </c>
      <c r="B14" t="s">
        <v>213</v>
      </c>
      <c r="C14" s="193">
        <v>1</v>
      </c>
      <c r="D14" s="242">
        <v>0.18</v>
      </c>
      <c r="E14" s="242">
        <v>0.18</v>
      </c>
      <c r="F14" s="243">
        <v>0</v>
      </c>
      <c r="G14" s="243">
        <v>0</v>
      </c>
    </row>
    <row r="15" spans="1:7" x14ac:dyDescent="0.3">
      <c r="A15">
        <v>24</v>
      </c>
      <c r="B15" t="s">
        <v>215</v>
      </c>
      <c r="C15" s="193">
        <v>1</v>
      </c>
      <c r="D15" s="242">
        <v>0.18</v>
      </c>
      <c r="E15" s="242">
        <v>0.18</v>
      </c>
      <c r="F15" s="243">
        <v>0</v>
      </c>
      <c r="G15" s="243">
        <v>0</v>
      </c>
    </row>
    <row r="16" spans="1:7" x14ac:dyDescent="0.3">
      <c r="A16">
        <v>5</v>
      </c>
      <c r="B16" t="s">
        <v>196</v>
      </c>
      <c r="C16" s="193">
        <v>3</v>
      </c>
      <c r="D16" s="242">
        <v>0.18</v>
      </c>
      <c r="E16" s="242">
        <v>0.18</v>
      </c>
      <c r="F16" s="243">
        <v>0</v>
      </c>
      <c r="G16" s="243">
        <v>0</v>
      </c>
    </row>
    <row r="17" spans="1:7" x14ac:dyDescent="0.3">
      <c r="A17">
        <v>8</v>
      </c>
      <c r="B17" t="s">
        <v>199</v>
      </c>
      <c r="C17" s="193">
        <v>3</v>
      </c>
      <c r="D17" s="242">
        <v>0.25</v>
      </c>
      <c r="E17" s="242">
        <v>0.25</v>
      </c>
      <c r="F17" s="243">
        <v>0</v>
      </c>
      <c r="G17" s="243">
        <v>0</v>
      </c>
    </row>
    <row r="18" spans="1:7" x14ac:dyDescent="0.3">
      <c r="A18">
        <v>11</v>
      </c>
      <c r="B18" t="s">
        <v>202</v>
      </c>
      <c r="C18" s="193">
        <v>3</v>
      </c>
      <c r="D18" s="242">
        <v>0.25</v>
      </c>
      <c r="E18" s="242">
        <v>0.25</v>
      </c>
      <c r="F18" s="243">
        <v>0</v>
      </c>
      <c r="G18" s="243">
        <v>0</v>
      </c>
    </row>
    <row r="19" spans="1:7" x14ac:dyDescent="0.3">
      <c r="A19">
        <v>13</v>
      </c>
      <c r="B19" t="s">
        <v>204</v>
      </c>
      <c r="C19" s="193">
        <v>3</v>
      </c>
      <c r="D19" s="242">
        <v>0.18</v>
      </c>
      <c r="E19" s="242">
        <v>0.18</v>
      </c>
      <c r="F19" s="243">
        <v>0</v>
      </c>
      <c r="G19" s="243">
        <v>0</v>
      </c>
    </row>
    <row r="20" spans="1:7" x14ac:dyDescent="0.3">
      <c r="A20">
        <v>14</v>
      </c>
      <c r="B20" t="s">
        <v>205</v>
      </c>
      <c r="C20" s="193">
        <v>3</v>
      </c>
      <c r="D20" s="242">
        <v>0.18</v>
      </c>
      <c r="E20" s="242">
        <v>0.18</v>
      </c>
      <c r="F20" s="243">
        <v>0</v>
      </c>
      <c r="G20" s="243">
        <v>0</v>
      </c>
    </row>
    <row r="21" spans="1:7" x14ac:dyDescent="0.3">
      <c r="A21">
        <v>15</v>
      </c>
      <c r="B21" t="s">
        <v>206</v>
      </c>
      <c r="C21" s="193">
        <v>3</v>
      </c>
      <c r="D21" s="242">
        <v>0.18</v>
      </c>
      <c r="E21" s="242">
        <v>0.18</v>
      </c>
      <c r="F21" s="243">
        <v>0</v>
      </c>
      <c r="G21" s="243">
        <v>0</v>
      </c>
    </row>
    <row r="22" spans="1:7" x14ac:dyDescent="0.3">
      <c r="A22">
        <v>16</v>
      </c>
      <c r="B22" t="s">
        <v>207</v>
      </c>
      <c r="C22" s="193">
        <v>3</v>
      </c>
      <c r="D22" s="242">
        <v>0.18</v>
      </c>
      <c r="E22" s="242">
        <v>0.18</v>
      </c>
      <c r="F22" s="243">
        <v>0</v>
      </c>
      <c r="G22" s="243">
        <v>0</v>
      </c>
    </row>
    <row r="23" spans="1:7" x14ac:dyDescent="0.3">
      <c r="A23">
        <v>17</v>
      </c>
      <c r="B23" t="s">
        <v>208</v>
      </c>
      <c r="C23" s="193">
        <v>3</v>
      </c>
      <c r="D23" s="242">
        <v>0.25</v>
      </c>
      <c r="E23" s="242">
        <v>0.25</v>
      </c>
      <c r="F23" s="243">
        <v>0</v>
      </c>
      <c r="G23" s="243">
        <v>0</v>
      </c>
    </row>
    <row r="24" spans="1:7" x14ac:dyDescent="0.3">
      <c r="A24">
        <v>23</v>
      </c>
      <c r="B24" t="s">
        <v>214</v>
      </c>
      <c r="C24" s="193">
        <v>3</v>
      </c>
      <c r="D24" s="242">
        <v>0.25</v>
      </c>
      <c r="E24" s="242">
        <v>0.25</v>
      </c>
      <c r="F24" s="243">
        <v>0</v>
      </c>
      <c r="G24" s="243">
        <v>0</v>
      </c>
    </row>
    <row r="25" spans="1:7" x14ac:dyDescent="0.3">
      <c r="A25">
        <v>25</v>
      </c>
      <c r="B25" t="s">
        <v>216</v>
      </c>
      <c r="C25" s="193">
        <v>3</v>
      </c>
      <c r="D25" s="242">
        <v>0.25</v>
      </c>
      <c r="E25" s="242">
        <v>0.25</v>
      </c>
      <c r="F25" s="243">
        <v>0</v>
      </c>
      <c r="G25" s="243">
        <v>0</v>
      </c>
    </row>
    <row r="26" spans="1:7" x14ac:dyDescent="0.3">
      <c r="A26">
        <v>26</v>
      </c>
      <c r="B26" t="s">
        <v>217</v>
      </c>
      <c r="C26" s="193">
        <v>3</v>
      </c>
      <c r="D26" s="242">
        <v>0.25</v>
      </c>
      <c r="E26" s="242">
        <v>0.25</v>
      </c>
      <c r="F26" s="243">
        <v>0</v>
      </c>
      <c r="G26" s="243">
        <v>0</v>
      </c>
    </row>
    <row r="27" spans="1:7" x14ac:dyDescent="0.3">
      <c r="A27">
        <v>27</v>
      </c>
      <c r="B27" t="s">
        <v>218</v>
      </c>
      <c r="C27" s="193">
        <v>3</v>
      </c>
      <c r="D27" s="242">
        <v>0.18</v>
      </c>
      <c r="E27" s="242">
        <v>0.18</v>
      </c>
      <c r="F27" s="243">
        <v>0</v>
      </c>
      <c r="G27" s="243">
        <v>0</v>
      </c>
    </row>
    <row r="28" spans="1:7" x14ac:dyDescent="0.3">
      <c r="A28">
        <v>28</v>
      </c>
      <c r="B28" t="s">
        <v>219</v>
      </c>
      <c r="C28" s="193">
        <v>3</v>
      </c>
      <c r="D28" s="242">
        <v>0.25</v>
      </c>
      <c r="E28" s="242">
        <v>0.25</v>
      </c>
      <c r="F28" s="243">
        <v>0</v>
      </c>
      <c r="G28" s="243">
        <v>0</v>
      </c>
    </row>
    <row r="29" spans="1:7" x14ac:dyDescent="0.3">
      <c r="A29">
        <v>29</v>
      </c>
      <c r="B29" t="s">
        <v>220</v>
      </c>
      <c r="C29" s="193">
        <v>3</v>
      </c>
      <c r="D29" s="242">
        <v>0.25</v>
      </c>
      <c r="E29" s="242">
        <v>0.25</v>
      </c>
      <c r="F29" s="243">
        <v>0</v>
      </c>
      <c r="G29" s="243">
        <v>0</v>
      </c>
    </row>
    <row r="30" spans="1:7" x14ac:dyDescent="0.3">
      <c r="A30">
        <v>30</v>
      </c>
      <c r="B30" t="s">
        <v>221</v>
      </c>
      <c r="C30" s="193">
        <v>3</v>
      </c>
      <c r="D30" s="242">
        <v>0.25</v>
      </c>
      <c r="E30" s="242">
        <v>0.25</v>
      </c>
      <c r="F30" s="243">
        <v>0</v>
      </c>
      <c r="G30" s="243">
        <v>0</v>
      </c>
    </row>
    <row r="31" spans="1:7" x14ac:dyDescent="0.3">
      <c r="A31">
        <v>31</v>
      </c>
      <c r="B31" t="s">
        <v>222</v>
      </c>
      <c r="C31" s="193">
        <v>3</v>
      </c>
      <c r="D31" s="242">
        <v>0.25</v>
      </c>
      <c r="E31" s="242">
        <v>0.25</v>
      </c>
      <c r="F31" s="243">
        <v>0</v>
      </c>
      <c r="G31" s="243">
        <v>0</v>
      </c>
    </row>
    <row r="32" spans="1:7" x14ac:dyDescent="0.3">
      <c r="A32">
        <v>32</v>
      </c>
      <c r="B32" t="s">
        <v>223</v>
      </c>
      <c r="C32" s="193">
        <v>3</v>
      </c>
      <c r="D32" s="242">
        <v>0</v>
      </c>
      <c r="E32" s="242">
        <v>0</v>
      </c>
      <c r="F32" s="243">
        <v>0</v>
      </c>
      <c r="G32" s="243">
        <v>0</v>
      </c>
    </row>
    <row r="33" spans="1:7" x14ac:dyDescent="0.3">
      <c r="A33">
        <v>33</v>
      </c>
      <c r="B33" t="s">
        <v>224</v>
      </c>
      <c r="C33" s="193">
        <v>3</v>
      </c>
      <c r="D33" s="242">
        <v>0.25</v>
      </c>
      <c r="E33" s="242">
        <v>0.25</v>
      </c>
      <c r="F33" s="243">
        <v>0</v>
      </c>
      <c r="G33" s="243">
        <v>0</v>
      </c>
    </row>
    <row r="34" spans="1:7" x14ac:dyDescent="0.3">
      <c r="A34">
        <v>34</v>
      </c>
      <c r="B34" t="s">
        <v>225</v>
      </c>
      <c r="C34" s="193">
        <v>3</v>
      </c>
      <c r="D34" s="242">
        <v>0.25</v>
      </c>
      <c r="E34" s="242">
        <v>0.25</v>
      </c>
      <c r="F34" s="243">
        <v>0</v>
      </c>
      <c r="G34" s="243">
        <v>0</v>
      </c>
    </row>
    <row r="35" spans="1:7" x14ac:dyDescent="0.3">
      <c r="A35">
        <v>35</v>
      </c>
      <c r="B35" t="s">
        <v>226</v>
      </c>
      <c r="C35" s="193">
        <v>3</v>
      </c>
      <c r="D35" s="242">
        <v>0.25</v>
      </c>
      <c r="E35" s="242">
        <v>0.25</v>
      </c>
      <c r="F35" s="243">
        <v>0</v>
      </c>
      <c r="G35" s="243">
        <v>0</v>
      </c>
    </row>
    <row r="36" spans="1:7" x14ac:dyDescent="0.3">
      <c r="A36">
        <v>36</v>
      </c>
      <c r="B36" t="s">
        <v>227</v>
      </c>
      <c r="C36" s="193">
        <v>3</v>
      </c>
      <c r="D36" s="242">
        <v>0.25</v>
      </c>
      <c r="E36" s="242">
        <v>0.25</v>
      </c>
      <c r="F36" s="243">
        <v>0</v>
      </c>
      <c r="G36" s="243">
        <v>0</v>
      </c>
    </row>
    <row r="37" spans="1:7" x14ac:dyDescent="0.3">
      <c r="A37">
        <v>37</v>
      </c>
      <c r="B37" t="s">
        <v>228</v>
      </c>
      <c r="C37" s="193">
        <v>3</v>
      </c>
      <c r="D37" s="242">
        <v>0.25</v>
      </c>
      <c r="E37" s="242">
        <v>0.25</v>
      </c>
      <c r="F37" s="243">
        <v>0</v>
      </c>
      <c r="G37" s="243">
        <v>0</v>
      </c>
    </row>
    <row r="38" spans="1:7" x14ac:dyDescent="0.3">
      <c r="A38">
        <v>38</v>
      </c>
      <c r="B38" t="s">
        <v>229</v>
      </c>
      <c r="C38" s="193">
        <v>3</v>
      </c>
      <c r="D38" s="242">
        <v>0.25</v>
      </c>
      <c r="E38" s="242">
        <v>0.25</v>
      </c>
      <c r="F38" s="243">
        <v>0</v>
      </c>
      <c r="G38" s="243">
        <v>0</v>
      </c>
    </row>
    <row r="39" spans="1:7" x14ac:dyDescent="0.3">
      <c r="A39">
        <v>39</v>
      </c>
      <c r="B39" t="s">
        <v>230</v>
      </c>
      <c r="C39" s="193">
        <v>3</v>
      </c>
      <c r="D39" s="242">
        <v>0.25</v>
      </c>
      <c r="E39" s="242">
        <v>0.25</v>
      </c>
      <c r="F39" s="243">
        <v>0</v>
      </c>
      <c r="G39" s="243">
        <v>0</v>
      </c>
    </row>
    <row r="40" spans="1:7" x14ac:dyDescent="0.3">
      <c r="A40">
        <v>40</v>
      </c>
      <c r="B40" t="s">
        <v>231</v>
      </c>
      <c r="C40" s="193">
        <v>3</v>
      </c>
      <c r="D40" s="242">
        <v>0.25</v>
      </c>
      <c r="E40" s="242">
        <v>0.25</v>
      </c>
      <c r="F40" s="243">
        <v>0</v>
      </c>
      <c r="G40" s="243">
        <v>0</v>
      </c>
    </row>
    <row r="41" spans="1:7" x14ac:dyDescent="0.3">
      <c r="A41">
        <v>41</v>
      </c>
      <c r="B41" t="s">
        <v>232</v>
      </c>
      <c r="C41" s="193">
        <v>3</v>
      </c>
      <c r="D41" s="242">
        <v>0.25</v>
      </c>
      <c r="E41" s="242">
        <v>0.25</v>
      </c>
      <c r="F41" s="243">
        <v>0</v>
      </c>
      <c r="G41" s="243">
        <v>0</v>
      </c>
    </row>
    <row r="42" spans="1:7" x14ac:dyDescent="0.3">
      <c r="A42">
        <v>42</v>
      </c>
      <c r="B42" t="s">
        <v>233</v>
      </c>
      <c r="C42" s="193">
        <v>3</v>
      </c>
      <c r="D42" s="242">
        <v>0.25</v>
      </c>
      <c r="E42" s="242">
        <v>0.25</v>
      </c>
      <c r="F42" s="243">
        <v>0</v>
      </c>
      <c r="G42" s="243">
        <v>0</v>
      </c>
    </row>
    <row r="43" spans="1:7" x14ac:dyDescent="0.3">
      <c r="A43">
        <v>43</v>
      </c>
      <c r="B43" t="s">
        <v>234</v>
      </c>
      <c r="C43" s="193">
        <v>3</v>
      </c>
      <c r="D43" s="242">
        <v>0.25</v>
      </c>
      <c r="E43" s="242">
        <v>0.25</v>
      </c>
      <c r="F43" s="243">
        <v>0</v>
      </c>
      <c r="G43" s="243">
        <v>0</v>
      </c>
    </row>
    <row r="44" spans="1:7" x14ac:dyDescent="0.3">
      <c r="A44">
        <v>44</v>
      </c>
      <c r="B44" t="s">
        <v>235</v>
      </c>
      <c r="C44" s="193">
        <v>3</v>
      </c>
      <c r="D44" s="242">
        <v>0.25</v>
      </c>
      <c r="E44" s="242">
        <v>0.25</v>
      </c>
      <c r="F44" s="243">
        <v>0</v>
      </c>
      <c r="G44" s="243">
        <v>0</v>
      </c>
    </row>
    <row r="45" spans="1:7" x14ac:dyDescent="0.3">
      <c r="A45">
        <v>45</v>
      </c>
      <c r="B45" t="s">
        <v>236</v>
      </c>
      <c r="C45" s="193">
        <v>3</v>
      </c>
      <c r="D45" s="242">
        <v>0.25</v>
      </c>
      <c r="E45" s="242">
        <v>0.25</v>
      </c>
      <c r="F45" s="243">
        <v>0</v>
      </c>
      <c r="G45" s="243">
        <v>0</v>
      </c>
    </row>
    <row r="46" spans="1:7" x14ac:dyDescent="0.3">
      <c r="A46">
        <v>46</v>
      </c>
      <c r="B46" t="s">
        <v>237</v>
      </c>
      <c r="C46" s="193">
        <v>3</v>
      </c>
      <c r="D46" s="242">
        <v>0.25</v>
      </c>
      <c r="E46" s="242">
        <v>0.25</v>
      </c>
      <c r="F46" s="243">
        <v>0</v>
      </c>
      <c r="G46" s="243">
        <v>0</v>
      </c>
    </row>
    <row r="47" spans="1:7" x14ac:dyDescent="0.3">
      <c r="A47">
        <v>47</v>
      </c>
      <c r="B47" t="s">
        <v>238</v>
      </c>
      <c r="C47" s="193">
        <v>3</v>
      </c>
      <c r="D47" s="242">
        <v>0.25</v>
      </c>
      <c r="E47" s="242">
        <v>0.25</v>
      </c>
      <c r="F47" s="243">
        <v>0</v>
      </c>
      <c r="G47" s="243">
        <v>0</v>
      </c>
    </row>
    <row r="48" spans="1:7" x14ac:dyDescent="0.3">
      <c r="A48">
        <v>48</v>
      </c>
      <c r="B48" t="s">
        <v>239</v>
      </c>
      <c r="C48" s="193">
        <v>3</v>
      </c>
      <c r="D48" s="242">
        <v>0.25</v>
      </c>
      <c r="E48" s="242">
        <v>0.25</v>
      </c>
      <c r="F48" s="243">
        <v>0</v>
      </c>
      <c r="G48" s="243">
        <v>0</v>
      </c>
    </row>
    <row r="49" spans="1:7" x14ac:dyDescent="0.3">
      <c r="A49">
        <v>49</v>
      </c>
      <c r="B49" t="s">
        <v>240</v>
      </c>
      <c r="C49" s="193">
        <v>3</v>
      </c>
      <c r="D49" s="242">
        <v>0.25</v>
      </c>
      <c r="E49" s="242">
        <v>0.25</v>
      </c>
      <c r="F49" s="243">
        <v>0</v>
      </c>
      <c r="G49" s="243">
        <v>0</v>
      </c>
    </row>
    <row r="50" spans="1:7" x14ac:dyDescent="0.3">
      <c r="A50">
        <v>50</v>
      </c>
      <c r="B50" t="s">
        <v>241</v>
      </c>
      <c r="C50" s="193">
        <v>3</v>
      </c>
      <c r="D50" s="242">
        <v>0.25</v>
      </c>
      <c r="E50" s="242">
        <v>0.25</v>
      </c>
      <c r="F50" s="243">
        <v>0</v>
      </c>
      <c r="G50" s="243">
        <v>0</v>
      </c>
    </row>
    <row r="51" spans="1:7" x14ac:dyDescent="0.3">
      <c r="A51">
        <v>51</v>
      </c>
      <c r="B51" t="s">
        <v>242</v>
      </c>
      <c r="C51" s="193">
        <v>3</v>
      </c>
      <c r="D51" s="242">
        <v>0.25</v>
      </c>
      <c r="E51" s="242">
        <v>0.25</v>
      </c>
      <c r="F51" s="243">
        <v>0</v>
      </c>
      <c r="G51" s="243">
        <v>0</v>
      </c>
    </row>
    <row r="52" spans="1:7" x14ac:dyDescent="0.3">
      <c r="A52">
        <v>52</v>
      </c>
      <c r="B52" t="s">
        <v>243</v>
      </c>
      <c r="C52" s="193">
        <v>3</v>
      </c>
      <c r="D52" s="242">
        <v>0.25</v>
      </c>
      <c r="E52" s="242">
        <v>0.25</v>
      </c>
      <c r="F52" s="243">
        <v>0</v>
      </c>
      <c r="G52" s="243">
        <v>0</v>
      </c>
    </row>
    <row r="53" spans="1:7" x14ac:dyDescent="0.3">
      <c r="A53">
        <v>55</v>
      </c>
      <c r="B53" t="s">
        <v>246</v>
      </c>
      <c r="C53" s="193">
        <v>3</v>
      </c>
      <c r="D53" s="242">
        <v>0.25</v>
      </c>
      <c r="E53" s="242">
        <v>0.25</v>
      </c>
      <c r="F53" s="243">
        <v>0</v>
      </c>
      <c r="G53" s="243">
        <v>0</v>
      </c>
    </row>
    <row r="54" spans="1:7" x14ac:dyDescent="0.3">
      <c r="A54">
        <v>57</v>
      </c>
      <c r="B54" t="s">
        <v>248</v>
      </c>
      <c r="C54" s="193">
        <v>3</v>
      </c>
      <c r="D54" s="242">
        <v>0.25</v>
      </c>
      <c r="E54" s="242">
        <v>0.25</v>
      </c>
      <c r="F54" s="243">
        <v>0</v>
      </c>
      <c r="G54" s="243">
        <v>0</v>
      </c>
    </row>
    <row r="55" spans="1:7" x14ac:dyDescent="0.3">
      <c r="A55">
        <v>58</v>
      </c>
      <c r="B55" t="s">
        <v>249</v>
      </c>
      <c r="C55" s="193">
        <v>3</v>
      </c>
      <c r="D55" s="242">
        <v>0.25</v>
      </c>
      <c r="E55" s="242">
        <v>0.25</v>
      </c>
      <c r="F55" s="243">
        <v>0</v>
      </c>
      <c r="G55" s="243">
        <v>0</v>
      </c>
    </row>
    <row r="56" spans="1:7" x14ac:dyDescent="0.3">
      <c r="A56">
        <v>59</v>
      </c>
      <c r="B56" t="s">
        <v>250</v>
      </c>
      <c r="C56" s="193">
        <v>3</v>
      </c>
      <c r="D56" s="242">
        <v>0.25</v>
      </c>
      <c r="E56" s="242">
        <v>0.25</v>
      </c>
      <c r="F56" s="243">
        <v>0</v>
      </c>
      <c r="G56" s="243">
        <v>0</v>
      </c>
    </row>
    <row r="57" spans="1:7" x14ac:dyDescent="0.3">
      <c r="A57">
        <v>60</v>
      </c>
      <c r="B57" t="s">
        <v>251</v>
      </c>
      <c r="C57" s="193">
        <v>3</v>
      </c>
      <c r="D57" s="242">
        <v>0.25</v>
      </c>
      <c r="E57" s="242">
        <v>0.25</v>
      </c>
      <c r="F57" s="243">
        <v>0</v>
      </c>
      <c r="G57" s="243">
        <v>0</v>
      </c>
    </row>
    <row r="58" spans="1:7" x14ac:dyDescent="0.3">
      <c r="A58">
        <v>61</v>
      </c>
      <c r="B58" t="s">
        <v>252</v>
      </c>
      <c r="C58" s="193">
        <v>3</v>
      </c>
      <c r="D58" s="242">
        <v>0.25</v>
      </c>
      <c r="E58" s="242">
        <v>0.25</v>
      </c>
      <c r="F58" s="243">
        <v>0</v>
      </c>
      <c r="G58" s="243">
        <v>0</v>
      </c>
    </row>
    <row r="59" spans="1:7" x14ac:dyDescent="0.3">
      <c r="A59">
        <v>63</v>
      </c>
      <c r="B59" t="s">
        <v>254</v>
      </c>
      <c r="C59" s="193">
        <v>3</v>
      </c>
      <c r="D59" s="242">
        <v>0.25</v>
      </c>
      <c r="E59" s="242">
        <v>0.25</v>
      </c>
      <c r="F59" s="243">
        <v>0</v>
      </c>
      <c r="G59" s="243">
        <v>0</v>
      </c>
    </row>
    <row r="60" spans="1:7" x14ac:dyDescent="0.3">
      <c r="A60">
        <v>64</v>
      </c>
      <c r="B60" t="s">
        <v>255</v>
      </c>
      <c r="C60" s="193">
        <v>3</v>
      </c>
      <c r="D60" s="242">
        <v>0.25</v>
      </c>
      <c r="E60" s="242">
        <v>0.25</v>
      </c>
      <c r="F60" s="243">
        <v>0</v>
      </c>
      <c r="G60" s="243">
        <v>0</v>
      </c>
    </row>
    <row r="61" spans="1:7" x14ac:dyDescent="0.3">
      <c r="A61">
        <v>65</v>
      </c>
      <c r="B61" t="s">
        <v>256</v>
      </c>
      <c r="C61" s="193">
        <v>3</v>
      </c>
      <c r="D61" s="242">
        <v>0.25</v>
      </c>
      <c r="E61" s="242">
        <v>0.25</v>
      </c>
      <c r="F61" s="243">
        <v>0</v>
      </c>
      <c r="G61" s="243">
        <v>0</v>
      </c>
    </row>
    <row r="62" spans="1:7" x14ac:dyDescent="0.3">
      <c r="A62">
        <v>67</v>
      </c>
      <c r="B62" t="s">
        <v>258</v>
      </c>
      <c r="C62" s="193">
        <v>3</v>
      </c>
      <c r="D62" s="242">
        <v>0.18</v>
      </c>
      <c r="E62" s="242">
        <v>0.18</v>
      </c>
      <c r="F62" s="243">
        <v>0</v>
      </c>
      <c r="G62" s="243">
        <v>0</v>
      </c>
    </row>
    <row r="63" spans="1:7" x14ac:dyDescent="0.3">
      <c r="A63">
        <v>69</v>
      </c>
      <c r="B63" t="s">
        <v>260</v>
      </c>
      <c r="C63" s="193">
        <v>3</v>
      </c>
      <c r="D63" s="242">
        <v>0.25</v>
      </c>
      <c r="E63" s="242">
        <v>0.25</v>
      </c>
      <c r="F63" s="243">
        <v>0</v>
      </c>
      <c r="G63" s="243">
        <v>0</v>
      </c>
    </row>
    <row r="64" spans="1:7" x14ac:dyDescent="0.3">
      <c r="A64">
        <v>73</v>
      </c>
      <c r="B64" t="s">
        <v>283</v>
      </c>
      <c r="C64" s="193">
        <v>3</v>
      </c>
      <c r="D64" s="242">
        <v>0.25</v>
      </c>
      <c r="E64" s="242">
        <v>0.25</v>
      </c>
      <c r="F64" s="243">
        <v>0</v>
      </c>
      <c r="G64" s="243">
        <v>0</v>
      </c>
    </row>
    <row r="65" spans="1:7" x14ac:dyDescent="0.3">
      <c r="A65">
        <v>75</v>
      </c>
      <c r="B65" t="s">
        <v>263</v>
      </c>
      <c r="C65" s="193">
        <v>3</v>
      </c>
      <c r="D65" s="242">
        <v>0.25</v>
      </c>
      <c r="E65" s="242">
        <v>0.25</v>
      </c>
      <c r="F65" s="243">
        <v>0</v>
      </c>
      <c r="G65" s="243">
        <v>0</v>
      </c>
    </row>
    <row r="66" spans="1:7" x14ac:dyDescent="0.3">
      <c r="A66">
        <v>76</v>
      </c>
      <c r="B66" t="s">
        <v>264</v>
      </c>
      <c r="C66" s="193">
        <v>3</v>
      </c>
      <c r="D66" s="242">
        <v>0.25</v>
      </c>
      <c r="E66" s="242">
        <v>0.25</v>
      </c>
      <c r="F66" s="243">
        <v>0</v>
      </c>
      <c r="G66" s="243">
        <v>0</v>
      </c>
    </row>
    <row r="67" spans="1:7" x14ac:dyDescent="0.3">
      <c r="A67">
        <v>78</v>
      </c>
      <c r="B67" t="s">
        <v>266</v>
      </c>
      <c r="C67" s="193">
        <v>3</v>
      </c>
      <c r="D67" s="242">
        <v>0</v>
      </c>
      <c r="E67" s="242">
        <v>0</v>
      </c>
      <c r="F67" s="243">
        <v>0</v>
      </c>
      <c r="G67" s="243">
        <v>0</v>
      </c>
    </row>
    <row r="68" spans="1:7" x14ac:dyDescent="0.3">
      <c r="A68">
        <v>84</v>
      </c>
      <c r="B68" t="s">
        <v>272</v>
      </c>
      <c r="C68" s="193">
        <v>3</v>
      </c>
      <c r="D68" s="242">
        <v>0.25</v>
      </c>
      <c r="E68" s="242">
        <v>0.25</v>
      </c>
      <c r="F68" s="243">
        <v>0</v>
      </c>
      <c r="G68" s="243">
        <v>0</v>
      </c>
    </row>
    <row r="69" spans="1:7" x14ac:dyDescent="0.3">
      <c r="A69">
        <v>87</v>
      </c>
      <c r="B69" t="s">
        <v>275</v>
      </c>
      <c r="C69" s="193">
        <v>3</v>
      </c>
      <c r="D69" s="242">
        <v>0.25</v>
      </c>
      <c r="E69" s="242">
        <v>0.25</v>
      </c>
      <c r="F69" s="243">
        <v>0</v>
      </c>
      <c r="G69" s="243">
        <v>0</v>
      </c>
    </row>
    <row r="70" spans="1:7" x14ac:dyDescent="0.3">
      <c r="A70">
        <v>88</v>
      </c>
      <c r="B70" t="s">
        <v>276</v>
      </c>
      <c r="C70" s="193">
        <v>4</v>
      </c>
      <c r="D70" s="242">
        <v>0</v>
      </c>
      <c r="E70" s="242">
        <v>0</v>
      </c>
      <c r="F70" s="243">
        <v>0</v>
      </c>
      <c r="G70" s="243">
        <v>0</v>
      </c>
    </row>
    <row r="71" spans="1:7" x14ac:dyDescent="0.3">
      <c r="A71">
        <v>89</v>
      </c>
      <c r="B71" t="s">
        <v>277</v>
      </c>
      <c r="C71" s="193">
        <v>4</v>
      </c>
      <c r="D71" s="242">
        <v>0</v>
      </c>
      <c r="E71" s="242">
        <v>0</v>
      </c>
      <c r="F71" s="243">
        <v>0</v>
      </c>
      <c r="G71" s="243">
        <v>0</v>
      </c>
    </row>
    <row r="72" spans="1:7" x14ac:dyDescent="0.3">
      <c r="A72">
        <v>90</v>
      </c>
      <c r="B72" t="s">
        <v>278</v>
      </c>
      <c r="C72" s="193">
        <v>4</v>
      </c>
      <c r="D72" s="242">
        <v>0.18</v>
      </c>
      <c r="E72" s="242">
        <v>0.18</v>
      </c>
      <c r="F72" s="243">
        <v>0</v>
      </c>
      <c r="G72" s="243">
        <v>0</v>
      </c>
    </row>
    <row r="73" spans="1:7" x14ac:dyDescent="0.3">
      <c r="A73">
        <v>91</v>
      </c>
      <c r="B73" t="s">
        <v>279</v>
      </c>
      <c r="C73" s="193">
        <v>4</v>
      </c>
      <c r="D73" s="242">
        <v>0</v>
      </c>
      <c r="E73" s="242">
        <v>0</v>
      </c>
      <c r="F73" s="243">
        <v>0</v>
      </c>
      <c r="G73" s="243">
        <v>0</v>
      </c>
    </row>
    <row r="74" spans="1:7" x14ac:dyDescent="0.3">
      <c r="A74">
        <v>56</v>
      </c>
      <c r="B74" t="s">
        <v>247</v>
      </c>
      <c r="C74" s="193">
        <v>5</v>
      </c>
      <c r="D74" s="242">
        <v>0.25</v>
      </c>
      <c r="E74" s="242">
        <v>0.25</v>
      </c>
      <c r="F74" s="243">
        <v>0</v>
      </c>
      <c r="G74" s="243">
        <v>0</v>
      </c>
    </row>
    <row r="75" spans="1:7" x14ac:dyDescent="0.3">
      <c r="A75">
        <v>70</v>
      </c>
      <c r="B75" t="s">
        <v>281</v>
      </c>
      <c r="C75" s="193">
        <v>6</v>
      </c>
      <c r="D75" s="242">
        <v>0.25</v>
      </c>
      <c r="E75" s="242">
        <v>0.25</v>
      </c>
      <c r="F75" s="243">
        <v>0</v>
      </c>
      <c r="G75" s="243">
        <v>0</v>
      </c>
    </row>
    <row r="76" spans="1:7" x14ac:dyDescent="0.3">
      <c r="A76">
        <v>72</v>
      </c>
      <c r="B76" t="s">
        <v>261</v>
      </c>
      <c r="C76" s="193">
        <v>7</v>
      </c>
      <c r="D76" s="242">
        <v>0</v>
      </c>
      <c r="E76" s="242">
        <v>0</v>
      </c>
      <c r="F76" s="243">
        <v>1</v>
      </c>
      <c r="G76" s="243">
        <v>1</v>
      </c>
    </row>
    <row r="77" spans="1:7" x14ac:dyDescent="0.3">
      <c r="A77">
        <v>1</v>
      </c>
      <c r="B77" t="s">
        <v>192</v>
      </c>
      <c r="C77" s="193">
        <v>8</v>
      </c>
      <c r="D77" s="242">
        <v>0.25</v>
      </c>
      <c r="E77" s="242">
        <v>0.25</v>
      </c>
      <c r="F77" s="243">
        <v>0</v>
      </c>
      <c r="G77" s="243">
        <v>0</v>
      </c>
    </row>
    <row r="78" spans="1:7" x14ac:dyDescent="0.3">
      <c r="A78">
        <v>74</v>
      </c>
      <c r="B78" t="s">
        <v>262</v>
      </c>
      <c r="C78" s="193">
        <v>9</v>
      </c>
      <c r="D78" s="242">
        <v>0.25</v>
      </c>
      <c r="E78" s="242">
        <v>0.25</v>
      </c>
      <c r="F78" s="243">
        <v>0</v>
      </c>
      <c r="G78" s="243">
        <v>0</v>
      </c>
    </row>
    <row r="79" spans="1:7" x14ac:dyDescent="0.3">
      <c r="A79">
        <v>93</v>
      </c>
      <c r="B79" t="s">
        <v>284</v>
      </c>
      <c r="C79" s="193">
        <v>9</v>
      </c>
      <c r="D79" s="242">
        <v>0.25</v>
      </c>
      <c r="E79" s="242">
        <v>0.25</v>
      </c>
      <c r="F79" s="243">
        <v>0</v>
      </c>
      <c r="G79" s="243">
        <v>0</v>
      </c>
    </row>
    <row r="80" spans="1:7" x14ac:dyDescent="0.3">
      <c r="A80">
        <v>54</v>
      </c>
      <c r="B80" t="s">
        <v>245</v>
      </c>
      <c r="C80" s="193">
        <v>11</v>
      </c>
      <c r="D80" s="242">
        <v>0</v>
      </c>
      <c r="E80" s="242">
        <v>0</v>
      </c>
      <c r="F80" s="243">
        <v>1</v>
      </c>
      <c r="G80" s="243">
        <v>1</v>
      </c>
    </row>
    <row r="81" spans="1:7" x14ac:dyDescent="0.3">
      <c r="A81">
        <v>71</v>
      </c>
      <c r="B81" t="s">
        <v>282</v>
      </c>
      <c r="C81" s="193">
        <v>11</v>
      </c>
      <c r="D81" s="242">
        <v>0.25</v>
      </c>
      <c r="E81" s="242">
        <v>0.25</v>
      </c>
      <c r="F81" s="243">
        <v>0</v>
      </c>
      <c r="G81" s="243">
        <v>0</v>
      </c>
    </row>
    <row r="82" spans="1:7" x14ac:dyDescent="0.3">
      <c r="A82">
        <v>79</v>
      </c>
      <c r="B82" t="s">
        <v>267</v>
      </c>
      <c r="C82" s="193">
        <v>12</v>
      </c>
      <c r="D82" s="242">
        <v>0</v>
      </c>
      <c r="E82" s="242">
        <v>0</v>
      </c>
      <c r="F82" s="243">
        <v>1</v>
      </c>
      <c r="G82" s="243">
        <v>1</v>
      </c>
    </row>
    <row r="83" spans="1:7" x14ac:dyDescent="0.3">
      <c r="A83">
        <v>92</v>
      </c>
      <c r="B83" t="s">
        <v>280</v>
      </c>
      <c r="C83" s="193">
        <v>12</v>
      </c>
      <c r="D83" s="242">
        <v>0.25</v>
      </c>
      <c r="E83" s="242">
        <v>0.25</v>
      </c>
      <c r="F83" s="243">
        <v>0</v>
      </c>
      <c r="G83" s="243">
        <v>0</v>
      </c>
    </row>
    <row r="84" spans="1:7" x14ac:dyDescent="0.3">
      <c r="A84">
        <v>85</v>
      </c>
      <c r="B84" t="s">
        <v>273</v>
      </c>
      <c r="C84" s="193">
        <v>13</v>
      </c>
      <c r="D84" s="242">
        <v>0</v>
      </c>
      <c r="E84" s="242">
        <v>0</v>
      </c>
      <c r="F84" s="243">
        <v>1</v>
      </c>
      <c r="G84" s="243">
        <v>1</v>
      </c>
    </row>
    <row r="85" spans="1:7" x14ac:dyDescent="0.3">
      <c r="A85">
        <v>80</v>
      </c>
      <c r="B85" t="s">
        <v>268</v>
      </c>
      <c r="C85" s="193">
        <v>14</v>
      </c>
      <c r="D85" s="242">
        <v>0</v>
      </c>
      <c r="E85" s="242">
        <v>0</v>
      </c>
      <c r="F85" s="243">
        <v>1</v>
      </c>
      <c r="G85" s="243">
        <v>1</v>
      </c>
    </row>
    <row r="86" spans="1:7" x14ac:dyDescent="0.3">
      <c r="A86">
        <v>81</v>
      </c>
      <c r="B86" t="s">
        <v>269</v>
      </c>
      <c r="C86" s="193">
        <v>14</v>
      </c>
      <c r="D86" s="242">
        <v>0</v>
      </c>
      <c r="E86" s="242">
        <v>0</v>
      </c>
      <c r="F86" s="243">
        <v>1</v>
      </c>
      <c r="G86" s="243">
        <v>1</v>
      </c>
    </row>
    <row r="87" spans="1:7" x14ac:dyDescent="0.3">
      <c r="A87">
        <v>82</v>
      </c>
      <c r="B87" t="s">
        <v>270</v>
      </c>
      <c r="C87" s="193">
        <v>14</v>
      </c>
      <c r="D87" s="242">
        <v>0.25</v>
      </c>
      <c r="E87" s="242">
        <v>0.25</v>
      </c>
      <c r="F87" s="243">
        <v>0</v>
      </c>
      <c r="G87" s="243">
        <v>0</v>
      </c>
    </row>
    <row r="88" spans="1:7" x14ac:dyDescent="0.3">
      <c r="A88">
        <v>68</v>
      </c>
      <c r="B88" t="s">
        <v>259</v>
      </c>
      <c r="C88" s="193">
        <v>15</v>
      </c>
      <c r="D88" s="242">
        <v>0.25</v>
      </c>
      <c r="E88" s="242">
        <v>0.25</v>
      </c>
      <c r="F88" s="243">
        <v>0</v>
      </c>
      <c r="G88" s="243">
        <v>0</v>
      </c>
    </row>
    <row r="89" spans="1:7" x14ac:dyDescent="0.3">
      <c r="A89">
        <v>53</v>
      </c>
      <c r="B89" t="s">
        <v>244</v>
      </c>
      <c r="C89" s="193">
        <v>16</v>
      </c>
      <c r="D89" s="242">
        <v>0.25</v>
      </c>
      <c r="E89" s="242">
        <v>0.25</v>
      </c>
      <c r="F89" s="243">
        <v>0</v>
      </c>
      <c r="G89" s="243">
        <v>0</v>
      </c>
    </row>
    <row r="90" spans="1:7" x14ac:dyDescent="0.3">
      <c r="A90">
        <v>62</v>
      </c>
      <c r="B90" t="s">
        <v>253</v>
      </c>
      <c r="C90" s="193">
        <v>16</v>
      </c>
      <c r="D90" s="242">
        <v>0.25</v>
      </c>
      <c r="E90" s="242">
        <v>0.25</v>
      </c>
      <c r="F90" s="243">
        <v>0</v>
      </c>
      <c r="G90" s="243">
        <v>0</v>
      </c>
    </row>
    <row r="91" spans="1:7" x14ac:dyDescent="0.3">
      <c r="A91">
        <v>66</v>
      </c>
      <c r="B91" t="s">
        <v>257</v>
      </c>
      <c r="C91" s="193">
        <v>16</v>
      </c>
      <c r="D91" s="242">
        <v>0.25</v>
      </c>
      <c r="E91" s="242">
        <v>0.25</v>
      </c>
      <c r="F91" s="243">
        <v>0</v>
      </c>
      <c r="G91" s="243">
        <v>0</v>
      </c>
    </row>
    <row r="92" spans="1:7" x14ac:dyDescent="0.3">
      <c r="A92">
        <v>77</v>
      </c>
      <c r="B92" t="s">
        <v>265</v>
      </c>
      <c r="C92" s="193">
        <v>16</v>
      </c>
      <c r="D92" s="242">
        <v>0.25</v>
      </c>
      <c r="E92" s="242">
        <v>0.25</v>
      </c>
      <c r="F92" s="243">
        <v>0</v>
      </c>
      <c r="G92" s="243">
        <v>0</v>
      </c>
    </row>
    <row r="93" spans="1:7" x14ac:dyDescent="0.3">
      <c r="A93">
        <v>83</v>
      </c>
      <c r="B93" t="s">
        <v>271</v>
      </c>
      <c r="C93" s="193">
        <v>16</v>
      </c>
      <c r="D93" s="242">
        <v>0</v>
      </c>
      <c r="E93" s="242">
        <v>0</v>
      </c>
      <c r="F93" s="243">
        <v>1</v>
      </c>
      <c r="G93" s="243">
        <v>1</v>
      </c>
    </row>
    <row r="94" spans="1:7" x14ac:dyDescent="0.3">
      <c r="A94">
        <v>86</v>
      </c>
      <c r="B94" t="s">
        <v>274</v>
      </c>
      <c r="C94" s="193">
        <v>16</v>
      </c>
      <c r="D94" s="242">
        <v>0</v>
      </c>
      <c r="E94" s="242">
        <v>0</v>
      </c>
      <c r="F94" s="243">
        <v>1</v>
      </c>
      <c r="G94" s="24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tabSelected="1" zoomScaleNormal="100" workbookViewId="0">
      <pane xSplit="2" ySplit="1" topLeftCell="N2" activePane="bottomRight" state="frozen"/>
      <selection activeCell="J44" sqref="J44"/>
      <selection pane="topRight" activeCell="J44" sqref="J44"/>
      <selection pane="bottomLeft" activeCell="J44" sqref="J44"/>
      <selection pane="bottomRight" activeCell="U18" sqref="U18"/>
    </sheetView>
  </sheetViews>
  <sheetFormatPr defaultRowHeight="14.4" x14ac:dyDescent="0.3"/>
  <cols>
    <col min="2" max="2" width="44.44140625" bestFit="1" customWidth="1"/>
    <col min="3" max="3" width="12.88671875" customWidth="1"/>
    <col min="19" max="19" width="11.44140625" bestFit="1" customWidth="1"/>
    <col min="20" max="20" width="14.44140625" bestFit="1" customWidth="1"/>
    <col min="21" max="21" width="14.44140625" customWidth="1"/>
    <col min="22" max="22" width="11.5546875" bestFit="1" customWidth="1"/>
    <col min="23" max="23" width="15.44140625" customWidth="1"/>
    <col min="24" max="24" width="9.109375" customWidth="1"/>
  </cols>
  <sheetData>
    <row r="1" spans="1:24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1588</v>
      </c>
      <c r="V1" t="s">
        <v>149</v>
      </c>
      <c r="W1" t="s">
        <v>168</v>
      </c>
      <c r="X1" t="s">
        <v>1589</v>
      </c>
    </row>
    <row r="2" spans="1:24" x14ac:dyDescent="0.3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39">
        <f>[2]Parameters!$C$43</f>
        <v>0.18</v>
      </c>
      <c r="T2" s="240">
        <v>0</v>
      </c>
      <c r="U2" s="239">
        <v>0</v>
      </c>
      <c r="V2" s="239">
        <v>0.18</v>
      </c>
      <c r="W2" s="241">
        <v>0</v>
      </c>
      <c r="X2" s="239">
        <v>0</v>
      </c>
    </row>
    <row r="3" spans="1:24" x14ac:dyDescent="0.3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39">
        <f>[2]Parameters!$C$42</f>
        <v>0.25</v>
      </c>
      <c r="T3" s="240">
        <v>0</v>
      </c>
      <c r="U3" s="239">
        <v>0</v>
      </c>
      <c r="V3" s="239">
        <v>0.25</v>
      </c>
      <c r="W3" s="241">
        <v>0</v>
      </c>
      <c r="X3" s="239">
        <v>0</v>
      </c>
    </row>
    <row r="4" spans="1:24" x14ac:dyDescent="0.3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39">
        <f>[2]Parameters!$C$42</f>
        <v>0.25</v>
      </c>
      <c r="T4" s="240">
        <v>0</v>
      </c>
      <c r="U4" s="239">
        <v>0</v>
      </c>
      <c r="V4" s="239">
        <v>0.25</v>
      </c>
      <c r="W4" s="241">
        <v>0</v>
      </c>
      <c r="X4" s="239">
        <v>0</v>
      </c>
    </row>
    <row r="5" spans="1:24" x14ac:dyDescent="0.3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39">
        <f>[2]Parameters!$C$44</f>
        <v>0</v>
      </c>
      <c r="T5" s="240">
        <v>0</v>
      </c>
      <c r="U5" s="239">
        <v>0</v>
      </c>
      <c r="V5" s="239">
        <v>0</v>
      </c>
      <c r="W5" s="241">
        <v>0</v>
      </c>
      <c r="X5" s="239">
        <v>0</v>
      </c>
    </row>
    <row r="6" spans="1:24" x14ac:dyDescent="0.3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39">
        <f>[2]Parameters!$C$42</f>
        <v>0.25</v>
      </c>
      <c r="T6" s="240">
        <v>0</v>
      </c>
      <c r="U6" s="239">
        <v>0</v>
      </c>
      <c r="V6" s="239">
        <v>0.25</v>
      </c>
      <c r="W6" s="241">
        <v>0</v>
      </c>
      <c r="X6" s="239">
        <v>0</v>
      </c>
    </row>
    <row r="7" spans="1:24" x14ac:dyDescent="0.3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39">
        <f>[2]Parameters!$C$42</f>
        <v>0.25</v>
      </c>
      <c r="T7" s="240">
        <v>0</v>
      </c>
      <c r="U7" s="239">
        <v>0</v>
      </c>
      <c r="V7" s="239">
        <v>0.25</v>
      </c>
      <c r="W7" s="241">
        <v>0</v>
      </c>
      <c r="X7" s="239">
        <v>0</v>
      </c>
    </row>
    <row r="8" spans="1:24" x14ac:dyDescent="0.3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39">
        <v>0</v>
      </c>
      <c r="T8" s="240">
        <v>1</v>
      </c>
      <c r="U8" s="239">
        <v>1</v>
      </c>
      <c r="V8" s="239">
        <v>0</v>
      </c>
      <c r="W8" s="241">
        <v>1</v>
      </c>
      <c r="X8" s="239">
        <v>1</v>
      </c>
    </row>
    <row r="9" spans="1:24" x14ac:dyDescent="0.3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39">
        <v>0.5</v>
      </c>
      <c r="T9" s="240">
        <v>0</v>
      </c>
      <c r="U9" s="239">
        <v>0</v>
      </c>
      <c r="V9" s="239">
        <v>0.5</v>
      </c>
      <c r="W9" s="241">
        <v>0</v>
      </c>
      <c r="X9" s="239">
        <v>0</v>
      </c>
    </row>
    <row r="10" spans="1:24" x14ac:dyDescent="0.3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39">
        <v>0.1</v>
      </c>
      <c r="T10" s="240">
        <v>1</v>
      </c>
      <c r="U10" s="239">
        <v>0.2</v>
      </c>
      <c r="V10" s="239">
        <v>0.1</v>
      </c>
      <c r="W10" s="241">
        <v>1</v>
      </c>
      <c r="X10" s="239">
        <v>0.2</v>
      </c>
    </row>
    <row r="11" spans="1:24" x14ac:dyDescent="0.3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39">
        <v>0</v>
      </c>
      <c r="T11" s="240">
        <v>1</v>
      </c>
      <c r="U11" s="239">
        <v>0.2</v>
      </c>
      <c r="V11" s="239">
        <v>0</v>
      </c>
      <c r="W11" s="241">
        <v>1</v>
      </c>
      <c r="X11" s="239">
        <v>0.2</v>
      </c>
    </row>
    <row r="12" spans="1:24" x14ac:dyDescent="0.3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39">
        <v>0</v>
      </c>
      <c r="T12" s="240">
        <v>1</v>
      </c>
      <c r="U12" s="239">
        <v>0.25</v>
      </c>
      <c r="V12" s="239">
        <v>0</v>
      </c>
      <c r="W12" s="241">
        <v>1</v>
      </c>
      <c r="X12" s="239">
        <v>0.25</v>
      </c>
    </row>
    <row r="13" spans="1:24" x14ac:dyDescent="0.3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39">
        <v>0</v>
      </c>
      <c r="T13" s="240">
        <v>1</v>
      </c>
      <c r="U13" s="239">
        <v>0.3</v>
      </c>
      <c r="V13" s="239">
        <v>0</v>
      </c>
      <c r="W13" s="241">
        <v>1</v>
      </c>
      <c r="X13" s="239">
        <v>0.3</v>
      </c>
    </row>
    <row r="14" spans="1:24" x14ac:dyDescent="0.3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39">
        <v>0</v>
      </c>
      <c r="T14" s="240">
        <v>1</v>
      </c>
      <c r="U14" s="239">
        <v>0.8</v>
      </c>
      <c r="V14" s="239">
        <v>0</v>
      </c>
      <c r="W14" s="241">
        <v>1</v>
      </c>
      <c r="X14" s="239">
        <v>0.8</v>
      </c>
    </row>
    <row r="15" spans="1:24" x14ac:dyDescent="0.3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39">
        <v>0</v>
      </c>
      <c r="T15" s="240">
        <v>1</v>
      </c>
      <c r="U15" s="239">
        <v>0.8</v>
      </c>
      <c r="V15" s="239">
        <v>0</v>
      </c>
      <c r="W15" s="241">
        <v>1</v>
      </c>
      <c r="X15" s="239">
        <v>0.8</v>
      </c>
    </row>
    <row r="16" spans="1:24" x14ac:dyDescent="0.3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39">
        <v>0</v>
      </c>
      <c r="T16" s="240">
        <v>1</v>
      </c>
      <c r="U16" s="239">
        <v>0.8</v>
      </c>
      <c r="V16" s="239">
        <v>0</v>
      </c>
      <c r="W16" s="241">
        <v>1</v>
      </c>
      <c r="X16" s="239">
        <v>0.8</v>
      </c>
    </row>
    <row r="17" spans="1:24" x14ac:dyDescent="0.3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39">
        <v>0</v>
      </c>
      <c r="T17" s="240">
        <v>1</v>
      </c>
      <c r="U17" s="239">
        <v>1</v>
      </c>
      <c r="V17" s="239">
        <v>0</v>
      </c>
      <c r="W17" s="241">
        <v>1</v>
      </c>
      <c r="X17" s="239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1"/>
    <col min="2" max="2" width="25.44140625" style="25" customWidth="1"/>
    <col min="3" max="3" width="14.88671875" style="15" customWidth="1"/>
    <col min="4" max="4" width="11.44140625" style="15" customWidth="1"/>
    <col min="5" max="5" width="10.109375" style="15" customWidth="1"/>
    <col min="6" max="6" width="11.44140625" style="15" customWidth="1"/>
    <col min="7" max="15" width="8.6640625" style="15" customWidth="1"/>
    <col min="16" max="18" width="8.6640625" style="4" customWidth="1"/>
    <col min="19" max="19" width="18.109375" style="21" customWidth="1"/>
    <col min="20" max="37" width="9.1093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4" x14ac:dyDescent="0.4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" thickBot="1" x14ac:dyDescent="0.35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0.27445172027700682</v>
      </c>
      <c r="D11" s="34">
        <f>INDEX(gini_poverty!$1:$1048576,MATCH(_xlfn.CONCAT($A11,"_",D$13,"_"),gini_poverty!$A:$A,0), MATCH("value", gini_poverty!$1:$1, 0))</f>
        <v>5.3950400783928182E-2</v>
      </c>
      <c r="E11" s="34">
        <f>INDEX(gini_poverty!$1:$1048576,MATCH(_xlfn.CONCAT($A11,"_",E$13,"_"),gini_poverty!$A:$A,0), MATCH("value", gini_poverty!$1:$1, 0))</f>
        <v>1.3468898736404229E-2</v>
      </c>
      <c r="F11" s="34">
        <f>INDEX(gini_poverty!$1:$1048576,MATCH(_xlfn.CONCAT($A11,"_",F$13,"_"),gini_poverty!$A:$A,0), MATCH("value", gini_poverty!$1:$1, 0))</f>
        <v>0.32581100000000002</v>
      </c>
      <c r="G11" s="35">
        <f>INDEX(gini_poverty!$1:$1048576,MATCH(_xlfn.CONCAT($A11,"_",G$13,"_"),gini_poverty!$A:$A,0), MATCH("value", gini_poverty!$1:$1, 0))</f>
        <v>0.22711049999999999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0.3040503</v>
      </c>
      <c r="G12" s="37">
        <f>INDEX(gini_poverty!$1:$1048576,MATCH(_xlfn.CONCAT($A12,"_",G$13,"_"),gini_poverty!$A:$A,0), MATCH("value", gini_poverty!$1:$1, 0))</f>
        <v>0.19889770000000001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09375" style="4" customWidth="1"/>
    <col min="2" max="2" width="30.44140625" style="25" customWidth="1"/>
    <col min="3" max="3" width="13.88671875" style="15" bestFit="1" customWidth="1"/>
    <col min="4" max="4" width="24.44140625" style="15" customWidth="1"/>
    <col min="5" max="5" width="17.6640625" style="15" bestFit="1" customWidth="1"/>
    <col min="6" max="6" width="12.33203125" style="15" bestFit="1" customWidth="1"/>
    <col min="7" max="7" width="17" style="15" bestFit="1" customWidth="1"/>
    <col min="8" max="8" width="18.109375" style="15" bestFit="1" customWidth="1"/>
    <col min="9" max="16" width="8.6640625" style="15" customWidth="1"/>
    <col min="17" max="19" width="8.6640625" style="4" customWidth="1"/>
    <col min="20" max="20" width="18.109375" style="21" customWidth="1"/>
    <col min="21" max="38" width="9.1093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4" x14ac:dyDescent="0.4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7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0.2234389347429766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0.29287683121194641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0.21491217209657429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0.3572891807550771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0.29054165624680017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0.31672526668735979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0.31386676889785808</v>
      </c>
    </row>
    <row r="27" spans="2:27" ht="14.1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0.35732319205885721</v>
      </c>
    </row>
    <row r="28" spans="2:27" ht="14.1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9.5320696225547494E-2</v>
      </c>
    </row>
    <row r="29" spans="2:27" ht="14.1" customHeight="1" x14ac:dyDescent="0.3">
      <c r="B29" s="38"/>
      <c r="C29" s="34"/>
      <c r="D29" s="34"/>
      <c r="E29" s="34"/>
      <c r="F29" s="34"/>
      <c r="G29" s="34"/>
      <c r="H29" s="35"/>
    </row>
    <row r="30" spans="2:27" ht="14.1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0.105517412560273</v>
      </c>
    </row>
    <row r="31" spans="2:27" ht="14.1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0.25138868625697691</v>
      </c>
    </row>
    <row r="32" spans="2:27" ht="14.1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0.33991288391469171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4.4" x14ac:dyDescent="0.3"/>
  <cols>
    <col min="1" max="1" width="9.109375" style="21" customWidth="1"/>
    <col min="2" max="2" width="36" style="15" customWidth="1"/>
    <col min="3" max="3" width="9.33203125" style="15" customWidth="1"/>
    <col min="4" max="4" width="16.6640625" style="15" bestFit="1" customWidth="1"/>
    <col min="5" max="5" width="12.88671875" style="15" customWidth="1"/>
    <col min="6" max="6" width="28.44140625" style="15" bestFit="1" customWidth="1"/>
    <col min="7" max="7" width="18.33203125" style="15" bestFit="1" customWidth="1"/>
    <col min="8" max="8" width="22.88671875" style="15" bestFit="1" customWidth="1"/>
    <col min="9" max="9" width="18.109375" style="15" bestFit="1" customWidth="1"/>
    <col min="10" max="10" width="29.88671875" style="15" bestFit="1" customWidth="1"/>
    <col min="11" max="12" width="10.44140625" style="15" customWidth="1"/>
    <col min="13" max="15" width="8.6640625" style="15" customWidth="1"/>
    <col min="16" max="16" width="9.88671875" style="15" customWidth="1"/>
    <col min="17" max="17" width="8.6640625" style="15" customWidth="1"/>
    <col min="18" max="18" width="11.44140625" style="15" customWidth="1"/>
    <col min="19" max="19" width="10.44140625" style="15" customWidth="1"/>
    <col min="20" max="22" width="8.6640625" style="4" customWidth="1"/>
    <col min="23" max="25" width="0" style="21" hidden="1" customWidth="1"/>
    <col min="26" max="26" width="11.6640625" style="21" hidden="1" customWidth="1"/>
    <col min="27" max="30" width="0" style="21" hidden="1" customWidth="1"/>
    <col min="31" max="31" width="11" style="21" hidden="1" customWidth="1"/>
    <col min="32" max="32" width="10.33203125" style="21" hidden="1" customWidth="1"/>
    <col min="33" max="36" width="0" style="21" hidden="1" customWidth="1"/>
    <col min="37" max="61" width="9.109375" style="21" customWidth="1"/>
  </cols>
  <sheetData>
    <row r="2" spans="1:61" ht="23.4" x14ac:dyDescent="0.45">
      <c r="B2" s="46" t="s">
        <v>55</v>
      </c>
    </row>
    <row r="3" spans="1:61" ht="15" thickBot="1" x14ac:dyDescent="0.35"/>
    <row r="4" spans="1:61" ht="1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" thickBot="1" x14ac:dyDescent="0.35">
      <c r="B6" s="42" t="s">
        <v>57</v>
      </c>
      <c r="C6" s="36">
        <f>totals!I$2/totals!$H$2</f>
        <v>-0.11860729478722644</v>
      </c>
      <c r="D6" s="36">
        <f>totals!J$2/totals!$H$2</f>
        <v>-6.1430505142638737E-2</v>
      </c>
      <c r="E6" s="36">
        <f>totals!K$2/totals!$H$2</f>
        <v>0.12198512506749924</v>
      </c>
      <c r="F6" s="36">
        <f>totals!L$2/totals!$H$2</f>
        <v>5.6110086810370947E-2</v>
      </c>
      <c r="G6" s="36">
        <f>totals!M$2/totals!$H$2</f>
        <v>-0.10730375312035355</v>
      </c>
      <c r="H6" s="36">
        <f>totals!N$2/totals!$H$2</f>
        <v>1.5943023057729051E-2</v>
      </c>
      <c r="I6" s="36">
        <f>totals!O$2/totals!$H$2</f>
        <v>3.8327884467381779E-2</v>
      </c>
      <c r="J6" s="36">
        <f>totals!P$2/totals!$H$2</f>
        <v>4.3803296534150604E-2</v>
      </c>
      <c r="K6" s="71">
        <f>SUM($C6:J6)</f>
        <v>-1.1172137113087122E-2</v>
      </c>
      <c r="L6" s="71">
        <f>K6-SUM(I6:J6)</f>
        <v>-9.3303318114619505E-2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-4.6864853480039066E-4</v>
      </c>
      <c r="Z6" s="52">
        <f t="shared" ref="Z6:Z15" si="1">D10+E10</f>
        <v>0.70405912093640788</v>
      </c>
      <c r="AA6" s="52">
        <f t="shared" ref="AA6:AA15" si="2">F10</f>
        <v>0.15048539935349278</v>
      </c>
      <c r="AB6" s="52">
        <f t="shared" ref="AB6:AB15" si="3">G10</f>
        <v>-0.12942254679507315</v>
      </c>
      <c r="AC6" s="52">
        <f t="shared" ref="AC6:AC15" si="4">H10+I10+J10+K10</f>
        <v>1.0750846845389832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5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-7.0587846239527508E-3</v>
      </c>
      <c r="Z7" s="52">
        <f t="shared" si="1"/>
        <v>0.37493395948576513</v>
      </c>
      <c r="AA7" s="52">
        <f t="shared" si="2"/>
        <v>0.19087385686785469</v>
      </c>
      <c r="AB7" s="52">
        <f t="shared" si="3"/>
        <v>-0.11345942745165759</v>
      </c>
      <c r="AC7" s="52">
        <f t="shared" si="4"/>
        <v>0.79830315291227838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-3.1368724696468259E-2</v>
      </c>
      <c r="Z8" s="52">
        <f t="shared" si="1"/>
        <v>0.19093884249819038</v>
      </c>
      <c r="AA8" s="52">
        <f t="shared" si="2"/>
        <v>0.1296146730578826</v>
      </c>
      <c r="AB8" s="52">
        <f t="shared" si="3"/>
        <v>-0.11471754007891576</v>
      </c>
      <c r="AC8" s="52">
        <f t="shared" si="4"/>
        <v>0.47825393929189275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-5.7857408474699099E-2</v>
      </c>
      <c r="Z9" s="52">
        <f t="shared" si="1"/>
        <v>0.10737244741784419</v>
      </c>
      <c r="AA9" s="52">
        <f t="shared" si="2"/>
        <v>9.0760669312407255E-2</v>
      </c>
      <c r="AB9" s="52">
        <f t="shared" si="3"/>
        <v>-0.10441240675181895</v>
      </c>
      <c r="AC9" s="52">
        <f t="shared" si="4"/>
        <v>0.3549253689478078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-4.6864853480039066E-4</v>
      </c>
      <c r="D10" s="34">
        <f>totals!J5/totals!$H5</f>
        <v>-1.2249427982024145E-5</v>
      </c>
      <c r="E10" s="34">
        <f>totals!K5/totals!$H5</f>
        <v>0.70407137036438994</v>
      </c>
      <c r="F10" s="34">
        <f>totals!L5/totals!$H5</f>
        <v>0.15048539935349278</v>
      </c>
      <c r="G10" s="34">
        <f>totals!M5/totals!$H5</f>
        <v>-0.12942254679507315</v>
      </c>
      <c r="H10" s="34">
        <f>totals!N5/totals!$H5</f>
        <v>3.0005930630891388E-2</v>
      </c>
      <c r="I10" s="34">
        <f>totals!O5/totals!$H5</f>
        <v>0.12470941343543909</v>
      </c>
      <c r="J10" s="34">
        <f>totals!P5/totals!$H5</f>
        <v>2.0500335723147557E-2</v>
      </c>
      <c r="K10" s="97">
        <f>SUM($C10:J10)</f>
        <v>0.89986900474950526</v>
      </c>
      <c r="L10" s="97">
        <f>K10-SUM(I10:J10)</f>
        <v>0.75465925559091862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-7.3912017031609684E-2</v>
      </c>
      <c r="Z10" s="52">
        <f t="shared" si="1"/>
        <v>7.3818028402754504E-2</v>
      </c>
      <c r="AA10" s="52">
        <f t="shared" si="2"/>
        <v>8.4229714453281354E-2</v>
      </c>
      <c r="AB10" s="52">
        <f t="shared" si="3"/>
        <v>-0.11372467509596378</v>
      </c>
      <c r="AC10" s="52">
        <f t="shared" si="4"/>
        <v>0.21584093472852231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-7.0587846239527508E-3</v>
      </c>
      <c r="D11" s="34">
        <f>totals!J6/totals!$H6</f>
        <v>-8.8724256578192869E-4</v>
      </c>
      <c r="E11" s="34">
        <f>totals!K6/totals!$H6</f>
        <v>0.37582120205154707</v>
      </c>
      <c r="F11" s="34">
        <f>totals!L6/totals!$H6</f>
        <v>0.19087385686785469</v>
      </c>
      <c r="G11" s="34">
        <f>totals!M6/totals!$H6</f>
        <v>-0.11345942745165759</v>
      </c>
      <c r="H11" s="34">
        <f>totals!N6/totals!$H6</f>
        <v>2.3754565529824002E-2</v>
      </c>
      <c r="I11" s="34">
        <f>totals!O6/totals!$H6</f>
        <v>9.4421978805749276E-2</v>
      </c>
      <c r="J11" s="34">
        <f>totals!P6/totals!$H6</f>
        <v>5.8330229981561149E-2</v>
      </c>
      <c r="K11" s="98">
        <f>SUM($C11:J11)</f>
        <v>0.62179637859514392</v>
      </c>
      <c r="L11" s="98">
        <f t="shared" ref="L11:L19" si="10">K11-SUM(I11:J11)</f>
        <v>0.46904416980783348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-9.0828928979149987E-2</v>
      </c>
      <c r="Z11" s="52">
        <f t="shared" si="1"/>
        <v>4.6393757785517645E-2</v>
      </c>
      <c r="AA11" s="52">
        <f t="shared" si="2"/>
        <v>4.9799134924034767E-2</v>
      </c>
      <c r="AB11" s="52">
        <f t="shared" si="3"/>
        <v>-0.10590760884353201</v>
      </c>
      <c r="AC11" s="52">
        <f t="shared" si="4"/>
        <v>0.11818888981533066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-3.1368724696468259E-2</v>
      </c>
      <c r="D12" s="34">
        <f>totals!J7/totals!$H7</f>
        <v>-7.1952702176357672E-3</v>
      </c>
      <c r="E12" s="34">
        <f>totals!K7/totals!$H7</f>
        <v>0.19813411271582615</v>
      </c>
      <c r="F12" s="34">
        <f>totals!L7/totals!$H7</f>
        <v>0.1296146730578826</v>
      </c>
      <c r="G12" s="34">
        <f>totals!M7/totals!$H7</f>
        <v>-0.11471754007891576</v>
      </c>
      <c r="H12" s="34">
        <f>totals!N7/totals!$H7</f>
        <v>2.1273845204093447E-2</v>
      </c>
      <c r="I12" s="34">
        <f>totals!O7/totals!$H7</f>
        <v>6.3031030769978055E-2</v>
      </c>
      <c r="J12" s="34">
        <f>totals!P7/totals!$H7</f>
        <v>6.7588468281530409E-2</v>
      </c>
      <c r="K12" s="98">
        <f>SUM($C12:J12)</f>
        <v>0.32636059503629083</v>
      </c>
      <c r="L12" s="98">
        <f t="shared" si="10"/>
        <v>0.19574109598478237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-0.13231206064710779</v>
      </c>
      <c r="Z12" s="52">
        <f t="shared" si="1"/>
        <v>-7.4782781894251818E-3</v>
      </c>
      <c r="AA12" s="52">
        <f t="shared" si="2"/>
        <v>4.5248956039596548E-2</v>
      </c>
      <c r="AB12" s="52">
        <f t="shared" si="3"/>
        <v>-0.10799370781526249</v>
      </c>
      <c r="AC12" s="52">
        <f t="shared" si="4"/>
        <v>2.7606199911410501E-3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-5.7857408474699099E-2</v>
      </c>
      <c r="D13" s="34">
        <f>totals!J8/totals!$H8</f>
        <v>-1.9425888228241848E-2</v>
      </c>
      <c r="E13" s="34">
        <f>totals!K8/totals!$H8</f>
        <v>0.12679833564608603</v>
      </c>
      <c r="F13" s="34">
        <f>totals!L8/totals!$H8</f>
        <v>9.0760669312407255E-2</v>
      </c>
      <c r="G13" s="34">
        <f>totals!M8/totals!$H8</f>
        <v>-0.10441240675181895</v>
      </c>
      <c r="H13" s="34">
        <f>totals!N8/totals!$H8</f>
        <v>1.7908680522442731E-2</v>
      </c>
      <c r="I13" s="34">
        <f>totals!O8/totals!$H8</f>
        <v>6.5759365731302935E-2</v>
      </c>
      <c r="J13" s="34">
        <f>totals!P8/totals!$H8</f>
        <v>7.5862987468291551E-2</v>
      </c>
      <c r="K13" s="98">
        <f>SUM($C13:J13)</f>
        <v>0.1953943352257706</v>
      </c>
      <c r="L13" s="98">
        <f t="shared" si="10"/>
        <v>5.3771982026176113E-2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-0.13442310211473091</v>
      </c>
      <c r="Z13" s="52">
        <f t="shared" si="1"/>
        <v>-7.4760027161048723E-3</v>
      </c>
      <c r="AA13" s="52">
        <f t="shared" si="2"/>
        <v>2.9563746566712172E-2</v>
      </c>
      <c r="AB13" s="52">
        <f t="shared" si="3"/>
        <v>-0.10561994546092797</v>
      </c>
      <c r="AC13" s="52">
        <f t="shared" si="4"/>
        <v>-5.786526757097521E-2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-7.3912017031609684E-2</v>
      </c>
      <c r="D14" s="34">
        <f>totals!J9/totals!$H9</f>
        <v>-2.8970975105133051E-2</v>
      </c>
      <c r="E14" s="34">
        <f>totals!K9/totals!$H9</f>
        <v>0.10278900350788756</v>
      </c>
      <c r="F14" s="34">
        <f>totals!L9/totals!$H9</f>
        <v>8.4229714453281354E-2</v>
      </c>
      <c r="G14" s="34">
        <f>totals!M9/totals!$H9</f>
        <v>-0.11372467509596378</v>
      </c>
      <c r="H14" s="34">
        <f>totals!N9/totals!$H9</f>
        <v>1.7193505145615358E-2</v>
      </c>
      <c r="I14" s="34">
        <f>totals!O9/totals!$H9</f>
        <v>4.0040355116593894E-2</v>
      </c>
      <c r="J14" s="34">
        <f>totals!P9/totals!$H9</f>
        <v>6.5481081737820704E-2</v>
      </c>
      <c r="K14" s="98">
        <f>SUM($C14:J14)</f>
        <v>9.3125992728492354E-2</v>
      </c>
      <c r="L14" s="98">
        <f t="shared" si="10"/>
        <v>-1.2395444125922236E-2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-0.16422091125100974</v>
      </c>
      <c r="Z14" s="52">
        <f t="shared" si="1"/>
        <v>-4.1619760990810363E-2</v>
      </c>
      <c r="AA14" s="52">
        <f t="shared" si="2"/>
        <v>2.013373220291359E-2</v>
      </c>
      <c r="AB14" s="52">
        <f t="shared" si="3"/>
        <v>-0.11003558555223075</v>
      </c>
      <c r="AC14" s="52">
        <f t="shared" si="4"/>
        <v>-0.15837634755736371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" thickBot="1" x14ac:dyDescent="0.35">
      <c r="B15" s="41">
        <f>totals!A10</f>
        <v>6</v>
      </c>
      <c r="C15" s="34">
        <f>totals!I10/totals!$H10</f>
        <v>-9.0828928979149987E-2</v>
      </c>
      <c r="D15" s="34">
        <f>totals!J10/totals!$H10</f>
        <v>-3.8382918177499087E-2</v>
      </c>
      <c r="E15" s="34">
        <f>totals!K10/totals!$H10</f>
        <v>8.4776675963016732E-2</v>
      </c>
      <c r="F15" s="34">
        <f>totals!L10/totals!$H10</f>
        <v>4.9799134924034767E-2</v>
      </c>
      <c r="G15" s="34">
        <f>totals!M10/totals!$H10</f>
        <v>-0.10590760884353201</v>
      </c>
      <c r="H15" s="34">
        <f>totals!N10/totals!$H10</f>
        <v>1.6731188272732542E-2</v>
      </c>
      <c r="I15" s="34">
        <f>totals!O10/totals!$H10</f>
        <v>3.5612203429181991E-2</v>
      </c>
      <c r="J15" s="34">
        <f>totals!P10/totals!$H10</f>
        <v>5.7022875762315593E-2</v>
      </c>
      <c r="K15" s="98">
        <f>SUM($C15:J15)</f>
        <v>8.8226223511005467E-3</v>
      </c>
      <c r="L15" s="98">
        <f t="shared" si="10"/>
        <v>-8.3812456840397037E-2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-0.1953559924029114</v>
      </c>
      <c r="Z15" s="55">
        <f t="shared" si="1"/>
        <v>-9.2405686922431673E-2</v>
      </c>
      <c r="AA15" s="55">
        <f t="shared" si="2"/>
        <v>6.4643164044578833E-3</v>
      </c>
      <c r="AB15" s="55">
        <f t="shared" si="3"/>
        <v>-9.6927635256036579E-2</v>
      </c>
      <c r="AC15" s="55">
        <f t="shared" si="4"/>
        <v>-0.29161465708134759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-0.13231206064710779</v>
      </c>
      <c r="D16" s="34">
        <f>totals!J11/totals!$H11</f>
        <v>-5.7603263921671345E-2</v>
      </c>
      <c r="E16" s="34">
        <f>totals!K11/totals!$H11</f>
        <v>5.0124985732246163E-2</v>
      </c>
      <c r="F16" s="34">
        <f>totals!L11/totals!$H11</f>
        <v>4.5248956039596548E-2</v>
      </c>
      <c r="G16" s="34">
        <f>totals!M11/totals!$H11</f>
        <v>-0.10799370781526249</v>
      </c>
      <c r="H16" s="34">
        <f>totals!N11/totals!$H11</f>
        <v>1.5872906175211886E-2</v>
      </c>
      <c r="I16" s="34">
        <f>totals!O11/totals!$H11</f>
        <v>2.7696325854838246E-2</v>
      </c>
      <c r="J16" s="34">
        <f>totals!P11/totals!$H11</f>
        <v>5.9078623271619841E-2</v>
      </c>
      <c r="K16" s="98">
        <f>SUM($C16:J16)</f>
        <v>-9.9887235310528927E-2</v>
      </c>
      <c r="L16" s="98">
        <f t="shared" si="10"/>
        <v>-0.18666218443698701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-0.13442310211473091</v>
      </c>
      <c r="D17" s="34">
        <f>totals!J12/totals!$H12</f>
        <v>-6.7996272736654095E-2</v>
      </c>
      <c r="E17" s="34">
        <f>totals!K12/totals!$H12</f>
        <v>6.0520270020549223E-2</v>
      </c>
      <c r="F17" s="34">
        <f>totals!L12/totals!$H12</f>
        <v>2.9563746566712172E-2</v>
      </c>
      <c r="G17" s="34">
        <f>totals!M12/totals!$H12</f>
        <v>-0.10561994546092797</v>
      </c>
      <c r="H17" s="34">
        <f>totals!N12/totals!$H12</f>
        <v>1.454473745254606E-2</v>
      </c>
      <c r="I17" s="34">
        <f>totals!O12/totals!$H12</f>
        <v>2.5893633181802794E-2</v>
      </c>
      <c r="J17" s="34">
        <f>totals!P12/totals!$H12</f>
        <v>3.9606647442689324E-2</v>
      </c>
      <c r="K17" s="98">
        <f>SUM($C17:J17)</f>
        <v>-0.13791028564801339</v>
      </c>
      <c r="L17" s="98">
        <f t="shared" si="10"/>
        <v>-0.20341056627250551</v>
      </c>
    </row>
    <row r="18" spans="2:12" x14ac:dyDescent="0.3">
      <c r="B18" s="41">
        <f>totals!A13</f>
        <v>9</v>
      </c>
      <c r="C18" s="34">
        <f>totals!I13/totals!$H13</f>
        <v>-0.16422091125100974</v>
      </c>
      <c r="D18" s="34">
        <f>totals!J13/totals!$H13</f>
        <v>-8.5441323623854468E-2</v>
      </c>
      <c r="E18" s="34">
        <f>totals!K13/totals!$H13</f>
        <v>4.3821562633044105E-2</v>
      </c>
      <c r="F18" s="34">
        <f>totals!L13/totals!$H13</f>
        <v>2.013373220291359E-2</v>
      </c>
      <c r="G18" s="34">
        <f>totals!M13/totals!$H13</f>
        <v>-0.11003558555223075</v>
      </c>
      <c r="H18" s="34">
        <f>totals!N13/totals!$H13</f>
        <v>1.4048438830664589E-2</v>
      </c>
      <c r="I18" s="34">
        <f>totals!O13/totals!$H13</f>
        <v>2.0084982373525895E-2</v>
      </c>
      <c r="J18" s="34">
        <f>totals!P13/totals!$H13</f>
        <v>3.4549667812696291E-2</v>
      </c>
      <c r="K18" s="98">
        <f>SUM($C18:J18)</f>
        <v>-0.22705943657425048</v>
      </c>
      <c r="L18" s="98">
        <f t="shared" si="10"/>
        <v>-0.2816940867604727</v>
      </c>
    </row>
    <row r="19" spans="2:12" ht="15" thickBot="1" x14ac:dyDescent="0.35">
      <c r="B19" s="42">
        <f>totals!A14</f>
        <v>10</v>
      </c>
      <c r="C19" s="36">
        <f>totals!I14/totals!$H14</f>
        <v>-0.1953559924029114</v>
      </c>
      <c r="D19" s="36">
        <f>totals!J14/totals!$H14</f>
        <v>-0.11806482536077408</v>
      </c>
      <c r="E19" s="36">
        <f>totals!K14/totals!$H14</f>
        <v>2.5659138438342395E-2</v>
      </c>
      <c r="F19" s="36">
        <f>totals!L14/totals!$H14</f>
        <v>6.4643164044578833E-3</v>
      </c>
      <c r="G19" s="36">
        <f>totals!M14/totals!$H14</f>
        <v>-9.6927635256036579E-2</v>
      </c>
      <c r="H19" s="36">
        <f>totals!N14/totals!$H14</f>
        <v>1.001045067152017E-2</v>
      </c>
      <c r="I19" s="36">
        <f>totals!O14/totals!$H14</f>
        <v>1.2134995883606003E-2</v>
      </c>
      <c r="J19" s="36">
        <f>totals!P14/totals!$H14</f>
        <v>2.1159723992660934E-2</v>
      </c>
      <c r="K19" s="71">
        <f>SUM($C19:J19)</f>
        <v>-0.33491982762913469</v>
      </c>
      <c r="L19" s="71">
        <f t="shared" si="10"/>
        <v>-0.36821454750540161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" thickBot="1" x14ac:dyDescent="0.35"/>
    <row r="28" spans="2:12" ht="1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-0.14570340436424045</v>
      </c>
      <c r="D30" s="34">
        <f>totals!J29/totals!$H29</f>
        <v>-7.7437476354107679E-2</v>
      </c>
      <c r="E30" s="34">
        <f>totals!K29/totals!$H29</f>
        <v>3.9112230516762263E-2</v>
      </c>
      <c r="F30" s="34">
        <f>totals!L29/totals!$H29</f>
        <v>5.7665009380213232E-2</v>
      </c>
      <c r="G30" s="34">
        <f>totals!M29/totals!$H29</f>
        <v>-0.11345368227678107</v>
      </c>
      <c r="H30" s="34">
        <f>totals!N29/totals!$H29</f>
        <v>1.4268614216960004E-2</v>
      </c>
      <c r="I30" s="34">
        <f>totals!O29/totals!$H29</f>
        <v>3.2320695618332618E-2</v>
      </c>
      <c r="J30" s="34">
        <f>totals!P29/totals!$H29</f>
        <v>5.0921734182682379E-2</v>
      </c>
      <c r="K30" s="97">
        <f>SUM($C30:J30)</f>
        <v>-0.14230627908017873</v>
      </c>
      <c r="L30" s="97">
        <f>K30-SUM(I30:J30)</f>
        <v>-0.22554870888119372</v>
      </c>
    </row>
    <row r="31" spans="2:12" x14ac:dyDescent="0.3">
      <c r="B31" s="74" t="str">
        <f>totals!A30</f>
        <v>two adults (or more) and 2 children</v>
      </c>
      <c r="C31" s="34">
        <f>totals!I30/totals!$H30</f>
        <v>-0.12236552956798813</v>
      </c>
      <c r="D31" s="34">
        <f>totals!J30/totals!$H30</f>
        <v>-7.4293489559363615E-2</v>
      </c>
      <c r="E31" s="34">
        <f>totals!K30/totals!$H30</f>
        <v>2.612275271473025E-2</v>
      </c>
      <c r="F31" s="34">
        <f>totals!L30/totals!$H30</f>
        <v>0.10243751696907598</v>
      </c>
      <c r="G31" s="34">
        <f>totals!M30/totals!$H30</f>
        <v>-0.10820287675842039</v>
      </c>
      <c r="H31" s="34">
        <f>totals!N30/totals!$H30</f>
        <v>1.2919117236968545E-2</v>
      </c>
      <c r="I31" s="34">
        <f>totals!O30/totals!$H30</f>
        <v>2.8678642589163625E-2</v>
      </c>
      <c r="J31" s="34">
        <f>totals!P30/totals!$H30</f>
        <v>8.0926410876540331E-2</v>
      </c>
      <c r="K31" s="98">
        <f>SUM($C31:J31)</f>
        <v>-5.3777455499293372E-2</v>
      </c>
      <c r="L31" s="98">
        <f t="shared" ref="L31:L36" si="12">K31-SUM(I31:J31)</f>
        <v>-0.16338250896499734</v>
      </c>
    </row>
    <row r="32" spans="2:12" x14ac:dyDescent="0.3">
      <c r="B32" s="74" t="str">
        <f>totals!A31</f>
        <v>two adults (or more) and 3+ children</v>
      </c>
      <c r="C32" s="34">
        <f>totals!I31/totals!$H31</f>
        <v>-9.2097936307617589E-2</v>
      </c>
      <c r="D32" s="34">
        <f>totals!J31/totals!$H31</f>
        <v>-5.1789759903905046E-2</v>
      </c>
      <c r="E32" s="34">
        <f>totals!K31/totals!$H31</f>
        <v>2.1734171320165276E-2</v>
      </c>
      <c r="F32" s="34">
        <f>totals!L31/totals!$H31</f>
        <v>0.18898440364424307</v>
      </c>
      <c r="G32" s="34">
        <f>totals!M31/totals!$H31</f>
        <v>-9.6733763083121302E-2</v>
      </c>
      <c r="H32" s="34">
        <f>totals!N31/totals!$H31</f>
        <v>1.1963481958251605E-2</v>
      </c>
      <c r="I32" s="34">
        <f>totals!O31/totals!$H31</f>
        <v>4.7881420632202784E-2</v>
      </c>
      <c r="J32" s="34">
        <f>totals!P31/totals!$H31</f>
        <v>0.12011645171113081</v>
      </c>
      <c r="K32" s="98">
        <f>SUM($C32:J32)</f>
        <v>0.15005846997134961</v>
      </c>
      <c r="L32" s="98">
        <f t="shared" si="12"/>
        <v>-1.7939402371983965E-2</v>
      </c>
    </row>
    <row r="33" spans="2:12" x14ac:dyDescent="0.3">
      <c r="B33" s="74" t="str">
        <f>totals!A32</f>
        <v>one adult and child(ren)</v>
      </c>
      <c r="C33" s="34">
        <f>totals!I32/totals!$H32</f>
        <v>-6.0952151279397251E-2</v>
      </c>
      <c r="D33" s="34">
        <f>totals!J32/totals!$H32</f>
        <v>-3.046641915642035E-2</v>
      </c>
      <c r="E33" s="34">
        <f>totals!K32/totals!$H32</f>
        <v>1.5923027621767845E-2</v>
      </c>
      <c r="F33" s="34">
        <f>totals!L32/totals!$H32</f>
        <v>9.9252672045522072E-2</v>
      </c>
      <c r="G33" s="34">
        <f>totals!M32/totals!$H32</f>
        <v>-0.10413933320408911</v>
      </c>
      <c r="H33" s="34">
        <f>totals!N32/totals!$H32</f>
        <v>1.649953770771647E-2</v>
      </c>
      <c r="I33" s="34">
        <f>totals!O32/totals!$H32</f>
        <v>3.1042372168104189E-2</v>
      </c>
      <c r="J33" s="34">
        <f>totals!P32/totals!$H32</f>
        <v>0.10291415109400533</v>
      </c>
      <c r="K33" s="98">
        <f>SUM($C33:J33)</f>
        <v>7.0073856997209194E-2</v>
      </c>
      <c r="L33" s="98">
        <f t="shared" si="12"/>
        <v>-6.3882666264900329E-2</v>
      </c>
    </row>
    <row r="34" spans="2:12" x14ac:dyDescent="0.3">
      <c r="B34" s="74" t="str">
        <f>totals!A33</f>
        <v>only working age adults</v>
      </c>
      <c r="C34" s="34">
        <f>totals!I33/totals!$H33</f>
        <v>-0.1437171459151444</v>
      </c>
      <c r="D34" s="34">
        <f>totals!J33/totals!$H33</f>
        <v>-7.0388609721692239E-2</v>
      </c>
      <c r="E34" s="34">
        <f>totals!K33/totals!$H33</f>
        <v>8.3762639370032005E-2</v>
      </c>
      <c r="F34" s="34">
        <f>totals!L33/totals!$H33</f>
        <v>2.0712584454034816E-2</v>
      </c>
      <c r="G34" s="34">
        <f>totals!M33/totals!$H33</f>
        <v>-0.10461906536644063</v>
      </c>
      <c r="H34" s="34">
        <f>totals!N33/totals!$H33</f>
        <v>1.6137543515735833E-2</v>
      </c>
      <c r="I34" s="34">
        <f>totals!O33/totals!$H33</f>
        <v>3.0023542150665633E-2</v>
      </c>
      <c r="J34" s="34">
        <f>totals!P33/totals!$H33</f>
        <v>1.9839896683314921E-2</v>
      </c>
      <c r="K34" s="98">
        <f>SUM($C34:J34)</f>
        <v>-0.14824861482949406</v>
      </c>
      <c r="L34" s="98">
        <f t="shared" si="12"/>
        <v>-0.19811205366347462</v>
      </c>
    </row>
    <row r="35" spans="2:12" x14ac:dyDescent="0.3">
      <c r="B35" s="74" t="str">
        <f>totals!A34</f>
        <v>only pensioners</v>
      </c>
      <c r="C35" s="34">
        <f>totals!I34/totals!$H34</f>
        <v>-1.9959137262742017E-2</v>
      </c>
      <c r="D35" s="34">
        <f>totals!J34/totals!$H34</f>
        <v>-6.98064401395063E-3</v>
      </c>
      <c r="E35" s="34">
        <f>totals!K34/totals!$H34</f>
        <v>0.64025464375084318</v>
      </c>
      <c r="F35" s="34">
        <f>totals!L34/totals!$H34</f>
        <v>1.8607969860865835E-2</v>
      </c>
      <c r="G35" s="34">
        <f>totals!M34/totals!$H34</f>
        <v>-0.11594051222653755</v>
      </c>
      <c r="H35" s="34">
        <f>totals!N34/totals!$H34</f>
        <v>2.5400177799328384E-2</v>
      </c>
      <c r="I35" s="34">
        <f>totals!O34/totals!$H34</f>
        <v>8.8370166947966206E-2</v>
      </c>
      <c r="J35" s="34">
        <f>totals!P34/totals!$H34</f>
        <v>0</v>
      </c>
      <c r="K35" s="98">
        <f>SUM($C35:J35)</f>
        <v>0.62975266485577341</v>
      </c>
      <c r="L35" s="98">
        <f t="shared" si="12"/>
        <v>0.54138249790780724</v>
      </c>
    </row>
    <row r="36" spans="2:12" ht="15" thickBot="1" x14ac:dyDescent="0.35">
      <c r="B36" s="75" t="str">
        <f>totals!A35</f>
        <v>mixed adults, no children</v>
      </c>
      <c r="C36" s="36">
        <f>totals!I35/totals!$H35</f>
        <v>-8.605218886572967E-2</v>
      </c>
      <c r="D36" s="36">
        <f>totals!J35/totals!$H35</f>
        <v>-3.7498148262509204E-2</v>
      </c>
      <c r="E36" s="36">
        <f>totals!K35/totals!$H35</f>
        <v>0.36580527355488501</v>
      </c>
      <c r="F36" s="36">
        <f>totals!L35/totals!$H35</f>
        <v>3.4603232637837995E-2</v>
      </c>
      <c r="G36" s="36">
        <f>totals!M35/totals!$H35</f>
        <v>-0.10754860213618603</v>
      </c>
      <c r="H36" s="36">
        <f>totals!N35/totals!$H35</f>
        <v>1.7468344378672847E-2</v>
      </c>
      <c r="I36" s="36">
        <f>totals!O35/totals!$H35</f>
        <v>6.6018629992693867E-2</v>
      </c>
      <c r="J36" s="36">
        <f>totals!P35/totals!$H35</f>
        <v>4.1641099141095208E-3</v>
      </c>
      <c r="K36" s="71">
        <f>SUM($C36:J36)</f>
        <v>0.25696065121377432</v>
      </c>
      <c r="L36" s="71">
        <f t="shared" si="12"/>
        <v>0.18677791130697091</v>
      </c>
    </row>
    <row r="47" spans="2:12" ht="15" thickBot="1" x14ac:dyDescent="0.35"/>
    <row r="48" spans="2:12" ht="1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-8.5850314786799359E-2</v>
      </c>
      <c r="D50" s="100">
        <f>totals!J38/totals!$H38</f>
        <v>-4.047173955160218E-2</v>
      </c>
      <c r="E50" s="100">
        <f>totals!K38/totals!$H38</f>
        <v>0.12761443968550876</v>
      </c>
      <c r="F50" s="100">
        <f>totals!L38/totals!$H38</f>
        <v>6.2199967503484867E-2</v>
      </c>
      <c r="G50" s="100">
        <f>totals!M38/totals!$H38</f>
        <v>-9.7340300891559262E-2</v>
      </c>
      <c r="H50" s="100">
        <f>totals!N38/totals!$H38</f>
        <v>1.7611649089347287E-2</v>
      </c>
      <c r="I50" s="100">
        <f>totals!O38/totals!$H38</f>
        <v>4.6648677537256461E-2</v>
      </c>
      <c r="J50" s="100">
        <f>totals!P38/totals!$H38</f>
        <v>4.4839928015253307E-2</v>
      </c>
      <c r="K50" s="97">
        <f>SUM($C50:J50)</f>
        <v>7.5252306600889857E-2</v>
      </c>
      <c r="L50" s="97">
        <f>K50-SUM(I50:J50)</f>
        <v>-1.6236298951619904E-2</v>
      </c>
    </row>
    <row r="51" spans="2:12" x14ac:dyDescent="0.3">
      <c r="B51" s="74" t="str">
        <f>totals!A39</f>
        <v>center</v>
      </c>
      <c r="C51" s="34">
        <f>totals!I39/totals!$H39</f>
        <v>-0.10441516392026573</v>
      </c>
      <c r="D51" s="34">
        <f>totals!J39/totals!$H39</f>
        <v>-4.9675589455927538E-2</v>
      </c>
      <c r="E51" s="34">
        <f>totals!K39/totals!$H39</f>
        <v>0.12468443792152371</v>
      </c>
      <c r="F51" s="34">
        <f>totals!L39/totals!$H39</f>
        <v>6.4788528040141444E-2</v>
      </c>
      <c r="G51" s="34">
        <f>totals!M39/totals!$H39</f>
        <v>-0.10964133838190558</v>
      </c>
      <c r="H51" s="34">
        <f>totals!N39/totals!$H39</f>
        <v>1.6099639361111358E-2</v>
      </c>
      <c r="I51" s="34">
        <f>totals!O39/totals!$H39</f>
        <v>3.8804094817589792E-2</v>
      </c>
      <c r="J51" s="34">
        <f>totals!P39/totals!$H39</f>
        <v>4.7424282781175879E-2</v>
      </c>
      <c r="K51" s="98">
        <f>SUM($C51:J51)</f>
        <v>2.8068891163443341E-2</v>
      </c>
      <c r="L51" s="98">
        <f t="shared" ref="L51:L57" si="14">K51-SUM(I51:J51)</f>
        <v>-5.815948643532233E-2</v>
      </c>
    </row>
    <row r="52" spans="2:12" x14ac:dyDescent="0.3">
      <c r="B52" s="74" t="str">
        <f>totals!A40</f>
        <v>south</v>
      </c>
      <c r="C52" s="34">
        <f>totals!I40/totals!$H40</f>
        <v>-9.1359738074789407E-2</v>
      </c>
      <c r="D52" s="34">
        <f>totals!J40/totals!$H40</f>
        <v>-3.9588801002849248E-2</v>
      </c>
      <c r="E52" s="34">
        <f>totals!K40/totals!$H40</f>
        <v>0.14844021036192509</v>
      </c>
      <c r="F52" s="34">
        <f>totals!L40/totals!$H40</f>
        <v>7.3349820116578562E-2</v>
      </c>
      <c r="G52" s="34">
        <f>totals!M40/totals!$H40</f>
        <v>-9.7694310039935076E-2</v>
      </c>
      <c r="H52" s="34">
        <f>totals!N40/totals!$H40</f>
        <v>1.7432309463828961E-2</v>
      </c>
      <c r="I52" s="34">
        <f>totals!O40/totals!$H40</f>
        <v>4.7814273626739491E-2</v>
      </c>
      <c r="J52" s="34">
        <f>totals!P40/totals!$H40</f>
        <v>4.5312217228231609E-2</v>
      </c>
      <c r="K52" s="98">
        <f>SUM($C52:J52)</f>
        <v>0.10370598167973</v>
      </c>
      <c r="L52" s="98">
        <f t="shared" si="14"/>
        <v>1.0579490824758897E-2</v>
      </c>
    </row>
    <row r="53" spans="2:12" x14ac:dyDescent="0.3">
      <c r="B53" s="74" t="str">
        <f>totals!A41</f>
        <v>capital city</v>
      </c>
      <c r="C53" s="34">
        <f>totals!I41/totals!$H41</f>
        <v>-0.173157666468645</v>
      </c>
      <c r="D53" s="34">
        <f>totals!J41/totals!$H41</f>
        <v>-0.1010443194439293</v>
      </c>
      <c r="E53" s="34">
        <f>totals!K41/totals!$H41</f>
        <v>0.10105541713470639</v>
      </c>
      <c r="F53" s="34">
        <f>totals!L41/totals!$H41</f>
        <v>3.4175345285026436E-2</v>
      </c>
      <c r="G53" s="34">
        <f>totals!M41/totals!$H41</f>
        <v>-0.11856352127052641</v>
      </c>
      <c r="H53" s="34">
        <f>totals!N41/totals!$H41</f>
        <v>1.362388861144233E-2</v>
      </c>
      <c r="I53" s="34">
        <f>totals!O41/totals!$H41</f>
        <v>2.5968016475695795E-2</v>
      </c>
      <c r="J53" s="34">
        <f>totals!P41/totals!$H41</f>
        <v>3.8871474359983033E-2</v>
      </c>
      <c r="K53" s="98">
        <f>SUM($C53:J53)</f>
        <v>-0.17907136531624668</v>
      </c>
      <c r="L53" s="98">
        <f t="shared" si="14"/>
        <v>-0.24391085615192551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-0.17018660768219221</v>
      </c>
      <c r="D55" s="34">
        <f>totals!J44/totals!$H44</f>
        <v>-0.10042028218422816</v>
      </c>
      <c r="E55" s="34">
        <f>totals!K44/totals!$H44</f>
        <v>0.10476131654386385</v>
      </c>
      <c r="F55" s="34">
        <f>totals!L44/totals!$H44</f>
        <v>3.4280936952023937E-2</v>
      </c>
      <c r="G55" s="34">
        <f>totals!M44/totals!$H44</f>
        <v>-0.12062782638038501</v>
      </c>
      <c r="H55" s="34">
        <f>totals!N44/totals!$H44</f>
        <v>1.3608925323078737E-2</v>
      </c>
      <c r="I55" s="34">
        <f>totals!O44/totals!$H44</f>
        <v>2.5623508208910985E-2</v>
      </c>
      <c r="J55" s="34">
        <f>totals!P44/totals!$H44</f>
        <v>4.062209466430286E-2</v>
      </c>
      <c r="K55" s="98">
        <f>SUM($C55:J55)</f>
        <v>-0.17233793455462498</v>
      </c>
      <c r="L55" s="98">
        <f t="shared" si="14"/>
        <v>-0.23858353742783883</v>
      </c>
    </row>
    <row r="56" spans="2:12" x14ac:dyDescent="0.3">
      <c r="B56" s="74" t="str">
        <f>totals!A45</f>
        <v>small towns</v>
      </c>
      <c r="C56" s="34">
        <f>totals!I45/totals!$H45</f>
        <v>-0.12826068389490605</v>
      </c>
      <c r="D56" s="34">
        <f>totals!J45/totals!$H45</f>
        <v>-6.1970425725908759E-2</v>
      </c>
      <c r="E56" s="34">
        <f>totals!K45/totals!$H45</f>
        <v>0.14325811447526005</v>
      </c>
      <c r="F56" s="34">
        <f>totals!L45/totals!$H45</f>
        <v>5.1612882064000713E-2</v>
      </c>
      <c r="G56" s="34">
        <f>totals!M45/totals!$H45</f>
        <v>-0.11331787231214337</v>
      </c>
      <c r="H56" s="34">
        <f>totals!N45/totals!$H45</f>
        <v>2.0825473423296586E-2</v>
      </c>
      <c r="I56" s="34">
        <f>totals!O45/totals!$H45</f>
        <v>4.2435137022891506E-2</v>
      </c>
      <c r="J56" s="34">
        <f>totals!P45/totals!$H45</f>
        <v>5.3750652006927462E-2</v>
      </c>
      <c r="K56" s="98">
        <f>SUM($C56:J56)</f>
        <v>8.3332770594181441E-3</v>
      </c>
      <c r="L56" s="98">
        <f t="shared" si="14"/>
        <v>-8.7852511970400837E-2</v>
      </c>
    </row>
    <row r="57" spans="2:12" ht="15" thickBot="1" x14ac:dyDescent="0.35">
      <c r="B57" s="75" t="str">
        <f>totals!A46</f>
        <v>rural</v>
      </c>
      <c r="C57" s="36">
        <f>totals!I46/totals!$H46</f>
        <v>-8.7670453770815657E-2</v>
      </c>
      <c r="D57" s="36">
        <f>totals!J46/totals!$H46</f>
        <v>-4.0049755660574837E-2</v>
      </c>
      <c r="E57" s="36">
        <f>totals!K46/totals!$H46</f>
        <v>0.1250472854669113</v>
      </c>
      <c r="F57" s="36">
        <f>totals!L46/totals!$H46</f>
        <v>6.9325199858101635E-2</v>
      </c>
      <c r="G57" s="36">
        <f>totals!M46/totals!$H46</f>
        <v>-9.8267512272991686E-2</v>
      </c>
      <c r="H57" s="36">
        <f>totals!N46/totals!$H46</f>
        <v>1.5764671556809863E-2</v>
      </c>
      <c r="I57" s="36">
        <f>totals!O46/totals!$H46</f>
        <v>4.4023667057340364E-2</v>
      </c>
      <c r="J57" s="36">
        <f>totals!P46/totals!$H46</f>
        <v>4.2583146133366119E-2</v>
      </c>
      <c r="K57" s="71">
        <f>SUM($C57:J57)</f>
        <v>7.075624836814709E-2</v>
      </c>
      <c r="L57" s="71">
        <f t="shared" si="14"/>
        <v>-1.5850564822559393E-2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" hidden="1" customWidth="1"/>
    <col min="5" max="5" width="34.109375" customWidth="1"/>
    <col min="6" max="6" width="8.6640625" customWidth="1"/>
    <col min="7" max="7" width="10.88671875" bestFit="1" customWidth="1"/>
    <col min="8" max="12" width="8.6640625" hidden="1" customWidth="1"/>
    <col min="13" max="13" width="10.88671875" customWidth="1"/>
    <col min="14" max="14" width="10.44140625" bestFit="1" customWidth="1"/>
    <col min="15" max="15" width="10.6640625" customWidth="1"/>
    <col min="16" max="16" width="10.44140625" bestFit="1" customWidth="1"/>
  </cols>
  <sheetData>
    <row r="1" spans="1:16" ht="1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1" t="s">
        <v>105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3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4" t="s">
        <v>111</v>
      </c>
      <c r="N3" s="254"/>
      <c r="O3" s="113" t="s">
        <v>16</v>
      </c>
      <c r="P3" s="102"/>
    </row>
    <row r="4" spans="1:16" x14ac:dyDescent="0.3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31431.49802490999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3">
      <c r="A8" t="str">
        <v>final_income</v>
      </c>
      <c r="B8">
        <v>34243.99802490999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3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3">
      <c r="A13" t="str">
        <v>indirect_taxes</v>
      </c>
      <c r="B13">
        <v>-3674.5095099188161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3">
      <c r="A14" t="str">
        <v>indirect_subsidies</v>
      </c>
      <c r="B14">
        <v>545.95285009996803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3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-3674.5095099188161</v>
      </c>
      <c r="I17" s="114">
        <f>VLOOKUP(_xlfn.CONCAT($G17,"_",$F17,"_",I$1),MC!$A$2:$D$1000,4,FALSE)</f>
        <v>0.19353291876761131</v>
      </c>
      <c r="J17" s="112">
        <f>INDEX(gini_poverty!$1:$1048576,MATCH(_xlfn.CONCAT($G17,"_income_",I$1,"_"),gini_poverty!$A:$A,0), MATCH("value", gini_poverty!$1:$1, 0))</f>
        <v>0.27445172027700682</v>
      </c>
      <c r="K17" s="114">
        <f>VLOOKUP(_xlfn.CONCAT($G17,"_",$F17,"_",K$1),MC!$A$2:$D$1000,4,FALSE)</f>
        <v>0.31758639999999999</v>
      </c>
      <c r="L17" s="112">
        <f>INDEX(gini_poverty!$1:$1048576,MATCH(_xlfn.CONCAT($G17,"_income_",K$1,"_"),gini_poverty!$A:$A,0), MATCH("value", gini_poverty!$1:$1, 0))</f>
        <v>0.32581100000000002</v>
      </c>
      <c r="M17" s="110">
        <f t="shared" si="2"/>
        <v>-8.0918801509395504</v>
      </c>
      <c r="N17" s="111">
        <f t="shared" si="3"/>
        <v>-2.2021660657284108</v>
      </c>
      <c r="O17" s="114">
        <f t="shared" si="4"/>
        <v>-0.82246000000000263</v>
      </c>
      <c r="P17" s="109">
        <f t="shared" si="5"/>
        <v>-0.22382851310627686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-3426.3151852984138</v>
      </c>
      <c r="I18" s="117">
        <f>VLOOKUP(_xlfn.CONCAT($G18,"_",$F18,"_",I$1),MC!$A$2:$D$1000,4,FALSE)</f>
        <v>0.19665223384171929</v>
      </c>
      <c r="J18" s="116">
        <f>INDEX(gini_poverty!$1:$1048576,MATCH(_xlfn.CONCAT($G18,"_income_",I$1,"_"),gini_poverty!$A:$A,0), MATCH("value", gini_poverty!$1:$1, 0))</f>
        <v>0.27445172027700682</v>
      </c>
      <c r="K18" s="117">
        <f>VLOOKUP(_xlfn.CONCAT($G18,"_",$F18,"_",K$1),MC!$A$2:$D$1000,4,FALSE)</f>
        <v>0.3178473</v>
      </c>
      <c r="L18" s="116">
        <f>INDEX(gini_poverty!$1:$1048576,MATCH(_xlfn.CONCAT($G18,"_income_",K$1,"_"),gini_poverty!$A:$A,0), MATCH("value", gini_poverty!$1:$1, 0))</f>
        <v>0.32581100000000002</v>
      </c>
      <c r="M18" s="119">
        <f t="shared" si="2"/>
        <v>-7.779948643528753</v>
      </c>
      <c r="N18" s="120">
        <f t="shared" si="3"/>
        <v>-2.270645933833189</v>
      </c>
      <c r="O18" s="117">
        <f t="shared" si="4"/>
        <v>-0.7963700000000018</v>
      </c>
      <c r="P18" s="118">
        <f t="shared" si="5"/>
        <v>-0.23242753714458475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-248.19432462040231</v>
      </c>
      <c r="I19" s="117">
        <f>VLOOKUP(_xlfn.CONCAT($G19,"_",$F19,"_",I$1),MC!$A$2:$D$1000,4,FALSE)</f>
        <v>0.26936155708873188</v>
      </c>
      <c r="J19" s="116">
        <f>INDEX(gini_poverty!$1:$1048576,MATCH(_xlfn.CONCAT($G19,"_income_",I$1,"_"),gini_poverty!$A:$A,0), MATCH("value", gini_poverty!$1:$1, 0))</f>
        <v>0.27445172027700682</v>
      </c>
      <c r="K19" s="117">
        <f>VLOOKUP(_xlfn.CONCAT($G19,"_",$F19,"_",K$1),MC!$A$2:$D$1000,4,FALSE)</f>
        <v>0.32531739999999998</v>
      </c>
      <c r="L19" s="116">
        <f>INDEX(gini_poverty!$1:$1048576,MATCH(_xlfn.CONCAT($G19,"_income_",K$1,"_"),gini_poverty!$A:$A,0), MATCH("value", gini_poverty!$1:$1, 0))</f>
        <v>0.32581100000000002</v>
      </c>
      <c r="M19" s="119">
        <f t="shared" si="2"/>
        <v>-0.50901631882749321</v>
      </c>
      <c r="N19" s="120">
        <f>IF($H19&lt;&gt;0,M19/ABS($H19/1000),"")</f>
        <v>-2.0508781560819402</v>
      </c>
      <c r="O19" s="117">
        <f t="shared" si="4"/>
        <v>-4.9360000000003845E-2</v>
      </c>
      <c r="P19" s="118">
        <f t="shared" si="5"/>
        <v>-0.19887642505724851</v>
      </c>
    </row>
    <row r="20" spans="1:16" x14ac:dyDescent="0.3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545.95285009996803</v>
      </c>
      <c r="I20" s="114">
        <f>VLOOKUP(_xlfn.CONCAT($G20,"_",$F20,"_",I$1),MC!$A$2:$D$1000,4,FALSE)</f>
        <v>0.28989069417524138</v>
      </c>
      <c r="J20" s="112">
        <f>INDEX(gini_poverty!$1:$1048576,MATCH(_xlfn.CONCAT($G20,"_income_",I$1,"_"),gini_poverty!$A:$A,0), MATCH("value", gini_poverty!$1:$1, 0))</f>
        <v>0.27445172027700682</v>
      </c>
      <c r="K20" s="114">
        <f>VLOOKUP(_xlfn.CONCAT($G20,"_",$F20,"_",K$1),MC!$A$2:$D$1000,4,FALSE)</f>
        <v>0.3292427</v>
      </c>
      <c r="L20" s="112">
        <f>INDEX(gini_poverty!$1:$1048576,MATCH(_xlfn.CONCAT($G20,"_income_",K$1,"_"),gini_poverty!$A:$A,0), MATCH("value", gini_poverty!$1:$1, 0))</f>
        <v>0.32581100000000002</v>
      </c>
      <c r="M20" s="110">
        <f t="shared" si="2"/>
        <v>1.5438973898234565</v>
      </c>
      <c r="N20" s="111">
        <f t="shared" si="3"/>
        <v>2.827895100356665</v>
      </c>
      <c r="O20" s="114">
        <f t="shared" si="4"/>
        <v>0.3431699999999982</v>
      </c>
      <c r="P20" s="109">
        <f t="shared" si="5"/>
        <v>0.6285707638254131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0.28567449785270299</v>
      </c>
      <c r="J21" s="116">
        <f>INDEX(gini_poverty!$1:$1048576,MATCH(_xlfn.CONCAT($G21,"_income_",I$1,"_"),gini_poverty!$A:$A,0), MATCH("value", gini_poverty!$1:$1, 0))</f>
        <v>0.27445172027700682</v>
      </c>
      <c r="K21" s="117">
        <f>VLOOKUP(_xlfn.CONCAT($G21,"_",$F21,"_",K$1),MC!$A$2:$D$1000,4,FALSE)</f>
        <v>0.32842359999999998</v>
      </c>
      <c r="L21" s="116">
        <f>INDEX(gini_poverty!$1:$1048576,MATCH(_xlfn.CONCAT($G21,"_income_",K$1,"_"),gini_poverty!$A:$A,0), MATCH("value", gini_poverty!$1:$1, 0))</f>
        <v>0.32581100000000002</v>
      </c>
      <c r="M21" s="119">
        <f t="shared" si="2"/>
        <v>1.1222777575696175</v>
      </c>
      <c r="N21" s="120">
        <f t="shared" si="3"/>
        <v>3.2807532191002351</v>
      </c>
      <c r="O21" s="117">
        <f t="shared" si="4"/>
        <v>0.2612599999999965</v>
      </c>
      <c r="P21" s="118">
        <f t="shared" si="5"/>
        <v>0.76374104381993535</v>
      </c>
    </row>
    <row r="22" spans="1:16" x14ac:dyDescent="0.3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98.780375006950322</v>
      </c>
      <c r="I22" s="117">
        <f>VLOOKUP(_xlfn.CONCAT($G22,"_",$F22,"_",I$1),MC!$A$2:$D$1000,4,FALSE)</f>
        <v>0.27732695525416318</v>
      </c>
      <c r="J22" s="116">
        <f>INDEX(gini_poverty!$1:$1048576,MATCH(_xlfn.CONCAT($G22,"_income_",I$1,"_"),gini_poverty!$A:$A,0), MATCH("value", gini_poverty!$1:$1, 0))</f>
        <v>0.27445172027700682</v>
      </c>
      <c r="K22" s="117">
        <f>VLOOKUP(_xlfn.CONCAT($G22,"_",$F22,"_",K$1),MC!$A$2:$D$1000,4,FALSE)</f>
        <v>0.32624880000000001</v>
      </c>
      <c r="L22" s="116">
        <f>INDEX(gini_poverty!$1:$1048576,MATCH(_xlfn.CONCAT($G22,"_income_",K$1,"_"),gini_poverty!$A:$A,0), MATCH("value", gini_poverty!$1:$1, 0))</f>
        <v>0.32581100000000002</v>
      </c>
      <c r="M22" s="119">
        <f>(I22-J22)*100</f>
        <v>0.28752349771563601</v>
      </c>
      <c r="N22" s="120">
        <f t="shared" ref="N22:N23" si="7">IF($H22&lt;&gt;0,M22/ABS($H22/1000),"")</f>
        <v>2.9107350290521317</v>
      </c>
      <c r="O22" s="117">
        <f t="shared" ref="O22:O23" si="8">(K22-L22)*100</f>
        <v>4.377999999999882E-2</v>
      </c>
      <c r="P22" s="118">
        <f t="shared" ref="P22:P23" si="9">IF($H22&lt;&gt;0,O22/ABS($H22/1000),"")</f>
        <v>0.44320544437008264</v>
      </c>
    </row>
    <row r="23" spans="1:16" s="127" customFormat="1" x14ac:dyDescent="0.3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105.0931772550023</v>
      </c>
      <c r="I23" s="117">
        <f>VLOOKUP(_xlfn.CONCAT($G23,"_",$F23,"_",I$1),MC!$A$2:$D$1000,4,FALSE)</f>
        <v>0.27685031760801693</v>
      </c>
      <c r="J23" s="116">
        <f>INDEX(gini_poverty!$1:$1048576,MATCH(_xlfn.CONCAT($G23,"_income_",I$1,"_"),gini_poverty!$A:$A,0), MATCH("value", gini_poverty!$1:$1, 0))</f>
        <v>0.27445172027700682</v>
      </c>
      <c r="K23" s="117">
        <f>VLOOKUP(_xlfn.CONCAT($G23,"_",$F23,"_",K$1),MC!$A$2:$D$1000,4,FALSE)</f>
        <v>0.326154</v>
      </c>
      <c r="L23" s="116">
        <f>INDEX(gini_poverty!$1:$1048576,MATCH(_xlfn.CONCAT($G23,"_income_",K$1,"_"),gini_poverty!$A:$A,0), MATCH("value", gini_poverty!$1:$1, 0))</f>
        <v>0.32581100000000002</v>
      </c>
      <c r="M23" s="119">
        <f t="shared" ref="M23" si="10">(I23-J23)*100</f>
        <v>0.23985973310101105</v>
      </c>
      <c r="N23" s="120">
        <f t="shared" si="7"/>
        <v>2.2823530448509115</v>
      </c>
      <c r="O23" s="117">
        <f t="shared" si="8"/>
        <v>3.4299999999998221E-2</v>
      </c>
      <c r="P23" s="118">
        <f t="shared" si="9"/>
        <v>0.32637703888970188</v>
      </c>
    </row>
    <row r="24" spans="1:16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0.2218574766497885</v>
      </c>
      <c r="J24" s="112">
        <f>INDEX(gini_poverty!$1:$1048576,MATCH(_xlfn.CONCAT($G24,"_income_",I$1,"_"),gini_poverty!$A:$A,0), MATCH("value", gini_poverty!$1:$1, 0))</f>
        <v>0.17842090237038291</v>
      </c>
      <c r="K24" s="114">
        <f>VLOOKUP(_xlfn.CONCAT($G24,"_",$F24,"_",K$1),MC!$A$2:$D$1000,4,FALSE)</f>
        <v>0.31883739999999999</v>
      </c>
      <c r="L24" s="112">
        <f>INDEX(gini_poverty!$1:$1048576,MATCH(_xlfn.CONCAT($G24,"_income_",K$1,"_"),gini_poverty!$A:$A,0), MATCH("value", gini_poverty!$1:$1, 0))</f>
        <v>0.3040503</v>
      </c>
      <c r="M24" s="110">
        <f t="shared" si="2"/>
        <v>4.3436574279405589</v>
      </c>
      <c r="N24" s="111">
        <f t="shared" si="3"/>
        <v>3.3094532784309019</v>
      </c>
      <c r="O24" s="114">
        <f t="shared" si="4"/>
        <v>1.4787099999999997</v>
      </c>
      <c r="P24" s="109">
        <f t="shared" si="5"/>
        <v>1.1266361904761903</v>
      </c>
    </row>
    <row r="25" spans="1:16" x14ac:dyDescent="0.3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0.20555667183952911</v>
      </c>
      <c r="J25" s="116">
        <f>INDEX(gini_poverty!$1:$1048576,MATCH(_xlfn.CONCAT($G25,"_income_",I$1,"_"),gini_poverty!$A:$A,0), MATCH("value", gini_poverty!$1:$1, 0))</f>
        <v>0.17842090237038291</v>
      </c>
      <c r="K25" s="117">
        <f>VLOOKUP(_xlfn.CONCAT($G25,"_",$F25,"_",K$1),MC!$A$2:$D$1000,4,FALSE)</f>
        <v>0.31456079999999997</v>
      </c>
      <c r="L25" s="116">
        <f>INDEX(gini_poverty!$1:$1048576,MATCH(_xlfn.CONCAT($G25,"_income_",K$1,"_"),gini_poverty!$A:$A,0), MATCH("value", gini_poverty!$1:$1, 0))</f>
        <v>0.3040503</v>
      </c>
      <c r="M25" s="119">
        <f t="shared" si="2"/>
        <v>2.7135769469146198</v>
      </c>
      <c r="N25" s="120">
        <f t="shared" si="3"/>
        <v>3.2891841780783273</v>
      </c>
      <c r="O25" s="117">
        <f t="shared" si="4"/>
        <v>1.0510499999999978</v>
      </c>
      <c r="P25" s="118">
        <f t="shared" si="5"/>
        <v>1.2739999999999974</v>
      </c>
    </row>
    <row r="26" spans="1:16" s="127" customFormat="1" x14ac:dyDescent="0.3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0.19501248169703961</v>
      </c>
      <c r="J26" s="116">
        <f>INDEX(gini_poverty!$1:$1048576,MATCH(_xlfn.CONCAT($G26,"_income_",I$1,"_"),gini_poverty!$A:$A,0), MATCH("value", gini_poverty!$1:$1, 0))</f>
        <v>0.17842090237038291</v>
      </c>
      <c r="K26" s="117">
        <f>VLOOKUP(_xlfn.CONCAT($G26,"_",$F26,"_",K$1),MC!$A$2:$D$1000,4,FALSE)</f>
        <v>0.30791740000000001</v>
      </c>
      <c r="L26" s="116">
        <f>INDEX(gini_poverty!$1:$1048576,MATCH(_xlfn.CONCAT($G26,"_income_",K$1,"_"),gini_poverty!$A:$A,0), MATCH("value", gini_poverty!$1:$1, 0))</f>
        <v>0.3040503</v>
      </c>
      <c r="M26" s="119">
        <f t="shared" si="2"/>
        <v>1.6591579326656696</v>
      </c>
      <c r="N26" s="120">
        <f t="shared" si="3"/>
        <v>3.4034008875193225</v>
      </c>
      <c r="O26" s="117">
        <f t="shared" si="4"/>
        <v>0.38671000000000122</v>
      </c>
      <c r="P26" s="118">
        <f t="shared" si="5"/>
        <v>0.79325128205128459</v>
      </c>
    </row>
    <row r="27" spans="1:16" x14ac:dyDescent="0.3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0.22794117331755909</v>
      </c>
      <c r="J27" s="112">
        <f>INDEX(gini_poverty!$1:$1048576,MATCH(_xlfn.CONCAT($G27,"_income_",I$1,"_"),gini_poverty!$A:$A,0), MATCH("value", gini_poverty!$1:$1, 0))</f>
        <v>0.17842090237038291</v>
      </c>
      <c r="K27" s="114">
        <f>VLOOKUP(_xlfn.CONCAT($G27,"_",$F27,"_",K$1),MC!$A$2:$D$1000,4,FALSE)</f>
        <v>0.32005169999999999</v>
      </c>
      <c r="L27" s="112">
        <f>INDEX(gini_poverty!$1:$1048576,MATCH(_xlfn.CONCAT($G27,"_income_",K$1,"_"),gini_poverty!$A:$A,0), MATCH("value", gini_poverty!$1:$1, 0))</f>
        <v>0.3040503</v>
      </c>
      <c r="M27" s="110">
        <f t="shared" si="2"/>
        <v>4.9520270947176179</v>
      </c>
      <c r="N27" s="111">
        <f t="shared" si="3"/>
        <v>3.3013513964784118</v>
      </c>
      <c r="O27" s="114">
        <f t="shared" si="4"/>
        <v>1.6001399999999999</v>
      </c>
      <c r="P27" s="109">
        <f t="shared" si="5"/>
        <v>1.0667599999999999</v>
      </c>
    </row>
    <row r="28" spans="1:16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0.192044287884794</v>
      </c>
      <c r="J28" s="116">
        <f>INDEX(gini_poverty!$1:$1048576,MATCH(_xlfn.CONCAT($G28,"_income_",I$1,"_"),gini_poverty!$A:$A,0), MATCH("value", gini_poverty!$1:$1, 0))</f>
        <v>0.17842090237038291</v>
      </c>
      <c r="K28" s="117">
        <f>VLOOKUP(_xlfn.CONCAT($G28,"_",$F28,"_",K$1),MC!$A$2:$D$1000,4,FALSE)</f>
        <v>0.30911519999999998</v>
      </c>
      <c r="L28" s="116">
        <f>INDEX(gini_poverty!$1:$1048576,MATCH(_xlfn.CONCAT($G28,"_income_",K$1,"_"),gini_poverty!$A:$A,0), MATCH("value", gini_poverty!$1:$1, 0))</f>
        <v>0.3040503</v>
      </c>
      <c r="M28" s="119">
        <f t="shared" si="2"/>
        <v>1.3623385514411086</v>
      </c>
      <c r="N28" s="120">
        <f t="shared" si="3"/>
        <v>3.6329028038429572</v>
      </c>
      <c r="O28" s="117">
        <f t="shared" si="4"/>
        <v>0.50648999999999833</v>
      </c>
      <c r="P28" s="118">
        <f t="shared" si="5"/>
        <v>1.3506399999999958</v>
      </c>
    </row>
    <row r="29" spans="1:16" x14ac:dyDescent="0.3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0.20777102503670389</v>
      </c>
      <c r="J29" s="116">
        <f>INDEX(gini_poverty!$1:$1048576,MATCH(_xlfn.CONCAT($G29,"_income_",I$1,"_"),gini_poverty!$A:$A,0), MATCH("value", gini_poverty!$1:$1, 0))</f>
        <v>0.17842090237038291</v>
      </c>
      <c r="K29" s="117">
        <f>VLOOKUP(_xlfn.CONCAT($G29,"_",$F29,"_",K$1),MC!$A$2:$D$1000,4,FALSE)</f>
        <v>0.3142276</v>
      </c>
      <c r="L29" s="116">
        <f>INDEX(gini_poverty!$1:$1048576,MATCH(_xlfn.CONCAT($G29,"_income_",K$1,"_"),gini_poverty!$A:$A,0), MATCH("value", gini_poverty!$1:$1, 0))</f>
        <v>0.3040503</v>
      </c>
      <c r="M29" s="119">
        <f t="shared" si="2"/>
        <v>2.9350122666320977</v>
      </c>
      <c r="N29" s="120">
        <f t="shared" si="3"/>
        <v>3.9133496888427985</v>
      </c>
      <c r="O29" s="117">
        <f t="shared" si="4"/>
        <v>1.01773</v>
      </c>
      <c r="P29" s="118">
        <f t="shared" si="5"/>
        <v>1.356973333333334</v>
      </c>
    </row>
    <row r="30" spans="1:16" ht="15" thickBot="1" x14ac:dyDescent="0.35">
      <c r="A30" t="str">
        <v>VAT_dir</v>
      </c>
      <c r="B30">
        <v>-3426.3151852984138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0.18496766513682711</v>
      </c>
      <c r="J30" s="122">
        <f>INDEX(gini_poverty!$1:$1048576,MATCH(_xlfn.CONCAT($G30,"_income_",I$1,"_"),gini_poverty!$A:$A,0), MATCH("value", gini_poverty!$1:$1, 0))</f>
        <v>0.17842090237038291</v>
      </c>
      <c r="K30" s="123">
        <f>VLOOKUP(_xlfn.CONCAT($G30,"_",$F30,"_",K$1),MC!$A$2:$D$1000,4,FALSE)</f>
        <v>0.30523830000000002</v>
      </c>
      <c r="L30" s="122">
        <f>INDEX(gini_poverty!$1:$1048576,MATCH(_xlfn.CONCAT($G30,"_income_",K$1,"_"),gini_poverty!$A:$A,0), MATCH("value", gini_poverty!$1:$1, 0))</f>
        <v>0.3040503</v>
      </c>
      <c r="M30" s="124">
        <f t="shared" si="2"/>
        <v>0.65467627664441974</v>
      </c>
      <c r="N30" s="125">
        <f t="shared" si="3"/>
        <v>1.7458034043851198</v>
      </c>
      <c r="O30" s="123">
        <f t="shared" si="4"/>
        <v>0.11880000000000224</v>
      </c>
      <c r="P30" s="126">
        <f t="shared" si="5"/>
        <v>0.31680000000000608</v>
      </c>
    </row>
    <row r="31" spans="1:16" x14ac:dyDescent="0.3">
      <c r="A31" t="str">
        <v>VAT_ind</v>
      </c>
      <c r="B31">
        <v>-248.19432462040231</v>
      </c>
    </row>
    <row r="32" spans="1:16" x14ac:dyDescent="0.3">
      <c r="A32" t="str">
        <v>electr_sub</v>
      </c>
      <c r="B32">
        <v>342.07929783801552</v>
      </c>
    </row>
    <row r="33" spans="1:2" x14ac:dyDescent="0.3">
      <c r="A33" t="str">
        <v>gas_sub_dir</v>
      </c>
      <c r="B33">
        <v>98.780375006950322</v>
      </c>
    </row>
    <row r="34" spans="1:2" x14ac:dyDescent="0.3">
      <c r="A34" t="str">
        <v>gas_sub_ind</v>
      </c>
      <c r="B34">
        <v>105.0931772550023</v>
      </c>
    </row>
    <row r="35" spans="1:2" x14ac:dyDescent="0.3">
      <c r="A35" t="str">
        <v>health_in</v>
      </c>
      <c r="B35">
        <v>825</v>
      </c>
    </row>
    <row r="36" spans="1:2" x14ac:dyDescent="0.3">
      <c r="A36" t="str">
        <v>health_out</v>
      </c>
      <c r="B36">
        <v>487.5</v>
      </c>
    </row>
    <row r="37" spans="1:2" x14ac:dyDescent="0.3">
      <c r="A37" t="str">
        <v>educ_prim</v>
      </c>
      <c r="B37">
        <v>374.99999999999989</v>
      </c>
    </row>
    <row r="38" spans="1:2" x14ac:dyDescent="0.3">
      <c r="A38" t="str">
        <v>educ_sec</v>
      </c>
      <c r="B38">
        <v>749.99999999999966</v>
      </c>
    </row>
    <row r="39" spans="1:2" x14ac:dyDescent="0.3">
      <c r="A39" t="str">
        <v>educ_tert</v>
      </c>
      <c r="B39">
        <v>374.99999999999989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09375" defaultRowHeight="14.4" x14ac:dyDescent="0.3"/>
  <cols>
    <col min="1" max="3" width="9.109375" style="21"/>
    <col min="4" max="4" width="13" style="21" customWidth="1"/>
    <col min="5" max="5" width="17.6640625" style="21" customWidth="1"/>
    <col min="6" max="6" width="24" style="21" customWidth="1"/>
    <col min="7" max="7" width="22.6640625" style="21" customWidth="1"/>
    <col min="8" max="8" width="30.44140625" style="21" customWidth="1"/>
    <col min="9" max="9" width="16" style="21" customWidth="1"/>
    <col min="10" max="10" width="23" style="21" customWidth="1"/>
    <col min="11" max="12" width="9.109375" style="21"/>
    <col min="13" max="13" width="16" style="21" customWidth="1"/>
    <col min="14" max="14" width="25" style="21" customWidth="1"/>
    <col min="15" max="15" width="26" style="21" customWidth="1"/>
    <col min="16" max="16384" width="9.109375" style="21"/>
  </cols>
  <sheetData>
    <row r="4" spans="4:15" ht="15" thickBot="1" x14ac:dyDescent="0.35"/>
    <row r="5" spans="4:15" ht="26.4" customHeight="1" x14ac:dyDescent="0.5">
      <c r="D5" s="255" t="s">
        <v>119</v>
      </c>
      <c r="E5" s="256"/>
      <c r="F5" s="256"/>
      <c r="G5" s="256"/>
      <c r="H5" s="257"/>
    </row>
    <row r="6" spans="4:15" ht="23.25" customHeight="1" thickBot="1" x14ac:dyDescent="0.45">
      <c r="D6" s="133" t="s">
        <v>120</v>
      </c>
      <c r="E6" s="134"/>
      <c r="F6" s="258" t="s">
        <v>121</v>
      </c>
      <c r="G6" s="258"/>
      <c r="H6" s="259"/>
    </row>
    <row r="7" spans="4:15" ht="21.6" thickBot="1" x14ac:dyDescent="0.45">
      <c r="D7" s="135"/>
      <c r="E7" s="136"/>
      <c r="F7" s="136" t="s">
        <v>122</v>
      </c>
      <c r="G7" s="136" t="s">
        <v>123</v>
      </c>
      <c r="H7" s="137" t="s">
        <v>124</v>
      </c>
    </row>
    <row r="8" spans="4:15" ht="65.25" customHeight="1" thickBot="1" x14ac:dyDescent="0.35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spans="4:15" ht="53.4" customHeight="1" thickBot="1" x14ac:dyDescent="0.35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spans="4:15" ht="13.35" customHeight="1" x14ac:dyDescent="0.3"/>
    <row r="12" spans="4:15" ht="13.35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5"/>
    <row r="14" spans="4:15" ht="15" thickBot="1" x14ac:dyDescent="0.35">
      <c r="D14" s="260" t="s">
        <v>127</v>
      </c>
      <c r="E14" s="261"/>
      <c r="F14" s="262"/>
      <c r="H14" s="260" t="s">
        <v>128</v>
      </c>
      <c r="I14" s="261"/>
      <c r="J14" s="262"/>
      <c r="M14" s="263" t="s">
        <v>129</v>
      </c>
      <c r="N14" s="264"/>
      <c r="O14" s="265"/>
    </row>
    <row r="15" spans="4:15" s="23" customFormat="1" ht="30" customHeight="1" thickBot="1" x14ac:dyDescent="0.35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" customHeight="1" x14ac:dyDescent="0.3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spans="4:15" x14ac:dyDescent="0.3">
      <c r="D17" s="156">
        <v>1</v>
      </c>
      <c r="E17" s="154">
        <f>INDEX(all!$1:$1048576, MATCH(CONCATENATE(E$12,"_","mean","_",$D17),all!$A:$A,0), MATCH("value", all!$1:$1,0))</f>
        <v>2459.0477605676879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17257.622414463211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0.14249052977928275</v>
      </c>
      <c r="O17" s="160">
        <f t="shared" si="0"/>
        <v>0.73786030546378578</v>
      </c>
    </row>
    <row r="18" spans="4:15" x14ac:dyDescent="0.3">
      <c r="D18" s="156">
        <v>2</v>
      </c>
      <c r="E18" s="154">
        <f>INDEX(all!$1:$1048576, MATCH(CONCATENATE(E$12,"_","mean","_",$D18),all!$A:$A,0), MATCH("value", all!$1:$1,0))</f>
        <v>2035.4158425952289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16216.946167543359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0.12551166055350887</v>
      </c>
      <c r="O18" s="160">
        <f t="shared" si="0"/>
        <v>0.40111013165313969</v>
      </c>
    </row>
    <row r="19" spans="4:15" x14ac:dyDescent="0.3">
      <c r="D19" s="156">
        <v>3</v>
      </c>
      <c r="E19" s="154">
        <f>INDEX(all!$1:$1048576, MATCH(CONCATENATE(E$12,"_","mean","_",$D19),all!$A:$A,0), MATCH("value", all!$1:$1,0))</f>
        <v>2101.0362312858379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17000.448355794819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0.12358710707589503</v>
      </c>
      <c r="O19" s="160">
        <f t="shared" si="0"/>
        <v>0.20583819299215508</v>
      </c>
    </row>
    <row r="20" spans="4:15" x14ac:dyDescent="0.3">
      <c r="D20" s="156">
        <v>4</v>
      </c>
      <c r="E20" s="154">
        <f>INDEX(all!$1:$1048576, MATCH(CONCATENATE(E$12,"_","mean","_",$D20),all!$A:$A,0), MATCH("value", all!$1:$1,0))</f>
        <v>2250.2787992724261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19811.603997680311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0.11358387738498636</v>
      </c>
      <c r="O20" s="160">
        <f t="shared" si="0"/>
        <v>0.13419378990521685</v>
      </c>
    </row>
    <row r="21" spans="4:15" x14ac:dyDescent="0.3">
      <c r="D21" s="156">
        <v>5</v>
      </c>
      <c r="E21" s="154">
        <f>INDEX(all!$1:$1048576, MATCH(CONCATENATE(E$12,"_","mean","_",$D21),all!$A:$A,0), MATCH("value", all!$1:$1,0))</f>
        <v>2764.7948263795729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23283.174129926949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0.11874647378193394</v>
      </c>
      <c r="O21" s="160">
        <f t="shared" si="0"/>
        <v>0.10373188871959452</v>
      </c>
    </row>
    <row r="22" spans="4:15" x14ac:dyDescent="0.3">
      <c r="D22" s="156">
        <v>6</v>
      </c>
      <c r="E22" s="154">
        <f>INDEX(all!$1:$1048576, MATCH(CONCATENATE(E$12,"_","mean","_",$D22),all!$A:$A,0), MATCH("value", all!$1:$1,0))</f>
        <v>2957.4512367888201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27260.68296611472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0.10848778955629833</v>
      </c>
      <c r="O22" s="160">
        <f t="shared" si="0"/>
        <v>8.5063447394190028E-2</v>
      </c>
    </row>
    <row r="23" spans="4:15" x14ac:dyDescent="0.3">
      <c r="D23" s="156">
        <v>7</v>
      </c>
      <c r="E23" s="154">
        <f>INDEX(all!$1:$1048576, MATCH(CONCATENATE(E$12,"_","mean","_",$D23),all!$A:$A,0), MATCH("value", all!$1:$1,0))</f>
        <v>3351.2282299010681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30405.12975308712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0.11021917213034778</v>
      </c>
      <c r="O23" s="160">
        <f t="shared" si="0"/>
        <v>4.9851458827754401E-2</v>
      </c>
    </row>
    <row r="24" spans="4:15" x14ac:dyDescent="0.3">
      <c r="D24" s="156">
        <v>8</v>
      </c>
      <c r="E24" s="154">
        <f>INDEX(all!$1:$1048576, MATCH(CONCATENATE(E$12,"_","mean","_",$D24),all!$A:$A,0), MATCH("value", all!$1:$1,0))</f>
        <v>3961.5085840874658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37700.179130974408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0.10507930400873604</v>
      </c>
      <c r="O24" s="160">
        <f t="shared" si="0"/>
        <v>5.9019874485071892E-2</v>
      </c>
    </row>
    <row r="25" spans="4:15" x14ac:dyDescent="0.3">
      <c r="D25" s="156">
        <v>9</v>
      </c>
      <c r="E25" s="154">
        <f>INDEX(all!$1:$1048576, MATCH(CONCATENATE(E$12,"_","mean","_",$D25),all!$A:$A,0), MATCH("value", all!$1:$1,0))</f>
        <v>4971.1735421832254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45825.881610671393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0.10847960513705855</v>
      </c>
      <c r="O25" s="160">
        <f t="shared" si="0"/>
        <v>4.207623716123686E-2</v>
      </c>
    </row>
    <row r="26" spans="4:15" ht="15" thickBot="1" x14ac:dyDescent="0.35">
      <c r="D26" s="161">
        <v>10</v>
      </c>
      <c r="E26" s="162">
        <f>INDEX(all!$1:$1048576, MATCH(CONCATENATE(E$12,"_","mean","_",$D26),all!$A:$A,0), MATCH("value", all!$1:$1,0))</f>
        <v>7403.012672954902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79446.93204188894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9.3181857155309814E-2</v>
      </c>
      <c r="O26" s="166">
        <f t="shared" si="0"/>
        <v>2.4353256785814143E-2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S14" sqref="S14"/>
    </sheetView>
  </sheetViews>
  <sheetFormatPr defaultColWidth="9" defaultRowHeight="14.4" x14ac:dyDescent="0.3"/>
  <cols>
    <col min="1" max="1" width="19" style="167" hidden="1" customWidth="1"/>
    <col min="2" max="6" width="8.6640625" style="167" hidden="1" customWidth="1"/>
    <col min="7" max="7" width="9" style="167" customWidth="1"/>
    <col min="8" max="8" width="41.109375" style="167" bestFit="1" customWidth="1"/>
    <col min="9" max="9" width="16.109375" style="167" bestFit="1" customWidth="1"/>
    <col min="10" max="10" width="14.109375" style="178" bestFit="1" customWidth="1"/>
    <col min="11" max="11" width="14.88671875" style="178" bestFit="1" customWidth="1"/>
    <col min="12" max="12" width="10.88671875" style="178" bestFit="1" customWidth="1"/>
    <col min="13" max="13" width="9" style="167"/>
    <col min="14" max="14" width="14.6640625" style="167" hidden="1" customWidth="1"/>
    <col min="15" max="15" width="0" style="167" hidden="1" customWidth="1"/>
    <col min="16" max="16384" width="9" style="167"/>
  </cols>
  <sheetData>
    <row r="1" spans="1:15" ht="15" thickBot="1" x14ac:dyDescent="0.35"/>
    <row r="2" spans="1:15" x14ac:dyDescent="0.3">
      <c r="A2" s="167" t="str">
        <f t="array" ref="A2:B70">TRANSPOSE(totals!$B$1:$AZ$2)</f>
        <v>market_income</v>
      </c>
      <c r="B2" s="167">
        <v>34626.576666144567</v>
      </c>
      <c r="H2" s="266" t="s">
        <v>136</v>
      </c>
      <c r="I2" s="267"/>
      <c r="J2" s="267"/>
      <c r="K2" s="267"/>
      <c r="L2" s="268"/>
    </row>
    <row r="3" spans="1:15" x14ac:dyDescent="0.3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9" t="s">
        <v>138</v>
      </c>
      <c r="L3" s="270"/>
    </row>
    <row r="4" spans="1:15" x14ac:dyDescent="0.3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pans="1:15" s="173" customFormat="1" x14ac:dyDescent="0.3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3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pans="1:15" s="173" customFormat="1" x14ac:dyDescent="0.3">
      <c r="A7" s="167" t="str">
        <v>consumable_income</v>
      </c>
      <c r="B7" s="167">
        <v>31431.49802490999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3">
      <c r="A8" s="167" t="str">
        <v>final_income</v>
      </c>
      <c r="B8" s="167">
        <v>34243.99802490999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pans="1:15" s="173" customFormat="1" x14ac:dyDescent="0.3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3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3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3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3">
      <c r="A13" s="167" t="str">
        <v>indirect_taxes</v>
      </c>
      <c r="B13" s="167">
        <v>-3674.5095099188161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3">
      <c r="A14" s="167" t="str">
        <v>indirect_subsidies</v>
      </c>
      <c r="B14" s="167">
        <v>545.95285009996803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spans="1:15" x14ac:dyDescent="0.3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3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3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3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3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spans="1:15" x14ac:dyDescent="0.3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3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spans="1:15" x14ac:dyDescent="0.3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pans="1:15" s="173" customFormat="1" x14ac:dyDescent="0.3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-3674.5095099188161</v>
      </c>
      <c r="K23" s="179" t="str">
        <f t="shared" si="2"/>
        <v/>
      </c>
      <c r="L23" s="180" t="str">
        <f t="shared" si="3"/>
        <v/>
      </c>
      <c r="N23" s="179">
        <v>-3389.1134822360723</v>
      </c>
      <c r="O23" s="179">
        <f t="shared" si="4"/>
        <v>-285.39602768274381</v>
      </c>
    </row>
    <row r="24" spans="1:15" x14ac:dyDescent="0.3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-3426.3151852984138</v>
      </c>
      <c r="K24" s="181">
        <f t="shared" si="2"/>
        <v>424.87732793347402</v>
      </c>
      <c r="L24" s="182">
        <f t="shared" si="3"/>
        <v>1000</v>
      </c>
      <c r="N24" s="181">
        <v>-3330.156963107479</v>
      </c>
      <c r="O24" s="181">
        <f t="shared" si="4"/>
        <v>-96.158222190934794</v>
      </c>
    </row>
    <row r="25" spans="1:15" x14ac:dyDescent="0.3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-248.19432462040231</v>
      </c>
      <c r="K25" s="181">
        <f t="shared" si="2"/>
        <v>424.87732793347402</v>
      </c>
      <c r="L25" s="182">
        <f t="shared" si="3"/>
        <v>1000</v>
      </c>
      <c r="N25" s="181">
        <v>-58.956519128593108</v>
      </c>
      <c r="O25" s="181">
        <f t="shared" si="4"/>
        <v>-189.23780549180921</v>
      </c>
    </row>
    <row r="26" spans="1:15" s="173" customFormat="1" x14ac:dyDescent="0.3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545.95285009996803</v>
      </c>
      <c r="K26" s="181" t="str">
        <f t="shared" si="2"/>
        <v/>
      </c>
      <c r="L26" s="182" t="str">
        <f t="shared" si="3"/>
        <v/>
      </c>
      <c r="M26" s="167"/>
      <c r="N26" s="179">
        <v>574.68146334659434</v>
      </c>
      <c r="O26" s="179">
        <f t="shared" si="4"/>
        <v>-28.72861324662631</v>
      </c>
    </row>
    <row r="27" spans="1:15" x14ac:dyDescent="0.3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spans="1:15" x14ac:dyDescent="0.3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98.780375006950322</v>
      </c>
      <c r="K28" s="181">
        <f t="shared" si="2"/>
        <v>411.80942105701672</v>
      </c>
      <c r="L28" s="182">
        <f t="shared" si="3"/>
        <v>971.93253644896799</v>
      </c>
      <c r="N28" s="181">
        <v>127.00333929465043</v>
      </c>
      <c r="O28" s="181">
        <f t="shared" ref="O28:O29" si="6">J28-N28</f>
        <v>-28.222964287700108</v>
      </c>
    </row>
    <row r="29" spans="1:15" x14ac:dyDescent="0.3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105.0931772550023</v>
      </c>
      <c r="K29" s="181">
        <f t="shared" si="2"/>
        <v>424.87732793347402</v>
      </c>
      <c r="L29" s="182">
        <f t="shared" si="3"/>
        <v>1000</v>
      </c>
      <c r="N29" s="181">
        <v>105.59882621392843</v>
      </c>
      <c r="O29" s="181">
        <f t="shared" si="6"/>
        <v>-0.50564895892613038</v>
      </c>
    </row>
    <row r="30" spans="1:15" x14ac:dyDescent="0.3">
      <c r="A30" s="167" t="str">
        <v>VAT_dir</v>
      </c>
      <c r="B30" s="167">
        <v>-3426.3151852984138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spans="1:15" x14ac:dyDescent="0.3">
      <c r="A31" s="167" t="str">
        <v>VAT_ind</v>
      </c>
      <c r="B31" s="167">
        <v>-248.19432462040231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spans="1:15" x14ac:dyDescent="0.3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spans="1:15" x14ac:dyDescent="0.3">
      <c r="A33" s="167" t="str">
        <v>gas_sub_dir</v>
      </c>
      <c r="B33" s="167">
        <v>98.780375006950322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spans="1:15" x14ac:dyDescent="0.3">
      <c r="A34" s="167" t="str">
        <v>gas_sub_ind</v>
      </c>
      <c r="B34" s="167">
        <v>105.0931772550023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spans="1:15" x14ac:dyDescent="0.3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spans="1:15" ht="15" thickBot="1" x14ac:dyDescent="0.35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spans="1:15" x14ac:dyDescent="0.3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spans="1:15" x14ac:dyDescent="0.3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spans="1:15" x14ac:dyDescent="0.3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spans="1:15" x14ac:dyDescent="0.3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spans="1:15" x14ac:dyDescent="0.3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3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3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3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3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3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3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3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3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3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3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3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3">
      <c r="A53" s="167" t="e">
        <v>#N/A</v>
      </c>
      <c r="B53" s="167" t="e">
        <v>#N/A</v>
      </c>
    </row>
    <row r="54" spans="1:6" x14ac:dyDescent="0.3">
      <c r="A54" s="167" t="e">
        <v>#N/A</v>
      </c>
      <c r="B54" s="167" t="e">
        <v>#N/A</v>
      </c>
    </row>
    <row r="55" spans="1:6" x14ac:dyDescent="0.3">
      <c r="A55" s="167" t="e">
        <v>#N/A</v>
      </c>
      <c r="B55" s="167" t="e">
        <v>#N/A</v>
      </c>
    </row>
    <row r="56" spans="1:6" x14ac:dyDescent="0.3">
      <c r="A56" s="167" t="e">
        <v>#N/A</v>
      </c>
      <c r="B56" s="167" t="e">
        <v>#N/A</v>
      </c>
    </row>
    <row r="57" spans="1:6" x14ac:dyDescent="0.3">
      <c r="A57" s="167" t="e">
        <v>#N/A</v>
      </c>
      <c r="B57" s="167" t="e">
        <v>#N/A</v>
      </c>
    </row>
    <row r="58" spans="1:6" x14ac:dyDescent="0.3">
      <c r="A58" s="167" t="e">
        <v>#N/A</v>
      </c>
      <c r="B58" s="167" t="e">
        <v>#N/A</v>
      </c>
    </row>
    <row r="59" spans="1:6" x14ac:dyDescent="0.3">
      <c r="A59" s="167" t="e">
        <v>#N/A</v>
      </c>
      <c r="B59" s="167" t="e">
        <v>#N/A</v>
      </c>
    </row>
    <row r="60" spans="1:6" x14ac:dyDescent="0.3">
      <c r="A60" s="167" t="e">
        <v>#N/A</v>
      </c>
      <c r="B60" s="167" t="e">
        <v>#N/A</v>
      </c>
    </row>
    <row r="61" spans="1:6" x14ac:dyDescent="0.3">
      <c r="A61" s="167" t="e">
        <v>#N/A</v>
      </c>
      <c r="B61" s="167" t="e">
        <v>#N/A</v>
      </c>
    </row>
    <row r="62" spans="1:6" x14ac:dyDescent="0.3">
      <c r="A62" s="167" t="e">
        <v>#N/A</v>
      </c>
      <c r="B62" s="167" t="e">
        <v>#N/A</v>
      </c>
    </row>
    <row r="63" spans="1:6" x14ac:dyDescent="0.3">
      <c r="A63" s="167" t="e">
        <v>#N/A</v>
      </c>
      <c r="B63" s="167" t="e">
        <v>#N/A</v>
      </c>
    </row>
    <row r="64" spans="1:6" x14ac:dyDescent="0.3">
      <c r="A64" s="167" t="e">
        <v>#N/A</v>
      </c>
      <c r="B64" s="167" t="e">
        <v>#N/A</v>
      </c>
    </row>
    <row r="65" spans="1:2" x14ac:dyDescent="0.3">
      <c r="A65" s="167" t="e">
        <v>#N/A</v>
      </c>
      <c r="B65" s="167" t="e">
        <v>#N/A</v>
      </c>
    </row>
    <row r="66" spans="1:2" x14ac:dyDescent="0.3">
      <c r="A66" s="167" t="e">
        <v>#N/A</v>
      </c>
      <c r="B66" s="167" t="e">
        <v>#N/A</v>
      </c>
    </row>
    <row r="67" spans="1:2" x14ac:dyDescent="0.3">
      <c r="A67" s="167" t="e">
        <v>#N/A</v>
      </c>
      <c r="B67" s="167" t="e">
        <v>#N/A</v>
      </c>
    </row>
    <row r="68" spans="1:2" x14ac:dyDescent="0.3">
      <c r="A68" s="167" t="e">
        <v>#N/A</v>
      </c>
      <c r="B68" s="167" t="e">
        <v>#N/A</v>
      </c>
    </row>
    <row r="69" spans="1:2" x14ac:dyDescent="0.3">
      <c r="A69" s="167" t="e">
        <v>#N/A</v>
      </c>
      <c r="B69" s="167" t="e">
        <v>#N/A</v>
      </c>
    </row>
    <row r="70" spans="1:2" x14ac:dyDescent="0.3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19.886718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1" customWidth="1"/>
  </cols>
  <sheetData>
    <row r="1" spans="1:4" x14ac:dyDescent="0.3">
      <c r="A1" t="s">
        <v>305</v>
      </c>
      <c r="B1" t="s">
        <v>306</v>
      </c>
      <c r="C1" t="s">
        <v>307</v>
      </c>
      <c r="D1" t="s">
        <v>314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2.44140625" bestFit="1" customWidth="1"/>
    <col min="3" max="3" width="17.33203125" bestFit="1" customWidth="1"/>
    <col min="4" max="4" width="12.88671875" bestFit="1" customWidth="1"/>
    <col min="5" max="5" width="14" bestFit="1" customWidth="1"/>
    <col min="6" max="6" width="12.5546875" bestFit="1" customWidth="1"/>
  </cols>
  <sheetData>
    <row r="1" spans="1:7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44140625" bestFit="1" customWidth="1"/>
    <col min="5" max="5" width="16.109375" bestFit="1" customWidth="1"/>
    <col min="6" max="6" width="25.1093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139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spans="1:6" x14ac:dyDescent="0.3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spans="1:6" x14ac:dyDescent="0.3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spans="1:6" x14ac:dyDescent="0.3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spans="1:6" x14ac:dyDescent="0.3">
      <c r="E10" t="s">
        <v>927</v>
      </c>
      <c r="F10" t="s">
        <v>325</v>
      </c>
    </row>
    <row r="11" spans="1:6" x14ac:dyDescent="0.3">
      <c r="E11" t="s">
        <v>910</v>
      </c>
      <c r="F11" t="s">
        <v>326</v>
      </c>
    </row>
    <row r="12" spans="1:6" x14ac:dyDescent="0.3">
      <c r="E12" t="s">
        <v>928</v>
      </c>
      <c r="F12" t="s">
        <v>327</v>
      </c>
    </row>
    <row r="13" spans="1:6" x14ac:dyDescent="0.3">
      <c r="E13" t="s">
        <v>911</v>
      </c>
      <c r="F13" t="s">
        <v>328</v>
      </c>
    </row>
    <row r="14" spans="1:6" x14ac:dyDescent="0.3">
      <c r="E14" t="s">
        <v>929</v>
      </c>
      <c r="F14" t="s">
        <v>329</v>
      </c>
    </row>
    <row r="15" spans="1:6" x14ac:dyDescent="0.3">
      <c r="E15" t="s">
        <v>912</v>
      </c>
      <c r="F15" t="s">
        <v>330</v>
      </c>
    </row>
    <row r="16" spans="1:6" x14ac:dyDescent="0.3">
      <c r="E16" t="s">
        <v>930</v>
      </c>
      <c r="F16" t="s">
        <v>331</v>
      </c>
    </row>
    <row r="17" spans="5:6" x14ac:dyDescent="0.3">
      <c r="E17" t="s">
        <v>894</v>
      </c>
      <c r="F17" t="s">
        <v>332</v>
      </c>
    </row>
    <row r="18" spans="5:6" x14ac:dyDescent="0.3">
      <c r="E18" t="s">
        <v>895</v>
      </c>
      <c r="F18" t="s">
        <v>333</v>
      </c>
    </row>
    <row r="19" spans="5:6" x14ac:dyDescent="0.3">
      <c r="E19" t="s">
        <v>896</v>
      </c>
      <c r="F19" t="s">
        <v>334</v>
      </c>
    </row>
    <row r="20" spans="5:6" x14ac:dyDescent="0.3">
      <c r="E20" t="s">
        <v>897</v>
      </c>
      <c r="F20" t="s">
        <v>335</v>
      </c>
    </row>
    <row r="21" spans="5:6" x14ac:dyDescent="0.3">
      <c r="E21" t="s">
        <v>913</v>
      </c>
      <c r="F21" t="s">
        <v>336</v>
      </c>
    </row>
    <row r="22" spans="5:6" x14ac:dyDescent="0.3">
      <c r="E22" t="s">
        <v>898</v>
      </c>
      <c r="F22" t="s">
        <v>337</v>
      </c>
    </row>
    <row r="23" spans="5:6" x14ac:dyDescent="0.3">
      <c r="E23" t="s">
        <v>899</v>
      </c>
      <c r="F23" t="s">
        <v>338</v>
      </c>
    </row>
    <row r="24" spans="5:6" x14ac:dyDescent="0.3">
      <c r="E24" t="s">
        <v>914</v>
      </c>
      <c r="F24" t="s">
        <v>339</v>
      </c>
    </row>
    <row r="25" spans="5:6" x14ac:dyDescent="0.3">
      <c r="E25" t="s">
        <v>900</v>
      </c>
      <c r="F25" t="s">
        <v>340</v>
      </c>
    </row>
    <row r="26" spans="5:6" x14ac:dyDescent="0.3">
      <c r="E26" t="s">
        <v>901</v>
      </c>
      <c r="F26" t="s">
        <v>341</v>
      </c>
    </row>
    <row r="27" spans="5:6" x14ac:dyDescent="0.3">
      <c r="E27" t="s">
        <v>902</v>
      </c>
      <c r="F27" t="s">
        <v>342</v>
      </c>
    </row>
    <row r="28" spans="5:6" x14ac:dyDescent="0.3">
      <c r="E28" t="s">
        <v>916</v>
      </c>
      <c r="F28" t="s">
        <v>343</v>
      </c>
    </row>
    <row r="29" spans="5:6" x14ac:dyDescent="0.3">
      <c r="E29" t="s">
        <v>903</v>
      </c>
      <c r="F29" t="s">
        <v>344</v>
      </c>
    </row>
    <row r="30" spans="5:6" x14ac:dyDescent="0.3">
      <c r="E30" t="s">
        <v>905</v>
      </c>
      <c r="F30" t="s">
        <v>345</v>
      </c>
    </row>
    <row r="31" spans="5:6" x14ac:dyDescent="0.3">
      <c r="E31" t="s">
        <v>917</v>
      </c>
      <c r="F31" t="s">
        <v>346</v>
      </c>
    </row>
    <row r="32" spans="5:6" x14ac:dyDescent="0.3">
      <c r="E32" t="s">
        <v>906</v>
      </c>
      <c r="F32" t="s">
        <v>347</v>
      </c>
    </row>
    <row r="33" spans="5:6" x14ac:dyDescent="0.3">
      <c r="E33" t="s">
        <v>907</v>
      </c>
      <c r="F33" t="s">
        <v>348</v>
      </c>
    </row>
    <row r="34" spans="5:6" x14ac:dyDescent="0.3">
      <c r="E34" t="s">
        <v>908</v>
      </c>
      <c r="F34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44140625" bestFit="1" customWidth="1"/>
    <col min="2" max="8" width="12.88671875" bestFit="1" customWidth="1"/>
    <col min="9" max="10" width="11" bestFit="1" customWidth="1"/>
    <col min="11" max="11" width="15" customWidth="1"/>
    <col min="12" max="12" width="9.88671875" customWidth="1"/>
    <col min="13" max="13" width="12" bestFit="1" customWidth="1"/>
    <col min="14" max="15" width="10.44140625" bestFit="1" customWidth="1"/>
    <col min="16" max="18" width="11.44140625" bestFit="1" customWidth="1"/>
    <col min="19" max="19" width="10.44140625" bestFit="1" customWidth="1"/>
    <col min="20" max="21" width="11.44140625" bestFit="1" customWidth="1"/>
    <col min="22" max="24" width="10.44140625" bestFit="1" customWidth="1"/>
    <col min="38" max="38" width="12.109375" customWidth="1"/>
  </cols>
  <sheetData>
    <row r="1" spans="1:52" x14ac:dyDescent="0.3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905</v>
      </c>
      <c r="AK1" t="s">
        <v>906</v>
      </c>
      <c r="AL1" t="s">
        <v>907</v>
      </c>
      <c r="AM1" t="s">
        <v>908</v>
      </c>
    </row>
    <row r="2" spans="1:52" x14ac:dyDescent="0.3">
      <c r="A2">
        <v>1</v>
      </c>
      <c r="B2" s="87">
        <v>34626.576666144567</v>
      </c>
      <c r="C2" s="87">
        <v>34742.247079590707</v>
      </c>
      <c r="D2" s="87">
        <v>28461.362600937129</v>
      </c>
      <c r="E2" s="87">
        <v>40725.26874993628</v>
      </c>
      <c r="F2" s="87">
        <v>34560.054684728842</v>
      </c>
      <c r="G2" s="87">
        <v>31431.49802490999</v>
      </c>
      <c r="H2" s="87">
        <v>34243.99802490999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-3674.5095099188161</v>
      </c>
      <c r="N2" s="87">
        <v>545.95285009996803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2">
        <v>150.0626539620842</v>
      </c>
      <c r="AA2" s="64">
        <v>1047.1259462183159</v>
      </c>
      <c r="AB2" s="132">
        <v>433.42965637622132</v>
      </c>
      <c r="AC2" s="132">
        <v>144.4655208575891</v>
      </c>
      <c r="AD2" s="64">
        <v>-3426.3151852984138</v>
      </c>
      <c r="AE2" s="64">
        <v>-248.19432462040231</v>
      </c>
      <c r="AF2" s="64">
        <v>342.07929783801552</v>
      </c>
      <c r="AG2" s="64">
        <v>98.780375006950322</v>
      </c>
      <c r="AH2" s="64">
        <v>105.0931772550023</v>
      </c>
      <c r="AI2" s="64">
        <v>825</v>
      </c>
      <c r="AJ2" s="64">
        <v>487.5</v>
      </c>
      <c r="AK2" s="64">
        <v>374.99999999999989</v>
      </c>
      <c r="AL2" s="64">
        <v>749.99999999999966</v>
      </c>
      <c r="AM2" s="64">
        <v>374.99999999999989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900</v>
      </c>
      <c r="AG4" s="64" t="s">
        <v>901</v>
      </c>
      <c r="AH4" s="64" t="s">
        <v>902</v>
      </c>
      <c r="AI4" s="64" t="s">
        <v>903</v>
      </c>
      <c r="AJ4" s="64" t="s">
        <v>905</v>
      </c>
      <c r="AK4" s="64" t="s">
        <v>906</v>
      </c>
      <c r="AL4" s="64" t="s">
        <v>907</v>
      </c>
      <c r="AM4" s="64" t="s">
        <v>908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1926.1667639465891</v>
      </c>
      <c r="G5" s="64">
        <v>1725.4838843102179</v>
      </c>
      <c r="H5" s="64">
        <v>2018.6050117110451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-261.25300158894191</v>
      </c>
      <c r="N5" s="64">
        <v>60.57012195257132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-245.86511280097761</v>
      </c>
      <c r="AE5" s="64">
        <v>-15.387888787964259</v>
      </c>
      <c r="AF5" s="64">
        <v>42.076856919275443</v>
      </c>
      <c r="AG5" s="64">
        <v>11.13334177586813</v>
      </c>
      <c r="AH5" s="64">
        <v>7.3599232574277504</v>
      </c>
      <c r="AI5" s="64">
        <v>192.8434964444275</v>
      </c>
      <c r="AJ5" s="64">
        <v>58.895550523894677</v>
      </c>
      <c r="AK5" s="64">
        <v>11.50782331506484</v>
      </c>
      <c r="AL5" s="64">
        <v>24.417830317424841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1429.5882750326771</v>
      </c>
      <c r="D6" s="64">
        <v>708.51535054605063</v>
      </c>
      <c r="E6" s="64">
        <v>1808.403601048328</v>
      </c>
      <c r="F6" s="64">
        <v>1793.196019025869</v>
      </c>
      <c r="G6" s="64">
        <v>1621.5134897674759</v>
      </c>
      <c r="H6" s="64">
        <v>1913.8598018019709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-217.14543733519449</v>
      </c>
      <c r="N6" s="64">
        <v>45.462908076800893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-203.518850710631</v>
      </c>
      <c r="AE6" s="64">
        <v>-13.62658662456351</v>
      </c>
      <c r="AF6" s="64">
        <v>32.23618891149637</v>
      </c>
      <c r="AG6" s="64">
        <v>7.0986428630611709</v>
      </c>
      <c r="AH6" s="64">
        <v>6.1280763022433451</v>
      </c>
      <c r="AI6" s="64">
        <v>131.6529267776971</v>
      </c>
      <c r="AJ6" s="64">
        <v>49.057502865224059</v>
      </c>
      <c r="AK6" s="64">
        <v>32.495595640396637</v>
      </c>
      <c r="AL6" s="64">
        <v>62.879201994054633</v>
      </c>
      <c r="AM6" s="64">
        <v>16.261084757122749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1317.0785457704401</v>
      </c>
      <c r="C7" s="64">
        <v>1643.2727821589219</v>
      </c>
      <c r="D7" s="64">
        <v>1241.7188372235159</v>
      </c>
      <c r="E7" s="64">
        <v>1958.15740615301</v>
      </c>
      <c r="F7" s="64">
        <v>1882.7976976060861</v>
      </c>
      <c r="G7" s="64">
        <v>1700.0211930986111</v>
      </c>
      <c r="H7" s="64">
        <v>1956.0068204957361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-224.38829082485219</v>
      </c>
      <c r="N7" s="64">
        <v>41.611786317377288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-210.10070122276889</v>
      </c>
      <c r="AE7" s="64">
        <v>-14.28758960208329</v>
      </c>
      <c r="AF7" s="64">
        <v>29.13943399895156</v>
      </c>
      <c r="AG7" s="64">
        <v>5.7599233682653326</v>
      </c>
      <c r="AH7" s="64">
        <v>6.7124289501603904</v>
      </c>
      <c r="AI7" s="64">
        <v>79.634306410498709</v>
      </c>
      <c r="AJ7" s="64">
        <v>43.654819678455027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2015.9679783924371</v>
      </c>
      <c r="D8" s="64">
        <v>1678.553921290955</v>
      </c>
      <c r="E8" s="64">
        <v>2358.560703073128</v>
      </c>
      <c r="F8" s="64">
        <v>2180.6425885521271</v>
      </c>
      <c r="G8" s="64">
        <v>1981.0069052398269</v>
      </c>
      <c r="H8" s="64">
        <v>2307.8275585832989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-240.96582975985669</v>
      </c>
      <c r="N8" s="64">
        <v>41.330146447557283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0.66211600238381974</v>
      </c>
      <c r="AC8" s="64">
        <v>12.624297994404239</v>
      </c>
      <c r="AD8" s="64">
        <v>-225.01044542357189</v>
      </c>
      <c r="AE8" s="64">
        <v>-15.955384336284871</v>
      </c>
      <c r="AF8" s="64">
        <v>27.264869229915139</v>
      </c>
      <c r="AG8" s="64">
        <v>6.9027981084405061</v>
      </c>
      <c r="AH8" s="64">
        <v>7.1624791092016382</v>
      </c>
      <c r="AI8" s="64">
        <v>106.63939414586039</v>
      </c>
      <c r="AJ8" s="64">
        <v>45.121882323798637</v>
      </c>
      <c r="AK8" s="64">
        <v>55.074441926296338</v>
      </c>
      <c r="AL8" s="64">
        <v>101.0290591958193</v>
      </c>
      <c r="AM8" s="64">
        <v>18.975192033667049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2356.2046889419221</v>
      </c>
      <c r="C9" s="64">
        <v>2433.322687412126</v>
      </c>
      <c r="D9" s="64">
        <v>2091.4814259435479</v>
      </c>
      <c r="E9" s="64">
        <v>2842.770480891304</v>
      </c>
      <c r="F9" s="64">
        <v>2578.0472178929299</v>
      </c>
      <c r="G9" s="64">
        <v>2326.902489350603</v>
      </c>
      <c r="H9" s="64">
        <v>2601.6956872221131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-295.87699672790501</v>
      </c>
      <c r="N9" s="64">
        <v>44.73226818557869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-276.31146544478833</v>
      </c>
      <c r="AE9" s="64">
        <v>-19.565531283116719</v>
      </c>
      <c r="AF9" s="64">
        <v>28.473466445005371</v>
      </c>
      <c r="AG9" s="64">
        <v>7.6355537467575774</v>
      </c>
      <c r="AH9" s="64">
        <v>8.6232479938157365</v>
      </c>
      <c r="AI9" s="64">
        <v>58.218166779389271</v>
      </c>
      <c r="AJ9" s="64">
        <v>45.954652442294957</v>
      </c>
      <c r="AK9" s="64">
        <v>46.97180103152143</v>
      </c>
      <c r="AL9" s="64">
        <v>99.557941481250481</v>
      </c>
      <c r="AM9" s="64">
        <v>23.832105439154851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2589.5680829890748</v>
      </c>
      <c r="E10" s="64">
        <v>3384.5019209289089</v>
      </c>
      <c r="F10" s="64">
        <v>2993.409339426913</v>
      </c>
      <c r="G10" s="64">
        <v>2725.5648344025881</v>
      </c>
      <c r="H10" s="64">
        <v>3003.5350523143752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-318.09721546834828</v>
      </c>
      <c r="N10" s="64">
        <v>50.252710444023393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-295.69050417671502</v>
      </c>
      <c r="AE10" s="64">
        <v>-22.406711291633339</v>
      </c>
      <c r="AF10" s="64">
        <v>31.648706516146969</v>
      </c>
      <c r="AG10" s="64">
        <v>8.8428191205492777</v>
      </c>
      <c r="AH10" s="64">
        <v>9.7611848073271332</v>
      </c>
      <c r="AI10" s="64">
        <v>62.568713166285619</v>
      </c>
      <c r="AJ10" s="64">
        <v>44.393788123412683</v>
      </c>
      <c r="AK10" s="64">
        <v>47.069445040750637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3665.0448557589311</v>
      </c>
      <c r="C11" s="64">
        <v>3391.1144256215912</v>
      </c>
      <c r="D11" s="64">
        <v>3031.8495628637952</v>
      </c>
      <c r="E11" s="64">
        <v>3983.16290374452</v>
      </c>
      <c r="F11" s="64">
        <v>3349.967610849385</v>
      </c>
      <c r="G11" s="64">
        <v>3043.049916894885</v>
      </c>
      <c r="H11" s="64">
        <v>3331.687181291999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-359.80125198830359</v>
      </c>
      <c r="N11" s="64">
        <v>52.883558033804057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-335.40244259147789</v>
      </c>
      <c r="AE11" s="64">
        <v>-24.39880939682573</v>
      </c>
      <c r="AF11" s="64">
        <v>31.646689423868629</v>
      </c>
      <c r="AG11" s="64">
        <v>10.733444514995201</v>
      </c>
      <c r="AH11" s="64">
        <v>10.503424094940231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55.022394147894843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</v>
      </c>
      <c r="E12" s="64">
        <v>4949.6086792913784</v>
      </c>
      <c r="F12" s="64">
        <v>4135.3401547009216</v>
      </c>
      <c r="G12" s="64">
        <v>3768.0503825112928</v>
      </c>
      <c r="H12" s="64">
        <v>4032.8183730947471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-425.94605662009548</v>
      </c>
      <c r="N12" s="64">
        <v>58.656284430467039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-395.9441116641384</v>
      </c>
      <c r="AE12" s="64">
        <v>-30.00194495595721</v>
      </c>
      <c r="AF12" s="64">
        <v>35.64634014235282</v>
      </c>
      <c r="AG12" s="64">
        <v>10.508058720327959</v>
      </c>
      <c r="AH12" s="64">
        <v>12.50188556778626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4729.5022776459446</v>
      </c>
      <c r="E13" s="64">
        <v>6248.9120976163367</v>
      </c>
      <c r="F13" s="64">
        <v>5038.9335255713559</v>
      </c>
      <c r="G13" s="64">
        <v>4574.5243993053227</v>
      </c>
      <c r="H13" s="64">
        <v>4838.2428494636197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-532.3788849846228</v>
      </c>
      <c r="N13" s="64">
        <v>67.969758718590001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-496.24260052648128</v>
      </c>
      <c r="AE13" s="64">
        <v>-36.136284458141397</v>
      </c>
      <c r="AF13" s="64">
        <v>39.282437599860771</v>
      </c>
      <c r="AG13" s="64">
        <v>13.75284310865533</v>
      </c>
      <c r="AH13" s="64">
        <v>14.934478010073899</v>
      </c>
      <c r="AI13" s="64">
        <v>45.894497192893652</v>
      </c>
      <c r="AJ13" s="64">
        <v>51.281525157420838</v>
      </c>
      <c r="AK13" s="64">
        <v>41.076879758379761</v>
      </c>
      <c r="AL13" s="64">
        <v>66.99486931512439</v>
      </c>
      <c r="AM13" s="64">
        <v>59.087934172617032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</v>
      </c>
      <c r="C14" s="64">
        <v>9601.1106780987502</v>
      </c>
      <c r="D14" s="64">
        <v>8416.8655038119523</v>
      </c>
      <c r="E14" s="64">
        <v>11264.05345020498</v>
      </c>
      <c r="F14" s="64">
        <v>8681.5537671566617</v>
      </c>
      <c r="G14" s="64">
        <v>7965.3805300291642</v>
      </c>
      <c r="H14" s="64">
        <v>8239.7196889310871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-798.65654462069563</v>
      </c>
      <c r="N14" s="64">
        <v>82.483307493198168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-742.22895073686357</v>
      </c>
      <c r="AE14" s="64">
        <v>-56.427593883831968</v>
      </c>
      <c r="AF14" s="64">
        <v>44.664308651142441</v>
      </c>
      <c r="AG14" s="64">
        <v>16.41294968002984</v>
      </c>
      <c r="AH14" s="64">
        <v>21.406049162025891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900</v>
      </c>
      <c r="AG16" s="64" t="s">
        <v>901</v>
      </c>
      <c r="AH16" s="64" t="s">
        <v>902</v>
      </c>
      <c r="AI16" s="64" t="s">
        <v>903</v>
      </c>
      <c r="AJ16" s="64" t="s">
        <v>905</v>
      </c>
      <c r="AK16" s="64" t="s">
        <v>906</v>
      </c>
      <c r="AL16" s="64" t="s">
        <v>907</v>
      </c>
      <c r="AM16" s="64" t="s">
        <v>908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794.86090881032646</v>
      </c>
      <c r="C17" s="64">
        <v>1121.2149887593939</v>
      </c>
      <c r="D17" s="64">
        <v>751.31250136071765</v>
      </c>
      <c r="E17" s="64">
        <v>1527.302493436855</v>
      </c>
      <c r="F17" s="64">
        <v>1483.754085987247</v>
      </c>
      <c r="G17" s="64">
        <v>1308.8637910113709</v>
      </c>
      <c r="H17" s="64">
        <v>1398.5643342296371</v>
      </c>
      <c r="I17" s="64">
        <v>-36.852619136191109</v>
      </c>
      <c r="J17" s="64">
        <v>-7.0095905720001772</v>
      </c>
      <c r="K17" s="64">
        <v>362.94311950110762</v>
      </c>
      <c r="L17" s="64">
        <v>369.59736374057383</v>
      </c>
      <c r="M17" s="64">
        <v>-218.36676591266229</v>
      </c>
      <c r="N17" s="64">
        <v>43.476470936786939</v>
      </c>
      <c r="O17" s="64">
        <v>41.005889815179117</v>
      </c>
      <c r="P17" s="64">
        <v>47.969515810676647</v>
      </c>
      <c r="Q17" s="64">
        <v>206.61489628639669</v>
      </c>
      <c r="R17" s="64">
        <v>62.442769448814339</v>
      </c>
      <c r="S17" s="64">
        <v>0</v>
      </c>
      <c r="T17" s="64">
        <v>281.53136753560477</v>
      </c>
      <c r="U17" s="64">
        <v>245.5897734602656</v>
      </c>
      <c r="V17" s="64">
        <v>-36.852619136191109</v>
      </c>
      <c r="W17" s="64">
        <v>-7.0095905720001772</v>
      </c>
      <c r="X17" s="64">
        <v>362.94311950110762</v>
      </c>
      <c r="Y17" s="64">
        <v>23.789152440915849</v>
      </c>
      <c r="Z17" s="64">
        <v>1.117753270581112</v>
      </c>
      <c r="AA17" s="64">
        <v>72.58208974673893</v>
      </c>
      <c r="AB17" s="64">
        <v>263.52193864547399</v>
      </c>
      <c r="AC17" s="64">
        <v>8.5864296368638389</v>
      </c>
      <c r="AD17" s="64">
        <v>-205.3494973376753</v>
      </c>
      <c r="AE17" s="64">
        <v>-13.017268574987041</v>
      </c>
      <c r="AF17" s="64">
        <v>30.947780192544808</v>
      </c>
      <c r="AG17" s="64">
        <v>6.4874028862970077</v>
      </c>
      <c r="AH17" s="64">
        <v>6.0412878579451261</v>
      </c>
      <c r="AI17" s="64">
        <v>3.604304436742737</v>
      </c>
      <c r="AJ17" s="64">
        <v>37.401585378436387</v>
      </c>
      <c r="AK17" s="64">
        <v>12.17549494204126</v>
      </c>
      <c r="AL17" s="64">
        <v>35.7940208686354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1091.5060930115239</v>
      </c>
      <c r="C18" s="64">
        <v>1415.414605778318</v>
      </c>
      <c r="D18" s="64">
        <v>977.92378094169669</v>
      </c>
      <c r="E18" s="64">
        <v>1795.9413930304841</v>
      </c>
      <c r="F18" s="64">
        <v>1682.3590809606569</v>
      </c>
      <c r="G18" s="64">
        <v>1499.9866709026689</v>
      </c>
      <c r="H18" s="64">
        <v>1719.160632978547</v>
      </c>
      <c r="I18" s="64">
        <v>-88.18343345036871</v>
      </c>
      <c r="J18" s="64">
        <v>-25.085076360876101</v>
      </c>
      <c r="K18" s="64">
        <v>412.35552580131338</v>
      </c>
      <c r="L18" s="64">
        <v>291.98087560249411</v>
      </c>
      <c r="M18" s="64">
        <v>-223.59393533446459</v>
      </c>
      <c r="N18" s="64">
        <v>41.221525276476918</v>
      </c>
      <c r="O18" s="64">
        <v>86.369557902324345</v>
      </c>
      <c r="P18" s="64">
        <v>133.5295417659639</v>
      </c>
      <c r="Q18" s="64">
        <v>465.40755528181103</v>
      </c>
      <c r="R18" s="64">
        <v>65.294281981705993</v>
      </c>
      <c r="S18" s="64">
        <v>0</v>
      </c>
      <c r="T18" s="64">
        <v>311.49957365284388</v>
      </c>
      <c r="U18" s="64">
        <v>247.98678417440789</v>
      </c>
      <c r="V18" s="64">
        <v>-88.18343345036871</v>
      </c>
      <c r="W18" s="64">
        <v>-25.085076360876101</v>
      </c>
      <c r="X18" s="64">
        <v>412.35552580131338</v>
      </c>
      <c r="Y18" s="64">
        <v>18.18876189427414</v>
      </c>
      <c r="Z18" s="64">
        <v>3.7306094132460479</v>
      </c>
      <c r="AA18" s="64">
        <v>146.61383827404279</v>
      </c>
      <c r="AB18" s="64">
        <v>107.2080146112917</v>
      </c>
      <c r="AC18" s="64">
        <v>16.239651409639439</v>
      </c>
      <c r="AD18" s="64">
        <v>-209.70924629674201</v>
      </c>
      <c r="AE18" s="64">
        <v>-13.88468903772266</v>
      </c>
      <c r="AF18" s="64">
        <v>28.6871313121739</v>
      </c>
      <c r="AG18" s="64">
        <v>6.0639905769065372</v>
      </c>
      <c r="AH18" s="64">
        <v>6.4704033873964821</v>
      </c>
      <c r="AI18" s="64">
        <v>38.583762554062773</v>
      </c>
      <c r="AJ18" s="64">
        <v>47.78579534826158</v>
      </c>
      <c r="AK18" s="64">
        <v>45.545276437566223</v>
      </c>
      <c r="AL18" s="64">
        <v>87.984265328397711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1404.9466092400501</v>
      </c>
      <c r="C19" s="64">
        <v>1806.271376043275</v>
      </c>
      <c r="D19" s="64">
        <v>1248.2619377786709</v>
      </c>
      <c r="E19" s="64">
        <v>2130.908608496919</v>
      </c>
      <c r="F19" s="64">
        <v>1974.2239370355401</v>
      </c>
      <c r="G19" s="64">
        <v>1772.901044849973</v>
      </c>
      <c r="H19" s="64">
        <v>2022.625328567776</v>
      </c>
      <c r="I19" s="64">
        <v>-117.6225867624775</v>
      </c>
      <c r="J19" s="64">
        <v>-40.124190566260701</v>
      </c>
      <c r="K19" s="64">
        <v>518.69133618256228</v>
      </c>
      <c r="L19" s="64">
        <v>207.7159963188634</v>
      </c>
      <c r="M19" s="64">
        <v>-245.91650741646919</v>
      </c>
      <c r="N19" s="64">
        <v>44.59361523090147</v>
      </c>
      <c r="O19" s="64">
        <v>108.71228729974951</v>
      </c>
      <c r="P19" s="64">
        <v>140.66208611235189</v>
      </c>
      <c r="Q19" s="64">
        <v>703.93015896952238</v>
      </c>
      <c r="R19" s="64">
        <v>117.6835560808177</v>
      </c>
      <c r="S19" s="64">
        <v>0</v>
      </c>
      <c r="T19" s="64">
        <v>320.0115194202433</v>
      </c>
      <c r="U19" s="64">
        <v>266.828127907951</v>
      </c>
      <c r="V19" s="64">
        <v>-117.6225867624775</v>
      </c>
      <c r="W19" s="64">
        <v>-40.124190566260701</v>
      </c>
      <c r="X19" s="64">
        <v>518.69133618256228</v>
      </c>
      <c r="Y19" s="64">
        <v>25.612344437685032</v>
      </c>
      <c r="Z19" s="64">
        <v>0</v>
      </c>
      <c r="AA19" s="64">
        <v>126.5487269429568</v>
      </c>
      <c r="AB19" s="64">
        <v>34.264181468657043</v>
      </c>
      <c r="AC19" s="64">
        <v>21.290743469564489</v>
      </c>
      <c r="AD19" s="64">
        <v>-230.6438073364229</v>
      </c>
      <c r="AE19" s="64">
        <v>-15.27270008004627</v>
      </c>
      <c r="AF19" s="64">
        <v>30.47424039243171</v>
      </c>
      <c r="AG19" s="64">
        <v>6.934152247495434</v>
      </c>
      <c r="AH19" s="64">
        <v>7.1852225909743241</v>
      </c>
      <c r="AI19" s="64">
        <v>58.518358373645007</v>
      </c>
      <c r="AJ19" s="64">
        <v>50.193928926104483</v>
      </c>
      <c r="AK19" s="64">
        <v>45.108617123611481</v>
      </c>
      <c r="AL19" s="64">
        <v>82.45548997140277</v>
      </c>
      <c r="AM19" s="64">
        <v>13.097979017337661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1869.06161898143</v>
      </c>
      <c r="C20" s="64">
        <v>2129.2428795537598</v>
      </c>
      <c r="D20" s="64">
        <v>1632.162105830527</v>
      </c>
      <c r="E20" s="64">
        <v>2491.8967392509849</v>
      </c>
      <c r="F20" s="64">
        <v>2254.9972261000821</v>
      </c>
      <c r="G20" s="64">
        <v>2034.4958859120979</v>
      </c>
      <c r="H20" s="64">
        <v>2328.1776670185782</v>
      </c>
      <c r="I20" s="64">
        <v>-166.8221138650141</v>
      </c>
      <c r="J20" s="64">
        <v>-69.015293418529467</v>
      </c>
      <c r="K20" s="64">
        <v>427.25939182048478</v>
      </c>
      <c r="L20" s="64">
        <v>195.13039520451301</v>
      </c>
      <c r="M20" s="64">
        <v>-265.56606662862299</v>
      </c>
      <c r="N20" s="64">
        <v>45.06472644063988</v>
      </c>
      <c r="O20" s="64">
        <v>143.8695883584459</v>
      </c>
      <c r="P20" s="64">
        <v>149.5611118817113</v>
      </c>
      <c r="Q20" s="64">
        <v>968.02037565673834</v>
      </c>
      <c r="R20" s="64">
        <v>155.3082182677112</v>
      </c>
      <c r="S20" s="64">
        <v>0</v>
      </c>
      <c r="T20" s="64">
        <v>345.58314909145349</v>
      </c>
      <c r="U20" s="64">
        <v>396.64312282704259</v>
      </c>
      <c r="V20" s="64">
        <v>-166.8221138650141</v>
      </c>
      <c r="W20" s="64">
        <v>-69.015293418529467</v>
      </c>
      <c r="X20" s="64">
        <v>427.25939182048478</v>
      </c>
      <c r="Y20" s="64">
        <v>19.048938324406581</v>
      </c>
      <c r="Z20" s="64">
        <v>0</v>
      </c>
      <c r="AA20" s="64">
        <v>136.71728405628949</v>
      </c>
      <c r="AB20" s="64">
        <v>22.381375784972441</v>
      </c>
      <c r="AC20" s="64">
        <v>16.982797038844421</v>
      </c>
      <c r="AD20" s="64">
        <v>-248.30920422970809</v>
      </c>
      <c r="AE20" s="64">
        <v>-17.256862398914919</v>
      </c>
      <c r="AF20" s="64">
        <v>29.98464222913044</v>
      </c>
      <c r="AG20" s="64">
        <v>7.413752435607412</v>
      </c>
      <c r="AH20" s="64">
        <v>7.6663317759020284</v>
      </c>
      <c r="AI20" s="64">
        <v>96.336378500455979</v>
      </c>
      <c r="AJ20" s="64">
        <v>47.53320985798986</v>
      </c>
      <c r="AK20" s="64">
        <v>41.797409836730132</v>
      </c>
      <c r="AL20" s="64">
        <v>94.241398936919097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2345.4129111370839</v>
      </c>
      <c r="C21" s="64">
        <v>2552.8786067713431</v>
      </c>
      <c r="D21" s="64">
        <v>2005.4971939393331</v>
      </c>
      <c r="E21" s="64">
        <v>2950.9272612148902</v>
      </c>
      <c r="F21" s="64">
        <v>2611.0115440171389</v>
      </c>
      <c r="G21" s="64">
        <v>2360.0906980533032</v>
      </c>
      <c r="H21" s="64">
        <v>2649.4531805246688</v>
      </c>
      <c r="I21" s="64">
        <v>-244.4236560448044</v>
      </c>
      <c r="J21" s="64">
        <v>-95.492061152946576</v>
      </c>
      <c r="K21" s="64">
        <v>452.22836006304038</v>
      </c>
      <c r="L21" s="64">
        <v>153.62499839874269</v>
      </c>
      <c r="M21" s="64">
        <v>-301.47568617201892</v>
      </c>
      <c r="N21" s="64">
        <v>50.554840208182881</v>
      </c>
      <c r="O21" s="64">
        <v>144.89229358418919</v>
      </c>
      <c r="P21" s="64">
        <v>144.7850132195619</v>
      </c>
      <c r="Q21" s="64">
        <v>1375.003885500975</v>
      </c>
      <c r="R21" s="64">
        <v>181.1480605214071</v>
      </c>
      <c r="S21" s="64">
        <v>0</v>
      </c>
      <c r="T21" s="64">
        <v>317.18124813673029</v>
      </c>
      <c r="U21" s="64">
        <v>472.0797169779716</v>
      </c>
      <c r="V21" s="64">
        <v>-244.4236560448044</v>
      </c>
      <c r="W21" s="64">
        <v>-95.492061152946576</v>
      </c>
      <c r="X21" s="64">
        <v>452.22836006304038</v>
      </c>
      <c r="Y21" s="64">
        <v>14.184949405322239</v>
      </c>
      <c r="Z21" s="64">
        <v>0</v>
      </c>
      <c r="AA21" s="64">
        <v>117.5245139794861</v>
      </c>
      <c r="AB21" s="64">
        <v>2.681158497308862</v>
      </c>
      <c r="AC21" s="64">
        <v>19.23437651662552</v>
      </c>
      <c r="AD21" s="64">
        <v>-281.61424613821578</v>
      </c>
      <c r="AE21" s="64">
        <v>-19.861440033803131</v>
      </c>
      <c r="AF21" s="64">
        <v>31.316886785839831</v>
      </c>
      <c r="AG21" s="64">
        <v>10.313461379081559</v>
      </c>
      <c r="AH21" s="64">
        <v>8.9244920432614894</v>
      </c>
      <c r="AI21" s="64">
        <v>96.015045678185871</v>
      </c>
      <c r="AJ21" s="64">
        <v>48.877247906003333</v>
      </c>
      <c r="AK21" s="64">
        <v>39.666639007660152</v>
      </c>
      <c r="AL21" s="64">
        <v>88.295642646869538</v>
      </c>
      <c r="AM21" s="64">
        <v>16.822731565032221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2881.6957708514001</v>
      </c>
      <c r="C22" s="64">
        <v>2951.657455872185</v>
      </c>
      <c r="D22" s="64">
        <v>2447.347584402944</v>
      </c>
      <c r="E22" s="64">
        <v>3413.437048153412</v>
      </c>
      <c r="F22" s="64">
        <v>2979.0888617049559</v>
      </c>
      <c r="G22" s="64">
        <v>2709.3123024629481</v>
      </c>
      <c r="H22" s="64">
        <v>3046.5275765082752</v>
      </c>
      <c r="I22" s="64">
        <v>-296.51883485353068</v>
      </c>
      <c r="J22" s="64">
        <v>-137.82935159492459</v>
      </c>
      <c r="K22" s="64">
        <v>366.14151149033842</v>
      </c>
      <c r="L22" s="64">
        <v>165.2607574276964</v>
      </c>
      <c r="M22" s="64">
        <v>-320.18530530176008</v>
      </c>
      <c r="N22" s="64">
        <v>50.408746059751493</v>
      </c>
      <c r="O22" s="64">
        <v>158.39935541561991</v>
      </c>
      <c r="P22" s="64">
        <v>179.10208546934629</v>
      </c>
      <c r="Q22" s="64">
        <v>1702.4140228645881</v>
      </c>
      <c r="R22" s="64">
        <v>281.34192086364021</v>
      </c>
      <c r="S22" s="64">
        <v>0</v>
      </c>
      <c r="T22" s="64">
        <v>330.74693918633977</v>
      </c>
      <c r="U22" s="64">
        <v>567.19288793683154</v>
      </c>
      <c r="V22" s="64">
        <v>-296.51883485353068</v>
      </c>
      <c r="W22" s="64">
        <v>-137.82935159492459</v>
      </c>
      <c r="X22" s="64">
        <v>366.14151149033842</v>
      </c>
      <c r="Y22" s="64">
        <v>16.620395931427549</v>
      </c>
      <c r="Z22" s="64">
        <v>7.0287829270233644</v>
      </c>
      <c r="AA22" s="64">
        <v>122.48459456612009</v>
      </c>
      <c r="AB22" s="64">
        <v>2.3571425229714</v>
      </c>
      <c r="AC22" s="64">
        <v>16.769841480153989</v>
      </c>
      <c r="AD22" s="64">
        <v>-298.25594181336851</v>
      </c>
      <c r="AE22" s="64">
        <v>-21.929363488391608</v>
      </c>
      <c r="AF22" s="64">
        <v>31.970016426526708</v>
      </c>
      <c r="AG22" s="64">
        <v>9.011135606195193</v>
      </c>
      <c r="AH22" s="64">
        <v>9.427594027029583</v>
      </c>
      <c r="AI22" s="64">
        <v>108.72811864171049</v>
      </c>
      <c r="AJ22" s="64">
        <v>49.671236773909349</v>
      </c>
      <c r="AK22" s="64">
        <v>45.765825766231323</v>
      </c>
      <c r="AL22" s="64">
        <v>92.55547329458895</v>
      </c>
      <c r="AM22" s="64">
        <v>40.780786408526083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3564.0040657113532</v>
      </c>
      <c r="C23" s="64">
        <v>3506.6090794766569</v>
      </c>
      <c r="D23" s="64">
        <v>2964.5624414643999</v>
      </c>
      <c r="E23" s="64">
        <v>4054.043405870395</v>
      </c>
      <c r="F23" s="64">
        <v>3454.601781623443</v>
      </c>
      <c r="G23" s="64">
        <v>3138.0664351006908</v>
      </c>
      <c r="H23" s="64">
        <v>3473.8900246329631</v>
      </c>
      <c r="I23" s="64">
        <v>-404.41839334733947</v>
      </c>
      <c r="J23" s="64">
        <v>-195.023230899613</v>
      </c>
      <c r="K23" s="64">
        <v>347.02340711264429</v>
      </c>
      <c r="L23" s="64">
        <v>143.015933046398</v>
      </c>
      <c r="M23" s="64">
        <v>-373.6816015308558</v>
      </c>
      <c r="N23" s="64">
        <v>57.14625500810439</v>
      </c>
      <c r="O23" s="64">
        <v>164.28185645737611</v>
      </c>
      <c r="P23" s="64">
        <v>171.54173307489569</v>
      </c>
      <c r="Q23" s="64">
        <v>2258.8643508956629</v>
      </c>
      <c r="R23" s="64">
        <v>337.8494253413395</v>
      </c>
      <c r="S23" s="64">
        <v>0</v>
      </c>
      <c r="T23" s="64">
        <v>363.86715916841968</v>
      </c>
      <c r="U23" s="64">
        <v>603.42313030593004</v>
      </c>
      <c r="V23" s="64">
        <v>-404.41839334733947</v>
      </c>
      <c r="W23" s="64">
        <v>-195.023230899613</v>
      </c>
      <c r="X23" s="64">
        <v>347.02340711264429</v>
      </c>
      <c r="Y23" s="64">
        <v>6.0779373318984113</v>
      </c>
      <c r="Z23" s="64">
        <v>14.32942167321001</v>
      </c>
      <c r="AA23" s="64">
        <v>109.6096246827655</v>
      </c>
      <c r="AB23" s="64">
        <v>1.015844845545786</v>
      </c>
      <c r="AC23" s="64">
        <v>11.983104512978329</v>
      </c>
      <c r="AD23" s="64">
        <v>-348.1333553798774</v>
      </c>
      <c r="AE23" s="64">
        <v>-25.548246150978422</v>
      </c>
      <c r="AF23" s="64">
        <v>34.993509750500117</v>
      </c>
      <c r="AG23" s="64">
        <v>10.72330904257074</v>
      </c>
      <c r="AH23" s="64">
        <v>11.42943621503353</v>
      </c>
      <c r="AI23" s="64">
        <v>115.7526053089651</v>
      </c>
      <c r="AJ23" s="64">
        <v>48.529251148410999</v>
      </c>
      <c r="AK23" s="64">
        <v>44.362897067495652</v>
      </c>
      <c r="AL23" s="64">
        <v>84.747408774442036</v>
      </c>
      <c r="AM23" s="64">
        <v>42.431427232958043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4475.6665363658067</v>
      </c>
      <c r="C24" s="64">
        <v>4275.4989004041699</v>
      </c>
      <c r="D24" s="64">
        <v>3633.273952072735</v>
      </c>
      <c r="E24" s="64">
        <v>4973.5465862572464</v>
      </c>
      <c r="F24" s="64">
        <v>4131.1540019641716</v>
      </c>
      <c r="G24" s="64">
        <v>3746.01940537684</v>
      </c>
      <c r="H24" s="64">
        <v>4060.6744966656679</v>
      </c>
      <c r="I24" s="64">
        <v>-559.7211157064977</v>
      </c>
      <c r="J24" s="64">
        <v>-282.67146858657492</v>
      </c>
      <c r="K24" s="64">
        <v>359.55347974486119</v>
      </c>
      <c r="L24" s="64">
        <v>138.3265701465773</v>
      </c>
      <c r="M24" s="64">
        <v>-445.22162348778488</v>
      </c>
      <c r="N24" s="64">
        <v>60.087026900452592</v>
      </c>
      <c r="O24" s="64">
        <v>147.21354238504151</v>
      </c>
      <c r="P24" s="64">
        <v>167.44154890378661</v>
      </c>
      <c r="Q24" s="64">
        <v>3122.036136986861</v>
      </c>
      <c r="R24" s="64">
        <v>315.75174544525998</v>
      </c>
      <c r="S24" s="64">
        <v>0</v>
      </c>
      <c r="T24" s="64">
        <v>322.17440201196649</v>
      </c>
      <c r="U24" s="64">
        <v>715.70425192171945</v>
      </c>
      <c r="V24" s="64">
        <v>-559.7211157064977</v>
      </c>
      <c r="W24" s="64">
        <v>-282.67146858657492</v>
      </c>
      <c r="X24" s="64">
        <v>359.55347974486119</v>
      </c>
      <c r="Y24" s="64">
        <v>9.8245290420503988</v>
      </c>
      <c r="Z24" s="64">
        <v>16.56875328691315</v>
      </c>
      <c r="AA24" s="64">
        <v>99.557052183264972</v>
      </c>
      <c r="AB24" s="64">
        <v>0</v>
      </c>
      <c r="AC24" s="64">
        <v>12.37623563434877</v>
      </c>
      <c r="AD24" s="64">
        <v>-414.03450915603969</v>
      </c>
      <c r="AE24" s="64">
        <v>-31.1871143317451</v>
      </c>
      <c r="AF24" s="64">
        <v>37.250519881684703</v>
      </c>
      <c r="AG24" s="64">
        <v>10.105582686811379</v>
      </c>
      <c r="AH24" s="64">
        <v>12.73092433195651</v>
      </c>
      <c r="AI24" s="64">
        <v>95.839010349293687</v>
      </c>
      <c r="AJ24" s="64">
        <v>51.374532035747833</v>
      </c>
      <c r="AK24" s="64">
        <v>37.537246651908163</v>
      </c>
      <c r="AL24" s="64">
        <v>84.033455491357117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5736.1954048422549</v>
      </c>
      <c r="C25" s="64">
        <v>5346.8927018397644</v>
      </c>
      <c r="D25" s="64">
        <v>4574.0412838027623</v>
      </c>
      <c r="E25" s="64">
        <v>6231.6731686955054</v>
      </c>
      <c r="F25" s="64">
        <v>5069.5190476560119</v>
      </c>
      <c r="G25" s="64">
        <v>4619.5860034574443</v>
      </c>
      <c r="H25" s="64">
        <v>4960.5695985095444</v>
      </c>
      <c r="I25" s="64">
        <v>-759.59588538041828</v>
      </c>
      <c r="J25" s="64">
        <v>-402.55823565907389</v>
      </c>
      <c r="K25" s="64">
        <v>370.29318237792859</v>
      </c>
      <c r="L25" s="64">
        <v>125.1845814753207</v>
      </c>
      <c r="M25" s="64">
        <v>-518.97173345287433</v>
      </c>
      <c r="N25" s="64">
        <v>69.038689254306561</v>
      </c>
      <c r="O25" s="64">
        <v>152.47176477434991</v>
      </c>
      <c r="P25" s="64">
        <v>188.51183027774951</v>
      </c>
      <c r="Q25" s="64">
        <v>4281.2960509503046</v>
      </c>
      <c r="R25" s="64">
        <v>385.98588038161802</v>
      </c>
      <c r="S25" s="64">
        <v>0</v>
      </c>
      <c r="T25" s="64">
        <v>331.25200956373851</v>
      </c>
      <c r="U25" s="64">
        <v>737.66146394659324</v>
      </c>
      <c r="V25" s="64">
        <v>-759.59588538041828</v>
      </c>
      <c r="W25" s="64">
        <v>-402.55823565907389</v>
      </c>
      <c r="X25" s="64">
        <v>370.29318237792859</v>
      </c>
      <c r="Y25" s="64">
        <v>5.9824611714693896</v>
      </c>
      <c r="Z25" s="64">
        <v>35.774401576397928</v>
      </c>
      <c r="AA25" s="64">
        <v>73.413934193432382</v>
      </c>
      <c r="AB25" s="64">
        <v>0</v>
      </c>
      <c r="AC25" s="64">
        <v>10.013784534020949</v>
      </c>
      <c r="AD25" s="64">
        <v>-484.51662900870429</v>
      </c>
      <c r="AE25" s="64">
        <v>-34.45510444416994</v>
      </c>
      <c r="AF25" s="64">
        <v>39.076488752800337</v>
      </c>
      <c r="AG25" s="64">
        <v>15.67586706979036</v>
      </c>
      <c r="AH25" s="64">
        <v>14.28633343171586</v>
      </c>
      <c r="AI25" s="64">
        <v>99.566443289472772</v>
      </c>
      <c r="AJ25" s="64">
        <v>52.90532148487712</v>
      </c>
      <c r="AK25" s="64">
        <v>41.496602475964082</v>
      </c>
      <c r="AL25" s="64">
        <v>63.601694445003353</v>
      </c>
      <c r="AM25" s="64">
        <v>83.413533356782111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10463.226747193339</v>
      </c>
      <c r="C26" s="64">
        <v>9636.5664850918438</v>
      </c>
      <c r="D26" s="64">
        <v>8226.979819343338</v>
      </c>
      <c r="E26" s="64">
        <v>11155.592045529591</v>
      </c>
      <c r="F26" s="64">
        <v>8919.3451176795897</v>
      </c>
      <c r="G26" s="64">
        <v>8242.1757877826531</v>
      </c>
      <c r="H26" s="64">
        <v>8584.3551852743331</v>
      </c>
      <c r="I26" s="64">
        <v>-1387.4293298870571</v>
      </c>
      <c r="J26" s="64">
        <v>-848.817597962945</v>
      </c>
      <c r="K26" s="64">
        <v>560.76906778556122</v>
      </c>
      <c r="L26" s="64">
        <v>131.59623055069181</v>
      </c>
      <c r="M26" s="64">
        <v>-761.53028468130299</v>
      </c>
      <c r="N26" s="64">
        <v>84.360954784364992</v>
      </c>
      <c r="O26" s="64">
        <v>165.28386400772459</v>
      </c>
      <c r="P26" s="64">
        <v>176.89553348395569</v>
      </c>
      <c r="Q26" s="64">
        <v>7546.4318153483437</v>
      </c>
      <c r="R26" s="64">
        <v>532.71784317468905</v>
      </c>
      <c r="S26" s="64">
        <v>993.35328633880204</v>
      </c>
      <c r="T26" s="64">
        <v>220.00741865755111</v>
      </c>
      <c r="U26" s="64">
        <v>1170.716383673953</v>
      </c>
      <c r="V26" s="64">
        <v>-1387.4293298870571</v>
      </c>
      <c r="W26" s="64">
        <v>-848.817597962945</v>
      </c>
      <c r="X26" s="64">
        <v>560.76906778556122</v>
      </c>
      <c r="Y26" s="64">
        <v>7.020454518210598</v>
      </c>
      <c r="Z26" s="64">
        <v>71.512931814712573</v>
      </c>
      <c r="AA26" s="64">
        <v>42.074287593219353</v>
      </c>
      <c r="AB26" s="64">
        <v>0</v>
      </c>
      <c r="AC26" s="64">
        <v>10.98855662454929</v>
      </c>
      <c r="AD26" s="64">
        <v>-705.74874860165983</v>
      </c>
      <c r="AE26" s="64">
        <v>-55.78153607964321</v>
      </c>
      <c r="AF26" s="64">
        <v>47.378082114382963</v>
      </c>
      <c r="AG26" s="64">
        <v>16.051721076194699</v>
      </c>
      <c r="AH26" s="64">
        <v>20.93115159378733</v>
      </c>
      <c r="AI26" s="64">
        <v>112.0559728674656</v>
      </c>
      <c r="AJ26" s="64">
        <v>53.22789114025904</v>
      </c>
      <c r="AK26" s="64">
        <v>21.5439906907915</v>
      </c>
      <c r="AL26" s="64">
        <v>36.291150242383743</v>
      </c>
      <c r="AM26" s="64">
        <v>119.06039255078051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900</v>
      </c>
      <c r="AG28" s="64" t="s">
        <v>901</v>
      </c>
      <c r="AH28" s="64" t="s">
        <v>902</v>
      </c>
      <c r="AI28" s="64" t="s">
        <v>903</v>
      </c>
      <c r="AJ28" s="64" t="s">
        <v>905</v>
      </c>
      <c r="AK28" s="64" t="s">
        <v>906</v>
      </c>
      <c r="AL28" s="64" t="s">
        <v>907</v>
      </c>
      <c r="AM28" s="64" t="s">
        <v>908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443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5309.9697347949577</v>
      </c>
      <c r="H29" s="64">
        <v>5792.1198661521967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-657.13732700346304</v>
      </c>
      <c r="N29" s="64">
        <v>82.64552386851571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-612.26798462701242</v>
      </c>
      <c r="AE29" s="64">
        <v>-44.869342376450753</v>
      </c>
      <c r="AF29" s="64">
        <v>47.573800054713381</v>
      </c>
      <c r="AG29" s="64">
        <v>16.321335926590049</v>
      </c>
      <c r="AH29" s="64">
        <v>18.75038788721228</v>
      </c>
      <c r="AI29" s="64">
        <v>106.5526459637596</v>
      </c>
      <c r="AJ29" s="64">
        <v>80.652697215043005</v>
      </c>
      <c r="AK29" s="64">
        <v>54.635237914907698</v>
      </c>
      <c r="AL29" s="64">
        <v>164.09784456558489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444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4919.8159544050559</v>
      </c>
      <c r="H30" s="64">
        <v>5525.4311286857192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-597.86754345432053</v>
      </c>
      <c r="N30" s="64">
        <v>71.383692536286233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-558.19431270404073</v>
      </c>
      <c r="AE30" s="64">
        <v>-39.673230750279792</v>
      </c>
      <c r="AF30" s="64">
        <v>41.525451137233013</v>
      </c>
      <c r="AG30" s="64">
        <v>12.954541338952559</v>
      </c>
      <c r="AH30" s="64">
        <v>16.903700060100661</v>
      </c>
      <c r="AI30" s="64">
        <v>67.563423381158742</v>
      </c>
      <c r="AJ30" s="64">
        <v>90.898441109457963</v>
      </c>
      <c r="AK30" s="64">
        <v>173.61093698382419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445</v>
      </c>
      <c r="B31" s="64">
        <v>1875.0906106676871</v>
      </c>
      <c r="C31" s="64">
        <v>1719.8582442074289</v>
      </c>
      <c r="D31" s="64">
        <v>1557.654106361636</v>
      </c>
      <c r="E31" s="64">
        <v>2339.965437287487</v>
      </c>
      <c r="F31" s="64">
        <v>2022.528932981437</v>
      </c>
      <c r="G31" s="64">
        <v>1835.513764778578</v>
      </c>
      <c r="H31" s="64">
        <v>2206.1407101785931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-213.408292786445</v>
      </c>
      <c r="N31" s="64">
        <v>26.39312458358598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-197.6938770910341</v>
      </c>
      <c r="AE31" s="64">
        <v>-15.714415695410951</v>
      </c>
      <c r="AF31" s="64">
        <v>15.12089053697729</v>
      </c>
      <c r="AG31" s="64">
        <v>4.8762983578970038</v>
      </c>
      <c r="AH31" s="64">
        <v>6.3959356887116838</v>
      </c>
      <c r="AI31" s="64">
        <v>59.920200208036093</v>
      </c>
      <c r="AJ31" s="64">
        <v>45.712951109851687</v>
      </c>
      <c r="AK31" s="64">
        <v>89.68078922538416</v>
      </c>
      <c r="AL31" s="64">
        <v>169.24190772000929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446</v>
      </c>
      <c r="B32" s="64">
        <v>1881.3798185408359</v>
      </c>
      <c r="C32" s="64">
        <v>1790.2791594901209</v>
      </c>
      <c r="D32" s="64">
        <v>1696.426363094982</v>
      </c>
      <c r="E32" s="64">
        <v>2114.3975034084278</v>
      </c>
      <c r="F32" s="64">
        <v>1929.4440479625739</v>
      </c>
      <c r="G32" s="64">
        <v>1752.1356199883901</v>
      </c>
      <c r="H32" s="64">
        <v>2023.149722907822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-210.68946311565821</v>
      </c>
      <c r="N32" s="64">
        <v>33.381035141473738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-196.2005569742542</v>
      </c>
      <c r="AE32" s="64">
        <v>-14.48890614140409</v>
      </c>
      <c r="AF32" s="64">
        <v>21.564975680196621</v>
      </c>
      <c r="AG32" s="64">
        <v>5.7574637558640829</v>
      </c>
      <c r="AH32" s="64">
        <v>6.058595705413035</v>
      </c>
      <c r="AI32" s="64">
        <v>28.939985557247368</v>
      </c>
      <c r="AJ32" s="64">
        <v>33.863381093054109</v>
      </c>
      <c r="AK32" s="64">
        <v>57.073035875883853</v>
      </c>
      <c r="AL32" s="64">
        <v>148.73621306528449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447</v>
      </c>
      <c r="B33" s="64">
        <v>16080.808545516071</v>
      </c>
      <c r="C33" s="64">
        <v>15241.16726161519</v>
      </c>
      <c r="D33" s="64">
        <v>13082.334503898979</v>
      </c>
      <c r="E33" s="64">
        <v>17543.946449944749</v>
      </c>
      <c r="F33" s="64">
        <v>14545.472408327651</v>
      </c>
      <c r="G33" s="64">
        <v>13306.320543199239</v>
      </c>
      <c r="H33" s="64">
        <v>14004.640056024749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-1465.1523534547259</v>
      </c>
      <c r="N33" s="64">
        <v>226.00048832631651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-1364.5562763022219</v>
      </c>
      <c r="AE33" s="64">
        <v>-100.5960771525039</v>
      </c>
      <c r="AF33" s="64">
        <v>144.80544038292749</v>
      </c>
      <c r="AG33" s="64">
        <v>39.498755708528421</v>
      </c>
      <c r="AH33" s="64">
        <v>41.696292234860607</v>
      </c>
      <c r="AI33" s="64">
        <v>280.74314282257848</v>
      </c>
      <c r="AJ33" s="64">
        <v>139.7257582043809</v>
      </c>
      <c r="AK33" s="64">
        <v>0</v>
      </c>
      <c r="AL33" s="64">
        <v>16.616871669389649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448</v>
      </c>
      <c r="B34" s="64">
        <v>1128.619485065029</v>
      </c>
      <c r="C34" s="64">
        <v>3019.4571189079379</v>
      </c>
      <c r="D34" s="64">
        <v>1046.499347561753</v>
      </c>
      <c r="E34" s="64">
        <v>3137.0206621143689</v>
      </c>
      <c r="F34" s="64">
        <v>3054.9005246110928</v>
      </c>
      <c r="G34" s="64">
        <v>2778.907759993228</v>
      </c>
      <c r="H34" s="64">
        <v>3048.285235126365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-353.41975157314221</v>
      </c>
      <c r="N34" s="64">
        <v>77.426986955277201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-332.5784326868332</v>
      </c>
      <c r="AE34" s="64">
        <v>-20.84131888630899</v>
      </c>
      <c r="AF34" s="64">
        <v>52.859194985522123</v>
      </c>
      <c r="AG34" s="64">
        <v>14.60360644331362</v>
      </c>
      <c r="AH34" s="64">
        <v>9.9641855264414563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449</v>
      </c>
      <c r="B35" s="64">
        <v>1221.7285587412259</v>
      </c>
      <c r="C35" s="64">
        <v>1681.7073384909179</v>
      </c>
      <c r="D35" s="64">
        <v>1018.583226588564</v>
      </c>
      <c r="E35" s="64">
        <v>1880.0927597457469</v>
      </c>
      <c r="F35" s="64">
        <v>1676.9474275930841</v>
      </c>
      <c r="G35" s="64">
        <v>1528.8346477505361</v>
      </c>
      <c r="H35" s="64">
        <v>1644.2313058345451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-176.83477853106109</v>
      </c>
      <c r="N35" s="64">
        <v>28.721998688512791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-164.82374491301729</v>
      </c>
      <c r="AE35" s="64">
        <v>-12.01103361804384</v>
      </c>
      <c r="AF35" s="64">
        <v>18.629545060445651</v>
      </c>
      <c r="AG35" s="64">
        <v>4.7683734758045908</v>
      </c>
      <c r="AH35" s="64">
        <v>5.3240801522625452</v>
      </c>
      <c r="AI35" s="64">
        <v>79.224556060600008</v>
      </c>
      <c r="AJ35" s="64">
        <v>29.325342141694708</v>
      </c>
      <c r="AK35" s="64">
        <v>0</v>
      </c>
      <c r="AL35" s="64">
        <v>1.288493233171627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900</v>
      </c>
      <c r="AG37" s="64" t="s">
        <v>901</v>
      </c>
      <c r="AH37" s="64" t="s">
        <v>902</v>
      </c>
      <c r="AI37" s="64" t="s">
        <v>903</v>
      </c>
      <c r="AJ37" s="64" t="s">
        <v>905</v>
      </c>
      <c r="AK37" s="64" t="s">
        <v>906</v>
      </c>
      <c r="AL37" s="64" t="s">
        <v>907</v>
      </c>
      <c r="AM37" s="64" t="s">
        <v>908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479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8011.7124610711653</v>
      </c>
      <c r="H38" s="64">
        <v>8818.5052053678155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-858.39595010428479</v>
      </c>
      <c r="N38" s="64">
        <v>155.30841916952039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-797.25507112702348</v>
      </c>
      <c r="AE38" s="64">
        <v>-61.140878977261274</v>
      </c>
      <c r="AF38" s="64">
        <v>99.382262355538856</v>
      </c>
      <c r="AG38" s="64">
        <v>29.042872877158459</v>
      </c>
      <c r="AH38" s="64">
        <v>26.883283936823108</v>
      </c>
      <c r="AI38" s="64">
        <v>281.19731847140309</v>
      </c>
      <c r="AJ38" s="64">
        <v>130.17428721441769</v>
      </c>
      <c r="AK38" s="64">
        <v>112.73824645100019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480</v>
      </c>
      <c r="B39" s="64">
        <v>9220.2819862262677</v>
      </c>
      <c r="C39" s="64">
        <v>9412.5676536450155</v>
      </c>
      <c r="D39" s="64">
        <v>7758.4909346986942</v>
      </c>
      <c r="E39" s="64">
        <v>11017.728491487769</v>
      </c>
      <c r="F39" s="64">
        <v>9555.9374399601948</v>
      </c>
      <c r="G39" s="64">
        <v>8668.548576077801</v>
      </c>
      <c r="H39" s="64">
        <v>9486.5591834624374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-1040.119045513979</v>
      </c>
      <c r="N39" s="64">
        <v>152.73018163158429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-969.46625035297359</v>
      </c>
      <c r="AE39" s="64">
        <v>-70.652795161005599</v>
      </c>
      <c r="AF39" s="64">
        <v>97.07688119459668</v>
      </c>
      <c r="AG39" s="64">
        <v>24.658055774206961</v>
      </c>
      <c r="AH39" s="64">
        <v>30.995244662780632</v>
      </c>
      <c r="AI39" s="64">
        <v>224.81626300331129</v>
      </c>
      <c r="AJ39" s="64">
        <v>143.30107904444219</v>
      </c>
      <c r="AK39" s="64">
        <v>92.615231793598028</v>
      </c>
      <c r="AL39" s="64">
        <v>248.14959130754289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481</v>
      </c>
      <c r="B40" s="64">
        <v>4886.708511057358</v>
      </c>
      <c r="C40" s="64">
        <v>5197.9184756886834</v>
      </c>
      <c r="D40" s="64">
        <v>4172.7604902723206</v>
      </c>
      <c r="E40" s="64">
        <v>6095.935848798772</v>
      </c>
      <c r="F40" s="64">
        <v>5381.9878280137355</v>
      </c>
      <c r="G40" s="64">
        <v>4944.3892350154292</v>
      </c>
      <c r="H40" s="64">
        <v>5452.1266584099922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-532.64175214370096</v>
      </c>
      <c r="N40" s="64">
        <v>95.043159145394682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-501.26983208186277</v>
      </c>
      <c r="AE40" s="64">
        <v>-31.37192006183815</v>
      </c>
      <c r="AF40" s="64">
        <v>60.613101717163417</v>
      </c>
      <c r="AG40" s="64">
        <v>19.659894443378509</v>
      </c>
      <c r="AH40" s="64">
        <v>14.77016298485275</v>
      </c>
      <c r="AI40" s="64">
        <v>168.82279989205719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28.495744652842689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482</v>
      </c>
      <c r="B41" s="64">
        <v>12364.693820969011</v>
      </c>
      <c r="C41" s="64">
        <v>11608.571449548181</v>
      </c>
      <c r="D41" s="64">
        <v>9489.1905218101256</v>
      </c>
      <c r="E41" s="64">
        <v>13782.832723907861</v>
      </c>
      <c r="F41" s="64">
        <v>10907.329424748979</v>
      </c>
      <c r="G41" s="64">
        <v>9806.8477527455943</v>
      </c>
      <c r="H41" s="64">
        <v>10486.806977669739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-1243.352762156851</v>
      </c>
      <c r="N41" s="64">
        <v>142.87109015346871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-1158.3240317365539</v>
      </c>
      <c r="AE41" s="64">
        <v>-85.028730420297279</v>
      </c>
      <c r="AF41" s="64">
        <v>85.007052570716539</v>
      </c>
      <c r="AG41" s="64">
        <v>25.41955191220638</v>
      </c>
      <c r="AH41" s="64">
        <v>32.444485670545767</v>
      </c>
      <c r="AI41" s="64">
        <v>150.1636186332284</v>
      </c>
      <c r="AJ41" s="64">
        <v>122.157957740341</v>
      </c>
      <c r="AK41" s="64">
        <v>94.053752701555467</v>
      </c>
      <c r="AL41" s="64">
        <v>166.090853798963</v>
      </c>
      <c r="AM41" s="64">
        <v>147.49304205006189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900</v>
      </c>
      <c r="AG43" s="64" t="s">
        <v>901</v>
      </c>
      <c r="AH43" s="64" t="s">
        <v>902</v>
      </c>
      <c r="AI43" s="64" t="s">
        <v>903</v>
      </c>
      <c r="AJ43" s="64" t="s">
        <v>905</v>
      </c>
      <c r="AK43" s="64" t="s">
        <v>906</v>
      </c>
      <c r="AL43" s="64" t="s">
        <v>907</v>
      </c>
      <c r="AM43" s="64" t="s">
        <v>908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505</v>
      </c>
      <c r="B44" s="64">
        <v>11868.47490075645</v>
      </c>
      <c r="C44" s="64">
        <v>11206.12456399547</v>
      </c>
      <c r="D44" s="64">
        <v>9128.9140747464098</v>
      </c>
      <c r="E44" s="64">
        <v>13276.10613669994</v>
      </c>
      <c r="F44" s="64">
        <v>10536.545310689889</v>
      </c>
      <c r="G44" s="64">
        <v>9453.1110007801744</v>
      </c>
      <c r="H44" s="64">
        <v>10123.76598157708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-1221.207885141328</v>
      </c>
      <c r="N44" s="64">
        <v>137.7735752316074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-1137.232688728478</v>
      </c>
      <c r="AE44" s="64">
        <v>-83.975196412850622</v>
      </c>
      <c r="AF44" s="64">
        <v>82.574311195569379</v>
      </c>
      <c r="AG44" s="64">
        <v>23.460812265490919</v>
      </c>
      <c r="AH44" s="64">
        <v>31.73845177054713</v>
      </c>
      <c r="AI44" s="64">
        <v>141.5644712296654</v>
      </c>
      <c r="AJ44" s="64">
        <v>117.84192950436869</v>
      </c>
      <c r="AK44" s="64">
        <v>91.64816583295314</v>
      </c>
      <c r="AL44" s="64">
        <v>160.8001994094374</v>
      </c>
      <c r="AM44" s="64">
        <v>158.80021482048249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506</v>
      </c>
      <c r="B45" s="64">
        <v>5473.2385585318534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4988.3601766552747</v>
      </c>
      <c r="H45" s="64">
        <v>5519.2318466652787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-625.42760966153128</v>
      </c>
      <c r="N45" s="64">
        <v>114.9406161397399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-587.47767266003882</v>
      </c>
      <c r="AE45" s="64">
        <v>-37.949937001492508</v>
      </c>
      <c r="AF45" s="64">
        <v>63.092096692249207</v>
      </c>
      <c r="AG45" s="64">
        <v>34.623199458917533</v>
      </c>
      <c r="AH45" s="64">
        <v>17.225319988573101</v>
      </c>
      <c r="AI45" s="64">
        <v>148.10644259542411</v>
      </c>
      <c r="AJ45" s="64">
        <v>86.102917078923483</v>
      </c>
      <c r="AK45" s="64">
        <v>62.945675977443827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507</v>
      </c>
      <c r="B46" s="64">
        <v>17284.863206856258</v>
      </c>
      <c r="C46" s="64">
        <v>17980.109660586149</v>
      </c>
      <c r="D46" s="64">
        <v>14909.139566104541</v>
      </c>
      <c r="E46" s="64">
        <v>20900.3858446136</v>
      </c>
      <c r="F46" s="64">
        <v>18524.662203861881</v>
      </c>
      <c r="G46" s="64">
        <v>16990.026847474539</v>
      </c>
      <c r="H46" s="64">
        <v>18601.000196667628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-1827.874015115957</v>
      </c>
      <c r="N46" s="64">
        <v>293.23865872862081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-1701.604823909898</v>
      </c>
      <c r="AE46" s="64">
        <v>-126.2691912060592</v>
      </c>
      <c r="AF46" s="64">
        <v>196.4128899501969</v>
      </c>
      <c r="AG46" s="64">
        <v>40.696363282541867</v>
      </c>
      <c r="AH46" s="64">
        <v>56.129405495882033</v>
      </c>
      <c r="AI46" s="64">
        <v>535.32908617491057</v>
      </c>
      <c r="AJ46" s="64">
        <v>283.55515341670781</v>
      </c>
      <c r="AK46" s="64">
        <v>220.40615818960291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1" customWidth="1"/>
    <col min="5" max="5" width="11.88671875" customWidth="1"/>
    <col min="10" max="10" width="31.6640625" bestFit="1" customWidth="1"/>
  </cols>
  <sheetData>
    <row r="1" spans="1:15" x14ac:dyDescent="0.3">
      <c r="A1" t="s">
        <v>931</v>
      </c>
      <c r="B1" t="s">
        <v>388</v>
      </c>
      <c r="C1" t="s">
        <v>1584</v>
      </c>
      <c r="D1" t="s">
        <v>892</v>
      </c>
      <c r="E1" t="s">
        <v>1587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1587</v>
      </c>
      <c r="M1" t="s">
        <v>892</v>
      </c>
      <c r="N1" t="s">
        <v>1366</v>
      </c>
      <c r="O1" t="s">
        <v>508</v>
      </c>
    </row>
    <row r="2" spans="1:15" x14ac:dyDescent="0.3">
      <c r="A2" t="s">
        <v>353</v>
      </c>
      <c r="B2" s="13">
        <v>1</v>
      </c>
      <c r="C2" t="s">
        <v>1586</v>
      </c>
      <c r="D2" s="13">
        <v>1000000</v>
      </c>
      <c r="E2" s="13">
        <v>0.46151740000000002</v>
      </c>
      <c r="F2" t="s">
        <v>918</v>
      </c>
      <c r="G2" t="s">
        <v>392</v>
      </c>
      <c r="I2" t="s">
        <v>393</v>
      </c>
      <c r="J2" t="s">
        <v>443</v>
      </c>
      <c r="K2" t="s">
        <v>1585</v>
      </c>
      <c r="L2">
        <v>0.1822109686468599</v>
      </c>
      <c r="M2">
        <v>167048.81454253709</v>
      </c>
      <c r="N2" t="s">
        <v>918</v>
      </c>
      <c r="O2" t="s">
        <v>509</v>
      </c>
    </row>
    <row r="3" spans="1:15" x14ac:dyDescent="0.3">
      <c r="A3" t="s">
        <v>354</v>
      </c>
      <c r="B3" s="13">
        <v>1</v>
      </c>
      <c r="C3" t="s">
        <v>389</v>
      </c>
      <c r="D3" s="13">
        <v>1000000</v>
      </c>
      <c r="E3" s="13">
        <v>0.40720430000000002</v>
      </c>
      <c r="F3" t="s">
        <v>918</v>
      </c>
      <c r="G3" t="s">
        <v>392</v>
      </c>
      <c r="I3" t="s">
        <v>394</v>
      </c>
      <c r="J3" t="s">
        <v>443</v>
      </c>
      <c r="K3" t="s">
        <v>1585</v>
      </c>
      <c r="L3">
        <v>0.19162545388335989</v>
      </c>
      <c r="M3">
        <v>167048.81454253709</v>
      </c>
      <c r="N3" t="s">
        <v>919</v>
      </c>
      <c r="O3" t="s">
        <v>509</v>
      </c>
    </row>
    <row r="4" spans="1:15" x14ac:dyDescent="0.3">
      <c r="A4" t="s">
        <v>355</v>
      </c>
      <c r="B4" s="13">
        <v>1</v>
      </c>
      <c r="C4" t="s">
        <v>1585</v>
      </c>
      <c r="D4" s="13">
        <v>1000000</v>
      </c>
      <c r="E4" s="13">
        <v>0.33602431617831868</v>
      </c>
      <c r="F4" t="s">
        <v>918</v>
      </c>
      <c r="G4" t="s">
        <v>509</v>
      </c>
      <c r="I4" t="s">
        <v>395</v>
      </c>
      <c r="J4" t="s">
        <v>443</v>
      </c>
      <c r="K4" t="s">
        <v>1585</v>
      </c>
      <c r="L4">
        <v>0.26191256750602149</v>
      </c>
      <c r="M4">
        <v>167048.81454253709</v>
      </c>
      <c r="N4" t="s">
        <v>920</v>
      </c>
      <c r="O4" t="s">
        <v>509</v>
      </c>
    </row>
    <row r="5" spans="1:15" x14ac:dyDescent="0.3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1585</v>
      </c>
      <c r="L5">
        <v>0.1266002376155009</v>
      </c>
      <c r="M5">
        <v>167048.81454253709</v>
      </c>
      <c r="N5" t="s">
        <v>921</v>
      </c>
      <c r="O5" t="s">
        <v>509</v>
      </c>
    </row>
    <row r="6" spans="1:15" x14ac:dyDescent="0.3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1585</v>
      </c>
      <c r="L6">
        <v>0.16030140282247399</v>
      </c>
      <c r="M6">
        <v>167048.81454253709</v>
      </c>
      <c r="N6" t="s">
        <v>922</v>
      </c>
      <c r="O6" t="s">
        <v>509</v>
      </c>
    </row>
    <row r="7" spans="1:15" x14ac:dyDescent="0.3">
      <c r="A7" t="s">
        <v>358</v>
      </c>
      <c r="B7" s="13">
        <v>1</v>
      </c>
      <c r="C7" t="s">
        <v>1586</v>
      </c>
      <c r="D7" s="13">
        <v>1000000</v>
      </c>
      <c r="E7" s="13">
        <v>0.37212289999999998</v>
      </c>
      <c r="F7" t="s">
        <v>919</v>
      </c>
      <c r="G7" t="s">
        <v>392</v>
      </c>
      <c r="I7" t="s">
        <v>398</v>
      </c>
      <c r="J7" t="s">
        <v>443</v>
      </c>
      <c r="K7" t="s">
        <v>1585</v>
      </c>
      <c r="L7">
        <v>0.2234389347429766</v>
      </c>
      <c r="M7">
        <v>167048.81454253709</v>
      </c>
      <c r="N7" t="s">
        <v>923</v>
      </c>
      <c r="O7" t="s">
        <v>509</v>
      </c>
    </row>
    <row r="8" spans="1:15" x14ac:dyDescent="0.3">
      <c r="A8" t="s">
        <v>359</v>
      </c>
      <c r="B8" s="13">
        <v>1</v>
      </c>
      <c r="C8" t="s">
        <v>389</v>
      </c>
      <c r="D8" s="13">
        <v>1000000</v>
      </c>
      <c r="E8" s="13">
        <v>0.27550760000000002</v>
      </c>
      <c r="F8" t="s">
        <v>919</v>
      </c>
      <c r="G8" t="s">
        <v>392</v>
      </c>
      <c r="I8" t="s">
        <v>399</v>
      </c>
      <c r="J8" t="s">
        <v>443</v>
      </c>
      <c r="K8" t="s">
        <v>1585</v>
      </c>
      <c r="L8">
        <v>0.14541626636515581</v>
      </c>
      <c r="M8">
        <v>167048.81454253709</v>
      </c>
      <c r="N8" t="s">
        <v>924</v>
      </c>
      <c r="O8" t="s">
        <v>509</v>
      </c>
    </row>
    <row r="9" spans="1:15" x14ac:dyDescent="0.3">
      <c r="A9" t="s">
        <v>360</v>
      </c>
      <c r="B9" s="13">
        <v>1</v>
      </c>
      <c r="C9" t="s">
        <v>1585</v>
      </c>
      <c r="D9" s="13">
        <v>1000000</v>
      </c>
      <c r="E9" s="13">
        <v>0.24963297968615511</v>
      </c>
      <c r="F9" t="s">
        <v>919</v>
      </c>
      <c r="G9" t="s">
        <v>509</v>
      </c>
      <c r="I9" t="s">
        <v>400</v>
      </c>
      <c r="J9" t="s">
        <v>444</v>
      </c>
      <c r="K9" t="s">
        <v>1585</v>
      </c>
      <c r="L9">
        <v>0.2543642090808591</v>
      </c>
      <c r="M9">
        <v>184596.5912601536</v>
      </c>
      <c r="N9" t="s">
        <v>918</v>
      </c>
      <c r="O9" t="s">
        <v>509</v>
      </c>
    </row>
    <row r="10" spans="1:15" x14ac:dyDescent="0.3">
      <c r="A10" t="s">
        <v>361</v>
      </c>
      <c r="B10" s="13">
        <v>1</v>
      </c>
      <c r="C10" t="s">
        <v>390</v>
      </c>
      <c r="D10" s="13">
        <v>1000000</v>
      </c>
      <c r="E10" s="13">
        <v>7.7555407906039403E-2</v>
      </c>
      <c r="F10" t="s">
        <v>919</v>
      </c>
      <c r="G10" t="s">
        <v>509</v>
      </c>
      <c r="I10" t="s">
        <v>401</v>
      </c>
      <c r="J10" t="s">
        <v>444</v>
      </c>
      <c r="K10" t="s">
        <v>1585</v>
      </c>
      <c r="L10">
        <v>0.28406966061086492</v>
      </c>
      <c r="M10">
        <v>184596.5912601536</v>
      </c>
      <c r="N10" t="s">
        <v>919</v>
      </c>
      <c r="O10" t="s">
        <v>509</v>
      </c>
    </row>
    <row r="11" spans="1:15" x14ac:dyDescent="0.3">
      <c r="A11" t="s">
        <v>362</v>
      </c>
      <c r="B11" s="13">
        <v>1</v>
      </c>
      <c r="C11" t="s">
        <v>391</v>
      </c>
      <c r="D11" s="13">
        <v>1000000</v>
      </c>
      <c r="E11" s="13">
        <v>3.8805543561015322E-2</v>
      </c>
      <c r="F11" t="s">
        <v>919</v>
      </c>
      <c r="G11" t="s">
        <v>509</v>
      </c>
      <c r="I11" t="s">
        <v>402</v>
      </c>
      <c r="J11" t="s">
        <v>444</v>
      </c>
      <c r="K11" t="s">
        <v>1585</v>
      </c>
      <c r="L11">
        <v>0.32852829649654858</v>
      </c>
      <c r="M11">
        <v>184596.5912601536</v>
      </c>
      <c r="N11" t="s">
        <v>920</v>
      </c>
      <c r="O11" t="s">
        <v>509</v>
      </c>
    </row>
    <row r="12" spans="1:15" x14ac:dyDescent="0.3">
      <c r="A12" t="s">
        <v>363</v>
      </c>
      <c r="B12" s="13">
        <v>1</v>
      </c>
      <c r="C12" t="s">
        <v>1586</v>
      </c>
      <c r="D12" s="13">
        <v>1000000</v>
      </c>
      <c r="E12" s="13">
        <v>0.43403170000000002</v>
      </c>
      <c r="F12" t="s">
        <v>920</v>
      </c>
      <c r="G12" t="s">
        <v>392</v>
      </c>
      <c r="I12" t="s">
        <v>403</v>
      </c>
      <c r="J12" t="s">
        <v>444</v>
      </c>
      <c r="K12" t="s">
        <v>1585</v>
      </c>
      <c r="L12">
        <v>0.17336595295524301</v>
      </c>
      <c r="M12">
        <v>184596.5912601536</v>
      </c>
      <c r="N12" t="s">
        <v>921</v>
      </c>
      <c r="O12" t="s">
        <v>509</v>
      </c>
    </row>
    <row r="13" spans="1:15" x14ac:dyDescent="0.3">
      <c r="A13" t="s">
        <v>364</v>
      </c>
      <c r="B13" s="13">
        <v>1</v>
      </c>
      <c r="C13" t="s">
        <v>389</v>
      </c>
      <c r="D13" s="13">
        <v>1000000</v>
      </c>
      <c r="E13" s="13">
        <v>0.37544620000000001</v>
      </c>
      <c r="F13" t="s">
        <v>920</v>
      </c>
      <c r="G13" t="s">
        <v>392</v>
      </c>
      <c r="I13" t="s">
        <v>404</v>
      </c>
      <c r="J13" t="s">
        <v>444</v>
      </c>
      <c r="K13" t="s">
        <v>1585</v>
      </c>
      <c r="L13">
        <v>0.211699105898776</v>
      </c>
      <c r="M13">
        <v>184596.5912601536</v>
      </c>
      <c r="N13" t="s">
        <v>922</v>
      </c>
      <c r="O13" t="s">
        <v>509</v>
      </c>
    </row>
    <row r="14" spans="1:15" x14ac:dyDescent="0.3">
      <c r="A14" t="s">
        <v>365</v>
      </c>
      <c r="B14" s="13">
        <v>1</v>
      </c>
      <c r="C14" t="s">
        <v>1585</v>
      </c>
      <c r="D14" s="13">
        <v>1000000</v>
      </c>
      <c r="E14" s="13">
        <v>0.38725488256096158</v>
      </c>
      <c r="F14" t="s">
        <v>920</v>
      </c>
      <c r="G14" t="s">
        <v>509</v>
      </c>
      <c r="I14" t="s">
        <v>405</v>
      </c>
      <c r="J14" t="s">
        <v>444</v>
      </c>
      <c r="K14" t="s">
        <v>1585</v>
      </c>
      <c r="L14">
        <v>0.29287683121194641</v>
      </c>
      <c r="M14">
        <v>184596.5912601536</v>
      </c>
      <c r="N14" t="s">
        <v>923</v>
      </c>
      <c r="O14" t="s">
        <v>509</v>
      </c>
    </row>
    <row r="15" spans="1:15" x14ac:dyDescent="0.3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1585</v>
      </c>
      <c r="L15">
        <v>0.17118350185562739</v>
      </c>
      <c r="M15">
        <v>184596.5912601536</v>
      </c>
      <c r="N15" t="s">
        <v>924</v>
      </c>
      <c r="O15" t="s">
        <v>509</v>
      </c>
    </row>
    <row r="16" spans="1:15" x14ac:dyDescent="0.3">
      <c r="A16" t="s">
        <v>367</v>
      </c>
      <c r="B16" s="13">
        <v>1</v>
      </c>
      <c r="C16" t="s">
        <v>391</v>
      </c>
      <c r="D16" s="13">
        <v>1000000</v>
      </c>
      <c r="E16" s="13">
        <v>0.12926614813252721</v>
      </c>
      <c r="F16" t="s">
        <v>920</v>
      </c>
      <c r="G16" t="s">
        <v>509</v>
      </c>
      <c r="I16" t="s">
        <v>407</v>
      </c>
      <c r="J16" t="s">
        <v>445</v>
      </c>
      <c r="K16" t="s">
        <v>1585</v>
      </c>
      <c r="L16">
        <v>0.47676889072997669</v>
      </c>
      <c r="M16">
        <v>86941.15189749781</v>
      </c>
      <c r="N16" t="s">
        <v>918</v>
      </c>
      <c r="O16" t="s">
        <v>509</v>
      </c>
    </row>
    <row r="17" spans="1:15" x14ac:dyDescent="0.3">
      <c r="A17" t="s">
        <v>368</v>
      </c>
      <c r="B17" s="13">
        <v>1</v>
      </c>
      <c r="C17" t="s">
        <v>1586</v>
      </c>
      <c r="D17" s="13">
        <v>1000000</v>
      </c>
      <c r="E17" s="13">
        <v>0.35790549999999999</v>
      </c>
      <c r="F17" t="s">
        <v>921</v>
      </c>
      <c r="G17" t="s">
        <v>392</v>
      </c>
      <c r="I17" t="s">
        <v>408</v>
      </c>
      <c r="J17" t="s">
        <v>445</v>
      </c>
      <c r="K17" t="s">
        <v>1585</v>
      </c>
      <c r="L17">
        <v>0.5043540430202873</v>
      </c>
      <c r="M17">
        <v>86941.15189749781</v>
      </c>
      <c r="N17" t="s">
        <v>919</v>
      </c>
      <c r="O17" t="s">
        <v>509</v>
      </c>
    </row>
    <row r="18" spans="1:15" x14ac:dyDescent="0.3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1585</v>
      </c>
      <c r="L18">
        <v>0.57647041192252357</v>
      </c>
      <c r="M18">
        <v>86941.15189749781</v>
      </c>
      <c r="N18" t="s">
        <v>920</v>
      </c>
      <c r="O18" t="s">
        <v>509</v>
      </c>
    </row>
    <row r="19" spans="1:15" x14ac:dyDescent="0.3">
      <c r="A19" t="s">
        <v>370</v>
      </c>
      <c r="B19" s="13">
        <v>1</v>
      </c>
      <c r="C19" t="s">
        <v>1585</v>
      </c>
      <c r="D19" s="13">
        <v>1000000</v>
      </c>
      <c r="E19" s="13">
        <v>0.17851557927642159</v>
      </c>
      <c r="F19" t="s">
        <v>921</v>
      </c>
      <c r="G19" t="s">
        <v>509</v>
      </c>
      <c r="I19" t="s">
        <v>410</v>
      </c>
      <c r="J19" t="s">
        <v>445</v>
      </c>
      <c r="K19" t="s">
        <v>1585</v>
      </c>
      <c r="L19">
        <v>0.30238743199573248</v>
      </c>
      <c r="M19">
        <v>86941.15189749781</v>
      </c>
      <c r="N19" t="s">
        <v>921</v>
      </c>
      <c r="O19" t="s">
        <v>509</v>
      </c>
    </row>
    <row r="20" spans="1:15" x14ac:dyDescent="0.3">
      <c r="A20" t="s">
        <v>371</v>
      </c>
      <c r="B20" s="13">
        <v>1</v>
      </c>
      <c r="C20" t="s">
        <v>390</v>
      </c>
      <c r="D20" s="13">
        <v>1000000</v>
      </c>
      <c r="E20" s="13">
        <v>2.6361890258195339E-2</v>
      </c>
      <c r="F20" t="s">
        <v>921</v>
      </c>
      <c r="G20" t="s">
        <v>509</v>
      </c>
      <c r="I20" t="s">
        <v>411</v>
      </c>
      <c r="J20" t="s">
        <v>445</v>
      </c>
      <c r="K20" t="s">
        <v>1585</v>
      </c>
      <c r="L20">
        <v>0.36147692427924849</v>
      </c>
      <c r="M20">
        <v>86941.15189749781</v>
      </c>
      <c r="N20" t="s">
        <v>922</v>
      </c>
      <c r="O20" t="s">
        <v>509</v>
      </c>
    </row>
    <row r="21" spans="1:15" x14ac:dyDescent="0.3">
      <c r="A21" t="s">
        <v>372</v>
      </c>
      <c r="B21" s="13">
        <v>1</v>
      </c>
      <c r="C21" t="s">
        <v>391</v>
      </c>
      <c r="D21" s="13">
        <v>1000000</v>
      </c>
      <c r="E21" s="13">
        <v>4.6525425759336228E-3</v>
      </c>
      <c r="F21" t="s">
        <v>921</v>
      </c>
      <c r="G21" t="s">
        <v>509</v>
      </c>
      <c r="I21" t="s">
        <v>412</v>
      </c>
      <c r="J21" t="s">
        <v>445</v>
      </c>
      <c r="K21" t="s">
        <v>1585</v>
      </c>
      <c r="L21">
        <v>0.44918106386882789</v>
      </c>
      <c r="M21">
        <v>86941.15189749781</v>
      </c>
      <c r="N21" t="s">
        <v>923</v>
      </c>
      <c r="O21" t="s">
        <v>509</v>
      </c>
    </row>
    <row r="22" spans="1:15" x14ac:dyDescent="0.3">
      <c r="A22" t="s">
        <v>373</v>
      </c>
      <c r="B22" s="13">
        <v>1</v>
      </c>
      <c r="C22" t="s">
        <v>1586</v>
      </c>
      <c r="D22" s="13">
        <v>1000000</v>
      </c>
      <c r="E22" s="13">
        <v>0.32030570000000003</v>
      </c>
      <c r="F22" t="s">
        <v>922</v>
      </c>
      <c r="G22" t="s">
        <v>392</v>
      </c>
      <c r="I22" t="s">
        <v>413</v>
      </c>
      <c r="J22" t="s">
        <v>445</v>
      </c>
      <c r="K22" t="s">
        <v>1585</v>
      </c>
      <c r="L22">
        <v>0.2275485779004518</v>
      </c>
      <c r="M22">
        <v>86941.15189749781</v>
      </c>
      <c r="N22" t="s">
        <v>924</v>
      </c>
      <c r="O22" t="s">
        <v>509</v>
      </c>
    </row>
    <row r="23" spans="1:15" x14ac:dyDescent="0.3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1585</v>
      </c>
      <c r="L23">
        <v>0.29035372535947901</v>
      </c>
      <c r="M23">
        <v>63900.536915252073</v>
      </c>
      <c r="N23" t="s">
        <v>918</v>
      </c>
      <c r="O23" t="s">
        <v>509</v>
      </c>
    </row>
    <row r="24" spans="1:15" x14ac:dyDescent="0.3">
      <c r="A24" t="s">
        <v>375</v>
      </c>
      <c r="B24" s="13">
        <v>1</v>
      </c>
      <c r="C24" t="s">
        <v>1585</v>
      </c>
      <c r="D24" s="13">
        <v>1000000</v>
      </c>
      <c r="E24" s="13">
        <v>0.20590136474251089</v>
      </c>
      <c r="F24" t="s">
        <v>922</v>
      </c>
      <c r="G24" t="s">
        <v>509</v>
      </c>
      <c r="I24" t="s">
        <v>415</v>
      </c>
      <c r="J24" t="s">
        <v>446</v>
      </c>
      <c r="K24" t="s">
        <v>1585</v>
      </c>
      <c r="L24">
        <v>0.30690903816585602</v>
      </c>
      <c r="M24">
        <v>63900.536915252073</v>
      </c>
      <c r="N24" t="s">
        <v>919</v>
      </c>
      <c r="O24" t="s">
        <v>509</v>
      </c>
    </row>
    <row r="25" spans="1:15" x14ac:dyDescent="0.3">
      <c r="A25" t="s">
        <v>376</v>
      </c>
      <c r="B25" s="13">
        <v>1</v>
      </c>
      <c r="C25" t="s">
        <v>390</v>
      </c>
      <c r="D25" s="13">
        <v>1000000</v>
      </c>
      <c r="E25" s="13">
        <v>3.1466143453894931E-2</v>
      </c>
      <c r="F25" t="s">
        <v>922</v>
      </c>
      <c r="G25" t="s">
        <v>509</v>
      </c>
      <c r="I25" t="s">
        <v>416</v>
      </c>
      <c r="J25" t="s">
        <v>446</v>
      </c>
      <c r="K25" t="s">
        <v>1585</v>
      </c>
      <c r="L25">
        <v>0.33303078436381611</v>
      </c>
      <c r="M25">
        <v>63900.536915252073</v>
      </c>
      <c r="N25" t="s">
        <v>920</v>
      </c>
      <c r="O25" t="s">
        <v>509</v>
      </c>
    </row>
    <row r="26" spans="1:15" x14ac:dyDescent="0.3">
      <c r="A26" t="s">
        <v>377</v>
      </c>
      <c r="B26" s="13">
        <v>1</v>
      </c>
      <c r="C26" t="s">
        <v>391</v>
      </c>
      <c r="D26" s="13">
        <v>1000000</v>
      </c>
      <c r="E26" s="13">
        <v>5.694880554397006E-3</v>
      </c>
      <c r="F26" t="s">
        <v>922</v>
      </c>
      <c r="G26" t="s">
        <v>509</v>
      </c>
      <c r="I26" t="s">
        <v>417</v>
      </c>
      <c r="J26" t="s">
        <v>446</v>
      </c>
      <c r="K26" t="s">
        <v>1585</v>
      </c>
      <c r="L26">
        <v>0.22042324851114781</v>
      </c>
      <c r="M26">
        <v>63900.536915252073</v>
      </c>
      <c r="N26" t="s">
        <v>921</v>
      </c>
      <c r="O26" t="s">
        <v>509</v>
      </c>
    </row>
    <row r="27" spans="1:15" x14ac:dyDescent="0.3">
      <c r="A27" t="s">
        <v>378</v>
      </c>
      <c r="B27" s="13">
        <v>1</v>
      </c>
      <c r="C27" t="s">
        <v>1586</v>
      </c>
      <c r="D27" s="13">
        <v>1000000</v>
      </c>
      <c r="E27" s="13">
        <v>0.32581100000000002</v>
      </c>
      <c r="F27" t="s">
        <v>923</v>
      </c>
      <c r="G27" t="s">
        <v>392</v>
      </c>
      <c r="I27" t="s">
        <v>418</v>
      </c>
      <c r="J27" t="s">
        <v>446</v>
      </c>
      <c r="K27" t="s">
        <v>1585</v>
      </c>
      <c r="L27">
        <v>0.23847093489774379</v>
      </c>
      <c r="M27">
        <v>63900.536915252073</v>
      </c>
      <c r="N27" t="s">
        <v>922</v>
      </c>
      <c r="O27" t="s">
        <v>509</v>
      </c>
    </row>
    <row r="28" spans="1:15" x14ac:dyDescent="0.3">
      <c r="A28" t="s">
        <v>379</v>
      </c>
      <c r="B28" s="13">
        <v>1</v>
      </c>
      <c r="C28" t="s">
        <v>389</v>
      </c>
      <c r="D28" s="13">
        <v>1000000</v>
      </c>
      <c r="E28" s="13">
        <v>0.22711049999999999</v>
      </c>
      <c r="F28" t="s">
        <v>923</v>
      </c>
      <c r="G28" t="s">
        <v>392</v>
      </c>
      <c r="I28" t="s">
        <v>419</v>
      </c>
      <c r="J28" t="s">
        <v>446</v>
      </c>
      <c r="K28" t="s">
        <v>1585</v>
      </c>
      <c r="L28">
        <v>0.27493197132484148</v>
      </c>
      <c r="M28">
        <v>63900.536915252073</v>
      </c>
      <c r="N28" t="s">
        <v>923</v>
      </c>
      <c r="O28" t="s">
        <v>509</v>
      </c>
    </row>
    <row r="29" spans="1:15" x14ac:dyDescent="0.3">
      <c r="A29" t="s">
        <v>380</v>
      </c>
      <c r="B29" s="13">
        <v>1</v>
      </c>
      <c r="C29" t="s">
        <v>1585</v>
      </c>
      <c r="D29" s="13">
        <v>1000000</v>
      </c>
      <c r="E29" s="13">
        <v>0.27445172027700682</v>
      </c>
      <c r="F29" t="s">
        <v>923</v>
      </c>
      <c r="G29" t="s">
        <v>509</v>
      </c>
      <c r="I29" t="s">
        <v>420</v>
      </c>
      <c r="J29" t="s">
        <v>446</v>
      </c>
      <c r="K29" t="s">
        <v>1585</v>
      </c>
      <c r="L29">
        <v>0.15653543113955221</v>
      </c>
      <c r="M29">
        <v>63900.536915252073</v>
      </c>
      <c r="N29" t="s">
        <v>924</v>
      </c>
      <c r="O29" t="s">
        <v>509</v>
      </c>
    </row>
    <row r="30" spans="1:15" x14ac:dyDescent="0.3">
      <c r="A30" t="s">
        <v>381</v>
      </c>
      <c r="B30" s="13">
        <v>1</v>
      </c>
      <c r="C30" t="s">
        <v>390</v>
      </c>
      <c r="D30" s="13">
        <v>1000000</v>
      </c>
      <c r="E30" s="13">
        <v>5.3950400783928182E-2</v>
      </c>
      <c r="F30" t="s">
        <v>923</v>
      </c>
      <c r="G30" t="s">
        <v>509</v>
      </c>
      <c r="I30" t="s">
        <v>421</v>
      </c>
      <c r="J30" t="s">
        <v>447</v>
      </c>
      <c r="K30" t="s">
        <v>1585</v>
      </c>
      <c r="L30">
        <v>0.23214952011721951</v>
      </c>
      <c r="M30">
        <v>334441.30677796481</v>
      </c>
      <c r="N30" t="s">
        <v>918</v>
      </c>
      <c r="O30" t="s">
        <v>509</v>
      </c>
    </row>
    <row r="31" spans="1:15" x14ac:dyDescent="0.3">
      <c r="A31" t="s">
        <v>382</v>
      </c>
      <c r="B31" s="13">
        <v>1</v>
      </c>
      <c r="C31" t="s">
        <v>391</v>
      </c>
      <c r="D31" s="13">
        <v>1000000</v>
      </c>
      <c r="E31" s="13">
        <v>1.3468898736404229E-2</v>
      </c>
      <c r="F31" t="s">
        <v>923</v>
      </c>
      <c r="G31" t="s">
        <v>509</v>
      </c>
      <c r="I31" t="s">
        <v>422</v>
      </c>
      <c r="J31" t="s">
        <v>447</v>
      </c>
      <c r="K31" t="s">
        <v>1585</v>
      </c>
      <c r="L31">
        <v>0.1820051124827492</v>
      </c>
      <c r="M31">
        <v>334441.30677796481</v>
      </c>
      <c r="N31" t="s">
        <v>919</v>
      </c>
      <c r="O31" t="s">
        <v>509</v>
      </c>
    </row>
    <row r="32" spans="1:15" x14ac:dyDescent="0.3">
      <c r="A32" t="s">
        <v>383</v>
      </c>
      <c r="B32" s="13">
        <v>1</v>
      </c>
      <c r="C32" t="s">
        <v>1586</v>
      </c>
      <c r="D32" s="13">
        <v>1000000</v>
      </c>
      <c r="E32" s="13">
        <v>0.3040503</v>
      </c>
      <c r="F32" t="s">
        <v>924</v>
      </c>
      <c r="G32" t="s">
        <v>392</v>
      </c>
      <c r="I32" t="s">
        <v>423</v>
      </c>
      <c r="J32" t="s">
        <v>447</v>
      </c>
      <c r="K32" t="s">
        <v>1585</v>
      </c>
      <c r="L32">
        <v>0.26086488871480079</v>
      </c>
      <c r="M32">
        <v>334441.30677796481</v>
      </c>
      <c r="N32" t="s">
        <v>920</v>
      </c>
      <c r="O32" t="s">
        <v>509</v>
      </c>
    </row>
    <row r="33" spans="1:15" x14ac:dyDescent="0.3">
      <c r="A33" t="s">
        <v>384</v>
      </c>
      <c r="B33" s="13">
        <v>1</v>
      </c>
      <c r="C33" t="s">
        <v>389</v>
      </c>
      <c r="D33" s="13">
        <v>1000000</v>
      </c>
      <c r="E33" s="13">
        <v>0.19889770000000001</v>
      </c>
      <c r="F33" t="s">
        <v>924</v>
      </c>
      <c r="G33" t="s">
        <v>392</v>
      </c>
      <c r="I33" t="s">
        <v>424</v>
      </c>
      <c r="J33" t="s">
        <v>447</v>
      </c>
      <c r="K33" t="s">
        <v>1585</v>
      </c>
      <c r="L33">
        <v>0.14729035157933459</v>
      </c>
      <c r="M33">
        <v>334441.30677796481</v>
      </c>
      <c r="N33" t="s">
        <v>921</v>
      </c>
      <c r="O33" t="s">
        <v>509</v>
      </c>
    </row>
    <row r="34" spans="1:15" x14ac:dyDescent="0.3">
      <c r="A34" t="s">
        <v>385</v>
      </c>
      <c r="B34" s="13">
        <v>1</v>
      </c>
      <c r="C34" t="s">
        <v>1585</v>
      </c>
      <c r="D34" s="13">
        <v>1000000</v>
      </c>
      <c r="E34" s="13">
        <v>0.17842090237038291</v>
      </c>
      <c r="F34" t="s">
        <v>924</v>
      </c>
      <c r="G34" t="s">
        <v>509</v>
      </c>
      <c r="I34" t="s">
        <v>425</v>
      </c>
      <c r="J34" t="s">
        <v>447</v>
      </c>
      <c r="K34" t="s">
        <v>1585</v>
      </c>
      <c r="L34">
        <v>0.16971365959831081</v>
      </c>
      <c r="M34">
        <v>334441.30677796481</v>
      </c>
      <c r="N34" t="s">
        <v>922</v>
      </c>
      <c r="O34" t="s">
        <v>509</v>
      </c>
    </row>
    <row r="35" spans="1:15" x14ac:dyDescent="0.3">
      <c r="A35" t="s">
        <v>386</v>
      </c>
      <c r="B35" s="13">
        <v>1</v>
      </c>
      <c r="C35" t="s">
        <v>390</v>
      </c>
      <c r="D35" s="13">
        <v>1000000</v>
      </c>
      <c r="E35" s="13">
        <v>2.709145815118404E-2</v>
      </c>
      <c r="F35" t="s">
        <v>924</v>
      </c>
      <c r="G35" t="s">
        <v>509</v>
      </c>
      <c r="I35" t="s">
        <v>426</v>
      </c>
      <c r="J35" t="s">
        <v>447</v>
      </c>
      <c r="K35" t="s">
        <v>1585</v>
      </c>
      <c r="L35">
        <v>0.21491217209657429</v>
      </c>
      <c r="M35">
        <v>334441.30677796481</v>
      </c>
      <c r="N35" t="s">
        <v>923</v>
      </c>
      <c r="O35" t="s">
        <v>509</v>
      </c>
    </row>
    <row r="36" spans="1:15" x14ac:dyDescent="0.3">
      <c r="A36" t="s">
        <v>387</v>
      </c>
      <c r="B36" s="13">
        <v>1</v>
      </c>
      <c r="C36" t="s">
        <v>391</v>
      </c>
      <c r="D36" s="13">
        <v>1000000</v>
      </c>
      <c r="E36" s="13">
        <v>5.7127670740462671E-3</v>
      </c>
      <c r="F36" t="s">
        <v>924</v>
      </c>
      <c r="G36" t="s">
        <v>509</v>
      </c>
      <c r="I36" t="s">
        <v>427</v>
      </c>
      <c r="J36" t="s">
        <v>447</v>
      </c>
      <c r="K36" t="s">
        <v>1585</v>
      </c>
      <c r="L36">
        <v>0.1653992672600271</v>
      </c>
      <c r="M36">
        <v>334441.30677796481</v>
      </c>
      <c r="N36" t="s">
        <v>924</v>
      </c>
      <c r="O36" t="s">
        <v>509</v>
      </c>
    </row>
    <row r="37" spans="1:15" x14ac:dyDescent="0.3">
      <c r="I37" t="s">
        <v>428</v>
      </c>
      <c r="J37" t="s">
        <v>448</v>
      </c>
      <c r="K37" t="s">
        <v>1585</v>
      </c>
      <c r="L37">
        <v>0.83907695265494975</v>
      </c>
      <c r="M37">
        <v>107677.801493377</v>
      </c>
      <c r="N37" t="s">
        <v>918</v>
      </c>
      <c r="O37" t="s">
        <v>509</v>
      </c>
    </row>
    <row r="38" spans="1:15" x14ac:dyDescent="0.3">
      <c r="I38" t="s">
        <v>429</v>
      </c>
      <c r="J38" t="s">
        <v>448</v>
      </c>
      <c r="K38" t="s">
        <v>1585</v>
      </c>
      <c r="L38">
        <v>0.25338342710290118</v>
      </c>
      <c r="M38">
        <v>107677.801493377</v>
      </c>
      <c r="N38" t="s">
        <v>919</v>
      </c>
      <c r="O38" t="s">
        <v>509</v>
      </c>
    </row>
    <row r="39" spans="1:15" x14ac:dyDescent="0.3">
      <c r="I39" t="s">
        <v>430</v>
      </c>
      <c r="J39" t="s">
        <v>448</v>
      </c>
      <c r="K39" t="s">
        <v>1585</v>
      </c>
      <c r="L39">
        <v>0.84952138400452393</v>
      </c>
      <c r="M39">
        <v>107677.801493377</v>
      </c>
      <c r="N39" t="s">
        <v>920</v>
      </c>
      <c r="O39" t="s">
        <v>509</v>
      </c>
    </row>
    <row r="40" spans="1:15" x14ac:dyDescent="0.3">
      <c r="I40" t="s">
        <v>431</v>
      </c>
      <c r="J40" t="s">
        <v>448</v>
      </c>
      <c r="K40" t="s">
        <v>1585</v>
      </c>
      <c r="L40">
        <v>0.22812611223889001</v>
      </c>
      <c r="M40">
        <v>107677.801493377</v>
      </c>
      <c r="N40" t="s">
        <v>921</v>
      </c>
      <c r="O40" t="s">
        <v>509</v>
      </c>
    </row>
    <row r="41" spans="1:15" x14ac:dyDescent="0.3">
      <c r="I41" t="s">
        <v>432</v>
      </c>
      <c r="J41" t="s">
        <v>448</v>
      </c>
      <c r="K41" t="s">
        <v>1585</v>
      </c>
      <c r="L41">
        <v>0.22812611223889001</v>
      </c>
      <c r="M41">
        <v>107677.801493377</v>
      </c>
      <c r="N41" t="s">
        <v>922</v>
      </c>
      <c r="O41" t="s">
        <v>509</v>
      </c>
    </row>
    <row r="42" spans="1:15" x14ac:dyDescent="0.3">
      <c r="I42" t="s">
        <v>433</v>
      </c>
      <c r="J42" t="s">
        <v>448</v>
      </c>
      <c r="K42" t="s">
        <v>1585</v>
      </c>
      <c r="L42">
        <v>0.3572891807550771</v>
      </c>
      <c r="M42">
        <v>107677.801493377</v>
      </c>
      <c r="N42" t="s">
        <v>923</v>
      </c>
      <c r="O42" t="s">
        <v>509</v>
      </c>
    </row>
    <row r="43" spans="1:15" x14ac:dyDescent="0.3">
      <c r="I43" t="s">
        <v>434</v>
      </c>
      <c r="J43" t="s">
        <v>448</v>
      </c>
      <c r="K43" t="s">
        <v>1585</v>
      </c>
      <c r="L43">
        <v>0.24422090947852029</v>
      </c>
      <c r="M43">
        <v>107677.801493377</v>
      </c>
      <c r="N43" t="s">
        <v>924</v>
      </c>
      <c r="O43" t="s">
        <v>509</v>
      </c>
    </row>
    <row r="44" spans="1:15" x14ac:dyDescent="0.3">
      <c r="I44" t="s">
        <v>435</v>
      </c>
      <c r="J44" t="s">
        <v>449</v>
      </c>
      <c r="K44" t="s">
        <v>1585</v>
      </c>
      <c r="L44">
        <v>0.55306694277314883</v>
      </c>
      <c r="M44">
        <v>55393.797113217523</v>
      </c>
      <c r="N44" t="s">
        <v>918</v>
      </c>
      <c r="O44" t="s">
        <v>509</v>
      </c>
    </row>
    <row r="45" spans="1:15" x14ac:dyDescent="0.3">
      <c r="I45" t="s">
        <v>436</v>
      </c>
      <c r="J45" t="s">
        <v>449</v>
      </c>
      <c r="K45" t="s">
        <v>1585</v>
      </c>
      <c r="L45">
        <v>0.24496085563969131</v>
      </c>
      <c r="M45">
        <v>55393.797113217523</v>
      </c>
      <c r="N45" t="s">
        <v>919</v>
      </c>
      <c r="O45" t="s">
        <v>509</v>
      </c>
    </row>
    <row r="46" spans="1:15" x14ac:dyDescent="0.3">
      <c r="I46" t="s">
        <v>437</v>
      </c>
      <c r="J46" t="s">
        <v>449</v>
      </c>
      <c r="K46" t="s">
        <v>1585</v>
      </c>
      <c r="L46">
        <v>0.59102390308426089</v>
      </c>
      <c r="M46">
        <v>55393.797113217523</v>
      </c>
      <c r="N46" t="s">
        <v>920</v>
      </c>
      <c r="O46" t="s">
        <v>509</v>
      </c>
    </row>
    <row r="47" spans="1:15" x14ac:dyDescent="0.3">
      <c r="I47" t="s">
        <v>438</v>
      </c>
      <c r="J47" t="s">
        <v>449</v>
      </c>
      <c r="K47" t="s">
        <v>1585</v>
      </c>
      <c r="L47">
        <v>0.20156091142167401</v>
      </c>
      <c r="M47">
        <v>55393.797113217523</v>
      </c>
      <c r="N47" t="s">
        <v>921</v>
      </c>
      <c r="O47" t="s">
        <v>509</v>
      </c>
    </row>
    <row r="48" spans="1:15" x14ac:dyDescent="0.3">
      <c r="I48" t="s">
        <v>439</v>
      </c>
      <c r="J48" t="s">
        <v>449</v>
      </c>
      <c r="K48" t="s">
        <v>1585</v>
      </c>
      <c r="L48">
        <v>0.21762824458558261</v>
      </c>
      <c r="M48">
        <v>55393.797113217523</v>
      </c>
      <c r="N48" t="s">
        <v>922</v>
      </c>
      <c r="O48" t="s">
        <v>509</v>
      </c>
    </row>
    <row r="49" spans="9:15" x14ac:dyDescent="0.3">
      <c r="I49" t="s">
        <v>440</v>
      </c>
      <c r="J49" t="s">
        <v>449</v>
      </c>
      <c r="K49" t="s">
        <v>1585</v>
      </c>
      <c r="L49">
        <v>0.29054165624680017</v>
      </c>
      <c r="M49">
        <v>55393.797113217523</v>
      </c>
      <c r="N49" t="s">
        <v>923</v>
      </c>
      <c r="O49" t="s">
        <v>509</v>
      </c>
    </row>
    <row r="50" spans="9:15" x14ac:dyDescent="0.3">
      <c r="I50" t="s">
        <v>441</v>
      </c>
      <c r="J50" t="s">
        <v>449</v>
      </c>
      <c r="K50" t="s">
        <v>1585</v>
      </c>
      <c r="L50">
        <v>0.20092223048560559</v>
      </c>
      <c r="M50">
        <v>55393.797113217523</v>
      </c>
      <c r="N50" t="s">
        <v>924</v>
      </c>
      <c r="O50" t="s">
        <v>509</v>
      </c>
    </row>
    <row r="101" spans="9:15" x14ac:dyDescent="0.3">
      <c r="I101" t="s">
        <v>931</v>
      </c>
      <c r="J101" t="s">
        <v>478</v>
      </c>
      <c r="K101" t="s">
        <v>1584</v>
      </c>
      <c r="L101" t="s">
        <v>1587</v>
      </c>
      <c r="M101" t="s">
        <v>892</v>
      </c>
      <c r="N101" t="s">
        <v>1366</v>
      </c>
      <c r="O101" t="s">
        <v>508</v>
      </c>
    </row>
    <row r="102" spans="9:15" x14ac:dyDescent="0.3">
      <c r="I102" t="s">
        <v>450</v>
      </c>
      <c r="J102" t="s">
        <v>479</v>
      </c>
      <c r="K102" t="s">
        <v>1585</v>
      </c>
      <c r="L102">
        <v>0.38318753569175767</v>
      </c>
      <c r="M102">
        <v>285033.96149917261</v>
      </c>
      <c r="N102" t="s">
        <v>918</v>
      </c>
      <c r="O102" t="s">
        <v>509</v>
      </c>
    </row>
    <row r="103" spans="9:15" x14ac:dyDescent="0.3">
      <c r="I103" t="s">
        <v>451</v>
      </c>
      <c r="J103" t="s">
        <v>479</v>
      </c>
      <c r="K103" t="s">
        <v>1585</v>
      </c>
      <c r="L103">
        <v>0.29318436405313258</v>
      </c>
      <c r="M103">
        <v>285033.96149917261</v>
      </c>
      <c r="N103" t="s">
        <v>919</v>
      </c>
      <c r="O103" t="s">
        <v>509</v>
      </c>
    </row>
    <row r="104" spans="9:15" x14ac:dyDescent="0.3">
      <c r="I104" t="s">
        <v>452</v>
      </c>
      <c r="J104" t="s">
        <v>479</v>
      </c>
      <c r="K104" t="s">
        <v>1585</v>
      </c>
      <c r="L104">
        <v>0.4398563001598299</v>
      </c>
      <c r="M104">
        <v>285033.96149917261</v>
      </c>
      <c r="N104" t="s">
        <v>920</v>
      </c>
      <c r="O104" t="s">
        <v>509</v>
      </c>
    </row>
    <row r="105" spans="9:15" x14ac:dyDescent="0.3">
      <c r="I105" t="s">
        <v>453</v>
      </c>
      <c r="J105" t="s">
        <v>479</v>
      </c>
      <c r="K105" t="s">
        <v>1585</v>
      </c>
      <c r="L105">
        <v>0.21671091631946229</v>
      </c>
      <c r="M105">
        <v>285033.96149917261</v>
      </c>
      <c r="N105" t="s">
        <v>921</v>
      </c>
      <c r="O105" t="s">
        <v>509</v>
      </c>
    </row>
    <row r="106" spans="9:15" x14ac:dyDescent="0.3">
      <c r="I106" t="s">
        <v>454</v>
      </c>
      <c r="J106" t="s">
        <v>479</v>
      </c>
      <c r="K106" t="s">
        <v>1585</v>
      </c>
      <c r="L106">
        <v>0.2471332494158934</v>
      </c>
      <c r="M106">
        <v>285033.96149917261</v>
      </c>
      <c r="N106" t="s">
        <v>922</v>
      </c>
      <c r="O106" t="s">
        <v>509</v>
      </c>
    </row>
    <row r="107" spans="9:15" x14ac:dyDescent="0.3">
      <c r="I107" t="s">
        <v>455</v>
      </c>
      <c r="J107" t="s">
        <v>479</v>
      </c>
      <c r="K107" t="s">
        <v>1585</v>
      </c>
      <c r="L107">
        <v>0.31672526668735979</v>
      </c>
      <c r="M107">
        <v>285033.96149917261</v>
      </c>
      <c r="N107" t="s">
        <v>923</v>
      </c>
      <c r="O107" t="s">
        <v>509</v>
      </c>
    </row>
    <row r="108" spans="9:15" x14ac:dyDescent="0.3">
      <c r="I108" t="s">
        <v>456</v>
      </c>
      <c r="J108" t="s">
        <v>479</v>
      </c>
      <c r="K108" t="s">
        <v>1585</v>
      </c>
      <c r="L108">
        <v>0.2113474464712625</v>
      </c>
      <c r="M108">
        <v>285033.96149917261</v>
      </c>
      <c r="N108" t="s">
        <v>924</v>
      </c>
      <c r="O108" t="s">
        <v>509</v>
      </c>
    </row>
    <row r="109" spans="9:15" x14ac:dyDescent="0.3">
      <c r="I109" t="s">
        <v>457</v>
      </c>
      <c r="J109" t="s">
        <v>480</v>
      </c>
      <c r="K109" t="s">
        <v>1585</v>
      </c>
      <c r="L109">
        <v>0.37050289163202682</v>
      </c>
      <c r="M109">
        <v>303204.8924387063</v>
      </c>
      <c r="N109" t="s">
        <v>918</v>
      </c>
      <c r="O109" t="s">
        <v>509</v>
      </c>
    </row>
    <row r="110" spans="9:15" x14ac:dyDescent="0.3">
      <c r="I110" t="s">
        <v>458</v>
      </c>
      <c r="J110" t="s">
        <v>480</v>
      </c>
      <c r="K110" t="s">
        <v>1585</v>
      </c>
      <c r="L110">
        <v>0.28426541284428403</v>
      </c>
      <c r="M110">
        <v>303204.8924387063</v>
      </c>
      <c r="N110" t="s">
        <v>919</v>
      </c>
      <c r="O110" t="s">
        <v>509</v>
      </c>
    </row>
    <row r="111" spans="9:15" x14ac:dyDescent="0.3">
      <c r="I111" t="s">
        <v>459</v>
      </c>
      <c r="J111" t="s">
        <v>480</v>
      </c>
      <c r="K111" t="s">
        <v>1585</v>
      </c>
      <c r="L111">
        <v>0.41608282477748898</v>
      </c>
      <c r="M111">
        <v>303204.8924387063</v>
      </c>
      <c r="N111" t="s">
        <v>920</v>
      </c>
      <c r="O111" t="s">
        <v>509</v>
      </c>
    </row>
    <row r="112" spans="9:15" x14ac:dyDescent="0.3">
      <c r="I112" t="s">
        <v>460</v>
      </c>
      <c r="J112" t="s">
        <v>480</v>
      </c>
      <c r="K112" t="s">
        <v>1585</v>
      </c>
      <c r="L112">
        <v>0.22584757102138611</v>
      </c>
      <c r="M112">
        <v>303204.8924387063</v>
      </c>
      <c r="N112" t="s">
        <v>921</v>
      </c>
      <c r="O112" t="s">
        <v>509</v>
      </c>
    </row>
    <row r="113" spans="9:15" x14ac:dyDescent="0.3">
      <c r="I113" t="s">
        <v>461</v>
      </c>
      <c r="J113" t="s">
        <v>480</v>
      </c>
      <c r="K113" t="s">
        <v>1585</v>
      </c>
      <c r="L113">
        <v>0.25057735337845649</v>
      </c>
      <c r="M113">
        <v>303204.8924387063</v>
      </c>
      <c r="N113" t="s">
        <v>922</v>
      </c>
      <c r="O113" t="s">
        <v>509</v>
      </c>
    </row>
    <row r="114" spans="9:15" x14ac:dyDescent="0.3">
      <c r="I114" t="s">
        <v>462</v>
      </c>
      <c r="J114" t="s">
        <v>480</v>
      </c>
      <c r="K114" t="s">
        <v>1585</v>
      </c>
      <c r="L114">
        <v>0.31386676889785808</v>
      </c>
      <c r="M114">
        <v>303204.8924387063</v>
      </c>
      <c r="N114" t="s">
        <v>923</v>
      </c>
      <c r="O114" t="s">
        <v>509</v>
      </c>
    </row>
    <row r="115" spans="9:15" x14ac:dyDescent="0.3">
      <c r="I115" t="s">
        <v>463</v>
      </c>
      <c r="J115" t="s">
        <v>480</v>
      </c>
      <c r="K115" t="s">
        <v>1585</v>
      </c>
      <c r="L115">
        <v>0.22037208629785049</v>
      </c>
      <c r="M115">
        <v>303204.8924387063</v>
      </c>
      <c r="N115" t="s">
        <v>924</v>
      </c>
      <c r="O115" t="s">
        <v>509</v>
      </c>
    </row>
    <row r="116" spans="9:15" x14ac:dyDescent="0.3">
      <c r="I116" t="s">
        <v>464</v>
      </c>
      <c r="J116" t="s">
        <v>481</v>
      </c>
      <c r="K116" t="s">
        <v>1585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 spans="9:15" x14ac:dyDescent="0.3">
      <c r="I117" t="s">
        <v>465</v>
      </c>
      <c r="J117" t="s">
        <v>481</v>
      </c>
      <c r="K117" t="s">
        <v>1585</v>
      </c>
      <c r="L117">
        <v>0.33176583285844569</v>
      </c>
      <c r="M117">
        <v>189917.8999151751</v>
      </c>
      <c r="N117" t="s">
        <v>919</v>
      </c>
      <c r="O117" t="s">
        <v>509</v>
      </c>
    </row>
    <row r="118" spans="9:15" x14ac:dyDescent="0.3">
      <c r="I118" t="s">
        <v>466</v>
      </c>
      <c r="J118" t="s">
        <v>481</v>
      </c>
      <c r="K118" t="s">
        <v>1585</v>
      </c>
      <c r="L118">
        <v>0.50257443409339619</v>
      </c>
      <c r="M118">
        <v>189917.8999151751</v>
      </c>
      <c r="N118" t="s">
        <v>920</v>
      </c>
      <c r="O118" t="s">
        <v>509</v>
      </c>
    </row>
    <row r="119" spans="9:15" x14ac:dyDescent="0.3">
      <c r="I119" t="s">
        <v>467</v>
      </c>
      <c r="J119" t="s">
        <v>481</v>
      </c>
      <c r="K119" t="s">
        <v>1585</v>
      </c>
      <c r="L119">
        <v>0.21504303327631211</v>
      </c>
      <c r="M119">
        <v>189917.8999151751</v>
      </c>
      <c r="N119" t="s">
        <v>921</v>
      </c>
      <c r="O119" t="s">
        <v>509</v>
      </c>
    </row>
    <row r="120" spans="9:15" x14ac:dyDescent="0.3">
      <c r="I120" t="s">
        <v>468</v>
      </c>
      <c r="J120" t="s">
        <v>481</v>
      </c>
      <c r="K120" t="s">
        <v>1585</v>
      </c>
      <c r="L120">
        <v>0.25919388131849758</v>
      </c>
      <c r="M120">
        <v>189917.8999151751</v>
      </c>
      <c r="N120" t="s">
        <v>922</v>
      </c>
      <c r="O120" t="s">
        <v>509</v>
      </c>
    </row>
    <row r="121" spans="9:15" x14ac:dyDescent="0.3">
      <c r="I121" t="s">
        <v>469</v>
      </c>
      <c r="J121" t="s">
        <v>481</v>
      </c>
      <c r="K121" t="s">
        <v>1585</v>
      </c>
      <c r="L121">
        <v>0.35732319205885721</v>
      </c>
      <c r="M121">
        <v>189917.8999151751</v>
      </c>
      <c r="N121" t="s">
        <v>923</v>
      </c>
      <c r="O121" t="s">
        <v>509</v>
      </c>
    </row>
    <row r="122" spans="9:15" x14ac:dyDescent="0.3">
      <c r="I122" t="s">
        <v>470</v>
      </c>
      <c r="J122" t="s">
        <v>481</v>
      </c>
      <c r="K122" t="s">
        <v>1585</v>
      </c>
      <c r="L122">
        <v>0.22188550747546851</v>
      </c>
      <c r="M122">
        <v>189917.8999151751</v>
      </c>
      <c r="N122" t="s">
        <v>924</v>
      </c>
      <c r="O122" t="s">
        <v>509</v>
      </c>
    </row>
    <row r="123" spans="9:15" x14ac:dyDescent="0.3">
      <c r="I123" t="s">
        <v>471</v>
      </c>
      <c r="J123" t="s">
        <v>482</v>
      </c>
      <c r="K123" t="s">
        <v>1585</v>
      </c>
      <c r="L123">
        <v>0.14756180289521109</v>
      </c>
      <c r="M123">
        <v>221843.24614694589</v>
      </c>
      <c r="N123" t="s">
        <v>918</v>
      </c>
      <c r="O123" t="s">
        <v>509</v>
      </c>
    </row>
    <row r="124" spans="9:15" x14ac:dyDescent="0.3">
      <c r="I124" t="s">
        <v>472</v>
      </c>
      <c r="J124" t="s">
        <v>482</v>
      </c>
      <c r="K124" t="s">
        <v>1585</v>
      </c>
      <c r="L124">
        <v>7.6029110995438368E-2</v>
      </c>
      <c r="M124">
        <v>221843.24614694589</v>
      </c>
      <c r="N124" t="s">
        <v>919</v>
      </c>
      <c r="O124" t="s">
        <v>509</v>
      </c>
    </row>
    <row r="125" spans="9:15" x14ac:dyDescent="0.3">
      <c r="I125" t="s">
        <v>473</v>
      </c>
      <c r="J125" t="s">
        <v>482</v>
      </c>
      <c r="K125" t="s">
        <v>1585</v>
      </c>
      <c r="L125">
        <v>0.18154561984290329</v>
      </c>
      <c r="M125">
        <v>221843.24614694589</v>
      </c>
      <c r="N125" t="s">
        <v>920</v>
      </c>
      <c r="O125" t="s">
        <v>509</v>
      </c>
    </row>
    <row r="126" spans="9:15" x14ac:dyDescent="0.3">
      <c r="I126" t="s">
        <v>474</v>
      </c>
      <c r="J126" t="s">
        <v>482</v>
      </c>
      <c r="K126" t="s">
        <v>1585</v>
      </c>
      <c r="L126">
        <v>3.3478587590362131E-2</v>
      </c>
      <c r="M126">
        <v>221843.24614694589</v>
      </c>
      <c r="N126" t="s">
        <v>921</v>
      </c>
      <c r="O126" t="s">
        <v>509</v>
      </c>
    </row>
    <row r="127" spans="9:15" x14ac:dyDescent="0.3">
      <c r="I127" t="s">
        <v>475</v>
      </c>
      <c r="J127" t="s">
        <v>482</v>
      </c>
      <c r="K127" t="s">
        <v>1585</v>
      </c>
      <c r="L127">
        <v>4.6240571808880311E-2</v>
      </c>
      <c r="M127">
        <v>221843.24614694589</v>
      </c>
      <c r="N127" t="s">
        <v>922</v>
      </c>
      <c r="O127" t="s">
        <v>509</v>
      </c>
    </row>
    <row r="128" spans="9:15" x14ac:dyDescent="0.3">
      <c r="I128" t="s">
        <v>476</v>
      </c>
      <c r="J128" t="s">
        <v>482</v>
      </c>
      <c r="K128" t="s">
        <v>1585</v>
      </c>
      <c r="L128">
        <v>9.5320696225547494E-2</v>
      </c>
      <c r="M128">
        <v>221843.24614694589</v>
      </c>
      <c r="N128" t="s">
        <v>923</v>
      </c>
      <c r="O128" t="s">
        <v>509</v>
      </c>
    </row>
    <row r="129" spans="9:15" x14ac:dyDescent="0.3">
      <c r="I129" t="s">
        <v>477</v>
      </c>
      <c r="J129" t="s">
        <v>482</v>
      </c>
      <c r="K129" t="s">
        <v>1585</v>
      </c>
      <c r="L129">
        <v>4.1568892839087372E-2</v>
      </c>
      <c r="M129">
        <v>221843.24614694589</v>
      </c>
      <c r="N129" t="s">
        <v>924</v>
      </c>
      <c r="O129" t="s">
        <v>509</v>
      </c>
    </row>
    <row r="201" spans="9:15" x14ac:dyDescent="0.3">
      <c r="I201" t="s">
        <v>931</v>
      </c>
      <c r="J201" t="s">
        <v>504</v>
      </c>
      <c r="K201" t="s">
        <v>1584</v>
      </c>
      <c r="L201" t="s">
        <v>1587</v>
      </c>
      <c r="M201" t="s">
        <v>892</v>
      </c>
      <c r="N201" t="s">
        <v>1366</v>
      </c>
      <c r="O201" t="s">
        <v>508</v>
      </c>
    </row>
    <row r="202" spans="9:15" x14ac:dyDescent="0.3">
      <c r="I202" t="s">
        <v>483</v>
      </c>
      <c r="J202" t="s">
        <v>505</v>
      </c>
      <c r="K202" t="s">
        <v>1585</v>
      </c>
      <c r="L202">
        <v>0.15372103643832419</v>
      </c>
      <c r="M202">
        <v>214389.5387161618</v>
      </c>
      <c r="N202" t="s">
        <v>918</v>
      </c>
      <c r="O202" t="s">
        <v>509</v>
      </c>
    </row>
    <row r="203" spans="9:15" x14ac:dyDescent="0.3">
      <c r="I203" t="s">
        <v>484</v>
      </c>
      <c r="J203" t="s">
        <v>505</v>
      </c>
      <c r="K203" t="s">
        <v>1585</v>
      </c>
      <c r="L203">
        <v>8.5799906585382668E-2</v>
      </c>
      <c r="M203">
        <v>214389.5387161618</v>
      </c>
      <c r="N203" t="s">
        <v>919</v>
      </c>
      <c r="O203" t="s">
        <v>509</v>
      </c>
    </row>
    <row r="204" spans="9:15" x14ac:dyDescent="0.3">
      <c r="I204" t="s">
        <v>485</v>
      </c>
      <c r="J204" t="s">
        <v>505</v>
      </c>
      <c r="K204" t="s">
        <v>1585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 spans="9:15" x14ac:dyDescent="0.3">
      <c r="I205" t="s">
        <v>486</v>
      </c>
      <c r="J205" t="s">
        <v>505</v>
      </c>
      <c r="K205" t="s">
        <v>1585</v>
      </c>
      <c r="L205">
        <v>3.9338759583171137E-2</v>
      </c>
      <c r="M205">
        <v>214389.5387161618</v>
      </c>
      <c r="N205" t="s">
        <v>921</v>
      </c>
      <c r="O205" t="s">
        <v>509</v>
      </c>
    </row>
    <row r="206" spans="9:15" x14ac:dyDescent="0.3">
      <c r="I206" t="s">
        <v>487</v>
      </c>
      <c r="J206" t="s">
        <v>505</v>
      </c>
      <c r="K206" t="s">
        <v>1585</v>
      </c>
      <c r="L206">
        <v>5.3776222388808741E-2</v>
      </c>
      <c r="M206">
        <v>214389.5387161618</v>
      </c>
      <c r="N206" t="s">
        <v>922</v>
      </c>
      <c r="O206" t="s">
        <v>509</v>
      </c>
    </row>
    <row r="207" spans="9:15" x14ac:dyDescent="0.3">
      <c r="I207" t="s">
        <v>488</v>
      </c>
      <c r="J207" t="s">
        <v>505</v>
      </c>
      <c r="K207" t="s">
        <v>1585</v>
      </c>
      <c r="L207">
        <v>0.105517412560273</v>
      </c>
      <c r="M207">
        <v>214389.5387161618</v>
      </c>
      <c r="N207" t="s">
        <v>923</v>
      </c>
      <c r="O207" t="s">
        <v>509</v>
      </c>
    </row>
    <row r="208" spans="9:15" x14ac:dyDescent="0.3">
      <c r="I208" t="s">
        <v>489</v>
      </c>
      <c r="J208" t="s">
        <v>505</v>
      </c>
      <c r="K208" t="s">
        <v>1585</v>
      </c>
      <c r="L208">
        <v>4.7625683163829091E-2</v>
      </c>
      <c r="M208">
        <v>214389.5387161618</v>
      </c>
      <c r="N208" t="s">
        <v>924</v>
      </c>
      <c r="O208" t="s">
        <v>509</v>
      </c>
    </row>
    <row r="209" spans="9:15" x14ac:dyDescent="0.3">
      <c r="I209" t="s">
        <v>490</v>
      </c>
      <c r="J209" t="s">
        <v>506</v>
      </c>
      <c r="K209" t="s">
        <v>1585</v>
      </c>
      <c r="L209">
        <v>0.31930478828009579</v>
      </c>
      <c r="M209">
        <v>171808.69253016339</v>
      </c>
      <c r="N209" t="s">
        <v>918</v>
      </c>
      <c r="O209" t="s">
        <v>509</v>
      </c>
    </row>
    <row r="210" spans="9:15" x14ac:dyDescent="0.3">
      <c r="I210" t="s">
        <v>491</v>
      </c>
      <c r="J210" t="s">
        <v>506</v>
      </c>
      <c r="K210" t="s">
        <v>1585</v>
      </c>
      <c r="L210">
        <v>0.22161842791085229</v>
      </c>
      <c r="M210">
        <v>171808.69253016339</v>
      </c>
      <c r="N210" t="s">
        <v>919</v>
      </c>
      <c r="O210" t="s">
        <v>509</v>
      </c>
    </row>
    <row r="211" spans="9:15" x14ac:dyDescent="0.3">
      <c r="I211" t="s">
        <v>492</v>
      </c>
      <c r="J211" t="s">
        <v>506</v>
      </c>
      <c r="K211" t="s">
        <v>1585</v>
      </c>
      <c r="L211">
        <v>0.35755242562755629</v>
      </c>
      <c r="M211">
        <v>171808.69253016339</v>
      </c>
      <c r="N211" t="s">
        <v>920</v>
      </c>
      <c r="O211" t="s">
        <v>509</v>
      </c>
    </row>
    <row r="212" spans="9:15" x14ac:dyDescent="0.3">
      <c r="I212" t="s">
        <v>493</v>
      </c>
      <c r="J212" t="s">
        <v>506</v>
      </c>
      <c r="K212" t="s">
        <v>1585</v>
      </c>
      <c r="L212">
        <v>0.1645509728681481</v>
      </c>
      <c r="M212">
        <v>171808.69253016339</v>
      </c>
      <c r="N212" t="s">
        <v>921</v>
      </c>
      <c r="O212" t="s">
        <v>509</v>
      </c>
    </row>
    <row r="213" spans="9:15" x14ac:dyDescent="0.3">
      <c r="I213" t="s">
        <v>494</v>
      </c>
      <c r="J213" t="s">
        <v>506</v>
      </c>
      <c r="K213" t="s">
        <v>1585</v>
      </c>
      <c r="L213">
        <v>0.19667556686537829</v>
      </c>
      <c r="M213">
        <v>171808.69253016339</v>
      </c>
      <c r="N213" t="s">
        <v>922</v>
      </c>
      <c r="O213" t="s">
        <v>509</v>
      </c>
    </row>
    <row r="214" spans="9:15" x14ac:dyDescent="0.3">
      <c r="I214" t="s">
        <v>495</v>
      </c>
      <c r="J214" t="s">
        <v>506</v>
      </c>
      <c r="K214" t="s">
        <v>1585</v>
      </c>
      <c r="L214">
        <v>0.25138868625697691</v>
      </c>
      <c r="M214">
        <v>171808.69253016339</v>
      </c>
      <c r="N214" t="s">
        <v>923</v>
      </c>
      <c r="O214" t="s">
        <v>509</v>
      </c>
    </row>
    <row r="215" spans="9:15" x14ac:dyDescent="0.3">
      <c r="I215" t="s">
        <v>496</v>
      </c>
      <c r="J215" t="s">
        <v>506</v>
      </c>
      <c r="K215" t="s">
        <v>1585</v>
      </c>
      <c r="L215">
        <v>0.16859045014935831</v>
      </c>
      <c r="M215">
        <v>171808.69253016339</v>
      </c>
      <c r="N215" t="s">
        <v>924</v>
      </c>
      <c r="O215" t="s">
        <v>509</v>
      </c>
    </row>
    <row r="216" spans="9:15" x14ac:dyDescent="0.3">
      <c r="I216" t="s">
        <v>497</v>
      </c>
      <c r="J216" t="s">
        <v>507</v>
      </c>
      <c r="K216" t="s">
        <v>1585</v>
      </c>
      <c r="L216">
        <v>0.40437940802337607</v>
      </c>
      <c r="M216">
        <v>613801.76875367481</v>
      </c>
      <c r="N216" t="s">
        <v>918</v>
      </c>
      <c r="O216" t="s">
        <v>509</v>
      </c>
    </row>
    <row r="217" spans="9:15" x14ac:dyDescent="0.3">
      <c r="I217" t="s">
        <v>498</v>
      </c>
      <c r="J217" t="s">
        <v>507</v>
      </c>
      <c r="K217" t="s">
        <v>1585</v>
      </c>
      <c r="L217">
        <v>0.31469835178821309</v>
      </c>
      <c r="M217">
        <v>613801.76875367481</v>
      </c>
      <c r="N217" t="s">
        <v>919</v>
      </c>
      <c r="O217" t="s">
        <v>509</v>
      </c>
    </row>
    <row r="218" spans="9:15" x14ac:dyDescent="0.3">
      <c r="I218" t="s">
        <v>499</v>
      </c>
      <c r="J218" t="s">
        <v>507</v>
      </c>
      <c r="K218" t="s">
        <v>1585</v>
      </c>
      <c r="L218">
        <v>0.46269017584374278</v>
      </c>
      <c r="M218">
        <v>613801.76875367481</v>
      </c>
      <c r="N218" t="s">
        <v>920</v>
      </c>
      <c r="O218" t="s">
        <v>509</v>
      </c>
    </row>
    <row r="219" spans="9:15" x14ac:dyDescent="0.3">
      <c r="I219" t="s">
        <v>500</v>
      </c>
      <c r="J219" t="s">
        <v>507</v>
      </c>
      <c r="K219" t="s">
        <v>1585</v>
      </c>
      <c r="L219">
        <v>0.23103627338940869</v>
      </c>
      <c r="M219">
        <v>613801.76875367481</v>
      </c>
      <c r="N219" t="s">
        <v>921</v>
      </c>
      <c r="O219" t="s">
        <v>509</v>
      </c>
    </row>
    <row r="220" spans="9:15" x14ac:dyDescent="0.3">
      <c r="I220" t="s">
        <v>501</v>
      </c>
      <c r="J220" t="s">
        <v>507</v>
      </c>
      <c r="K220" t="s">
        <v>1585</v>
      </c>
      <c r="L220">
        <v>0.26161823150325642</v>
      </c>
      <c r="M220">
        <v>613801.76875367481</v>
      </c>
      <c r="N220" t="s">
        <v>922</v>
      </c>
      <c r="O220" t="s">
        <v>509</v>
      </c>
    </row>
    <row r="221" spans="9:15" x14ac:dyDescent="0.3">
      <c r="I221" t="s">
        <v>502</v>
      </c>
      <c r="J221" t="s">
        <v>507</v>
      </c>
      <c r="K221" t="s">
        <v>1585</v>
      </c>
      <c r="L221">
        <v>0.33991288391469171</v>
      </c>
      <c r="M221">
        <v>613801.76875367481</v>
      </c>
      <c r="N221" t="s">
        <v>923</v>
      </c>
      <c r="O221" t="s">
        <v>509</v>
      </c>
    </row>
    <row r="222" spans="9:15" x14ac:dyDescent="0.3">
      <c r="I222" t="s">
        <v>503</v>
      </c>
      <c r="J222" t="s">
        <v>507</v>
      </c>
      <c r="K222" t="s">
        <v>1585</v>
      </c>
      <c r="L222">
        <v>0.2268568720408741</v>
      </c>
      <c r="M222">
        <v>613801.76875367481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44140625" bestFit="1" customWidth="1"/>
    <col min="3" max="5" width="12.44140625" bestFit="1" customWidth="1"/>
    <col min="6" max="6" width="11.109375" bestFit="1" customWidth="1"/>
    <col min="7" max="7" width="12.44140625" bestFit="1" customWidth="1"/>
    <col min="8" max="8" width="12.44140625" customWidth="1"/>
    <col min="9" max="9" width="13.44140625" bestFit="1" customWidth="1"/>
    <col min="10" max="10" width="12.44140625" bestFit="1" customWidth="1"/>
    <col min="11" max="20" width="13.44140625" bestFit="1" customWidth="1"/>
  </cols>
  <sheetData>
    <row r="1" spans="1:23" x14ac:dyDescent="0.3">
      <c r="A1" t="s">
        <v>351</v>
      </c>
    </row>
    <row r="2" spans="1:23" x14ac:dyDescent="0.3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900</v>
      </c>
      <c r="Q2" t="s">
        <v>901</v>
      </c>
      <c r="R2" t="s">
        <v>902</v>
      </c>
      <c r="S2" t="s">
        <v>903</v>
      </c>
      <c r="T2" t="s">
        <v>905</v>
      </c>
      <c r="U2" t="s">
        <v>906</v>
      </c>
      <c r="V2" t="s">
        <v>907</v>
      </c>
      <c r="W2" t="s">
        <v>908</v>
      </c>
    </row>
    <row r="3" spans="1:23" x14ac:dyDescent="0.3">
      <c r="A3">
        <v>222.64691519176469</v>
      </c>
      <c r="B3">
        <v>39.33763023481945</v>
      </c>
      <c r="C3">
        <v>1.0010235857208629</v>
      </c>
      <c r="D3">
        <v>273.8001742207814</v>
      </c>
      <c r="E3">
        <v>281.99211408367319</v>
      </c>
      <c r="F3">
        <v>200.35290494846649</v>
      </c>
      <c r="G3">
        <v>216.30692849346809</v>
      </c>
      <c r="H3">
        <v>191.42274824547951</v>
      </c>
      <c r="I3">
        <v>21.78925456199617</v>
      </c>
      <c r="J3">
        <v>1.9419184629179831</v>
      </c>
      <c r="K3">
        <v>127.0620595721519</v>
      </c>
      <c r="L3">
        <v>42.984500919368109</v>
      </c>
      <c r="M3">
        <v>44.946022082656803</v>
      </c>
      <c r="N3">
        <v>424.87732793347402</v>
      </c>
      <c r="O3">
        <v>424.87732793347402</v>
      </c>
      <c r="P3">
        <v>423.74766191820919</v>
      </c>
      <c r="Q3">
        <v>411.80942105701672</v>
      </c>
      <c r="R3">
        <v>424.87732793347402</v>
      </c>
      <c r="S3">
        <v>69.322490518232144</v>
      </c>
      <c r="T3">
        <v>384.11934960941642</v>
      </c>
      <c r="U3">
        <v>46.406511068090033</v>
      </c>
      <c r="V3">
        <v>94.257799554629528</v>
      </c>
      <c r="W3">
        <v>16.978020724909321</v>
      </c>
    </row>
    <row r="5" spans="1:23" x14ac:dyDescent="0.3">
      <c r="A5" t="s">
        <v>352</v>
      </c>
    </row>
    <row r="6" spans="1:23" x14ac:dyDescent="0.3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901</v>
      </c>
      <c r="R6" t="s">
        <v>902</v>
      </c>
      <c r="S6" t="s">
        <v>903</v>
      </c>
      <c r="T6" t="s">
        <v>905</v>
      </c>
      <c r="U6" t="s">
        <v>906</v>
      </c>
      <c r="V6" t="s">
        <v>907</v>
      </c>
      <c r="W6" t="s">
        <v>908</v>
      </c>
    </row>
    <row r="7" spans="1:23" x14ac:dyDescent="0.3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1000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124.3294435501919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931</v>
      </c>
      <c r="B1" t="s">
        <v>890</v>
      </c>
      <c r="C1" t="s">
        <v>1584</v>
      </c>
      <c r="D1" t="s">
        <v>1587</v>
      </c>
      <c r="E1" t="s">
        <v>892</v>
      </c>
      <c r="F1" t="s">
        <v>1366</v>
      </c>
    </row>
    <row r="2" spans="1:6" x14ac:dyDescent="0.3">
      <c r="A2" t="s">
        <v>510</v>
      </c>
      <c r="B2" s="13">
        <v>1</v>
      </c>
      <c r="C2" t="s">
        <v>891</v>
      </c>
      <c r="D2" s="13">
        <v>47.308444678184927</v>
      </c>
      <c r="E2" s="13">
        <v>99983.870481725811</v>
      </c>
      <c r="F2" t="s">
        <v>893</v>
      </c>
    </row>
    <row r="3" spans="1:6" x14ac:dyDescent="0.3">
      <c r="A3" t="s">
        <v>511</v>
      </c>
      <c r="B3" s="13">
        <v>1</v>
      </c>
      <c r="C3" t="s">
        <v>891</v>
      </c>
      <c r="D3" s="13">
        <v>133.18405017989119</v>
      </c>
      <c r="E3" s="13">
        <v>99983.870481725811</v>
      </c>
      <c r="F3" t="s">
        <v>894</v>
      </c>
    </row>
    <row r="4" spans="1:6" x14ac:dyDescent="0.3">
      <c r="A4" t="s">
        <v>512</v>
      </c>
      <c r="B4" s="13">
        <v>1</v>
      </c>
      <c r="C4" t="s">
        <v>891</v>
      </c>
      <c r="D4" s="13">
        <v>409.17176056012983</v>
      </c>
      <c r="E4" s="13">
        <v>99983.870481725811</v>
      </c>
      <c r="F4" t="s">
        <v>895</v>
      </c>
    </row>
    <row r="5" spans="1:6" x14ac:dyDescent="0.3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99983.870481725811</v>
      </c>
      <c r="F5" t="s">
        <v>896</v>
      </c>
    </row>
    <row r="6" spans="1:6" x14ac:dyDescent="0.3">
      <c r="A6" t="s">
        <v>514</v>
      </c>
      <c r="B6" s="13">
        <v>1</v>
      </c>
      <c r="C6" t="s">
        <v>891</v>
      </c>
      <c r="D6" s="13">
        <v>363.38649211459619</v>
      </c>
      <c r="E6" s="13">
        <v>99983.870481725811</v>
      </c>
      <c r="F6" t="s">
        <v>897</v>
      </c>
    </row>
    <row r="7" spans="1:6" x14ac:dyDescent="0.3">
      <c r="A7" t="s">
        <v>515</v>
      </c>
      <c r="B7" s="13">
        <v>1</v>
      </c>
      <c r="C7" t="s">
        <v>891</v>
      </c>
      <c r="D7" s="13">
        <v>2459.0477605676879</v>
      </c>
      <c r="E7" s="13">
        <v>99983.870481725811</v>
      </c>
      <c r="F7" t="s">
        <v>898</v>
      </c>
    </row>
    <row r="8" spans="1:6" x14ac:dyDescent="0.3">
      <c r="A8" t="s">
        <v>516</v>
      </c>
      <c r="B8" s="13">
        <v>1</v>
      </c>
      <c r="C8" t="s">
        <v>891</v>
      </c>
      <c r="D8" s="13">
        <v>153.9037118069632</v>
      </c>
      <c r="E8" s="13">
        <v>99983.870481725811</v>
      </c>
      <c r="F8" t="s">
        <v>899</v>
      </c>
    </row>
    <row r="9" spans="1:6" x14ac:dyDescent="0.3">
      <c r="A9" t="s">
        <v>517</v>
      </c>
      <c r="B9" s="13">
        <v>1</v>
      </c>
      <c r="C9" t="s">
        <v>891</v>
      </c>
      <c r="D9" s="13">
        <v>420.83644808455261</v>
      </c>
      <c r="E9" s="13">
        <v>99983.870481725811</v>
      </c>
      <c r="F9" t="s">
        <v>900</v>
      </c>
    </row>
    <row r="10" spans="1:6" x14ac:dyDescent="0.3">
      <c r="A10" t="s">
        <v>518</v>
      </c>
      <c r="B10" s="13">
        <v>1</v>
      </c>
      <c r="C10" t="s">
        <v>891</v>
      </c>
      <c r="D10" s="13">
        <v>111.3513781995766</v>
      </c>
      <c r="E10" s="13">
        <v>99983.870481725811</v>
      </c>
      <c r="F10" t="s">
        <v>901</v>
      </c>
    </row>
    <row r="11" spans="1:6" x14ac:dyDescent="0.3">
      <c r="A11" t="s">
        <v>519</v>
      </c>
      <c r="B11" s="13">
        <v>1</v>
      </c>
      <c r="C11" t="s">
        <v>891</v>
      </c>
      <c r="D11" s="13">
        <v>73.611105691021763</v>
      </c>
      <c r="E11" s="13">
        <v>99983.870481725811</v>
      </c>
      <c r="F11" t="s">
        <v>902</v>
      </c>
    </row>
    <row r="12" spans="1:6" x14ac:dyDescent="0.3">
      <c r="A12" t="s">
        <v>520</v>
      </c>
      <c r="B12" s="13">
        <v>1</v>
      </c>
      <c r="C12" t="s">
        <v>891</v>
      </c>
      <c r="D12" s="13">
        <v>1928.7460618927901</v>
      </c>
      <c r="E12" s="13">
        <v>99983.870481725811</v>
      </c>
      <c r="F12" t="s">
        <v>903</v>
      </c>
    </row>
    <row r="13" spans="1:6" x14ac:dyDescent="0.3">
      <c r="A13" t="s">
        <v>521</v>
      </c>
      <c r="B13" s="13">
        <v>1</v>
      </c>
      <c r="C13" t="s">
        <v>891</v>
      </c>
      <c r="D13" s="13">
        <v>5.0402797064545686</v>
      </c>
      <c r="E13" s="13">
        <v>99983.870481725811</v>
      </c>
      <c r="F13" t="s">
        <v>904</v>
      </c>
    </row>
    <row r="14" spans="1:6" x14ac:dyDescent="0.3">
      <c r="A14" t="s">
        <v>522</v>
      </c>
      <c r="B14" s="13">
        <v>1</v>
      </c>
      <c r="C14" t="s">
        <v>891</v>
      </c>
      <c r="D14" s="13">
        <v>589.05051624960947</v>
      </c>
      <c r="E14" s="13">
        <v>99983.870481725811</v>
      </c>
      <c r="F14" t="s">
        <v>905</v>
      </c>
    </row>
    <row r="15" spans="1:6" x14ac:dyDescent="0.3">
      <c r="A15" t="s">
        <v>523</v>
      </c>
      <c r="B15" s="13">
        <v>1</v>
      </c>
      <c r="C15" t="s">
        <v>891</v>
      </c>
      <c r="D15" s="13">
        <v>115.096797709668</v>
      </c>
      <c r="E15" s="13">
        <v>99983.870481725811</v>
      </c>
      <c r="F15" t="s">
        <v>906</v>
      </c>
    </row>
    <row r="16" spans="1:6" x14ac:dyDescent="0.3">
      <c r="A16" t="s">
        <v>524</v>
      </c>
      <c r="B16" s="13">
        <v>1</v>
      </c>
      <c r="C16" t="s">
        <v>891</v>
      </c>
      <c r="D16" s="13">
        <v>244.21769431188119</v>
      </c>
      <c r="E16" s="13">
        <v>99983.870481725811</v>
      </c>
      <c r="F16" t="s">
        <v>907</v>
      </c>
    </row>
    <row r="17" spans="1:6" x14ac:dyDescent="0.3">
      <c r="A17" t="s">
        <v>525</v>
      </c>
      <c r="B17" s="13">
        <v>1</v>
      </c>
      <c r="C17" t="s">
        <v>891</v>
      </c>
      <c r="D17" s="13">
        <v>54.573070373508259</v>
      </c>
      <c r="E17" s="13">
        <v>99983.870481725811</v>
      </c>
      <c r="F17" t="s">
        <v>908</v>
      </c>
    </row>
    <row r="18" spans="1:6" x14ac:dyDescent="0.3">
      <c r="A18" t="s">
        <v>526</v>
      </c>
      <c r="B18" s="13">
        <v>1</v>
      </c>
      <c r="C18" t="s">
        <v>891</v>
      </c>
      <c r="D18" s="13">
        <v>9.4616889356369871</v>
      </c>
      <c r="E18" s="13">
        <v>99983.870481725811</v>
      </c>
      <c r="F18" t="s">
        <v>909</v>
      </c>
    </row>
    <row r="19" spans="1:6" x14ac:dyDescent="0.3">
      <c r="A19" t="s">
        <v>527</v>
      </c>
      <c r="B19" s="13">
        <v>1</v>
      </c>
      <c r="C19" t="s">
        <v>891</v>
      </c>
      <c r="D19" s="13">
        <v>0.24730745665248871</v>
      </c>
      <c r="E19" s="13">
        <v>99983.870481725811</v>
      </c>
      <c r="F19" t="s">
        <v>910</v>
      </c>
    </row>
    <row r="20" spans="1:6" x14ac:dyDescent="0.3">
      <c r="A20" t="s">
        <v>528</v>
      </c>
      <c r="B20" s="13">
        <v>1</v>
      </c>
      <c r="C20" t="s">
        <v>891</v>
      </c>
      <c r="D20" s="13">
        <v>14214.71273288609</v>
      </c>
      <c r="E20" s="13">
        <v>99983.870481725811</v>
      </c>
      <c r="F20" t="s">
        <v>911</v>
      </c>
    </row>
    <row r="21" spans="1:6" x14ac:dyDescent="0.3">
      <c r="A21" t="s">
        <v>529</v>
      </c>
      <c r="B21" s="13">
        <v>1</v>
      </c>
      <c r="C21" t="s">
        <v>891</v>
      </c>
      <c r="D21" s="13">
        <v>3038.195859599366</v>
      </c>
      <c r="E21" s="13">
        <v>99983.870481725811</v>
      </c>
      <c r="F21" t="s">
        <v>912</v>
      </c>
    </row>
    <row r="22" spans="1:6" x14ac:dyDescent="0.3">
      <c r="A22" t="s">
        <v>530</v>
      </c>
      <c r="B22" s="13">
        <v>1</v>
      </c>
      <c r="C22" t="s">
        <v>891</v>
      </c>
      <c r="D22" s="13">
        <v>2612.951472374652</v>
      </c>
      <c r="E22" s="13">
        <v>99983.870481725811</v>
      </c>
      <c r="F22" t="s">
        <v>913</v>
      </c>
    </row>
    <row r="23" spans="1:6" x14ac:dyDescent="0.3">
      <c r="A23" t="s">
        <v>531</v>
      </c>
      <c r="B23" s="13">
        <v>1</v>
      </c>
      <c r="C23" t="s">
        <v>891</v>
      </c>
      <c r="D23" s="13">
        <v>605.79893197515094</v>
      </c>
      <c r="E23" s="13">
        <v>99983.870481725811</v>
      </c>
      <c r="F23" t="s">
        <v>914</v>
      </c>
    </row>
    <row r="24" spans="1:6" x14ac:dyDescent="0.3">
      <c r="A24" t="s">
        <v>532</v>
      </c>
      <c r="B24" s="13">
        <v>1</v>
      </c>
      <c r="C24" t="s">
        <v>891</v>
      </c>
      <c r="D24" s="13">
        <v>0</v>
      </c>
      <c r="E24" s="13">
        <v>99983.870481725811</v>
      </c>
      <c r="F24" t="s">
        <v>915</v>
      </c>
    </row>
    <row r="25" spans="1:6" x14ac:dyDescent="0.3">
      <c r="A25" t="s">
        <v>533</v>
      </c>
      <c r="B25" s="13">
        <v>1</v>
      </c>
      <c r="C25" t="s">
        <v>891</v>
      </c>
      <c r="D25" s="13">
        <v>2517.7965781424</v>
      </c>
      <c r="E25" s="13">
        <v>99983.870481725811</v>
      </c>
      <c r="F25" t="s">
        <v>916</v>
      </c>
    </row>
    <row r="26" spans="1:6" x14ac:dyDescent="0.3">
      <c r="A26" t="s">
        <v>534</v>
      </c>
      <c r="B26" s="13">
        <v>1</v>
      </c>
      <c r="C26" t="s">
        <v>891</v>
      </c>
      <c r="D26" s="13">
        <v>413.88756239505739</v>
      </c>
      <c r="E26" s="13">
        <v>99983.870481725811</v>
      </c>
      <c r="F26" t="s">
        <v>917</v>
      </c>
    </row>
    <row r="27" spans="1:6" x14ac:dyDescent="0.3">
      <c r="A27" t="s">
        <v>535</v>
      </c>
      <c r="B27" s="13">
        <v>1</v>
      </c>
      <c r="C27" t="s">
        <v>891</v>
      </c>
      <c r="D27" s="13">
        <v>2022.633282749352</v>
      </c>
      <c r="E27" s="13">
        <v>99983.870481725811</v>
      </c>
      <c r="F27" t="s">
        <v>918</v>
      </c>
    </row>
    <row r="28" spans="1:6" x14ac:dyDescent="0.3">
      <c r="A28" t="s">
        <v>536</v>
      </c>
      <c r="B28" s="13">
        <v>1</v>
      </c>
      <c r="C28" t="s">
        <v>891</v>
      </c>
      <c r="D28" s="13">
        <v>16226.82640272</v>
      </c>
      <c r="E28" s="13">
        <v>99983.870481725811</v>
      </c>
      <c r="F28" t="s">
        <v>919</v>
      </c>
    </row>
    <row r="29" spans="1:6" x14ac:dyDescent="0.3">
      <c r="A29" t="s">
        <v>537</v>
      </c>
      <c r="B29" s="13">
        <v>1</v>
      </c>
      <c r="C29" t="s">
        <v>891</v>
      </c>
      <c r="D29" s="13">
        <v>2012.9242863570621</v>
      </c>
      <c r="E29" s="13">
        <v>99983.870481725811</v>
      </c>
      <c r="F29" t="s">
        <v>920</v>
      </c>
    </row>
    <row r="30" spans="1:6" x14ac:dyDescent="0.3">
      <c r="A30" t="s">
        <v>538</v>
      </c>
      <c r="B30" s="13">
        <v>1</v>
      </c>
      <c r="C30" t="s">
        <v>891</v>
      </c>
      <c r="D30" s="13">
        <v>19274.483951254999</v>
      </c>
      <c r="E30" s="13">
        <v>99983.870481725811</v>
      </c>
      <c r="F30" t="s">
        <v>921</v>
      </c>
    </row>
    <row r="31" spans="1:6" x14ac:dyDescent="0.3">
      <c r="A31" t="s">
        <v>539</v>
      </c>
      <c r="B31" s="13">
        <v>1</v>
      </c>
      <c r="C31" t="s">
        <v>891</v>
      </c>
      <c r="D31" s="13">
        <v>19264.774954862711</v>
      </c>
      <c r="E31" s="13">
        <v>99983.870481725811</v>
      </c>
      <c r="F31" t="s">
        <v>922</v>
      </c>
    </row>
    <row r="32" spans="1:6" x14ac:dyDescent="0.3">
      <c r="A32" t="s">
        <v>540</v>
      </c>
      <c r="B32" s="13">
        <v>1</v>
      </c>
      <c r="C32" t="s">
        <v>891</v>
      </c>
      <c r="D32" s="13">
        <v>17257.622414463211</v>
      </c>
      <c r="E32" s="13">
        <v>99983.870481725811</v>
      </c>
      <c r="F32" t="s">
        <v>923</v>
      </c>
    </row>
    <row r="33" spans="1:6" x14ac:dyDescent="0.3">
      <c r="A33" t="s">
        <v>541</v>
      </c>
      <c r="B33" s="13">
        <v>1</v>
      </c>
      <c r="C33" t="s">
        <v>891</v>
      </c>
      <c r="D33" s="13">
        <v>20189.306555000669</v>
      </c>
      <c r="E33" s="13">
        <v>99983.870481725811</v>
      </c>
      <c r="F33" t="s">
        <v>924</v>
      </c>
    </row>
    <row r="34" spans="1:6" x14ac:dyDescent="0.3">
      <c r="A34" t="s">
        <v>542</v>
      </c>
      <c r="B34" s="13">
        <v>1</v>
      </c>
      <c r="C34" t="s">
        <v>891</v>
      </c>
      <c r="D34" s="13">
        <v>1365.237119985936</v>
      </c>
      <c r="E34" s="13">
        <v>99983.870481725811</v>
      </c>
      <c r="F34" t="s">
        <v>925</v>
      </c>
    </row>
    <row r="35" spans="1:6" x14ac:dyDescent="0.3">
      <c r="A35" t="s">
        <v>543</v>
      </c>
      <c r="B35" s="13">
        <v>1</v>
      </c>
      <c r="C35" t="s">
        <v>891</v>
      </c>
      <c r="D35" s="13">
        <v>605.04743837877572</v>
      </c>
      <c r="E35" s="13">
        <v>99983.870481725811</v>
      </c>
      <c r="F35" t="s">
        <v>926</v>
      </c>
    </row>
    <row r="36" spans="1:6" x14ac:dyDescent="0.3">
      <c r="A36" t="s">
        <v>544</v>
      </c>
      <c r="B36" s="13">
        <v>1</v>
      </c>
      <c r="C36" t="s">
        <v>891</v>
      </c>
      <c r="D36" s="13">
        <v>9.4616889356369871</v>
      </c>
      <c r="E36" s="13">
        <v>99983.870481725811</v>
      </c>
      <c r="F36" t="s">
        <v>927</v>
      </c>
    </row>
    <row r="37" spans="1:6" x14ac:dyDescent="0.3">
      <c r="A37" t="s">
        <v>545</v>
      </c>
      <c r="B37" s="13">
        <v>1</v>
      </c>
      <c r="C37" t="s">
        <v>891</v>
      </c>
      <c r="D37" s="13">
        <v>0.24730745665248871</v>
      </c>
      <c r="E37" s="13">
        <v>99983.870481725811</v>
      </c>
      <c r="F37" t="s">
        <v>928</v>
      </c>
    </row>
    <row r="38" spans="1:6" x14ac:dyDescent="0.3">
      <c r="A38" t="s">
        <v>546</v>
      </c>
      <c r="B38" s="13">
        <v>1</v>
      </c>
      <c r="C38" t="s">
        <v>891</v>
      </c>
      <c r="D38" s="13">
        <v>14214.71273288609</v>
      </c>
      <c r="E38" s="13">
        <v>99983.870481725811</v>
      </c>
      <c r="F38" t="s">
        <v>929</v>
      </c>
    </row>
    <row r="39" spans="1:6" x14ac:dyDescent="0.3">
      <c r="A39" t="s">
        <v>547</v>
      </c>
      <c r="B39" s="13">
        <v>1</v>
      </c>
      <c r="C39" t="s">
        <v>891</v>
      </c>
      <c r="D39" s="13">
        <v>262.3963165137497</v>
      </c>
      <c r="E39" s="13">
        <v>99983.870481725811</v>
      </c>
      <c r="F39" t="s">
        <v>930</v>
      </c>
    </row>
    <row r="40" spans="1:6" x14ac:dyDescent="0.3">
      <c r="A40" t="s">
        <v>548</v>
      </c>
      <c r="B40" s="13">
        <v>2</v>
      </c>
      <c r="C40" t="s">
        <v>891</v>
      </c>
      <c r="D40" s="13">
        <v>873.76379123338381</v>
      </c>
      <c r="E40" s="13">
        <v>99988.831005234359</v>
      </c>
      <c r="F40" t="s">
        <v>893</v>
      </c>
    </row>
    <row r="41" spans="1:6" x14ac:dyDescent="0.3">
      <c r="A41" t="s">
        <v>549</v>
      </c>
      <c r="B41" s="13">
        <v>2</v>
      </c>
      <c r="C41" t="s">
        <v>891</v>
      </c>
      <c r="D41" s="13">
        <v>53.235674009677382</v>
      </c>
      <c r="E41" s="13">
        <v>99988.831005234359</v>
      </c>
      <c r="F41" t="s">
        <v>894</v>
      </c>
    </row>
    <row r="42" spans="1:6" x14ac:dyDescent="0.3">
      <c r="A42" t="s">
        <v>550</v>
      </c>
      <c r="B42" s="13">
        <v>2</v>
      </c>
      <c r="C42" t="s">
        <v>891</v>
      </c>
      <c r="D42" s="13">
        <v>1023.623433576243</v>
      </c>
      <c r="E42" s="13">
        <v>99988.831005234359</v>
      </c>
      <c r="F42" t="s">
        <v>895</v>
      </c>
    </row>
    <row r="43" spans="1:6" x14ac:dyDescent="0.3">
      <c r="A43" t="s">
        <v>551</v>
      </c>
      <c r="B43" s="13">
        <v>2</v>
      </c>
      <c r="C43" t="s">
        <v>891</v>
      </c>
      <c r="D43" s="13">
        <v>2020.4226071964449</v>
      </c>
      <c r="E43" s="13">
        <v>99988.831005234359</v>
      </c>
      <c r="F43" t="s">
        <v>896</v>
      </c>
    </row>
    <row r="44" spans="1:6" x14ac:dyDescent="0.3">
      <c r="A44" t="s">
        <v>552</v>
      </c>
      <c r="B44" s="13">
        <v>2</v>
      </c>
      <c r="C44" t="s">
        <v>891</v>
      </c>
      <c r="D44" s="13">
        <v>267.00168945140962</v>
      </c>
      <c r="E44" s="13">
        <v>99988.831005234359</v>
      </c>
      <c r="F44" t="s">
        <v>897</v>
      </c>
    </row>
    <row r="45" spans="1:6" x14ac:dyDescent="0.3">
      <c r="A45" t="s">
        <v>553</v>
      </c>
      <c r="B45" s="13">
        <v>2</v>
      </c>
      <c r="C45" t="s">
        <v>891</v>
      </c>
      <c r="D45" s="13">
        <v>2035.4158425952289</v>
      </c>
      <c r="E45" s="13">
        <v>99988.831005234359</v>
      </c>
      <c r="F45" t="s">
        <v>898</v>
      </c>
    </row>
    <row r="46" spans="1:6" x14ac:dyDescent="0.3">
      <c r="A46" t="s">
        <v>554</v>
      </c>
      <c r="B46" s="13">
        <v>2</v>
      </c>
      <c r="C46" t="s">
        <v>891</v>
      </c>
      <c r="D46" s="13">
        <v>136.28108747316159</v>
      </c>
      <c r="E46" s="13">
        <v>99988.831005234359</v>
      </c>
      <c r="F46" t="s">
        <v>899</v>
      </c>
    </row>
    <row r="47" spans="1:6" x14ac:dyDescent="0.3">
      <c r="A47" t="s">
        <v>555</v>
      </c>
      <c r="B47" s="13">
        <v>2</v>
      </c>
      <c r="C47" t="s">
        <v>891</v>
      </c>
      <c r="D47" s="13">
        <v>322.39789771928452</v>
      </c>
      <c r="E47" s="13">
        <v>99988.831005234359</v>
      </c>
      <c r="F47" t="s">
        <v>900</v>
      </c>
    </row>
    <row r="48" spans="1:6" x14ac:dyDescent="0.3">
      <c r="A48" t="s">
        <v>556</v>
      </c>
      <c r="B48" s="13">
        <v>2</v>
      </c>
      <c r="C48" t="s">
        <v>891</v>
      </c>
      <c r="D48" s="13">
        <v>70.994357986739146</v>
      </c>
      <c r="E48" s="13">
        <v>99988.831005234359</v>
      </c>
      <c r="F48" t="s">
        <v>901</v>
      </c>
    </row>
    <row r="49" spans="1:6" x14ac:dyDescent="0.3">
      <c r="A49" t="s">
        <v>557</v>
      </c>
      <c r="B49" s="13">
        <v>2</v>
      </c>
      <c r="C49" t="s">
        <v>891</v>
      </c>
      <c r="D49" s="13">
        <v>61.287608232188887</v>
      </c>
      <c r="E49" s="13">
        <v>99988.831005234359</v>
      </c>
      <c r="F49" t="s">
        <v>902</v>
      </c>
    </row>
    <row r="50" spans="1:6" x14ac:dyDescent="0.3">
      <c r="A50" t="s">
        <v>558</v>
      </c>
      <c r="B50" s="13">
        <v>2</v>
      </c>
      <c r="C50" t="s">
        <v>891</v>
      </c>
      <c r="D50" s="13">
        <v>1316.676327287046</v>
      </c>
      <c r="E50" s="13">
        <v>99988.831005234359</v>
      </c>
      <c r="F50" t="s">
        <v>903</v>
      </c>
    </row>
    <row r="51" spans="1:6" x14ac:dyDescent="0.3">
      <c r="A51" t="s">
        <v>559</v>
      </c>
      <c r="B51" s="13">
        <v>2</v>
      </c>
      <c r="C51" t="s">
        <v>891</v>
      </c>
      <c r="D51" s="13">
        <v>185.5745027045273</v>
      </c>
      <c r="E51" s="13">
        <v>99988.831005234359</v>
      </c>
      <c r="F51" t="s">
        <v>904</v>
      </c>
    </row>
    <row r="52" spans="1:6" x14ac:dyDescent="0.3">
      <c r="A52" t="s">
        <v>560</v>
      </c>
      <c r="B52" s="13">
        <v>2</v>
      </c>
      <c r="C52" t="s">
        <v>891</v>
      </c>
      <c r="D52" s="13">
        <v>490.62982707194487</v>
      </c>
      <c r="E52" s="13">
        <v>99988.831005234359</v>
      </c>
      <c r="F52" t="s">
        <v>905</v>
      </c>
    </row>
    <row r="53" spans="1:6" x14ac:dyDescent="0.3">
      <c r="A53" t="s">
        <v>561</v>
      </c>
      <c r="B53" s="13">
        <v>2</v>
      </c>
      <c r="C53" t="s">
        <v>891</v>
      </c>
      <c r="D53" s="13">
        <v>324.99225477189071</v>
      </c>
      <c r="E53" s="13">
        <v>99988.831005234359</v>
      </c>
      <c r="F53" t="s">
        <v>906</v>
      </c>
    </row>
    <row r="54" spans="1:6" x14ac:dyDescent="0.3">
      <c r="A54" t="s">
        <v>562</v>
      </c>
      <c r="B54" s="13">
        <v>2</v>
      </c>
      <c r="C54" t="s">
        <v>891</v>
      </c>
      <c r="D54" s="13">
        <v>628.86225753317319</v>
      </c>
      <c r="E54" s="13">
        <v>99988.831005234359</v>
      </c>
      <c r="F54" t="s">
        <v>907</v>
      </c>
    </row>
    <row r="55" spans="1:6" x14ac:dyDescent="0.3">
      <c r="A55" t="s">
        <v>563</v>
      </c>
      <c r="B55" s="13">
        <v>2</v>
      </c>
      <c r="C55" t="s">
        <v>891</v>
      </c>
      <c r="D55" s="13">
        <v>162.6290115970202</v>
      </c>
      <c r="E55" s="13">
        <v>99988.831005234359</v>
      </c>
      <c r="F55" t="s">
        <v>908</v>
      </c>
    </row>
    <row r="56" spans="1:6" x14ac:dyDescent="0.3">
      <c r="A56" t="s">
        <v>564</v>
      </c>
      <c r="B56" s="13">
        <v>2</v>
      </c>
      <c r="C56" t="s">
        <v>891</v>
      </c>
      <c r="D56" s="13">
        <v>135.11033187950551</v>
      </c>
      <c r="E56" s="13">
        <v>99988.831005234359</v>
      </c>
      <c r="F56" t="s">
        <v>909</v>
      </c>
    </row>
    <row r="57" spans="1:6" x14ac:dyDescent="0.3">
      <c r="A57" t="s">
        <v>565</v>
      </c>
      <c r="B57" s="13">
        <v>2</v>
      </c>
      <c r="C57" t="s">
        <v>891</v>
      </c>
      <c r="D57" s="13">
        <v>16.982475582785661</v>
      </c>
      <c r="E57" s="13">
        <v>99988.831005234359</v>
      </c>
      <c r="F57" t="s">
        <v>910</v>
      </c>
    </row>
    <row r="58" spans="1:6" x14ac:dyDescent="0.3">
      <c r="A58" t="s">
        <v>566</v>
      </c>
      <c r="B58" s="13">
        <v>2</v>
      </c>
      <c r="C58" t="s">
        <v>891</v>
      </c>
      <c r="D58" s="13">
        <v>7193.4943537213567</v>
      </c>
      <c r="E58" s="13">
        <v>99988.831005234359</v>
      </c>
      <c r="F58" t="s">
        <v>911</v>
      </c>
    </row>
    <row r="59" spans="1:6" x14ac:dyDescent="0.3">
      <c r="A59" t="s">
        <v>567</v>
      </c>
      <c r="B59" s="13">
        <v>2</v>
      </c>
      <c r="C59" t="s">
        <v>891</v>
      </c>
      <c r="D59" s="13">
        <v>3653.4660741774901</v>
      </c>
      <c r="E59" s="13">
        <v>99988.831005234359</v>
      </c>
      <c r="F59" t="s">
        <v>912</v>
      </c>
    </row>
    <row r="60" spans="1:6" x14ac:dyDescent="0.3">
      <c r="A60" t="s">
        <v>568</v>
      </c>
      <c r="B60" s="13">
        <v>2</v>
      </c>
      <c r="C60" t="s">
        <v>891</v>
      </c>
      <c r="D60" s="13">
        <v>2171.69693006839</v>
      </c>
      <c r="E60" s="13">
        <v>99988.831005234359</v>
      </c>
      <c r="F60" t="s">
        <v>913</v>
      </c>
    </row>
    <row r="61" spans="1:6" x14ac:dyDescent="0.3">
      <c r="A61" t="s">
        <v>569</v>
      </c>
      <c r="B61" s="13">
        <v>2</v>
      </c>
      <c r="C61" t="s">
        <v>891</v>
      </c>
      <c r="D61" s="13">
        <v>454.67986393821258</v>
      </c>
      <c r="E61" s="13">
        <v>99988.831005234359</v>
      </c>
      <c r="F61" t="s">
        <v>914</v>
      </c>
    </row>
    <row r="62" spans="1:6" x14ac:dyDescent="0.3">
      <c r="A62" t="s">
        <v>570</v>
      </c>
      <c r="B62" s="13">
        <v>2</v>
      </c>
      <c r="C62" t="s">
        <v>891</v>
      </c>
      <c r="D62" s="13">
        <v>0</v>
      </c>
      <c r="E62" s="13">
        <v>99988.831005234359</v>
      </c>
      <c r="F62" t="s">
        <v>915</v>
      </c>
    </row>
    <row r="63" spans="1:6" x14ac:dyDescent="0.3">
      <c r="A63" t="s">
        <v>571</v>
      </c>
      <c r="B63" s="13">
        <v>2</v>
      </c>
      <c r="C63" t="s">
        <v>891</v>
      </c>
      <c r="D63" s="13">
        <v>1807.3061543589911</v>
      </c>
      <c r="E63" s="13">
        <v>99988.831005234359</v>
      </c>
      <c r="F63" t="s">
        <v>916</v>
      </c>
    </row>
    <row r="64" spans="1:6" x14ac:dyDescent="0.3">
      <c r="A64" t="s">
        <v>572</v>
      </c>
      <c r="B64" s="13">
        <v>2</v>
      </c>
      <c r="C64" t="s">
        <v>891</v>
      </c>
      <c r="D64" s="13">
        <v>1116.483523902084</v>
      </c>
      <c r="E64" s="13">
        <v>99988.831005234359</v>
      </c>
      <c r="F64" t="s">
        <v>917</v>
      </c>
    </row>
    <row r="65" spans="1:6" x14ac:dyDescent="0.3">
      <c r="A65" t="s">
        <v>573</v>
      </c>
      <c r="B65" s="13">
        <v>2</v>
      </c>
      <c r="C65" t="s">
        <v>891</v>
      </c>
      <c r="D65" s="13">
        <v>7238.0377417416039</v>
      </c>
      <c r="E65" s="13">
        <v>99988.831005234359</v>
      </c>
      <c r="F65" t="s">
        <v>918</v>
      </c>
    </row>
    <row r="66" spans="1:6" x14ac:dyDescent="0.3">
      <c r="A66" t="s">
        <v>574</v>
      </c>
      <c r="B66" s="13">
        <v>2</v>
      </c>
      <c r="C66" t="s">
        <v>891</v>
      </c>
      <c r="D66" s="13">
        <v>14297.479635078829</v>
      </c>
      <c r="E66" s="13">
        <v>99988.831005234359</v>
      </c>
      <c r="F66" t="s">
        <v>919</v>
      </c>
    </row>
    <row r="67" spans="1:6" x14ac:dyDescent="0.3">
      <c r="A67" t="s">
        <v>575</v>
      </c>
      <c r="B67" s="13">
        <v>2</v>
      </c>
      <c r="C67" t="s">
        <v>891</v>
      </c>
      <c r="D67" s="13">
        <v>7085.9449342793123</v>
      </c>
      <c r="E67" s="13">
        <v>99988.831005234359</v>
      </c>
      <c r="F67" t="s">
        <v>920</v>
      </c>
    </row>
    <row r="68" spans="1:6" x14ac:dyDescent="0.3">
      <c r="A68" t="s">
        <v>576</v>
      </c>
      <c r="B68" s="13">
        <v>2</v>
      </c>
      <c r="C68" t="s">
        <v>891</v>
      </c>
      <c r="D68" s="13">
        <v>18086.05604113582</v>
      </c>
      <c r="E68" s="13">
        <v>99988.831005234359</v>
      </c>
      <c r="F68" t="s">
        <v>921</v>
      </c>
    </row>
    <row r="69" spans="1:6" x14ac:dyDescent="0.3">
      <c r="A69" t="s">
        <v>577</v>
      </c>
      <c r="B69" s="13">
        <v>2</v>
      </c>
      <c r="C69" t="s">
        <v>891</v>
      </c>
      <c r="D69" s="13">
        <v>17933.96323367353</v>
      </c>
      <c r="E69" s="13">
        <v>99988.831005234359</v>
      </c>
      <c r="F69" t="s">
        <v>922</v>
      </c>
    </row>
    <row r="70" spans="1:6" x14ac:dyDescent="0.3">
      <c r="A70" t="s">
        <v>578</v>
      </c>
      <c r="B70" s="13">
        <v>2</v>
      </c>
      <c r="C70" t="s">
        <v>891</v>
      </c>
      <c r="D70" s="13">
        <v>16216.946167543359</v>
      </c>
      <c r="E70" s="13">
        <v>99988.831005234359</v>
      </c>
      <c r="F70" t="s">
        <v>923</v>
      </c>
    </row>
    <row r="71" spans="1:6" x14ac:dyDescent="0.3">
      <c r="A71" t="s">
        <v>579</v>
      </c>
      <c r="B71" s="13">
        <v>2</v>
      </c>
      <c r="C71" t="s">
        <v>891</v>
      </c>
      <c r="D71" s="13">
        <v>19140.735845804429</v>
      </c>
      <c r="E71" s="13">
        <v>99988.831005234359</v>
      </c>
      <c r="F71" t="s">
        <v>924</v>
      </c>
    </row>
    <row r="72" spans="1:6" x14ac:dyDescent="0.3">
      <c r="A72" t="s">
        <v>580</v>
      </c>
      <c r="B72" s="13">
        <v>2</v>
      </c>
      <c r="C72" t="s">
        <v>891</v>
      </c>
      <c r="D72" s="13">
        <v>3684.5012748609151</v>
      </c>
      <c r="E72" s="13">
        <v>99988.831005234359</v>
      </c>
      <c r="F72" t="s">
        <v>925</v>
      </c>
    </row>
    <row r="73" spans="1:6" x14ac:dyDescent="0.3">
      <c r="A73" t="s">
        <v>581</v>
      </c>
      <c r="B73" s="13">
        <v>2</v>
      </c>
      <c r="C73" t="s">
        <v>891</v>
      </c>
      <c r="D73" s="13">
        <v>2494.198172942778</v>
      </c>
      <c r="E73" s="13">
        <v>99988.831005234359</v>
      </c>
      <c r="F73" t="s">
        <v>926</v>
      </c>
    </row>
    <row r="74" spans="1:6" x14ac:dyDescent="0.3">
      <c r="A74" t="s">
        <v>582</v>
      </c>
      <c r="B74" s="13">
        <v>2</v>
      </c>
      <c r="C74" t="s">
        <v>891</v>
      </c>
      <c r="D74" s="13">
        <v>135.11033187950551</v>
      </c>
      <c r="E74" s="13">
        <v>99988.831005234359</v>
      </c>
      <c r="F74" t="s">
        <v>927</v>
      </c>
    </row>
    <row r="75" spans="1:6" x14ac:dyDescent="0.3">
      <c r="A75" t="s">
        <v>583</v>
      </c>
      <c r="B75" s="13">
        <v>2</v>
      </c>
      <c r="C75" t="s">
        <v>891</v>
      </c>
      <c r="D75" s="13">
        <v>16.982475582785661</v>
      </c>
      <c r="E75" s="13">
        <v>99988.831005234359</v>
      </c>
      <c r="F75" t="s">
        <v>928</v>
      </c>
    </row>
    <row r="76" spans="1:6" x14ac:dyDescent="0.3">
      <c r="A76" t="s">
        <v>584</v>
      </c>
      <c r="B76" s="13">
        <v>2</v>
      </c>
      <c r="C76" t="s">
        <v>891</v>
      </c>
      <c r="D76" s="13">
        <v>7193.4943537213567</v>
      </c>
      <c r="E76" s="13">
        <v>99988.831005234359</v>
      </c>
      <c r="F76" t="s">
        <v>929</v>
      </c>
    </row>
    <row r="77" spans="1:6" x14ac:dyDescent="0.3">
      <c r="A77" t="s">
        <v>585</v>
      </c>
      <c r="B77" s="13">
        <v>2</v>
      </c>
      <c r="C77" t="s">
        <v>891</v>
      </c>
      <c r="D77" s="13">
        <v>289.18266994371442</v>
      </c>
      <c r="E77" s="13">
        <v>99988.831005234359</v>
      </c>
      <c r="F77" t="s">
        <v>930</v>
      </c>
    </row>
    <row r="78" spans="1:6" x14ac:dyDescent="0.3">
      <c r="A78" t="s">
        <v>586</v>
      </c>
      <c r="B78" s="13">
        <v>3</v>
      </c>
      <c r="C78" t="s">
        <v>891</v>
      </c>
      <c r="D78" s="13">
        <v>3690.5988309799491</v>
      </c>
      <c r="E78" s="13">
        <v>99998.609302509212</v>
      </c>
      <c r="F78" t="s">
        <v>893</v>
      </c>
    </row>
    <row r="79" spans="1:6" x14ac:dyDescent="0.3">
      <c r="A79" t="s">
        <v>587</v>
      </c>
      <c r="B79" s="13">
        <v>3</v>
      </c>
      <c r="C79" t="s">
        <v>891</v>
      </c>
      <c r="D79" s="13">
        <v>235.6371360852003</v>
      </c>
      <c r="E79" s="13">
        <v>99998.609302509212</v>
      </c>
      <c r="F79" t="s">
        <v>894</v>
      </c>
    </row>
    <row r="80" spans="1:6" x14ac:dyDescent="0.3">
      <c r="A80" t="s">
        <v>588</v>
      </c>
      <c r="B80" s="13">
        <v>3</v>
      </c>
      <c r="C80" t="s">
        <v>891</v>
      </c>
      <c r="D80" s="13">
        <v>1328.614671814538</v>
      </c>
      <c r="E80" s="13">
        <v>99998.609302509212</v>
      </c>
      <c r="F80" t="s">
        <v>895</v>
      </c>
    </row>
    <row r="81" spans="1:6" x14ac:dyDescent="0.3">
      <c r="A81" t="s">
        <v>589</v>
      </c>
      <c r="B81" s="13">
        <v>3</v>
      </c>
      <c r="C81" t="s">
        <v>891</v>
      </c>
      <c r="D81" s="13">
        <v>437.72893591580129</v>
      </c>
      <c r="E81" s="13">
        <v>99998.609302509212</v>
      </c>
      <c r="F81" t="s">
        <v>896</v>
      </c>
    </row>
    <row r="82" spans="1:6" x14ac:dyDescent="0.3">
      <c r="A82" t="s">
        <v>590</v>
      </c>
      <c r="B82" s="13">
        <v>3</v>
      </c>
      <c r="C82" t="s">
        <v>891</v>
      </c>
      <c r="D82" s="13">
        <v>205.84366234961459</v>
      </c>
      <c r="E82" s="13">
        <v>99998.609302509212</v>
      </c>
      <c r="F82" t="s">
        <v>897</v>
      </c>
    </row>
    <row r="83" spans="1:6" x14ac:dyDescent="0.3">
      <c r="A83" t="s">
        <v>591</v>
      </c>
      <c r="B83" s="13">
        <v>3</v>
      </c>
      <c r="C83" t="s">
        <v>891</v>
      </c>
      <c r="D83" s="13">
        <v>2101.0362312858379</v>
      </c>
      <c r="E83" s="13">
        <v>99998.609302509212</v>
      </c>
      <c r="F83" t="s">
        <v>898</v>
      </c>
    </row>
    <row r="84" spans="1:6" x14ac:dyDescent="0.3">
      <c r="A84" t="s">
        <v>592</v>
      </c>
      <c r="B84" s="13">
        <v>3</v>
      </c>
      <c r="C84" t="s">
        <v>891</v>
      </c>
      <c r="D84" s="13">
        <v>142.8778830199669</v>
      </c>
      <c r="E84" s="13">
        <v>99998.609302509212</v>
      </c>
      <c r="F84" t="s">
        <v>899</v>
      </c>
    </row>
    <row r="85" spans="1:6" x14ac:dyDescent="0.3">
      <c r="A85" t="s">
        <v>593</v>
      </c>
      <c r="B85" s="13">
        <v>3</v>
      </c>
      <c r="C85" t="s">
        <v>891</v>
      </c>
      <c r="D85" s="13">
        <v>291.39839245964782</v>
      </c>
      <c r="E85" s="13">
        <v>99998.609302509212</v>
      </c>
      <c r="F85" t="s">
        <v>900</v>
      </c>
    </row>
    <row r="86" spans="1:6" x14ac:dyDescent="0.3">
      <c r="A86" t="s">
        <v>594</v>
      </c>
      <c r="B86" s="13">
        <v>3</v>
      </c>
      <c r="C86" t="s">
        <v>891</v>
      </c>
      <c r="D86" s="13">
        <v>57.600034724890939</v>
      </c>
      <c r="E86" s="13">
        <v>99998.609302509212</v>
      </c>
      <c r="F86" t="s">
        <v>901</v>
      </c>
    </row>
    <row r="87" spans="1:6" x14ac:dyDescent="0.3">
      <c r="A87" t="s">
        <v>595</v>
      </c>
      <c r="B87" s="13">
        <v>3</v>
      </c>
      <c r="C87" t="s">
        <v>891</v>
      </c>
      <c r="D87" s="13">
        <v>67.125223010395999</v>
      </c>
      <c r="E87" s="13">
        <v>99998.609302509212</v>
      </c>
      <c r="F87" t="s">
        <v>902</v>
      </c>
    </row>
    <row r="88" spans="1:6" x14ac:dyDescent="0.3">
      <c r="A88" t="s">
        <v>596</v>
      </c>
      <c r="B88" s="13">
        <v>3</v>
      </c>
      <c r="C88" t="s">
        <v>891</v>
      </c>
      <c r="D88" s="13">
        <v>796.35413898201568</v>
      </c>
      <c r="E88" s="13">
        <v>99998.609302509212</v>
      </c>
      <c r="F88" t="s">
        <v>903</v>
      </c>
    </row>
    <row r="89" spans="1:6" x14ac:dyDescent="0.3">
      <c r="A89" t="s">
        <v>597</v>
      </c>
      <c r="B89" s="13">
        <v>3</v>
      </c>
      <c r="C89" t="s">
        <v>891</v>
      </c>
      <c r="D89" s="13">
        <v>1182.491015429548</v>
      </c>
      <c r="E89" s="13">
        <v>99998.609302509212</v>
      </c>
      <c r="F89" t="s">
        <v>904</v>
      </c>
    </row>
    <row r="90" spans="1:6" x14ac:dyDescent="0.3">
      <c r="A90" t="s">
        <v>598</v>
      </c>
      <c r="B90" s="13">
        <v>3</v>
      </c>
      <c r="C90" t="s">
        <v>891</v>
      </c>
      <c r="D90" s="13">
        <v>436.55426793380042</v>
      </c>
      <c r="E90" s="13">
        <v>99998.609302509212</v>
      </c>
      <c r="F90" t="s">
        <v>905</v>
      </c>
    </row>
    <row r="91" spans="1:6" x14ac:dyDescent="0.3">
      <c r="A91" t="s">
        <v>599</v>
      </c>
      <c r="B91" s="13">
        <v>3</v>
      </c>
      <c r="C91" t="s">
        <v>891</v>
      </c>
      <c r="D91" s="13">
        <v>354.46752439812389</v>
      </c>
      <c r="E91" s="13">
        <v>99998.609302509212</v>
      </c>
      <c r="F91" t="s">
        <v>906</v>
      </c>
    </row>
    <row r="92" spans="1:6" x14ac:dyDescent="0.3">
      <c r="A92" t="s">
        <v>600</v>
      </c>
      <c r="B92" s="13">
        <v>3</v>
      </c>
      <c r="C92" t="s">
        <v>891</v>
      </c>
      <c r="D92" s="13">
        <v>895.51818521937821</v>
      </c>
      <c r="E92" s="13">
        <v>99998.609302509212</v>
      </c>
      <c r="F92" t="s">
        <v>907</v>
      </c>
    </row>
    <row r="93" spans="1:6" x14ac:dyDescent="0.3">
      <c r="A93" t="s">
        <v>601</v>
      </c>
      <c r="B93" s="13">
        <v>3</v>
      </c>
      <c r="C93" t="s">
        <v>891</v>
      </c>
      <c r="D93" s="13">
        <v>72.06772560178031</v>
      </c>
      <c r="E93" s="13">
        <v>99998.609302509212</v>
      </c>
      <c r="F93" t="s">
        <v>908</v>
      </c>
    </row>
    <row r="94" spans="1:6" x14ac:dyDescent="0.3">
      <c r="A94" t="s">
        <v>602</v>
      </c>
      <c r="B94" s="13">
        <v>3</v>
      </c>
      <c r="C94" t="s">
        <v>891</v>
      </c>
      <c r="D94" s="13">
        <v>613.58292764782811</v>
      </c>
      <c r="E94" s="13">
        <v>99998.609302509212</v>
      </c>
      <c r="F94" t="s">
        <v>909</v>
      </c>
    </row>
    <row r="95" spans="1:6" x14ac:dyDescent="0.3">
      <c r="A95" t="s">
        <v>603</v>
      </c>
      <c r="B95" s="13">
        <v>3</v>
      </c>
      <c r="C95" t="s">
        <v>891</v>
      </c>
      <c r="D95" s="13">
        <v>140.7419335045918</v>
      </c>
      <c r="E95" s="13">
        <v>99998.609302509212</v>
      </c>
      <c r="F95" t="s">
        <v>910</v>
      </c>
    </row>
    <row r="96" spans="1:6" x14ac:dyDescent="0.3">
      <c r="A96" t="s">
        <v>604</v>
      </c>
      <c r="B96" s="13">
        <v>3</v>
      </c>
      <c r="C96" t="s">
        <v>891</v>
      </c>
      <c r="D96" s="13">
        <v>3875.570655914134</v>
      </c>
      <c r="E96" s="13">
        <v>99998.609302509212</v>
      </c>
      <c r="F96" t="s">
        <v>911</v>
      </c>
    </row>
    <row r="97" spans="1:6" x14ac:dyDescent="0.3">
      <c r="A97" t="s">
        <v>605</v>
      </c>
      <c r="B97" s="13">
        <v>3</v>
      </c>
      <c r="C97" t="s">
        <v>891</v>
      </c>
      <c r="D97" s="13">
        <v>2535.3071038277099</v>
      </c>
      <c r="E97" s="13">
        <v>99998.609302509212</v>
      </c>
      <c r="F97" t="s">
        <v>912</v>
      </c>
    </row>
    <row r="98" spans="1:6" x14ac:dyDescent="0.3">
      <c r="A98" t="s">
        <v>606</v>
      </c>
      <c r="B98" s="13">
        <v>3</v>
      </c>
      <c r="C98" t="s">
        <v>891</v>
      </c>
      <c r="D98" s="13">
        <v>2243.914114305805</v>
      </c>
      <c r="E98" s="13">
        <v>99998.609302509212</v>
      </c>
      <c r="F98" t="s">
        <v>913</v>
      </c>
    </row>
    <row r="99" spans="1:6" x14ac:dyDescent="0.3">
      <c r="A99" t="s">
        <v>607</v>
      </c>
      <c r="B99" s="13">
        <v>3</v>
      </c>
      <c r="C99" t="s">
        <v>891</v>
      </c>
      <c r="D99" s="13">
        <v>416.12365019493473</v>
      </c>
      <c r="E99" s="13">
        <v>99998.609302509212</v>
      </c>
      <c r="F99" t="s">
        <v>914</v>
      </c>
    </row>
    <row r="100" spans="1:6" x14ac:dyDescent="0.3">
      <c r="A100" t="s">
        <v>608</v>
      </c>
      <c r="B100" s="13">
        <v>3</v>
      </c>
      <c r="C100" t="s">
        <v>891</v>
      </c>
      <c r="D100" s="13">
        <v>0</v>
      </c>
      <c r="E100" s="13">
        <v>99998.609302509212</v>
      </c>
      <c r="F100" t="s">
        <v>915</v>
      </c>
    </row>
    <row r="101" spans="1:6" x14ac:dyDescent="0.3">
      <c r="A101" t="s">
        <v>609</v>
      </c>
      <c r="B101" s="13">
        <v>3</v>
      </c>
      <c r="C101" t="s">
        <v>891</v>
      </c>
      <c r="D101" s="13">
        <v>1232.9084069158159</v>
      </c>
      <c r="E101" s="13">
        <v>99998.609302509212</v>
      </c>
      <c r="F101" t="s">
        <v>916</v>
      </c>
    </row>
    <row r="102" spans="1:6" x14ac:dyDescent="0.3">
      <c r="A102" t="s">
        <v>610</v>
      </c>
      <c r="B102" s="13">
        <v>3</v>
      </c>
      <c r="C102" t="s">
        <v>891</v>
      </c>
      <c r="D102" s="13">
        <v>1322.0534352192819</v>
      </c>
      <c r="E102" s="13">
        <v>99998.609302509212</v>
      </c>
      <c r="F102" t="s">
        <v>917</v>
      </c>
    </row>
    <row r="103" spans="1:6" x14ac:dyDescent="0.3">
      <c r="A103" t="s">
        <v>611</v>
      </c>
      <c r="B103" s="13">
        <v>3</v>
      </c>
      <c r="C103" t="s">
        <v>891</v>
      </c>
      <c r="D103" s="13">
        <v>13170.96862603459</v>
      </c>
      <c r="E103" s="13">
        <v>99998.609302509212</v>
      </c>
      <c r="F103" t="s">
        <v>918</v>
      </c>
    </row>
    <row r="104" spans="1:6" x14ac:dyDescent="0.3">
      <c r="A104" t="s">
        <v>612</v>
      </c>
      <c r="B104" s="13">
        <v>3</v>
      </c>
      <c r="C104" t="s">
        <v>891</v>
      </c>
      <c r="D104" s="13">
        <v>16432.956354300899</v>
      </c>
      <c r="E104" s="13">
        <v>99998.609302509212</v>
      </c>
      <c r="F104" t="s">
        <v>919</v>
      </c>
    </row>
    <row r="105" spans="1:6" x14ac:dyDescent="0.3">
      <c r="A105" t="s">
        <v>613</v>
      </c>
      <c r="B105" s="13">
        <v>3</v>
      </c>
      <c r="C105" t="s">
        <v>891</v>
      </c>
      <c r="D105" s="13">
        <v>12417.361060163839</v>
      </c>
      <c r="E105" s="13">
        <v>99998.609302509212</v>
      </c>
      <c r="F105" t="s">
        <v>920</v>
      </c>
    </row>
    <row r="106" spans="1:6" x14ac:dyDescent="0.3">
      <c r="A106" t="s">
        <v>614</v>
      </c>
      <c r="B106" s="13">
        <v>3</v>
      </c>
      <c r="C106" t="s">
        <v>891</v>
      </c>
      <c r="D106" s="13">
        <v>19581.84638577644</v>
      </c>
      <c r="E106" s="13">
        <v>99998.609302509212</v>
      </c>
      <c r="F106" t="s">
        <v>921</v>
      </c>
    </row>
    <row r="107" spans="1:6" x14ac:dyDescent="0.3">
      <c r="A107" t="s">
        <v>615</v>
      </c>
      <c r="B107" s="13">
        <v>3</v>
      </c>
      <c r="C107" t="s">
        <v>891</v>
      </c>
      <c r="D107" s="13">
        <v>18828.238819905691</v>
      </c>
      <c r="E107" s="13">
        <v>99998.609302509212</v>
      </c>
      <c r="F107" t="s">
        <v>922</v>
      </c>
    </row>
    <row r="108" spans="1:6" x14ac:dyDescent="0.3">
      <c r="A108" t="s">
        <v>616</v>
      </c>
      <c r="B108" s="13">
        <v>3</v>
      </c>
      <c r="C108" t="s">
        <v>891</v>
      </c>
      <c r="D108" s="13">
        <v>17000.448355794819</v>
      </c>
      <c r="E108" s="13">
        <v>99998.609302509212</v>
      </c>
      <c r="F108" t="s">
        <v>923</v>
      </c>
    </row>
    <row r="109" spans="1:6" x14ac:dyDescent="0.3">
      <c r="A109" t="s">
        <v>617</v>
      </c>
      <c r="B109" s="13">
        <v>3</v>
      </c>
      <c r="C109" t="s">
        <v>891</v>
      </c>
      <c r="D109" s="13">
        <v>19560.34023011813</v>
      </c>
      <c r="E109" s="13">
        <v>99998.609302509212</v>
      </c>
      <c r="F109" t="s">
        <v>924</v>
      </c>
    </row>
    <row r="110" spans="1:6" x14ac:dyDescent="0.3">
      <c r="A110" t="s">
        <v>618</v>
      </c>
      <c r="B110" s="13">
        <v>3</v>
      </c>
      <c r="C110" t="s">
        <v>891</v>
      </c>
      <c r="D110" s="13">
        <v>4455.8138217512496</v>
      </c>
      <c r="E110" s="13">
        <v>99998.609302509212</v>
      </c>
      <c r="F110" t="s">
        <v>925</v>
      </c>
    </row>
    <row r="111" spans="1:6" x14ac:dyDescent="0.3">
      <c r="A111" t="s">
        <v>619</v>
      </c>
      <c r="B111" s="13">
        <v>3</v>
      </c>
      <c r="C111" t="s">
        <v>891</v>
      </c>
      <c r="D111" s="13">
        <v>3857.0236467842929</v>
      </c>
      <c r="E111" s="13">
        <v>99998.609302509212</v>
      </c>
      <c r="F111" t="s">
        <v>926</v>
      </c>
    </row>
    <row r="112" spans="1:6" x14ac:dyDescent="0.3">
      <c r="A112" t="s">
        <v>620</v>
      </c>
      <c r="B112" s="13">
        <v>3</v>
      </c>
      <c r="C112" t="s">
        <v>891</v>
      </c>
      <c r="D112" s="13">
        <v>613.58292764782811</v>
      </c>
      <c r="E112" s="13">
        <v>99998.609302509212</v>
      </c>
      <c r="F112" t="s">
        <v>927</v>
      </c>
    </row>
    <row r="113" spans="1:6" x14ac:dyDescent="0.3">
      <c r="A113" t="s">
        <v>621</v>
      </c>
      <c r="B113" s="13">
        <v>3</v>
      </c>
      <c r="C113" t="s">
        <v>891</v>
      </c>
      <c r="D113" s="13">
        <v>140.7419335045918</v>
      </c>
      <c r="E113" s="13">
        <v>99998.609302509212</v>
      </c>
      <c r="F113" t="s">
        <v>928</v>
      </c>
    </row>
    <row r="114" spans="1:6" x14ac:dyDescent="0.3">
      <c r="A114" t="s">
        <v>622</v>
      </c>
      <c r="B114" s="13">
        <v>3</v>
      </c>
      <c r="C114" t="s">
        <v>891</v>
      </c>
      <c r="D114" s="13">
        <v>3875.570655914134</v>
      </c>
      <c r="E114" s="13">
        <v>99998.609302509212</v>
      </c>
      <c r="F114" t="s">
        <v>929</v>
      </c>
    </row>
    <row r="115" spans="1:6" x14ac:dyDescent="0.3">
      <c r="A115" t="s">
        <v>623</v>
      </c>
      <c r="B115" s="13">
        <v>3</v>
      </c>
      <c r="C115" t="s">
        <v>891</v>
      </c>
      <c r="D115" s="13">
        <v>327.48269766255612</v>
      </c>
      <c r="E115" s="13">
        <v>99998.609302509212</v>
      </c>
      <c r="F115" t="s">
        <v>930</v>
      </c>
    </row>
    <row r="116" spans="1:6" x14ac:dyDescent="0.3">
      <c r="A116" t="s">
        <v>624</v>
      </c>
      <c r="B116" s="13">
        <v>4</v>
      </c>
      <c r="C116" t="s">
        <v>891</v>
      </c>
      <c r="D116" s="13">
        <v>8382.719196368449</v>
      </c>
      <c r="E116" s="13">
        <v>99992.252291726545</v>
      </c>
      <c r="F116" t="s">
        <v>893</v>
      </c>
    </row>
    <row r="117" spans="1:6" x14ac:dyDescent="0.3">
      <c r="A117" t="s">
        <v>625</v>
      </c>
      <c r="B117" s="13">
        <v>4</v>
      </c>
      <c r="C117" t="s">
        <v>891</v>
      </c>
      <c r="D117" s="13">
        <v>242.88230274955899</v>
      </c>
      <c r="E117" s="13">
        <v>99992.252291726545</v>
      </c>
      <c r="F117" t="s">
        <v>894</v>
      </c>
    </row>
    <row r="118" spans="1:6" x14ac:dyDescent="0.3">
      <c r="A118" t="s">
        <v>626</v>
      </c>
      <c r="B118" s="13">
        <v>4</v>
      </c>
      <c r="C118" t="s">
        <v>891</v>
      </c>
      <c r="D118" s="13">
        <v>1544.493153127728</v>
      </c>
      <c r="E118" s="13">
        <v>99992.252291726545</v>
      </c>
      <c r="F118" t="s">
        <v>895</v>
      </c>
    </row>
    <row r="119" spans="1:6" x14ac:dyDescent="0.3">
      <c r="A119" t="s">
        <v>627</v>
      </c>
      <c r="B119" s="13">
        <v>4</v>
      </c>
      <c r="C119" t="s">
        <v>891</v>
      </c>
      <c r="D119" s="13">
        <v>6.6216730517490694</v>
      </c>
      <c r="E119" s="13">
        <v>99992.252291726545</v>
      </c>
      <c r="F119" t="s">
        <v>896</v>
      </c>
    </row>
    <row r="120" spans="1:6" x14ac:dyDescent="0.3">
      <c r="A120" t="s">
        <v>628</v>
      </c>
      <c r="B120" s="13">
        <v>4</v>
      </c>
      <c r="C120" t="s">
        <v>891</v>
      </c>
      <c r="D120" s="13">
        <v>126.2527616397015</v>
      </c>
      <c r="E120" s="13">
        <v>99992.252291726545</v>
      </c>
      <c r="F120" t="s">
        <v>897</v>
      </c>
    </row>
    <row r="121" spans="1:6" x14ac:dyDescent="0.3">
      <c r="A121" t="s">
        <v>629</v>
      </c>
      <c r="B121" s="13">
        <v>4</v>
      </c>
      <c r="C121" t="s">
        <v>891</v>
      </c>
      <c r="D121" s="13">
        <v>2250.2787992724261</v>
      </c>
      <c r="E121" s="13">
        <v>99992.252291726545</v>
      </c>
      <c r="F121" t="s">
        <v>898</v>
      </c>
    </row>
    <row r="122" spans="1:6" x14ac:dyDescent="0.3">
      <c r="A122" t="s">
        <v>630</v>
      </c>
      <c r="B122" s="13">
        <v>4</v>
      </c>
      <c r="C122" t="s">
        <v>891</v>
      </c>
      <c r="D122" s="13">
        <v>159.5662060869993</v>
      </c>
      <c r="E122" s="13">
        <v>99992.252291726545</v>
      </c>
      <c r="F122" t="s">
        <v>899</v>
      </c>
    </row>
    <row r="123" spans="1:6" x14ac:dyDescent="0.3">
      <c r="A123" t="s">
        <v>631</v>
      </c>
      <c r="B123" s="13">
        <v>4</v>
      </c>
      <c r="C123" t="s">
        <v>891</v>
      </c>
      <c r="D123" s="13">
        <v>272.66981796119683</v>
      </c>
      <c r="E123" s="13">
        <v>99992.252291726545</v>
      </c>
      <c r="F123" t="s">
        <v>900</v>
      </c>
    </row>
    <row r="124" spans="1:6" x14ac:dyDescent="0.3">
      <c r="A124" t="s">
        <v>632</v>
      </c>
      <c r="B124" s="13">
        <v>4</v>
      </c>
      <c r="C124" t="s">
        <v>891</v>
      </c>
      <c r="D124" s="13">
        <v>69.033329585392792</v>
      </c>
      <c r="E124" s="13">
        <v>99992.252291726545</v>
      </c>
      <c r="F124" t="s">
        <v>901</v>
      </c>
    </row>
    <row r="125" spans="1:6" x14ac:dyDescent="0.3">
      <c r="A125" t="s">
        <v>633</v>
      </c>
      <c r="B125" s="13">
        <v>4</v>
      </c>
      <c r="C125" t="s">
        <v>891</v>
      </c>
      <c r="D125" s="13">
        <v>71.630340801856988</v>
      </c>
      <c r="E125" s="13">
        <v>99992.252291726545</v>
      </c>
      <c r="F125" t="s">
        <v>902</v>
      </c>
    </row>
    <row r="126" spans="1:6" x14ac:dyDescent="0.3">
      <c r="A126" t="s">
        <v>634</v>
      </c>
      <c r="B126" s="13">
        <v>4</v>
      </c>
      <c r="C126" t="s">
        <v>891</v>
      </c>
      <c r="D126" s="13">
        <v>1066.476568951972</v>
      </c>
      <c r="E126" s="13">
        <v>99992.252291726545</v>
      </c>
      <c r="F126" t="s">
        <v>903</v>
      </c>
    </row>
    <row r="127" spans="1:6" x14ac:dyDescent="0.3">
      <c r="A127" t="s">
        <v>635</v>
      </c>
      <c r="B127" s="13">
        <v>4</v>
      </c>
      <c r="C127" t="s">
        <v>891</v>
      </c>
      <c r="D127" s="13">
        <v>2036.5159109865281</v>
      </c>
      <c r="E127" s="13">
        <v>99992.252291726545</v>
      </c>
      <c r="F127" t="s">
        <v>904</v>
      </c>
    </row>
    <row r="128" spans="1:6" x14ac:dyDescent="0.3">
      <c r="A128" t="s">
        <v>636</v>
      </c>
      <c r="B128" s="13">
        <v>4</v>
      </c>
      <c r="C128" t="s">
        <v>891</v>
      </c>
      <c r="D128" s="13">
        <v>451.25378506482622</v>
      </c>
      <c r="E128" s="13">
        <v>99992.252291726545</v>
      </c>
      <c r="F128" t="s">
        <v>905</v>
      </c>
    </row>
    <row r="129" spans="1:6" x14ac:dyDescent="0.3">
      <c r="A129" t="s">
        <v>637</v>
      </c>
      <c r="B129" s="13">
        <v>4</v>
      </c>
      <c r="C129" t="s">
        <v>891</v>
      </c>
      <c r="D129" s="13">
        <v>550.78709264010911</v>
      </c>
      <c r="E129" s="13">
        <v>99992.252291726545</v>
      </c>
      <c r="F129" t="s">
        <v>906</v>
      </c>
    </row>
    <row r="130" spans="1:6" x14ac:dyDescent="0.3">
      <c r="A130" t="s">
        <v>638</v>
      </c>
      <c r="B130" s="13">
        <v>4</v>
      </c>
      <c r="C130" t="s">
        <v>891</v>
      </c>
      <c r="D130" s="13">
        <v>1010.368872390912</v>
      </c>
      <c r="E130" s="13">
        <v>99992.252291726545</v>
      </c>
      <c r="F130" t="s">
        <v>907</v>
      </c>
    </row>
    <row r="131" spans="1:6" x14ac:dyDescent="0.3">
      <c r="A131" t="s">
        <v>639</v>
      </c>
      <c r="B131" s="13">
        <v>4</v>
      </c>
      <c r="C131" t="s">
        <v>891</v>
      </c>
      <c r="D131" s="13">
        <v>189.76662290101319</v>
      </c>
      <c r="E131" s="13">
        <v>99992.252291726545</v>
      </c>
      <c r="F131" t="s">
        <v>908</v>
      </c>
    </row>
    <row r="132" spans="1:6" x14ac:dyDescent="0.3">
      <c r="A132" t="s">
        <v>640</v>
      </c>
      <c r="B132" s="13">
        <v>4</v>
      </c>
      <c r="C132" t="s">
        <v>891</v>
      </c>
      <c r="D132" s="13">
        <v>1335.352676691027</v>
      </c>
      <c r="E132" s="13">
        <v>99992.252291726545</v>
      </c>
      <c r="F132" t="s">
        <v>909</v>
      </c>
    </row>
    <row r="133" spans="1:6" x14ac:dyDescent="0.3">
      <c r="A133" t="s">
        <v>641</v>
      </c>
      <c r="B133" s="13">
        <v>4</v>
      </c>
      <c r="C133" t="s">
        <v>891</v>
      </c>
      <c r="D133" s="13">
        <v>448.35073893824909</v>
      </c>
      <c r="E133" s="13">
        <v>99992.252291726545</v>
      </c>
      <c r="F133" t="s">
        <v>910</v>
      </c>
    </row>
    <row r="134" spans="1:6" x14ac:dyDescent="0.3">
      <c r="A134" t="s">
        <v>642</v>
      </c>
      <c r="B134" s="13">
        <v>4</v>
      </c>
      <c r="C134" t="s">
        <v>891</v>
      </c>
      <c r="D134" s="13">
        <v>2926.5136716071829</v>
      </c>
      <c r="E134" s="13">
        <v>99992.252291726545</v>
      </c>
      <c r="F134" t="s">
        <v>911</v>
      </c>
    </row>
    <row r="135" spans="1:6" x14ac:dyDescent="0.3">
      <c r="A135" t="s">
        <v>643</v>
      </c>
      <c r="B135" s="13">
        <v>4</v>
      </c>
      <c r="C135" t="s">
        <v>891</v>
      </c>
      <c r="D135" s="13">
        <v>2094.7620347978691</v>
      </c>
      <c r="E135" s="13">
        <v>99992.252291726545</v>
      </c>
      <c r="F135" t="s">
        <v>912</v>
      </c>
    </row>
    <row r="136" spans="1:6" x14ac:dyDescent="0.3">
      <c r="A136" t="s">
        <v>644</v>
      </c>
      <c r="B136" s="13">
        <v>4</v>
      </c>
      <c r="C136" t="s">
        <v>891</v>
      </c>
      <c r="D136" s="13">
        <v>2409.8450053594252</v>
      </c>
      <c r="E136" s="13">
        <v>99992.252291726545</v>
      </c>
      <c r="F136" t="s">
        <v>913</v>
      </c>
    </row>
    <row r="137" spans="1:6" x14ac:dyDescent="0.3">
      <c r="A137" t="s">
        <v>645</v>
      </c>
      <c r="B137" s="13">
        <v>4</v>
      </c>
      <c r="C137" t="s">
        <v>891</v>
      </c>
      <c r="D137" s="13">
        <v>413.33348834844662</v>
      </c>
      <c r="E137" s="13">
        <v>99992.252291726545</v>
      </c>
      <c r="F137" t="s">
        <v>914</v>
      </c>
    </row>
    <row r="138" spans="1:6" x14ac:dyDescent="0.3">
      <c r="A138" t="s">
        <v>646</v>
      </c>
      <c r="B138" s="13">
        <v>4</v>
      </c>
      <c r="C138" t="s">
        <v>891</v>
      </c>
      <c r="D138" s="13">
        <v>0</v>
      </c>
      <c r="E138" s="13">
        <v>99992.252291726545</v>
      </c>
      <c r="F138" t="s">
        <v>915</v>
      </c>
    </row>
    <row r="139" spans="1:6" x14ac:dyDescent="0.3">
      <c r="A139" t="s">
        <v>647</v>
      </c>
      <c r="B139" s="13">
        <v>4</v>
      </c>
      <c r="C139" t="s">
        <v>891</v>
      </c>
      <c r="D139" s="13">
        <v>1517.730354016797</v>
      </c>
      <c r="E139" s="13">
        <v>99992.252291726545</v>
      </c>
      <c r="F139" t="s">
        <v>916</v>
      </c>
    </row>
    <row r="140" spans="1:6" x14ac:dyDescent="0.3">
      <c r="A140" t="s">
        <v>648</v>
      </c>
      <c r="B140" s="13">
        <v>4</v>
      </c>
      <c r="C140" t="s">
        <v>891</v>
      </c>
      <c r="D140" s="13">
        <v>1750.922587932034</v>
      </c>
      <c r="E140" s="13">
        <v>99992.252291726545</v>
      </c>
      <c r="F140" t="s">
        <v>917</v>
      </c>
    </row>
    <row r="141" spans="1:6" x14ac:dyDescent="0.3">
      <c r="A141" t="s">
        <v>649</v>
      </c>
      <c r="B141" s="13">
        <v>4</v>
      </c>
      <c r="C141" t="s">
        <v>891</v>
      </c>
      <c r="D141" s="13">
        <v>18566.158809941749</v>
      </c>
      <c r="E141" s="13">
        <v>99992.252291726545</v>
      </c>
      <c r="F141" t="s">
        <v>918</v>
      </c>
    </row>
    <row r="142" spans="1:6" x14ac:dyDescent="0.3">
      <c r="A142" t="s">
        <v>650</v>
      </c>
      <c r="B142" s="13">
        <v>4</v>
      </c>
      <c r="C142" t="s">
        <v>891</v>
      </c>
      <c r="D142" s="13">
        <v>20161.241818124741</v>
      </c>
      <c r="E142" s="13">
        <v>99992.252291726545</v>
      </c>
      <c r="F142" t="s">
        <v>919</v>
      </c>
    </row>
    <row r="143" spans="1:6" x14ac:dyDescent="0.3">
      <c r="A143" t="s">
        <v>651</v>
      </c>
      <c r="B143" s="13">
        <v>4</v>
      </c>
      <c r="C143" t="s">
        <v>891</v>
      </c>
      <c r="D143" s="13">
        <v>16786.83980828623</v>
      </c>
      <c r="E143" s="13">
        <v>99992.252291726545</v>
      </c>
      <c r="F143" t="s">
        <v>920</v>
      </c>
    </row>
    <row r="144" spans="1:6" x14ac:dyDescent="0.3">
      <c r="A144" t="s">
        <v>652</v>
      </c>
      <c r="B144" s="13">
        <v>4</v>
      </c>
      <c r="C144" t="s">
        <v>891</v>
      </c>
      <c r="D144" s="13">
        <v>23587.43451634681</v>
      </c>
      <c r="E144" s="13">
        <v>99992.252291726545</v>
      </c>
      <c r="F144" t="s">
        <v>921</v>
      </c>
    </row>
    <row r="145" spans="1:6" x14ac:dyDescent="0.3">
      <c r="A145" t="s">
        <v>653</v>
      </c>
      <c r="B145" s="13">
        <v>4</v>
      </c>
      <c r="C145" t="s">
        <v>891</v>
      </c>
      <c r="D145" s="13">
        <v>21808.11551469129</v>
      </c>
      <c r="E145" s="13">
        <v>99992.252291726545</v>
      </c>
      <c r="F145" t="s">
        <v>922</v>
      </c>
    </row>
    <row r="146" spans="1:6" x14ac:dyDescent="0.3">
      <c r="A146" t="s">
        <v>654</v>
      </c>
      <c r="B146" s="13">
        <v>4</v>
      </c>
      <c r="C146" t="s">
        <v>891</v>
      </c>
      <c r="D146" s="13">
        <v>19811.603997680311</v>
      </c>
      <c r="E146" s="13">
        <v>99992.252291726545</v>
      </c>
      <c r="F146" t="s">
        <v>923</v>
      </c>
    </row>
    <row r="147" spans="1:6" x14ac:dyDescent="0.3">
      <c r="A147" t="s">
        <v>655</v>
      </c>
      <c r="B147" s="13">
        <v>4</v>
      </c>
      <c r="C147" t="s">
        <v>891</v>
      </c>
      <c r="D147" s="13">
        <v>23080.06376184259</v>
      </c>
      <c r="E147" s="13">
        <v>99992.252291726545</v>
      </c>
      <c r="F147" t="s">
        <v>924</v>
      </c>
    </row>
    <row r="148" spans="1:6" x14ac:dyDescent="0.3">
      <c r="A148" t="s">
        <v>656</v>
      </c>
      <c r="B148" s="13">
        <v>4</v>
      </c>
      <c r="C148" t="s">
        <v>891</v>
      </c>
      <c r="D148" s="13">
        <v>3565.9338972472301</v>
      </c>
      <c r="E148" s="13">
        <v>99992.252291726545</v>
      </c>
      <c r="F148" t="s">
        <v>925</v>
      </c>
    </row>
    <row r="149" spans="1:6" x14ac:dyDescent="0.3">
      <c r="A149" t="s">
        <v>657</v>
      </c>
      <c r="B149" s="13">
        <v>4</v>
      </c>
      <c r="C149" t="s">
        <v>891</v>
      </c>
      <c r="D149" s="13">
        <v>4585.6402317641196</v>
      </c>
      <c r="E149" s="13">
        <v>99992.252291726545</v>
      </c>
      <c r="F149" t="s">
        <v>926</v>
      </c>
    </row>
    <row r="150" spans="1:6" x14ac:dyDescent="0.3">
      <c r="A150" t="s">
        <v>658</v>
      </c>
      <c r="B150" s="13">
        <v>4</v>
      </c>
      <c r="C150" t="s">
        <v>891</v>
      </c>
      <c r="D150" s="13">
        <v>1335.352676691027</v>
      </c>
      <c r="E150" s="13">
        <v>99992.252291726545</v>
      </c>
      <c r="F150" t="s">
        <v>927</v>
      </c>
    </row>
    <row r="151" spans="1:6" x14ac:dyDescent="0.3">
      <c r="A151" t="s">
        <v>659</v>
      </c>
      <c r="B151" s="13">
        <v>4</v>
      </c>
      <c r="C151" t="s">
        <v>891</v>
      </c>
      <c r="D151" s="13">
        <v>448.35073893824909</v>
      </c>
      <c r="E151" s="13">
        <v>99992.252291726545</v>
      </c>
      <c r="F151" t="s">
        <v>928</v>
      </c>
    </row>
    <row r="152" spans="1:6" x14ac:dyDescent="0.3">
      <c r="A152" t="s">
        <v>660</v>
      </c>
      <c r="B152" s="13">
        <v>4</v>
      </c>
      <c r="C152" t="s">
        <v>891</v>
      </c>
      <c r="D152" s="13">
        <v>2926.5136716071829</v>
      </c>
      <c r="E152" s="13">
        <v>99992.252291726545</v>
      </c>
      <c r="F152" t="s">
        <v>929</v>
      </c>
    </row>
    <row r="153" spans="1:6" x14ac:dyDescent="0.3">
      <c r="A153" t="s">
        <v>661</v>
      </c>
      <c r="B153" s="13">
        <v>4</v>
      </c>
      <c r="C153" t="s">
        <v>891</v>
      </c>
      <c r="D153" s="13">
        <v>174.51214422913239</v>
      </c>
      <c r="E153" s="13">
        <v>99992.252291726545</v>
      </c>
      <c r="F153" t="s">
        <v>930</v>
      </c>
    </row>
    <row r="154" spans="1:6" x14ac:dyDescent="0.3">
      <c r="A154" t="s">
        <v>662</v>
      </c>
      <c r="B154" s="13">
        <v>5</v>
      </c>
      <c r="C154" t="s">
        <v>891</v>
      </c>
      <c r="D154" s="13">
        <v>11822.410859716259</v>
      </c>
      <c r="E154" s="13">
        <v>99939.229778800975</v>
      </c>
      <c r="F154" t="s">
        <v>893</v>
      </c>
    </row>
    <row r="155" spans="1:6" x14ac:dyDescent="0.3">
      <c r="A155" t="s">
        <v>663</v>
      </c>
      <c r="B155" s="13">
        <v>5</v>
      </c>
      <c r="C155" t="s">
        <v>891</v>
      </c>
      <c r="D155" s="13">
        <v>501.5495159619187</v>
      </c>
      <c r="E155" s="13">
        <v>99939.229778800975</v>
      </c>
      <c r="F155" t="s">
        <v>894</v>
      </c>
    </row>
    <row r="156" spans="1:6" x14ac:dyDescent="0.3">
      <c r="A156" t="s">
        <v>664</v>
      </c>
      <c r="B156" s="13">
        <v>5</v>
      </c>
      <c r="C156" t="s">
        <v>891</v>
      </c>
      <c r="D156" s="13">
        <v>1507.300102746425</v>
      </c>
      <c r="E156" s="13">
        <v>99939.229778800975</v>
      </c>
      <c r="F156" t="s">
        <v>895</v>
      </c>
    </row>
    <row r="157" spans="1:6" x14ac:dyDescent="0.3">
      <c r="A157" t="s">
        <v>665</v>
      </c>
      <c r="B157" s="13">
        <v>5</v>
      </c>
      <c r="C157" t="s">
        <v>891</v>
      </c>
      <c r="D157" s="13">
        <v>0</v>
      </c>
      <c r="E157" s="13">
        <v>99939.229778800975</v>
      </c>
      <c r="F157" t="s">
        <v>896</v>
      </c>
    </row>
    <row r="158" spans="1:6" x14ac:dyDescent="0.3">
      <c r="A158" t="s">
        <v>666</v>
      </c>
      <c r="B158" s="13">
        <v>5</v>
      </c>
      <c r="C158" t="s">
        <v>891</v>
      </c>
      <c r="D158" s="13">
        <v>89.281590342048744</v>
      </c>
      <c r="E158" s="13">
        <v>99939.229778800975</v>
      </c>
      <c r="F158" t="s">
        <v>897</v>
      </c>
    </row>
    <row r="159" spans="1:6" x14ac:dyDescent="0.3">
      <c r="A159" t="s">
        <v>667</v>
      </c>
      <c r="B159" s="13">
        <v>5</v>
      </c>
      <c r="C159" t="s">
        <v>891</v>
      </c>
      <c r="D159" s="13">
        <v>2764.7948263795729</v>
      </c>
      <c r="E159" s="13">
        <v>99939.229778800975</v>
      </c>
      <c r="F159" t="s">
        <v>898</v>
      </c>
    </row>
    <row r="160" spans="1:6" x14ac:dyDescent="0.3">
      <c r="A160" t="s">
        <v>668</v>
      </c>
      <c r="B160" s="13">
        <v>5</v>
      </c>
      <c r="C160" t="s">
        <v>891</v>
      </c>
      <c r="D160" s="13">
        <v>195.77428529739319</v>
      </c>
      <c r="E160" s="13">
        <v>99939.229778800975</v>
      </c>
      <c r="F160" t="s">
        <v>899</v>
      </c>
    </row>
    <row r="161" spans="1:6" x14ac:dyDescent="0.3">
      <c r="A161" t="s">
        <v>669</v>
      </c>
      <c r="B161" s="13">
        <v>5</v>
      </c>
      <c r="C161" t="s">
        <v>891</v>
      </c>
      <c r="D161" s="13">
        <v>284.90780355248592</v>
      </c>
      <c r="E161" s="13">
        <v>99939.229778800975</v>
      </c>
      <c r="F161" t="s">
        <v>900</v>
      </c>
    </row>
    <row r="162" spans="1:6" x14ac:dyDescent="0.3">
      <c r="A162" t="s">
        <v>670</v>
      </c>
      <c r="B162" s="13">
        <v>5</v>
      </c>
      <c r="C162" t="s">
        <v>891</v>
      </c>
      <c r="D162" s="13">
        <v>76.401967111990132</v>
      </c>
      <c r="E162" s="13">
        <v>99939.229778800975</v>
      </c>
      <c r="F162" t="s">
        <v>901</v>
      </c>
    </row>
    <row r="163" spans="1:6" x14ac:dyDescent="0.3">
      <c r="A163" t="s">
        <v>671</v>
      </c>
      <c r="B163" s="13">
        <v>5</v>
      </c>
      <c r="C163" t="s">
        <v>891</v>
      </c>
      <c r="D163" s="13">
        <v>86.284915472151184</v>
      </c>
      <c r="E163" s="13">
        <v>99939.229778800975</v>
      </c>
      <c r="F163" t="s">
        <v>902</v>
      </c>
    </row>
    <row r="164" spans="1:6" x14ac:dyDescent="0.3">
      <c r="A164" t="s">
        <v>672</v>
      </c>
      <c r="B164" s="13">
        <v>5</v>
      </c>
      <c r="C164" t="s">
        <v>891</v>
      </c>
      <c r="D164" s="13">
        <v>582.53567601276893</v>
      </c>
      <c r="E164" s="13">
        <v>99939.229778800975</v>
      </c>
      <c r="F164" t="s">
        <v>903</v>
      </c>
    </row>
    <row r="165" spans="1:6" x14ac:dyDescent="0.3">
      <c r="A165" t="s">
        <v>673</v>
      </c>
      <c r="B165" s="13">
        <v>5</v>
      </c>
      <c r="C165" t="s">
        <v>891</v>
      </c>
      <c r="D165" s="13">
        <v>1796.850613148808</v>
      </c>
      <c r="E165" s="13">
        <v>99939.229778800975</v>
      </c>
      <c r="F165" t="s">
        <v>904</v>
      </c>
    </row>
    <row r="166" spans="1:6" x14ac:dyDescent="0.3">
      <c r="A166" t="s">
        <v>674</v>
      </c>
      <c r="B166" s="13">
        <v>5</v>
      </c>
      <c r="C166" t="s">
        <v>891</v>
      </c>
      <c r="D166" s="13">
        <v>459.82596167699131</v>
      </c>
      <c r="E166" s="13">
        <v>99939.229778800975</v>
      </c>
      <c r="F166" t="s">
        <v>905</v>
      </c>
    </row>
    <row r="167" spans="1:6" x14ac:dyDescent="0.3">
      <c r="A167" t="s">
        <v>675</v>
      </c>
      <c r="B167" s="13">
        <v>5</v>
      </c>
      <c r="C167" t="s">
        <v>891</v>
      </c>
      <c r="D167" s="13">
        <v>470.00363256236591</v>
      </c>
      <c r="E167" s="13">
        <v>99939.229778800975</v>
      </c>
      <c r="F167" t="s">
        <v>906</v>
      </c>
    </row>
    <row r="168" spans="1:6" x14ac:dyDescent="0.3">
      <c r="A168" t="s">
        <v>676</v>
      </c>
      <c r="B168" s="13">
        <v>5</v>
      </c>
      <c r="C168" t="s">
        <v>891</v>
      </c>
      <c r="D168" s="13">
        <v>996.18479851811537</v>
      </c>
      <c r="E168" s="13">
        <v>99939.229778800975</v>
      </c>
      <c r="F168" t="s">
        <v>907</v>
      </c>
    </row>
    <row r="169" spans="1:6" x14ac:dyDescent="0.3">
      <c r="A169" t="s">
        <v>677</v>
      </c>
      <c r="B169" s="13">
        <v>5</v>
      </c>
      <c r="C169" t="s">
        <v>891</v>
      </c>
      <c r="D169" s="13">
        <v>238.46597068942091</v>
      </c>
      <c r="E169" s="13">
        <v>99939.229778800975</v>
      </c>
      <c r="F169" t="s">
        <v>908</v>
      </c>
    </row>
    <row r="170" spans="1:6" x14ac:dyDescent="0.3">
      <c r="A170" t="s">
        <v>678</v>
      </c>
      <c r="B170" s="13">
        <v>5</v>
      </c>
      <c r="C170" t="s">
        <v>891</v>
      </c>
      <c r="D170" s="13">
        <v>1924.135060582747</v>
      </c>
      <c r="E170" s="13">
        <v>99939.229778800975</v>
      </c>
      <c r="F170" t="s">
        <v>909</v>
      </c>
    </row>
    <row r="171" spans="1:6" x14ac:dyDescent="0.3">
      <c r="A171" t="s">
        <v>679</v>
      </c>
      <c r="B171" s="13">
        <v>5</v>
      </c>
      <c r="C171" t="s">
        <v>891</v>
      </c>
      <c r="D171" s="13">
        <v>754.19493578718834</v>
      </c>
      <c r="E171" s="13">
        <v>99939.229778800975</v>
      </c>
      <c r="F171" t="s">
        <v>910</v>
      </c>
    </row>
    <row r="172" spans="1:6" x14ac:dyDescent="0.3">
      <c r="A172" t="s">
        <v>680</v>
      </c>
      <c r="B172" s="13">
        <v>5</v>
      </c>
      <c r="C172" t="s">
        <v>891</v>
      </c>
      <c r="D172" s="13">
        <v>2675.883211349862</v>
      </c>
      <c r="E172" s="13">
        <v>99939.229778800975</v>
      </c>
      <c r="F172" t="s">
        <v>911</v>
      </c>
    </row>
    <row r="173" spans="1:6" x14ac:dyDescent="0.3">
      <c r="A173" t="s">
        <v>681</v>
      </c>
      <c r="B173" s="13">
        <v>5</v>
      </c>
      <c r="C173" t="s">
        <v>891</v>
      </c>
      <c r="D173" s="13">
        <v>2192.7333772141601</v>
      </c>
      <c r="E173" s="13">
        <v>99939.229778800975</v>
      </c>
      <c r="F173" t="s">
        <v>912</v>
      </c>
    </row>
    <row r="174" spans="1:6" x14ac:dyDescent="0.3">
      <c r="A174" t="s">
        <v>682</v>
      </c>
      <c r="B174" s="13">
        <v>5</v>
      </c>
      <c r="C174" t="s">
        <v>891</v>
      </c>
      <c r="D174" s="13">
        <v>2960.5691116769658</v>
      </c>
      <c r="E174" s="13">
        <v>99939.229778800975</v>
      </c>
      <c r="F174" t="s">
        <v>913</v>
      </c>
    </row>
    <row r="175" spans="1:6" x14ac:dyDescent="0.3">
      <c r="A175" t="s">
        <v>683</v>
      </c>
      <c r="B175" s="13">
        <v>5</v>
      </c>
      <c r="C175" t="s">
        <v>891</v>
      </c>
      <c r="D175" s="13">
        <v>447.59468613662722</v>
      </c>
      <c r="E175" s="13">
        <v>99939.229778800975</v>
      </c>
      <c r="F175" t="s">
        <v>914</v>
      </c>
    </row>
    <row r="176" spans="1:6" x14ac:dyDescent="0.3">
      <c r="A176" t="s">
        <v>684</v>
      </c>
      <c r="B176" s="13">
        <v>5</v>
      </c>
      <c r="C176" t="s">
        <v>891</v>
      </c>
      <c r="D176" s="13">
        <v>0</v>
      </c>
      <c r="E176" s="13">
        <v>99939.229778800975</v>
      </c>
      <c r="F176" t="s">
        <v>915</v>
      </c>
    </row>
    <row r="177" spans="1:6" x14ac:dyDescent="0.3">
      <c r="A177" t="s">
        <v>685</v>
      </c>
      <c r="B177" s="13">
        <v>5</v>
      </c>
      <c r="C177" t="s">
        <v>891</v>
      </c>
      <c r="D177" s="13">
        <v>1042.3616376897601</v>
      </c>
      <c r="E177" s="13">
        <v>99939.229778800975</v>
      </c>
      <c r="F177" t="s">
        <v>916</v>
      </c>
    </row>
    <row r="178" spans="1:6" x14ac:dyDescent="0.3">
      <c r="A178" t="s">
        <v>686</v>
      </c>
      <c r="B178" s="13">
        <v>5</v>
      </c>
      <c r="C178" t="s">
        <v>891</v>
      </c>
      <c r="D178" s="13">
        <v>1704.6544017699021</v>
      </c>
      <c r="E178" s="13">
        <v>99939.229778800975</v>
      </c>
      <c r="F178" t="s">
        <v>917</v>
      </c>
    </row>
    <row r="179" spans="1:6" x14ac:dyDescent="0.3">
      <c r="A179" t="s">
        <v>687</v>
      </c>
      <c r="B179" s="13">
        <v>5</v>
      </c>
      <c r="C179" t="s">
        <v>891</v>
      </c>
      <c r="D179" s="13">
        <v>23576.37430423461</v>
      </c>
      <c r="E179" s="13">
        <v>99939.229778800975</v>
      </c>
      <c r="F179" t="s">
        <v>918</v>
      </c>
    </row>
    <row r="180" spans="1:6" x14ac:dyDescent="0.3">
      <c r="A180" t="s">
        <v>688</v>
      </c>
      <c r="B180" s="13">
        <v>5</v>
      </c>
      <c r="C180" t="s">
        <v>891</v>
      </c>
      <c r="D180" s="13">
        <v>24348.02322169067</v>
      </c>
      <c r="E180" s="13">
        <v>99939.229778800975</v>
      </c>
      <c r="F180" t="s">
        <v>919</v>
      </c>
    </row>
    <row r="181" spans="1:6" x14ac:dyDescent="0.3">
      <c r="A181" t="s">
        <v>689</v>
      </c>
      <c r="B181" s="13">
        <v>5</v>
      </c>
      <c r="C181" t="s">
        <v>891</v>
      </c>
      <c r="D181" s="13">
        <v>20927.531966903269</v>
      </c>
      <c r="E181" s="13">
        <v>99939.229778800975</v>
      </c>
      <c r="F181" t="s">
        <v>920</v>
      </c>
    </row>
    <row r="182" spans="1:6" x14ac:dyDescent="0.3">
      <c r="A182" t="s">
        <v>690</v>
      </c>
      <c r="B182" s="13">
        <v>5</v>
      </c>
      <c r="C182" t="s">
        <v>891</v>
      </c>
      <c r="D182" s="13">
        <v>28444.990892798629</v>
      </c>
      <c r="E182" s="13">
        <v>99939.229778800975</v>
      </c>
      <c r="F182" t="s">
        <v>921</v>
      </c>
    </row>
    <row r="183" spans="1:6" x14ac:dyDescent="0.3">
      <c r="A183" t="s">
        <v>691</v>
      </c>
      <c r="B183" s="13">
        <v>5</v>
      </c>
      <c r="C183" t="s">
        <v>891</v>
      </c>
      <c r="D183" s="13">
        <v>25796.148555467291</v>
      </c>
      <c r="E183" s="13">
        <v>99939.229778800975</v>
      </c>
      <c r="F183" t="s">
        <v>922</v>
      </c>
    </row>
    <row r="184" spans="1:6" x14ac:dyDescent="0.3">
      <c r="A184" t="s">
        <v>692</v>
      </c>
      <c r="B184" s="13">
        <v>5</v>
      </c>
      <c r="C184" t="s">
        <v>891</v>
      </c>
      <c r="D184" s="13">
        <v>23283.174129926949</v>
      </c>
      <c r="E184" s="13">
        <v>99939.229778800975</v>
      </c>
      <c r="F184" t="s">
        <v>923</v>
      </c>
    </row>
    <row r="185" spans="1:6" x14ac:dyDescent="0.3">
      <c r="A185" t="s">
        <v>693</v>
      </c>
      <c r="B185" s="13">
        <v>5</v>
      </c>
      <c r="C185" t="s">
        <v>891</v>
      </c>
      <c r="D185" s="13">
        <v>26032.777048417709</v>
      </c>
      <c r="E185" s="13">
        <v>99939.229778800975</v>
      </c>
      <c r="F185" t="s">
        <v>924</v>
      </c>
    </row>
    <row r="186" spans="1:6" x14ac:dyDescent="0.3">
      <c r="A186" t="s">
        <v>694</v>
      </c>
      <c r="B186" s="13">
        <v>5</v>
      </c>
      <c r="C186" t="s">
        <v>891</v>
      </c>
      <c r="D186" s="13">
        <v>3427.5210037816269</v>
      </c>
      <c r="E186" s="13">
        <v>99939.229778800975</v>
      </c>
      <c r="F186" t="s">
        <v>925</v>
      </c>
    </row>
    <row r="187" spans="1:6" x14ac:dyDescent="0.3">
      <c r="A187" t="s">
        <v>695</v>
      </c>
      <c r="B187" s="13">
        <v>5</v>
      </c>
      <c r="C187" t="s">
        <v>891</v>
      </c>
      <c r="D187" s="13">
        <v>6629.0956610326384</v>
      </c>
      <c r="E187" s="13">
        <v>99939.229778800975</v>
      </c>
      <c r="F187" t="s">
        <v>926</v>
      </c>
    </row>
    <row r="188" spans="1:6" x14ac:dyDescent="0.3">
      <c r="A188" t="s">
        <v>696</v>
      </c>
      <c r="B188" s="13">
        <v>5</v>
      </c>
      <c r="C188" t="s">
        <v>891</v>
      </c>
      <c r="D188" s="13">
        <v>1924.135060582747</v>
      </c>
      <c r="E188" s="13">
        <v>99939.229778800975</v>
      </c>
      <c r="F188" t="s">
        <v>927</v>
      </c>
    </row>
    <row r="189" spans="1:6" x14ac:dyDescent="0.3">
      <c r="A189" t="s">
        <v>697</v>
      </c>
      <c r="B189" s="13">
        <v>5</v>
      </c>
      <c r="C189" t="s">
        <v>891</v>
      </c>
      <c r="D189" s="13">
        <v>754.19493578718834</v>
      </c>
      <c r="E189" s="13">
        <v>99939.229778800975</v>
      </c>
      <c r="F189" t="s">
        <v>928</v>
      </c>
    </row>
    <row r="190" spans="1:6" x14ac:dyDescent="0.3">
      <c r="A190" t="s">
        <v>698</v>
      </c>
      <c r="B190" s="13">
        <v>5</v>
      </c>
      <c r="C190" t="s">
        <v>891</v>
      </c>
      <c r="D190" s="13">
        <v>2675.883211349862</v>
      </c>
      <c r="E190" s="13">
        <v>99939.229778800975</v>
      </c>
      <c r="F190" t="s">
        <v>929</v>
      </c>
    </row>
    <row r="191" spans="1:6" x14ac:dyDescent="0.3">
      <c r="A191" t="s">
        <v>699</v>
      </c>
      <c r="B191" s="13">
        <v>5</v>
      </c>
      <c r="C191" t="s">
        <v>891</v>
      </c>
      <c r="D191" s="13">
        <v>94.602168163766876</v>
      </c>
      <c r="E191" s="13">
        <v>99939.229778800975</v>
      </c>
      <c r="F191" t="s">
        <v>930</v>
      </c>
    </row>
    <row r="192" spans="1:6" x14ac:dyDescent="0.3">
      <c r="A192" t="s">
        <v>700</v>
      </c>
      <c r="B192" s="13">
        <v>6</v>
      </c>
      <c r="C192" t="s">
        <v>891</v>
      </c>
      <c r="D192" s="13">
        <v>16077.59125202595</v>
      </c>
      <c r="E192" s="13">
        <v>99981.531562891876</v>
      </c>
      <c r="F192" t="s">
        <v>893</v>
      </c>
    </row>
    <row r="193" spans="1:6" x14ac:dyDescent="0.3">
      <c r="A193" t="s">
        <v>701</v>
      </c>
      <c r="B193" s="13">
        <v>6</v>
      </c>
      <c r="C193" t="s">
        <v>891</v>
      </c>
      <c r="D193" s="13">
        <v>97.277508174790711</v>
      </c>
      <c r="E193" s="13">
        <v>99981.531562891876</v>
      </c>
      <c r="F193" t="s">
        <v>894</v>
      </c>
    </row>
    <row r="194" spans="1:6" x14ac:dyDescent="0.3">
      <c r="A194" t="s">
        <v>702</v>
      </c>
      <c r="B194" s="13">
        <v>6</v>
      </c>
      <c r="C194" t="s">
        <v>891</v>
      </c>
      <c r="D194" s="13">
        <v>1224.219789325791</v>
      </c>
      <c r="E194" s="13">
        <v>99981.531562891876</v>
      </c>
      <c r="F194" t="s">
        <v>895</v>
      </c>
    </row>
    <row r="195" spans="1:6" x14ac:dyDescent="0.3">
      <c r="A195" t="s">
        <v>703</v>
      </c>
      <c r="B195" s="13">
        <v>6</v>
      </c>
      <c r="C195" t="s">
        <v>891</v>
      </c>
      <c r="D195" s="13">
        <v>0</v>
      </c>
      <c r="E195" s="13">
        <v>99981.531562891876</v>
      </c>
      <c r="F195" t="s">
        <v>896</v>
      </c>
    </row>
    <row r="196" spans="1:6" x14ac:dyDescent="0.3">
      <c r="A196" t="s">
        <v>704</v>
      </c>
      <c r="B196" s="13">
        <v>6</v>
      </c>
      <c r="C196" t="s">
        <v>891</v>
      </c>
      <c r="D196" s="13">
        <v>113.52758104998161</v>
      </c>
      <c r="E196" s="13">
        <v>99981.531562891876</v>
      </c>
      <c r="F196" t="s">
        <v>897</v>
      </c>
    </row>
    <row r="197" spans="1:6" x14ac:dyDescent="0.3">
      <c r="A197" t="s">
        <v>705</v>
      </c>
      <c r="B197" s="13">
        <v>6</v>
      </c>
      <c r="C197" t="s">
        <v>891</v>
      </c>
      <c r="D197" s="13">
        <v>2957.4512367888201</v>
      </c>
      <c r="E197" s="13">
        <v>99981.531562891876</v>
      </c>
      <c r="F197" t="s">
        <v>898</v>
      </c>
    </row>
    <row r="198" spans="1:6" x14ac:dyDescent="0.3">
      <c r="A198" t="s">
        <v>706</v>
      </c>
      <c r="B198" s="13">
        <v>6</v>
      </c>
      <c r="C198" t="s">
        <v>891</v>
      </c>
      <c r="D198" s="13">
        <v>224.10850225412611</v>
      </c>
      <c r="E198" s="13">
        <v>99981.531562891876</v>
      </c>
      <c r="F198" t="s">
        <v>899</v>
      </c>
    </row>
    <row r="199" spans="1:6" x14ac:dyDescent="0.3">
      <c r="A199" t="s">
        <v>707</v>
      </c>
      <c r="B199" s="13">
        <v>6</v>
      </c>
      <c r="C199" t="s">
        <v>891</v>
      </c>
      <c r="D199" s="13">
        <v>316.54552617288948</v>
      </c>
      <c r="E199" s="13">
        <v>99981.531562891876</v>
      </c>
      <c r="F199" t="s">
        <v>900</v>
      </c>
    </row>
    <row r="200" spans="1:6" x14ac:dyDescent="0.3">
      <c r="A200" t="s">
        <v>708</v>
      </c>
      <c r="B200" s="13">
        <v>6</v>
      </c>
      <c r="C200" t="s">
        <v>891</v>
      </c>
      <c r="D200" s="13">
        <v>88.444525527065323</v>
      </c>
      <c r="E200" s="13">
        <v>99981.531562891876</v>
      </c>
      <c r="F200" t="s">
        <v>901</v>
      </c>
    </row>
    <row r="201" spans="1:6" x14ac:dyDescent="0.3">
      <c r="A201" t="s">
        <v>709</v>
      </c>
      <c r="B201" s="13">
        <v>6</v>
      </c>
      <c r="C201" t="s">
        <v>891</v>
      </c>
      <c r="D201" s="13">
        <v>97.629878786033657</v>
      </c>
      <c r="E201" s="13">
        <v>99981.531562891876</v>
      </c>
      <c r="F201" t="s">
        <v>902</v>
      </c>
    </row>
    <row r="202" spans="1:6" x14ac:dyDescent="0.3">
      <c r="A202" t="s">
        <v>710</v>
      </c>
      <c r="B202" s="13">
        <v>6</v>
      </c>
      <c r="C202" t="s">
        <v>891</v>
      </c>
      <c r="D202" s="13">
        <v>625.80270764233808</v>
      </c>
      <c r="E202" s="13">
        <v>99981.531562891876</v>
      </c>
      <c r="F202" t="s">
        <v>903</v>
      </c>
    </row>
    <row r="203" spans="1:6" x14ac:dyDescent="0.3">
      <c r="A203" t="s">
        <v>711</v>
      </c>
      <c r="B203" s="13">
        <v>6</v>
      </c>
      <c r="C203" t="s">
        <v>891</v>
      </c>
      <c r="D203" s="13">
        <v>3031.3058887193019</v>
      </c>
      <c r="E203" s="13">
        <v>99981.531562891876</v>
      </c>
      <c r="F203" t="s">
        <v>904</v>
      </c>
    </row>
    <row r="204" spans="1:6" x14ac:dyDescent="0.3">
      <c r="A204" t="s">
        <v>712</v>
      </c>
      <c r="B204" s="13">
        <v>6</v>
      </c>
      <c r="C204" t="s">
        <v>891</v>
      </c>
      <c r="D204" s="13">
        <v>444.01988476729258</v>
      </c>
      <c r="E204" s="13">
        <v>99981.531562891876</v>
      </c>
      <c r="F204" t="s">
        <v>905</v>
      </c>
    </row>
    <row r="205" spans="1:6" x14ac:dyDescent="0.3">
      <c r="A205" t="s">
        <v>713</v>
      </c>
      <c r="B205" s="13">
        <v>6</v>
      </c>
      <c r="C205" t="s">
        <v>891</v>
      </c>
      <c r="D205" s="13">
        <v>470.78139637361238</v>
      </c>
      <c r="E205" s="13">
        <v>99981.531562891876</v>
      </c>
      <c r="F205" t="s">
        <v>906</v>
      </c>
    </row>
    <row r="206" spans="1:6" x14ac:dyDescent="0.3">
      <c r="A206" t="s">
        <v>714</v>
      </c>
      <c r="B206" s="13">
        <v>6</v>
      </c>
      <c r="C206" t="s">
        <v>891</v>
      </c>
      <c r="D206" s="13">
        <v>899.60326551878086</v>
      </c>
      <c r="E206" s="13">
        <v>99981.531562891876</v>
      </c>
      <c r="F206" t="s">
        <v>907</v>
      </c>
    </row>
    <row r="207" spans="1:6" x14ac:dyDescent="0.3">
      <c r="A207" t="s">
        <v>715</v>
      </c>
      <c r="B207" s="13">
        <v>6</v>
      </c>
      <c r="C207" t="s">
        <v>891</v>
      </c>
      <c r="D207" s="13">
        <v>342.63376719766057</v>
      </c>
      <c r="E207" s="13">
        <v>99981.531562891876</v>
      </c>
      <c r="F207" t="s">
        <v>908</v>
      </c>
    </row>
    <row r="208" spans="1:6" x14ac:dyDescent="0.3">
      <c r="A208" t="s">
        <v>716</v>
      </c>
      <c r="B208" s="13">
        <v>6</v>
      </c>
      <c r="C208" t="s">
        <v>891</v>
      </c>
      <c r="D208" s="13">
        <v>2728.5826461004372</v>
      </c>
      <c r="E208" s="13">
        <v>99981.531562891876</v>
      </c>
      <c r="F208" t="s">
        <v>909</v>
      </c>
    </row>
    <row r="209" spans="1:6" x14ac:dyDescent="0.3">
      <c r="A209" t="s">
        <v>717</v>
      </c>
      <c r="B209" s="13">
        <v>6</v>
      </c>
      <c r="C209" t="s">
        <v>891</v>
      </c>
      <c r="D209" s="13">
        <v>1153.057353234434</v>
      </c>
      <c r="E209" s="13">
        <v>99981.531562891876</v>
      </c>
      <c r="F209" t="s">
        <v>910</v>
      </c>
    </row>
    <row r="210" spans="1:6" x14ac:dyDescent="0.3">
      <c r="A210" t="s">
        <v>718</v>
      </c>
      <c r="B210" s="13">
        <v>6</v>
      </c>
      <c r="C210" t="s">
        <v>891</v>
      </c>
      <c r="D210" s="13">
        <v>2546.767526895178</v>
      </c>
      <c r="E210" s="13">
        <v>99981.531562891876</v>
      </c>
      <c r="F210" t="s">
        <v>911</v>
      </c>
    </row>
    <row r="211" spans="1:6" x14ac:dyDescent="0.3">
      <c r="A211" t="s">
        <v>719</v>
      </c>
      <c r="B211" s="13">
        <v>6</v>
      </c>
      <c r="C211" t="s">
        <v>891</v>
      </c>
      <c r="D211" s="13">
        <v>1496.0107629996089</v>
      </c>
      <c r="E211" s="13">
        <v>99981.531562891876</v>
      </c>
      <c r="F211" t="s">
        <v>912</v>
      </c>
    </row>
    <row r="212" spans="1:6" x14ac:dyDescent="0.3">
      <c r="A212" t="s">
        <v>720</v>
      </c>
      <c r="B212" s="13">
        <v>6</v>
      </c>
      <c r="C212" t="s">
        <v>891</v>
      </c>
      <c r="D212" s="13">
        <v>3181.5597390429461</v>
      </c>
      <c r="E212" s="13">
        <v>99981.531562891876</v>
      </c>
      <c r="F212" t="s">
        <v>913</v>
      </c>
    </row>
    <row r="213" spans="1:6" x14ac:dyDescent="0.3">
      <c r="A213" t="s">
        <v>721</v>
      </c>
      <c r="B213" s="13">
        <v>6</v>
      </c>
      <c r="C213" t="s">
        <v>891</v>
      </c>
      <c r="D213" s="13">
        <v>502.61993048598862</v>
      </c>
      <c r="E213" s="13">
        <v>99981.531562891876</v>
      </c>
      <c r="F213" t="s">
        <v>914</v>
      </c>
    </row>
    <row r="214" spans="1:6" x14ac:dyDescent="0.3">
      <c r="A214" t="s">
        <v>722</v>
      </c>
      <c r="B214" s="13">
        <v>6</v>
      </c>
      <c r="C214" t="s">
        <v>891</v>
      </c>
      <c r="D214" s="13">
        <v>0</v>
      </c>
      <c r="E214" s="13">
        <v>99981.531562891876</v>
      </c>
      <c r="F214" t="s">
        <v>915</v>
      </c>
    </row>
    <row r="215" spans="1:6" x14ac:dyDescent="0.3">
      <c r="A215" t="s">
        <v>723</v>
      </c>
      <c r="B215" s="13">
        <v>6</v>
      </c>
      <c r="C215" t="s">
        <v>891</v>
      </c>
      <c r="D215" s="13">
        <v>1069.8225924096309</v>
      </c>
      <c r="E215" s="13">
        <v>99981.531562891876</v>
      </c>
      <c r="F215" t="s">
        <v>916</v>
      </c>
    </row>
    <row r="216" spans="1:6" x14ac:dyDescent="0.3">
      <c r="A216" t="s">
        <v>724</v>
      </c>
      <c r="B216" s="13">
        <v>6</v>
      </c>
      <c r="C216" t="s">
        <v>891</v>
      </c>
      <c r="D216" s="13">
        <v>1713.018429090054</v>
      </c>
      <c r="E216" s="13">
        <v>99981.531562891876</v>
      </c>
      <c r="F216" t="s">
        <v>917</v>
      </c>
    </row>
    <row r="217" spans="1:6" x14ac:dyDescent="0.3">
      <c r="A217" t="s">
        <v>725</v>
      </c>
      <c r="B217" s="13">
        <v>6</v>
      </c>
      <c r="C217" t="s">
        <v>891</v>
      </c>
      <c r="D217" s="13">
        <v>29812.112476153969</v>
      </c>
      <c r="E217" s="13">
        <v>99981.531562891876</v>
      </c>
      <c r="F217" t="s">
        <v>918</v>
      </c>
    </row>
    <row r="218" spans="1:6" x14ac:dyDescent="0.3">
      <c r="A218" t="s">
        <v>726</v>
      </c>
      <c r="B218" s="13">
        <v>6</v>
      </c>
      <c r="C218" t="s">
        <v>891</v>
      </c>
      <c r="D218" s="13">
        <v>29607.57083912248</v>
      </c>
      <c r="E218" s="13">
        <v>99981.531562891876</v>
      </c>
      <c r="F218" t="s">
        <v>919</v>
      </c>
    </row>
    <row r="219" spans="1:6" x14ac:dyDescent="0.3">
      <c r="A219" t="s">
        <v>727</v>
      </c>
      <c r="B219" s="13">
        <v>6</v>
      </c>
      <c r="C219" t="s">
        <v>891</v>
      </c>
      <c r="D219" s="13">
        <v>25900.464240839781</v>
      </c>
      <c r="E219" s="13">
        <v>99981.531562891876</v>
      </c>
      <c r="F219" t="s">
        <v>920</v>
      </c>
    </row>
    <row r="220" spans="1:6" x14ac:dyDescent="0.3">
      <c r="A220" t="s">
        <v>728</v>
      </c>
      <c r="B220" s="13">
        <v>6</v>
      </c>
      <c r="C220" t="s">
        <v>891</v>
      </c>
      <c r="D220" s="13">
        <v>33851.271009985867</v>
      </c>
      <c r="E220" s="13">
        <v>99981.531562891876</v>
      </c>
      <c r="F220" t="s">
        <v>921</v>
      </c>
    </row>
    <row r="221" spans="1:6" x14ac:dyDescent="0.3">
      <c r="A221" t="s">
        <v>729</v>
      </c>
      <c r="B221" s="13">
        <v>6</v>
      </c>
      <c r="C221" t="s">
        <v>891</v>
      </c>
      <c r="D221" s="13">
        <v>29939.62277467168</v>
      </c>
      <c r="E221" s="13">
        <v>99981.531562891876</v>
      </c>
      <c r="F221" t="s">
        <v>922</v>
      </c>
    </row>
    <row r="222" spans="1:6" x14ac:dyDescent="0.3">
      <c r="A222" t="s">
        <v>730</v>
      </c>
      <c r="B222" s="13">
        <v>6</v>
      </c>
      <c r="C222" t="s">
        <v>891</v>
      </c>
      <c r="D222" s="13">
        <v>27260.68296611472</v>
      </c>
      <c r="E222" s="13">
        <v>99981.531562891876</v>
      </c>
      <c r="F222" t="s">
        <v>923</v>
      </c>
    </row>
    <row r="223" spans="1:6" x14ac:dyDescent="0.3">
      <c r="A223" t="s">
        <v>731</v>
      </c>
      <c r="B223" s="13">
        <v>6</v>
      </c>
      <c r="C223" t="s">
        <v>891</v>
      </c>
      <c r="D223" s="13">
        <v>30040.898607609812</v>
      </c>
      <c r="E223" s="13">
        <v>99981.531562891876</v>
      </c>
      <c r="F223" t="s">
        <v>924</v>
      </c>
    </row>
    <row r="224" spans="1:6" x14ac:dyDescent="0.3">
      <c r="A224" t="s">
        <v>732</v>
      </c>
      <c r="B224" s="13">
        <v>6</v>
      </c>
      <c r="C224" t="s">
        <v>891</v>
      </c>
      <c r="D224" s="13">
        <v>3648.1404976302392</v>
      </c>
      <c r="E224" s="13">
        <v>99981.531562891876</v>
      </c>
      <c r="F224" t="s">
        <v>925</v>
      </c>
    </row>
    <row r="225" spans="1:6" x14ac:dyDescent="0.3">
      <c r="A225" t="s">
        <v>733</v>
      </c>
      <c r="B225" s="13">
        <v>6</v>
      </c>
      <c r="C225" t="s">
        <v>891</v>
      </c>
      <c r="D225" s="13">
        <v>6970.052910476018</v>
      </c>
      <c r="E225" s="13">
        <v>99981.531562891876</v>
      </c>
      <c r="F225" t="s">
        <v>926</v>
      </c>
    </row>
    <row r="226" spans="1:6" x14ac:dyDescent="0.3">
      <c r="A226" t="s">
        <v>734</v>
      </c>
      <c r="B226" s="13">
        <v>6</v>
      </c>
      <c r="C226" t="s">
        <v>891</v>
      </c>
      <c r="D226" s="13">
        <v>2728.5826461004372</v>
      </c>
      <c r="E226" s="13">
        <v>99981.531562891876</v>
      </c>
      <c r="F226" t="s">
        <v>927</v>
      </c>
    </row>
    <row r="227" spans="1:6" x14ac:dyDescent="0.3">
      <c r="A227" t="s">
        <v>735</v>
      </c>
      <c r="B227" s="13">
        <v>6</v>
      </c>
      <c r="C227" t="s">
        <v>891</v>
      </c>
      <c r="D227" s="13">
        <v>1153.057353234434</v>
      </c>
      <c r="E227" s="13">
        <v>99981.531562891876</v>
      </c>
      <c r="F227" t="s">
        <v>928</v>
      </c>
    </row>
    <row r="228" spans="1:6" x14ac:dyDescent="0.3">
      <c r="A228" t="s">
        <v>736</v>
      </c>
      <c r="B228" s="13">
        <v>6</v>
      </c>
      <c r="C228" t="s">
        <v>891</v>
      </c>
      <c r="D228" s="13">
        <v>2546.767526895178</v>
      </c>
      <c r="E228" s="13">
        <v>99981.531562891876</v>
      </c>
      <c r="F228" t="s">
        <v>929</v>
      </c>
    </row>
    <row r="229" spans="1:6" x14ac:dyDescent="0.3">
      <c r="A229" t="s">
        <v>737</v>
      </c>
      <c r="B229" s="13">
        <v>6</v>
      </c>
      <c r="C229" t="s">
        <v>891</v>
      </c>
      <c r="D229" s="13">
        <v>60.98588444904599</v>
      </c>
      <c r="E229" s="13">
        <v>99981.531562891876</v>
      </c>
      <c r="F229" t="s">
        <v>930</v>
      </c>
    </row>
    <row r="230" spans="1:6" x14ac:dyDescent="0.3">
      <c r="A230" t="s">
        <v>738</v>
      </c>
      <c r="B230" s="13">
        <v>7</v>
      </c>
      <c r="C230" t="s">
        <v>891</v>
      </c>
      <c r="D230" s="13">
        <v>24987.982376722641</v>
      </c>
      <c r="E230" s="13">
        <v>100083.43794638519</v>
      </c>
      <c r="F230" t="s">
        <v>893</v>
      </c>
    </row>
    <row r="231" spans="1:6" x14ac:dyDescent="0.3">
      <c r="A231" t="s">
        <v>739</v>
      </c>
      <c r="B231" s="13">
        <v>7</v>
      </c>
      <c r="C231" t="s">
        <v>891</v>
      </c>
      <c r="D231" s="13">
        <v>121.12002288327641</v>
      </c>
      <c r="E231" s="13">
        <v>100083.43794638519</v>
      </c>
      <c r="F231" t="s">
        <v>894</v>
      </c>
    </row>
    <row r="232" spans="1:6" x14ac:dyDescent="0.3">
      <c r="A232" t="s">
        <v>740</v>
      </c>
      <c r="B232" s="13">
        <v>7</v>
      </c>
      <c r="C232" t="s">
        <v>891</v>
      </c>
      <c r="D232" s="13">
        <v>1225.967224472477</v>
      </c>
      <c r="E232" s="13">
        <v>100083.43794638519</v>
      </c>
      <c r="F232" t="s">
        <v>895</v>
      </c>
    </row>
    <row r="233" spans="1:6" x14ac:dyDescent="0.3">
      <c r="A233" t="s">
        <v>741</v>
      </c>
      <c r="B233" s="13">
        <v>7</v>
      </c>
      <c r="C233" t="s">
        <v>891</v>
      </c>
      <c r="D233" s="13">
        <v>0</v>
      </c>
      <c r="E233" s="13">
        <v>100083.43794638519</v>
      </c>
      <c r="F233" t="s">
        <v>896</v>
      </c>
    </row>
    <row r="234" spans="1:6" x14ac:dyDescent="0.3">
      <c r="A234" t="s">
        <v>742</v>
      </c>
      <c r="B234" s="13">
        <v>7</v>
      </c>
      <c r="C234" t="s">
        <v>891</v>
      </c>
      <c r="D234" s="13">
        <v>81.808154812920762</v>
      </c>
      <c r="E234" s="13">
        <v>100083.43794638519</v>
      </c>
      <c r="F234" t="s">
        <v>897</v>
      </c>
    </row>
    <row r="235" spans="1:6" x14ac:dyDescent="0.3">
      <c r="A235" t="s">
        <v>743</v>
      </c>
      <c r="B235" s="13">
        <v>7</v>
      </c>
      <c r="C235" t="s">
        <v>891</v>
      </c>
      <c r="D235" s="13">
        <v>3351.2282299010681</v>
      </c>
      <c r="E235" s="13">
        <v>100083.43794638519</v>
      </c>
      <c r="F235" t="s">
        <v>898</v>
      </c>
    </row>
    <row r="236" spans="1:6" x14ac:dyDescent="0.3">
      <c r="A236" t="s">
        <v>744</v>
      </c>
      <c r="B236" s="13">
        <v>7</v>
      </c>
      <c r="C236" t="s">
        <v>891</v>
      </c>
      <c r="D236" s="13">
        <v>243.78468503346369</v>
      </c>
      <c r="E236" s="13">
        <v>100083.43794638519</v>
      </c>
      <c r="F236" t="s">
        <v>899</v>
      </c>
    </row>
    <row r="237" spans="1:6" x14ac:dyDescent="0.3">
      <c r="A237" t="s">
        <v>745</v>
      </c>
      <c r="B237" s="13">
        <v>7</v>
      </c>
      <c r="C237" t="s">
        <v>891</v>
      </c>
      <c r="D237" s="13">
        <v>316.20306089826562</v>
      </c>
      <c r="E237" s="13">
        <v>100083.43794638519</v>
      </c>
      <c r="F237" t="s">
        <v>900</v>
      </c>
    </row>
    <row r="238" spans="1:6" x14ac:dyDescent="0.3">
      <c r="A238" t="s">
        <v>746</v>
      </c>
      <c r="B238" s="13">
        <v>7</v>
      </c>
      <c r="C238" t="s">
        <v>891</v>
      </c>
      <c r="D238" s="13">
        <v>107.2449621559275</v>
      </c>
      <c r="E238" s="13">
        <v>100083.43794638519</v>
      </c>
      <c r="F238" t="s">
        <v>901</v>
      </c>
    </row>
    <row r="239" spans="1:6" x14ac:dyDescent="0.3">
      <c r="A239" t="s">
        <v>747</v>
      </c>
      <c r="B239" s="13">
        <v>7</v>
      </c>
      <c r="C239" t="s">
        <v>891</v>
      </c>
      <c r="D239" s="13">
        <v>104.9466755984834</v>
      </c>
      <c r="E239" s="13">
        <v>100083.43794638519</v>
      </c>
      <c r="F239" t="s">
        <v>902</v>
      </c>
    </row>
    <row r="240" spans="1:6" x14ac:dyDescent="0.3">
      <c r="A240" t="s">
        <v>748</v>
      </c>
      <c r="B240" s="13">
        <v>7</v>
      </c>
      <c r="C240" t="s">
        <v>891</v>
      </c>
      <c r="D240" s="13">
        <v>446.89080885365809</v>
      </c>
      <c r="E240" s="13">
        <v>100083.43794638519</v>
      </c>
      <c r="F240" t="s">
        <v>903</v>
      </c>
    </row>
    <row r="241" spans="1:6" x14ac:dyDescent="0.3">
      <c r="A241" t="s">
        <v>749</v>
      </c>
      <c r="B241" s="13">
        <v>7</v>
      </c>
      <c r="C241" t="s">
        <v>891</v>
      </c>
      <c r="D241" s="13">
        <v>2842.0746049460899</v>
      </c>
      <c r="E241" s="13">
        <v>100083.43794638519</v>
      </c>
      <c r="F241" t="s">
        <v>904</v>
      </c>
    </row>
    <row r="242" spans="1:6" x14ac:dyDescent="0.3">
      <c r="A242" t="s">
        <v>750</v>
      </c>
      <c r="B242" s="13">
        <v>7</v>
      </c>
      <c r="C242" t="s">
        <v>891</v>
      </c>
      <c r="D242" s="13">
        <v>475.09484344660359</v>
      </c>
      <c r="E242" s="13">
        <v>100083.43794638519</v>
      </c>
      <c r="F242" t="s">
        <v>905</v>
      </c>
    </row>
    <row r="243" spans="1:6" x14ac:dyDescent="0.3">
      <c r="A243" t="s">
        <v>751</v>
      </c>
      <c r="B243" s="13">
        <v>7</v>
      </c>
      <c r="C243" t="s">
        <v>891</v>
      </c>
      <c r="D243" s="13">
        <v>432.58547227954028</v>
      </c>
      <c r="E243" s="13">
        <v>100083.43794638519</v>
      </c>
      <c r="F243" t="s">
        <v>906</v>
      </c>
    </row>
    <row r="244" spans="1:6" x14ac:dyDescent="0.3">
      <c r="A244" t="s">
        <v>752</v>
      </c>
      <c r="B244" s="13">
        <v>7</v>
      </c>
      <c r="C244" t="s">
        <v>891</v>
      </c>
      <c r="D244" s="13">
        <v>984.32326511322788</v>
      </c>
      <c r="E244" s="13">
        <v>100083.43794638519</v>
      </c>
      <c r="F244" t="s">
        <v>907</v>
      </c>
    </row>
    <row r="245" spans="1:6" x14ac:dyDescent="0.3">
      <c r="A245" t="s">
        <v>753</v>
      </c>
      <c r="B245" s="13">
        <v>7</v>
      </c>
      <c r="C245" t="s">
        <v>891</v>
      </c>
      <c r="D245" s="13">
        <v>549.76522866221262</v>
      </c>
      <c r="E245" s="13">
        <v>100083.43794638519</v>
      </c>
      <c r="F245" t="s">
        <v>908</v>
      </c>
    </row>
    <row r="246" spans="1:6" x14ac:dyDescent="0.3">
      <c r="A246" t="s">
        <v>754</v>
      </c>
      <c r="B246" s="13">
        <v>7</v>
      </c>
      <c r="C246" t="s">
        <v>891</v>
      </c>
      <c r="D246" s="13">
        <v>4404.5488987343497</v>
      </c>
      <c r="E246" s="13">
        <v>100083.43794638519</v>
      </c>
      <c r="F246" t="s">
        <v>909</v>
      </c>
    </row>
    <row r="247" spans="1:6" x14ac:dyDescent="0.3">
      <c r="A247" t="s">
        <v>755</v>
      </c>
      <c r="B247" s="13">
        <v>7</v>
      </c>
      <c r="C247" t="s">
        <v>891</v>
      </c>
      <c r="D247" s="13">
        <v>1917.560586909713</v>
      </c>
      <c r="E247" s="13">
        <v>100083.43794638519</v>
      </c>
      <c r="F247" t="s">
        <v>910</v>
      </c>
    </row>
    <row r="248" spans="1:6" x14ac:dyDescent="0.3">
      <c r="A248" t="s">
        <v>756</v>
      </c>
      <c r="B248" s="13">
        <v>7</v>
      </c>
      <c r="C248" t="s">
        <v>891</v>
      </c>
      <c r="D248" s="13">
        <v>1668.615465787969</v>
      </c>
      <c r="E248" s="13">
        <v>100083.43794638519</v>
      </c>
      <c r="F248" t="s">
        <v>911</v>
      </c>
    </row>
    <row r="249" spans="1:6" x14ac:dyDescent="0.3">
      <c r="A249" t="s">
        <v>757</v>
      </c>
      <c r="B249" s="13">
        <v>7</v>
      </c>
      <c r="C249" t="s">
        <v>891</v>
      </c>
      <c r="D249" s="13">
        <v>1506.2968448858519</v>
      </c>
      <c r="E249" s="13">
        <v>100083.43794638519</v>
      </c>
      <c r="F249" t="s">
        <v>912</v>
      </c>
    </row>
    <row r="250" spans="1:6" x14ac:dyDescent="0.3">
      <c r="A250" t="s">
        <v>758</v>
      </c>
      <c r="B250" s="13">
        <v>7</v>
      </c>
      <c r="C250" t="s">
        <v>891</v>
      </c>
      <c r="D250" s="13">
        <v>3595.0129149345321</v>
      </c>
      <c r="E250" s="13">
        <v>100083.43794638519</v>
      </c>
      <c r="F250" t="s">
        <v>913</v>
      </c>
    </row>
    <row r="251" spans="1:6" x14ac:dyDescent="0.3">
      <c r="A251" t="s">
        <v>759</v>
      </c>
      <c r="B251" s="13">
        <v>7</v>
      </c>
      <c r="C251" t="s">
        <v>891</v>
      </c>
      <c r="D251" s="13">
        <v>528.39469865267642</v>
      </c>
      <c r="E251" s="13">
        <v>100083.43794638519</v>
      </c>
      <c r="F251" t="s">
        <v>914</v>
      </c>
    </row>
    <row r="252" spans="1:6" x14ac:dyDescent="0.3">
      <c r="A252" t="s">
        <v>760</v>
      </c>
      <c r="B252" s="13">
        <v>7</v>
      </c>
      <c r="C252" t="s">
        <v>891</v>
      </c>
      <c r="D252" s="13">
        <v>0</v>
      </c>
      <c r="E252" s="13">
        <v>100083.43794638519</v>
      </c>
      <c r="F252" t="s">
        <v>915</v>
      </c>
    </row>
    <row r="253" spans="1:6" x14ac:dyDescent="0.3">
      <c r="A253" t="s">
        <v>761</v>
      </c>
      <c r="B253" s="13">
        <v>7</v>
      </c>
      <c r="C253" t="s">
        <v>891</v>
      </c>
      <c r="D253" s="13">
        <v>921.98565230026179</v>
      </c>
      <c r="E253" s="13">
        <v>100083.43794638519</v>
      </c>
      <c r="F253" t="s">
        <v>916</v>
      </c>
    </row>
    <row r="254" spans="1:6" x14ac:dyDescent="0.3">
      <c r="A254" t="s">
        <v>762</v>
      </c>
      <c r="B254" s="13">
        <v>7</v>
      </c>
      <c r="C254" t="s">
        <v>891</v>
      </c>
      <c r="D254" s="13">
        <v>1966.6739660549811</v>
      </c>
      <c r="E254" s="13">
        <v>100083.43794638519</v>
      </c>
      <c r="F254" t="s">
        <v>917</v>
      </c>
    </row>
    <row r="255" spans="1:6" x14ac:dyDescent="0.3">
      <c r="A255" t="s">
        <v>763</v>
      </c>
      <c r="B255" s="13">
        <v>7</v>
      </c>
      <c r="C255" t="s">
        <v>891</v>
      </c>
      <c r="D255" s="13">
        <v>36619.893670342317</v>
      </c>
      <c r="E255" s="13">
        <v>100083.43794638519</v>
      </c>
      <c r="F255" t="s">
        <v>918</v>
      </c>
    </row>
    <row r="256" spans="1:6" x14ac:dyDescent="0.3">
      <c r="A256" t="s">
        <v>764</v>
      </c>
      <c r="B256" s="13">
        <v>7</v>
      </c>
      <c r="C256" t="s">
        <v>891</v>
      </c>
      <c r="D256" s="13">
        <v>33882.873082739359</v>
      </c>
      <c r="E256" s="13">
        <v>100083.43794638519</v>
      </c>
      <c r="F256" t="s">
        <v>919</v>
      </c>
    </row>
    <row r="257" spans="1:6" x14ac:dyDescent="0.3">
      <c r="A257" t="s">
        <v>765</v>
      </c>
      <c r="B257" s="13">
        <v>7</v>
      </c>
      <c r="C257" t="s">
        <v>891</v>
      </c>
      <c r="D257" s="13">
        <v>30293.219588319491</v>
      </c>
      <c r="E257" s="13">
        <v>100083.43794638519</v>
      </c>
      <c r="F257" t="s">
        <v>920</v>
      </c>
    </row>
    <row r="258" spans="1:6" x14ac:dyDescent="0.3">
      <c r="A258" t="s">
        <v>766</v>
      </c>
      <c r="B258" s="13">
        <v>7</v>
      </c>
      <c r="C258" t="s">
        <v>891</v>
      </c>
      <c r="D258" s="13">
        <v>39798.422051391797</v>
      </c>
      <c r="E258" s="13">
        <v>100083.43794638519</v>
      </c>
      <c r="F258" t="s">
        <v>921</v>
      </c>
    </row>
    <row r="259" spans="1:6" x14ac:dyDescent="0.3">
      <c r="A259" t="s">
        <v>767</v>
      </c>
      <c r="B259" s="13">
        <v>7</v>
      </c>
      <c r="C259" t="s">
        <v>891</v>
      </c>
      <c r="D259" s="13">
        <v>33471.747969368967</v>
      </c>
      <c r="E259" s="13">
        <v>100083.43794638519</v>
      </c>
      <c r="F259" t="s">
        <v>922</v>
      </c>
    </row>
    <row r="260" spans="1:6" x14ac:dyDescent="0.3">
      <c r="A260" t="s">
        <v>768</v>
      </c>
      <c r="B260" s="13">
        <v>7</v>
      </c>
      <c r="C260" t="s">
        <v>891</v>
      </c>
      <c r="D260" s="13">
        <v>30405.12975308712</v>
      </c>
      <c r="E260" s="13">
        <v>100083.43794638519</v>
      </c>
      <c r="F260" t="s">
        <v>923</v>
      </c>
    </row>
    <row r="261" spans="1:6" x14ac:dyDescent="0.3">
      <c r="A261" t="s">
        <v>769</v>
      </c>
      <c r="B261" s="13">
        <v>7</v>
      </c>
      <c r="C261" t="s">
        <v>891</v>
      </c>
      <c r="D261" s="13">
        <v>33289.096074784982</v>
      </c>
      <c r="E261" s="13">
        <v>100083.43794638519</v>
      </c>
      <c r="F261" t="s">
        <v>924</v>
      </c>
    </row>
    <row r="262" spans="1:6" x14ac:dyDescent="0.3">
      <c r="A262" t="s">
        <v>770</v>
      </c>
      <c r="B262" s="13">
        <v>7</v>
      </c>
      <c r="C262" t="s">
        <v>891</v>
      </c>
      <c r="D262" s="13">
        <v>2996.8840159360739</v>
      </c>
      <c r="E262" s="13">
        <v>100083.43794638519</v>
      </c>
      <c r="F262" t="s">
        <v>925</v>
      </c>
    </row>
    <row r="263" spans="1:6" x14ac:dyDescent="0.3">
      <c r="A263" t="s">
        <v>771</v>
      </c>
      <c r="B263" s="13">
        <v>7</v>
      </c>
      <c r="C263" t="s">
        <v>891</v>
      </c>
      <c r="D263" s="13">
        <v>5758.9353694096508</v>
      </c>
      <c r="E263" s="13">
        <v>100083.43794638519</v>
      </c>
      <c r="F263" t="s">
        <v>926</v>
      </c>
    </row>
    <row r="264" spans="1:6" x14ac:dyDescent="0.3">
      <c r="A264" t="s">
        <v>772</v>
      </c>
      <c r="B264" s="13">
        <v>7</v>
      </c>
      <c r="C264" t="s">
        <v>891</v>
      </c>
      <c r="D264" s="13">
        <v>4404.5488987343497</v>
      </c>
      <c r="E264" s="13">
        <v>100083.43794638519</v>
      </c>
      <c r="F264" t="s">
        <v>927</v>
      </c>
    </row>
    <row r="265" spans="1:6" x14ac:dyDescent="0.3">
      <c r="A265" t="s">
        <v>773</v>
      </c>
      <c r="B265" s="13">
        <v>7</v>
      </c>
      <c r="C265" t="s">
        <v>891</v>
      </c>
      <c r="D265" s="13">
        <v>1917.560586909713</v>
      </c>
      <c r="E265" s="13">
        <v>100083.43794638519</v>
      </c>
      <c r="F265" t="s">
        <v>928</v>
      </c>
    </row>
    <row r="266" spans="1:6" x14ac:dyDescent="0.3">
      <c r="A266" t="s">
        <v>774</v>
      </c>
      <c r="B266" s="13">
        <v>7</v>
      </c>
      <c r="C266" t="s">
        <v>891</v>
      </c>
      <c r="D266" s="13">
        <v>1668.615465787969</v>
      </c>
      <c r="E266" s="13">
        <v>100083.43794638519</v>
      </c>
      <c r="F266" t="s">
        <v>929</v>
      </c>
    </row>
    <row r="267" spans="1:6" x14ac:dyDescent="0.3">
      <c r="A267" t="s">
        <v>775</v>
      </c>
      <c r="B267" s="13">
        <v>7</v>
      </c>
      <c r="C267" t="s">
        <v>891</v>
      </c>
      <c r="D267" s="13">
        <v>77.401442717178014</v>
      </c>
      <c r="E267" s="13">
        <v>100083.43794638519</v>
      </c>
      <c r="F267" t="s">
        <v>930</v>
      </c>
    </row>
    <row r="268" spans="1:6" x14ac:dyDescent="0.3">
      <c r="A268" t="s">
        <v>776</v>
      </c>
      <c r="B268" s="13">
        <v>8</v>
      </c>
      <c r="C268" t="s">
        <v>891</v>
      </c>
      <c r="D268" s="13">
        <v>30189.67377203051</v>
      </c>
      <c r="E268" s="13">
        <v>99947.811107758622</v>
      </c>
      <c r="F268" t="s">
        <v>893</v>
      </c>
    </row>
    <row r="269" spans="1:6" x14ac:dyDescent="0.3">
      <c r="A269" t="s">
        <v>777</v>
      </c>
      <c r="B269" s="13">
        <v>8</v>
      </c>
      <c r="C269" t="s">
        <v>891</v>
      </c>
      <c r="D269" s="13">
        <v>52.643700437843343</v>
      </c>
      <c r="E269" s="13">
        <v>99947.811107758622</v>
      </c>
      <c r="F269" t="s">
        <v>894</v>
      </c>
    </row>
    <row r="270" spans="1:6" x14ac:dyDescent="0.3">
      <c r="A270" t="s">
        <v>778</v>
      </c>
      <c r="B270" s="13">
        <v>8</v>
      </c>
      <c r="C270" t="s">
        <v>891</v>
      </c>
      <c r="D270" s="13">
        <v>963.57291794362152</v>
      </c>
      <c r="E270" s="13">
        <v>99947.811107758622</v>
      </c>
      <c r="F270" t="s">
        <v>895</v>
      </c>
    </row>
    <row r="271" spans="1:6" x14ac:dyDescent="0.3">
      <c r="A271" t="s">
        <v>779</v>
      </c>
      <c r="B271" s="13">
        <v>8</v>
      </c>
      <c r="C271" t="s">
        <v>891</v>
      </c>
      <c r="D271" s="13">
        <v>0</v>
      </c>
      <c r="E271" s="13">
        <v>99947.811107758622</v>
      </c>
      <c r="F271" t="s">
        <v>896</v>
      </c>
    </row>
    <row r="272" spans="1:6" x14ac:dyDescent="0.3">
      <c r="A272" t="s">
        <v>780</v>
      </c>
      <c r="B272" s="13">
        <v>8</v>
      </c>
      <c r="C272" t="s">
        <v>891</v>
      </c>
      <c r="D272" s="13">
        <v>86.135040963935992</v>
      </c>
      <c r="E272" s="13">
        <v>99947.811107758622</v>
      </c>
      <c r="F272" t="s">
        <v>897</v>
      </c>
    </row>
    <row r="273" spans="1:6" x14ac:dyDescent="0.3">
      <c r="A273" t="s">
        <v>781</v>
      </c>
      <c r="B273" s="13">
        <v>8</v>
      </c>
      <c r="C273" t="s">
        <v>891</v>
      </c>
      <c r="D273" s="13">
        <v>3961.5085840874658</v>
      </c>
      <c r="E273" s="13">
        <v>99947.811107758622</v>
      </c>
      <c r="F273" t="s">
        <v>898</v>
      </c>
    </row>
    <row r="274" spans="1:6" x14ac:dyDescent="0.3">
      <c r="A274" t="s">
        <v>782</v>
      </c>
      <c r="B274" s="13">
        <v>8</v>
      </c>
      <c r="C274" t="s">
        <v>891</v>
      </c>
      <c r="D274" s="13">
        <v>300.17610814518628</v>
      </c>
      <c r="E274" s="13">
        <v>99947.811107758622</v>
      </c>
      <c r="F274" t="s">
        <v>899</v>
      </c>
    </row>
    <row r="275" spans="1:6" x14ac:dyDescent="0.3">
      <c r="A275" t="s">
        <v>783</v>
      </c>
      <c r="B275" s="13">
        <v>8</v>
      </c>
      <c r="C275" t="s">
        <v>891</v>
      </c>
      <c r="D275" s="13">
        <v>356.64953286391392</v>
      </c>
      <c r="E275" s="13">
        <v>99947.811107758622</v>
      </c>
      <c r="F275" t="s">
        <v>900</v>
      </c>
    </row>
    <row r="276" spans="1:6" x14ac:dyDescent="0.3">
      <c r="A276" t="s">
        <v>784</v>
      </c>
      <c r="B276" s="13">
        <v>8</v>
      </c>
      <c r="C276" t="s">
        <v>891</v>
      </c>
      <c r="D276" s="13">
        <v>105.1354562332406</v>
      </c>
      <c r="E276" s="13">
        <v>99947.811107758622</v>
      </c>
      <c r="F276" t="s">
        <v>901</v>
      </c>
    </row>
    <row r="277" spans="1:6" x14ac:dyDescent="0.3">
      <c r="A277" t="s">
        <v>785</v>
      </c>
      <c r="B277" s="13">
        <v>8</v>
      </c>
      <c r="C277" t="s">
        <v>891</v>
      </c>
      <c r="D277" s="13">
        <v>125.0841357026555</v>
      </c>
      <c r="E277" s="13">
        <v>99947.811107758622</v>
      </c>
      <c r="F277" t="s">
        <v>902</v>
      </c>
    </row>
    <row r="278" spans="1:6" x14ac:dyDescent="0.3">
      <c r="A278" t="s">
        <v>786</v>
      </c>
      <c r="B278" s="13">
        <v>8</v>
      </c>
      <c r="C278" t="s">
        <v>891</v>
      </c>
      <c r="D278" s="13">
        <v>577.59885764712169</v>
      </c>
      <c r="E278" s="13">
        <v>99947.811107758622</v>
      </c>
      <c r="F278" t="s">
        <v>903</v>
      </c>
    </row>
    <row r="279" spans="1:6" x14ac:dyDescent="0.3">
      <c r="A279" t="s">
        <v>787</v>
      </c>
      <c r="B279" s="13">
        <v>8</v>
      </c>
      <c r="C279" t="s">
        <v>891</v>
      </c>
      <c r="D279" s="13">
        <v>4275.4238202872393</v>
      </c>
      <c r="E279" s="13">
        <v>99947.811107758622</v>
      </c>
      <c r="F279" t="s">
        <v>904</v>
      </c>
    </row>
    <row r="280" spans="1:6" x14ac:dyDescent="0.3">
      <c r="A280" t="s">
        <v>788</v>
      </c>
      <c r="B280" s="13">
        <v>8</v>
      </c>
      <c r="C280" t="s">
        <v>891</v>
      </c>
      <c r="D280" s="13">
        <v>467.1896022938879</v>
      </c>
      <c r="E280" s="13">
        <v>99947.811107758622</v>
      </c>
      <c r="F280" t="s">
        <v>905</v>
      </c>
    </row>
    <row r="281" spans="1:6" x14ac:dyDescent="0.3">
      <c r="A281" t="s">
        <v>789</v>
      </c>
      <c r="B281" s="13">
        <v>8</v>
      </c>
      <c r="C281" t="s">
        <v>891</v>
      </c>
      <c r="D281" s="13">
        <v>401.80238186810249</v>
      </c>
      <c r="E281" s="13">
        <v>99947.811107758622</v>
      </c>
      <c r="F281" t="s">
        <v>906</v>
      </c>
    </row>
    <row r="282" spans="1:6" x14ac:dyDescent="0.3">
      <c r="A282" t="s">
        <v>790</v>
      </c>
      <c r="B282" s="13">
        <v>8</v>
      </c>
      <c r="C282" t="s">
        <v>891</v>
      </c>
      <c r="D282" s="13">
        <v>798.90471688672756</v>
      </c>
      <c r="E282" s="13">
        <v>99947.811107758622</v>
      </c>
      <c r="F282" t="s">
        <v>907</v>
      </c>
    </row>
    <row r="283" spans="1:6" x14ac:dyDescent="0.3">
      <c r="A283" t="s">
        <v>791</v>
      </c>
      <c r="B283" s="13">
        <v>8</v>
      </c>
      <c r="C283" t="s">
        <v>891</v>
      </c>
      <c r="D283" s="13">
        <v>397.39108602036998</v>
      </c>
      <c r="E283" s="13">
        <v>99947.811107758622</v>
      </c>
      <c r="F283" t="s">
        <v>908</v>
      </c>
    </row>
    <row r="284" spans="1:6" x14ac:dyDescent="0.3">
      <c r="A284" t="s">
        <v>792</v>
      </c>
      <c r="B284" s="13">
        <v>8</v>
      </c>
      <c r="C284" t="s">
        <v>891</v>
      </c>
      <c r="D284" s="13">
        <v>5423.870217549932</v>
      </c>
      <c r="E284" s="13">
        <v>99947.811107758622</v>
      </c>
      <c r="F284" t="s">
        <v>909</v>
      </c>
    </row>
    <row r="285" spans="1:6" x14ac:dyDescent="0.3">
      <c r="A285" t="s">
        <v>793</v>
      </c>
      <c r="B285" s="13">
        <v>8</v>
      </c>
      <c r="C285" t="s">
        <v>891</v>
      </c>
      <c r="D285" s="13">
        <v>2743.5980333645698</v>
      </c>
      <c r="E285" s="13">
        <v>99947.811107758622</v>
      </c>
      <c r="F285" t="s">
        <v>910</v>
      </c>
    </row>
    <row r="286" spans="1:6" x14ac:dyDescent="0.3">
      <c r="A286" t="s">
        <v>794</v>
      </c>
      <c r="B286" s="13">
        <v>8</v>
      </c>
      <c r="C286" t="s">
        <v>891</v>
      </c>
      <c r="D286" s="13">
        <v>2441.9469939205101</v>
      </c>
      <c r="E286" s="13">
        <v>99947.811107758622</v>
      </c>
      <c r="F286" t="s">
        <v>911</v>
      </c>
    </row>
    <row r="287" spans="1:6" x14ac:dyDescent="0.3">
      <c r="A287" t="s">
        <v>795</v>
      </c>
      <c r="B287" s="13">
        <v>8</v>
      </c>
      <c r="C287" t="s">
        <v>891</v>
      </c>
      <c r="D287" s="13">
        <v>1192.874751436138</v>
      </c>
      <c r="E287" s="13">
        <v>99947.811107758622</v>
      </c>
      <c r="F287" t="s">
        <v>912</v>
      </c>
    </row>
    <row r="288" spans="1:6" x14ac:dyDescent="0.3">
      <c r="A288" t="s">
        <v>796</v>
      </c>
      <c r="B288" s="13">
        <v>8</v>
      </c>
      <c r="C288" t="s">
        <v>891</v>
      </c>
      <c r="D288" s="13">
        <v>4261.6846922326522</v>
      </c>
      <c r="E288" s="13">
        <v>99947.811107758622</v>
      </c>
      <c r="F288" t="s">
        <v>913</v>
      </c>
    </row>
    <row r="289" spans="1:6" x14ac:dyDescent="0.3">
      <c r="A289" t="s">
        <v>797</v>
      </c>
      <c r="B289" s="13">
        <v>8</v>
      </c>
      <c r="C289" t="s">
        <v>891</v>
      </c>
      <c r="D289" s="13">
        <v>586.86912479981004</v>
      </c>
      <c r="E289" s="13">
        <v>99947.811107758622</v>
      </c>
      <c r="F289" t="s">
        <v>914</v>
      </c>
    </row>
    <row r="290" spans="1:6" x14ac:dyDescent="0.3">
      <c r="A290" t="s">
        <v>798</v>
      </c>
      <c r="B290" s="13">
        <v>8</v>
      </c>
      <c r="C290" t="s">
        <v>891</v>
      </c>
      <c r="D290" s="13">
        <v>0</v>
      </c>
      <c r="E290" s="13">
        <v>99947.811107758622</v>
      </c>
      <c r="F290" t="s">
        <v>915</v>
      </c>
    </row>
    <row r="291" spans="1:6" x14ac:dyDescent="0.3">
      <c r="A291" t="s">
        <v>799</v>
      </c>
      <c r="B291" s="13">
        <v>8</v>
      </c>
      <c r="C291" t="s">
        <v>891</v>
      </c>
      <c r="D291" s="13">
        <v>1044.7884599410099</v>
      </c>
      <c r="E291" s="13">
        <v>99947.811107758622</v>
      </c>
      <c r="F291" t="s">
        <v>916</v>
      </c>
    </row>
    <row r="292" spans="1:6" x14ac:dyDescent="0.3">
      <c r="A292" t="s">
        <v>800</v>
      </c>
      <c r="B292" s="13">
        <v>8</v>
      </c>
      <c r="C292" t="s">
        <v>891</v>
      </c>
      <c r="D292" s="13">
        <v>1598.0981847752</v>
      </c>
      <c r="E292" s="13">
        <v>99947.811107758622</v>
      </c>
      <c r="F292" t="s">
        <v>917</v>
      </c>
    </row>
    <row r="293" spans="1:6" x14ac:dyDescent="0.3">
      <c r="A293" t="s">
        <v>801</v>
      </c>
      <c r="B293" s="13">
        <v>8</v>
      </c>
      <c r="C293" t="s">
        <v>891</v>
      </c>
      <c r="D293" s="13">
        <v>45887.109995149032</v>
      </c>
      <c r="E293" s="13">
        <v>99947.811107758622</v>
      </c>
      <c r="F293" t="s">
        <v>918</v>
      </c>
    </row>
    <row r="294" spans="1:6" x14ac:dyDescent="0.3">
      <c r="A294" t="s">
        <v>802</v>
      </c>
      <c r="B294" s="13">
        <v>8</v>
      </c>
      <c r="C294" t="s">
        <v>891</v>
      </c>
      <c r="D294" s="13">
        <v>42918.448117071363</v>
      </c>
      <c r="E294" s="13">
        <v>99947.811107758622</v>
      </c>
      <c r="F294" t="s">
        <v>919</v>
      </c>
    </row>
    <row r="295" spans="1:6" x14ac:dyDescent="0.3">
      <c r="A295" t="s">
        <v>803</v>
      </c>
      <c r="B295" s="13">
        <v>8</v>
      </c>
      <c r="C295" t="s">
        <v>891</v>
      </c>
      <c r="D295" s="13">
        <v>37740.172953050598</v>
      </c>
      <c r="E295" s="13">
        <v>99947.811107758622</v>
      </c>
      <c r="F295" t="s">
        <v>920</v>
      </c>
    </row>
    <row r="296" spans="1:6" x14ac:dyDescent="0.3">
      <c r="A296" t="s">
        <v>804</v>
      </c>
      <c r="B296" s="13">
        <v>8</v>
      </c>
      <c r="C296" t="s">
        <v>891</v>
      </c>
      <c r="D296" s="13">
        <v>49521.931740505679</v>
      </c>
      <c r="E296" s="13">
        <v>99947.811107758622</v>
      </c>
      <c r="F296" t="s">
        <v>921</v>
      </c>
    </row>
    <row r="297" spans="1:6" x14ac:dyDescent="0.3">
      <c r="A297" t="s">
        <v>805</v>
      </c>
      <c r="B297" s="13">
        <v>8</v>
      </c>
      <c r="C297" t="s">
        <v>891</v>
      </c>
      <c r="D297" s="13">
        <v>41374.994698407238</v>
      </c>
      <c r="E297" s="13">
        <v>99947.811107758622</v>
      </c>
      <c r="F297" t="s">
        <v>922</v>
      </c>
    </row>
    <row r="298" spans="1:6" x14ac:dyDescent="0.3">
      <c r="A298" t="s">
        <v>806</v>
      </c>
      <c r="B298" s="13">
        <v>8</v>
      </c>
      <c r="C298" t="s">
        <v>891</v>
      </c>
      <c r="D298" s="13">
        <v>37700.179130974408</v>
      </c>
      <c r="E298" s="13">
        <v>99947.811107758622</v>
      </c>
      <c r="F298" t="s">
        <v>923</v>
      </c>
    </row>
    <row r="299" spans="1:6" x14ac:dyDescent="0.3">
      <c r="A299" t="s">
        <v>807</v>
      </c>
      <c r="B299" s="13">
        <v>8</v>
      </c>
      <c r="C299" t="s">
        <v>891</v>
      </c>
      <c r="D299" s="13">
        <v>40349.241553141852</v>
      </c>
      <c r="E299" s="13">
        <v>99947.811107758622</v>
      </c>
      <c r="F299" t="s">
        <v>924</v>
      </c>
    </row>
    <row r="300" spans="1:6" x14ac:dyDescent="0.3">
      <c r="A300" t="s">
        <v>808</v>
      </c>
      <c r="B300" s="13">
        <v>8</v>
      </c>
      <c r="C300" t="s">
        <v>891</v>
      </c>
      <c r="D300" s="13">
        <v>3724.142518521367</v>
      </c>
      <c r="E300" s="13">
        <v>99947.811107758622</v>
      </c>
      <c r="F300" t="s">
        <v>925</v>
      </c>
    </row>
    <row r="301" spans="1:6" x14ac:dyDescent="0.3">
      <c r="A301" t="s">
        <v>809</v>
      </c>
      <c r="B301" s="13">
        <v>8</v>
      </c>
      <c r="C301" t="s">
        <v>891</v>
      </c>
      <c r="D301" s="13">
        <v>7764.1766120686398</v>
      </c>
      <c r="E301" s="13">
        <v>99947.811107758622</v>
      </c>
      <c r="F301" t="s">
        <v>926</v>
      </c>
    </row>
    <row r="302" spans="1:6" x14ac:dyDescent="0.3">
      <c r="A302" t="s">
        <v>810</v>
      </c>
      <c r="B302" s="13">
        <v>8</v>
      </c>
      <c r="C302" t="s">
        <v>891</v>
      </c>
      <c r="D302" s="13">
        <v>5423.870217549932</v>
      </c>
      <c r="E302" s="13">
        <v>99947.811107758622</v>
      </c>
      <c r="F302" t="s">
        <v>927</v>
      </c>
    </row>
    <row r="303" spans="1:6" x14ac:dyDescent="0.3">
      <c r="A303" t="s">
        <v>811</v>
      </c>
      <c r="B303" s="13">
        <v>8</v>
      </c>
      <c r="C303" t="s">
        <v>891</v>
      </c>
      <c r="D303" s="13">
        <v>2743.5980333645698</v>
      </c>
      <c r="E303" s="13">
        <v>99947.811107758622</v>
      </c>
      <c r="F303" t="s">
        <v>928</v>
      </c>
    </row>
    <row r="304" spans="1:6" x14ac:dyDescent="0.3">
      <c r="A304" t="s">
        <v>812</v>
      </c>
      <c r="B304" s="13">
        <v>8</v>
      </c>
      <c r="C304" t="s">
        <v>891</v>
      </c>
      <c r="D304" s="13">
        <v>2441.9469939205101</v>
      </c>
      <c r="E304" s="13">
        <v>99947.811107758622</v>
      </c>
      <c r="F304" t="s">
        <v>929</v>
      </c>
    </row>
    <row r="305" spans="1:6" x14ac:dyDescent="0.3">
      <c r="A305" t="s">
        <v>813</v>
      </c>
      <c r="B305" s="13">
        <v>8</v>
      </c>
      <c r="C305" t="s">
        <v>891</v>
      </c>
      <c r="D305" s="13">
        <v>90.52309209073708</v>
      </c>
      <c r="E305" s="13">
        <v>99947.811107758622</v>
      </c>
      <c r="F305" t="s">
        <v>930</v>
      </c>
    </row>
    <row r="306" spans="1:6" x14ac:dyDescent="0.3">
      <c r="A306" t="s">
        <v>814</v>
      </c>
      <c r="B306" s="13">
        <v>9</v>
      </c>
      <c r="C306" t="s">
        <v>891</v>
      </c>
      <c r="D306" s="13">
        <v>45414.546130299539</v>
      </c>
      <c r="E306" s="13">
        <v>99824.034770780301</v>
      </c>
      <c r="F306" t="s">
        <v>893</v>
      </c>
    </row>
    <row r="307" spans="1:6" x14ac:dyDescent="0.3">
      <c r="A307" t="s">
        <v>815</v>
      </c>
      <c r="B307" s="13">
        <v>9</v>
      </c>
      <c r="C307" t="s">
        <v>891</v>
      </c>
      <c r="D307" s="13">
        <v>63.507074645543582</v>
      </c>
      <c r="E307" s="13">
        <v>99824.034770780301</v>
      </c>
      <c r="F307" t="s">
        <v>894</v>
      </c>
    </row>
    <row r="308" spans="1:6" x14ac:dyDescent="0.3">
      <c r="A308" t="s">
        <v>816</v>
      </c>
      <c r="B308" s="13">
        <v>9</v>
      </c>
      <c r="C308" t="s">
        <v>891</v>
      </c>
      <c r="D308" s="13">
        <v>812.41315635904846</v>
      </c>
      <c r="E308" s="13">
        <v>99824.034770780301</v>
      </c>
      <c r="F308" t="s">
        <v>895</v>
      </c>
    </row>
    <row r="309" spans="1:6" x14ac:dyDescent="0.3">
      <c r="A309" t="s">
        <v>817</v>
      </c>
      <c r="B309" s="13">
        <v>9</v>
      </c>
      <c r="C309" t="s">
        <v>891</v>
      </c>
      <c r="D309" s="13">
        <v>0</v>
      </c>
      <c r="E309" s="13">
        <v>99824.034770780301</v>
      </c>
      <c r="F309" t="s">
        <v>896</v>
      </c>
    </row>
    <row r="310" spans="1:6" x14ac:dyDescent="0.3">
      <c r="A310" t="s">
        <v>818</v>
      </c>
      <c r="B310" s="13">
        <v>9</v>
      </c>
      <c r="C310" t="s">
        <v>891</v>
      </c>
      <c r="D310" s="13">
        <v>54.00322500682207</v>
      </c>
      <c r="E310" s="13">
        <v>99824.034770780301</v>
      </c>
      <c r="F310" t="s">
        <v>897</v>
      </c>
    </row>
    <row r="311" spans="1:6" x14ac:dyDescent="0.3">
      <c r="A311" t="s">
        <v>819</v>
      </c>
      <c r="B311" s="13">
        <v>9</v>
      </c>
      <c r="C311" t="s">
        <v>891</v>
      </c>
      <c r="D311" s="13">
        <v>4971.1735421832254</v>
      </c>
      <c r="E311" s="13">
        <v>99824.034770780301</v>
      </c>
      <c r="F311" t="s">
        <v>898</v>
      </c>
    </row>
    <row r="312" spans="1:6" x14ac:dyDescent="0.3">
      <c r="A312" t="s">
        <v>820</v>
      </c>
      <c r="B312" s="13">
        <v>9</v>
      </c>
      <c r="C312" t="s">
        <v>891</v>
      </c>
      <c r="D312" s="13">
        <v>361.99983842687681</v>
      </c>
      <c r="E312" s="13">
        <v>99824.034770780301</v>
      </c>
      <c r="F312" t="s">
        <v>899</v>
      </c>
    </row>
    <row r="313" spans="1:6" x14ac:dyDescent="0.3">
      <c r="A313" t="s">
        <v>821</v>
      </c>
      <c r="B313" s="13">
        <v>9</v>
      </c>
      <c r="C313" t="s">
        <v>891</v>
      </c>
      <c r="D313" s="13">
        <v>393.5168287884033</v>
      </c>
      <c r="E313" s="13">
        <v>99824.034770780301</v>
      </c>
      <c r="F313" t="s">
        <v>900</v>
      </c>
    </row>
    <row r="314" spans="1:6" x14ac:dyDescent="0.3">
      <c r="A314" t="s">
        <v>822</v>
      </c>
      <c r="B314" s="13">
        <v>9</v>
      </c>
      <c r="C314" t="s">
        <v>891</v>
      </c>
      <c r="D314" s="13">
        <v>137.77085989596719</v>
      </c>
      <c r="E314" s="13">
        <v>99824.034770780301</v>
      </c>
      <c r="F314" t="s">
        <v>901</v>
      </c>
    </row>
    <row r="315" spans="1:6" x14ac:dyDescent="0.3">
      <c r="A315" t="s">
        <v>823</v>
      </c>
      <c r="B315" s="13">
        <v>9</v>
      </c>
      <c r="C315" t="s">
        <v>891</v>
      </c>
      <c r="D315" s="13">
        <v>149.6080382281383</v>
      </c>
      <c r="E315" s="13">
        <v>99824.034770780301</v>
      </c>
      <c r="F315" t="s">
        <v>902</v>
      </c>
    </row>
    <row r="316" spans="1:6" x14ac:dyDescent="0.3">
      <c r="A316" t="s">
        <v>824</v>
      </c>
      <c r="B316" s="13">
        <v>9</v>
      </c>
      <c r="C316" t="s">
        <v>891</v>
      </c>
      <c r="D316" s="13">
        <v>459.75397907205729</v>
      </c>
      <c r="E316" s="13">
        <v>99824.034770780301</v>
      </c>
      <c r="F316" t="s">
        <v>903</v>
      </c>
    </row>
    <row r="317" spans="1:6" x14ac:dyDescent="0.3">
      <c r="A317" t="s">
        <v>825</v>
      </c>
      <c r="B317" s="13">
        <v>9</v>
      </c>
      <c r="C317" t="s">
        <v>891</v>
      </c>
      <c r="D317" s="13">
        <v>4039.6129597613472</v>
      </c>
      <c r="E317" s="13">
        <v>99824.034770780301</v>
      </c>
      <c r="F317" t="s">
        <v>904</v>
      </c>
    </row>
    <row r="318" spans="1:6" x14ac:dyDescent="0.3">
      <c r="A318" t="s">
        <v>826</v>
      </c>
      <c r="B318" s="13">
        <v>9</v>
      </c>
      <c r="C318" t="s">
        <v>891</v>
      </c>
      <c r="D318" s="13">
        <v>513.71921877507168</v>
      </c>
      <c r="E318" s="13">
        <v>99824.034770780301</v>
      </c>
      <c r="F318" t="s">
        <v>905</v>
      </c>
    </row>
    <row r="319" spans="1:6" x14ac:dyDescent="0.3">
      <c r="A319" t="s">
        <v>827</v>
      </c>
      <c r="B319" s="13">
        <v>9</v>
      </c>
      <c r="C319" t="s">
        <v>891</v>
      </c>
      <c r="D319" s="13">
        <v>411.49288197679078</v>
      </c>
      <c r="E319" s="13">
        <v>99824.034770780301</v>
      </c>
      <c r="F319" t="s">
        <v>906</v>
      </c>
    </row>
    <row r="320" spans="1:6" x14ac:dyDescent="0.3">
      <c r="A320" t="s">
        <v>828</v>
      </c>
      <c r="B320" s="13">
        <v>9</v>
      </c>
      <c r="C320" t="s">
        <v>891</v>
      </c>
      <c r="D320" s="13">
        <v>671.12964797466395</v>
      </c>
      <c r="E320" s="13">
        <v>99824.034770780301</v>
      </c>
      <c r="F320" t="s">
        <v>907</v>
      </c>
    </row>
    <row r="321" spans="1:6" x14ac:dyDescent="0.3">
      <c r="A321" t="s">
        <v>829</v>
      </c>
      <c r="B321" s="13">
        <v>9</v>
      </c>
      <c r="C321" t="s">
        <v>891</v>
      </c>
      <c r="D321" s="13">
        <v>591.9209167240831</v>
      </c>
      <c r="E321" s="13">
        <v>99824.034770780301</v>
      </c>
      <c r="F321" t="s">
        <v>908</v>
      </c>
    </row>
    <row r="322" spans="1:6" x14ac:dyDescent="0.3">
      <c r="A322" t="s">
        <v>830</v>
      </c>
      <c r="B322" s="13">
        <v>9</v>
      </c>
      <c r="C322" t="s">
        <v>891</v>
      </c>
      <c r="D322" s="13">
        <v>7959.4122940136785</v>
      </c>
      <c r="E322" s="13">
        <v>99824.034770780301</v>
      </c>
      <c r="F322" t="s">
        <v>909</v>
      </c>
    </row>
    <row r="323" spans="1:6" x14ac:dyDescent="0.3">
      <c r="A323" t="s">
        <v>831</v>
      </c>
      <c r="B323" s="13">
        <v>9</v>
      </c>
      <c r="C323" t="s">
        <v>891</v>
      </c>
      <c r="D323" s="13">
        <v>4141.1457072543008</v>
      </c>
      <c r="E323" s="13">
        <v>99824.034770780301</v>
      </c>
      <c r="F323" t="s">
        <v>910</v>
      </c>
    </row>
    <row r="324" spans="1:6" x14ac:dyDescent="0.3">
      <c r="A324" t="s">
        <v>832</v>
      </c>
      <c r="B324" s="13">
        <v>9</v>
      </c>
      <c r="C324" t="s">
        <v>891</v>
      </c>
      <c r="D324" s="13">
        <v>2123.9310006702749</v>
      </c>
      <c r="E324" s="13">
        <v>99824.034770780301</v>
      </c>
      <c r="F324" t="s">
        <v>911</v>
      </c>
    </row>
    <row r="325" spans="1:6" x14ac:dyDescent="0.3">
      <c r="A325" t="s">
        <v>833</v>
      </c>
      <c r="B325" s="13">
        <v>9</v>
      </c>
      <c r="C325" t="s">
        <v>891</v>
      </c>
      <c r="D325" s="13">
        <v>975.83599067542127</v>
      </c>
      <c r="E325" s="13">
        <v>99824.034770780301</v>
      </c>
      <c r="F325" t="s">
        <v>912</v>
      </c>
    </row>
    <row r="326" spans="1:6" x14ac:dyDescent="0.3">
      <c r="A326" t="s">
        <v>834</v>
      </c>
      <c r="B326" s="13">
        <v>9</v>
      </c>
      <c r="C326" t="s">
        <v>891</v>
      </c>
      <c r="D326" s="13">
        <v>5333.173380610102</v>
      </c>
      <c r="E326" s="13">
        <v>99824.034770780301</v>
      </c>
      <c r="F326" t="s">
        <v>913</v>
      </c>
    </row>
    <row r="327" spans="1:6" x14ac:dyDescent="0.3">
      <c r="A327" t="s">
        <v>835</v>
      </c>
      <c r="B327" s="13">
        <v>9</v>
      </c>
      <c r="C327" t="s">
        <v>891</v>
      </c>
      <c r="D327" s="13">
        <v>680.89572691250885</v>
      </c>
      <c r="E327" s="13">
        <v>99824.034770780301</v>
      </c>
      <c r="F327" t="s">
        <v>914</v>
      </c>
    </row>
    <row r="328" spans="1:6" x14ac:dyDescent="0.3">
      <c r="A328" t="s">
        <v>836</v>
      </c>
      <c r="B328" s="13">
        <v>9</v>
      </c>
      <c r="C328" t="s">
        <v>891</v>
      </c>
      <c r="D328" s="13">
        <v>263.16254411920278</v>
      </c>
      <c r="E328" s="13">
        <v>99824.034770780301</v>
      </c>
      <c r="F328" t="s">
        <v>915</v>
      </c>
    </row>
    <row r="329" spans="1:6" x14ac:dyDescent="0.3">
      <c r="A329" t="s">
        <v>837</v>
      </c>
      <c r="B329" s="13">
        <v>9</v>
      </c>
      <c r="C329" t="s">
        <v>891</v>
      </c>
      <c r="D329" s="13">
        <v>973.47319784712897</v>
      </c>
      <c r="E329" s="13">
        <v>99824.034770780301</v>
      </c>
      <c r="F329" t="s">
        <v>916</v>
      </c>
    </row>
    <row r="330" spans="1:6" x14ac:dyDescent="0.3">
      <c r="A330" t="s">
        <v>838</v>
      </c>
      <c r="B330" s="13">
        <v>9</v>
      </c>
      <c r="C330" t="s">
        <v>891</v>
      </c>
      <c r="D330" s="13">
        <v>1674.543446675538</v>
      </c>
      <c r="E330" s="13">
        <v>99824.034770780301</v>
      </c>
      <c r="F330" t="s">
        <v>917</v>
      </c>
    </row>
    <row r="331" spans="1:6" x14ac:dyDescent="0.3">
      <c r="A331" t="s">
        <v>839</v>
      </c>
      <c r="B331" s="13">
        <v>9</v>
      </c>
      <c r="C331" t="s">
        <v>891</v>
      </c>
      <c r="D331" s="13">
        <v>59499.506940682033</v>
      </c>
      <c r="E331" s="13">
        <v>99824.034770780301</v>
      </c>
      <c r="F331" t="s">
        <v>918</v>
      </c>
    </row>
    <row r="332" spans="1:6" x14ac:dyDescent="0.3">
      <c r="A332" t="s">
        <v>840</v>
      </c>
      <c r="B332" s="13">
        <v>9</v>
      </c>
      <c r="C332" t="s">
        <v>891</v>
      </c>
      <c r="D332" s="13">
        <v>53650.747858444563</v>
      </c>
      <c r="E332" s="13">
        <v>99824.034770780301</v>
      </c>
      <c r="F332" t="s">
        <v>919</v>
      </c>
    </row>
    <row r="333" spans="1:6" x14ac:dyDescent="0.3">
      <c r="A333" t="s">
        <v>841</v>
      </c>
      <c r="B333" s="13">
        <v>9</v>
      </c>
      <c r="C333" t="s">
        <v>891</v>
      </c>
      <c r="D333" s="13">
        <v>47378.392273023288</v>
      </c>
      <c r="E333" s="13">
        <v>99824.034770780301</v>
      </c>
      <c r="F333" t="s">
        <v>920</v>
      </c>
    </row>
    <row r="334" spans="1:6" x14ac:dyDescent="0.3">
      <c r="A334" t="s">
        <v>842</v>
      </c>
      <c r="B334" s="13">
        <v>9</v>
      </c>
      <c r="C334" t="s">
        <v>891</v>
      </c>
      <c r="D334" s="13">
        <v>62599.273932027732</v>
      </c>
      <c r="E334" s="13">
        <v>99824.034770780301</v>
      </c>
      <c r="F334" t="s">
        <v>921</v>
      </c>
    </row>
    <row r="335" spans="1:6" x14ac:dyDescent="0.3">
      <c r="A335" t="s">
        <v>843</v>
      </c>
      <c r="B335" s="13">
        <v>9</v>
      </c>
      <c r="C335" t="s">
        <v>891</v>
      </c>
      <c r="D335" s="13">
        <v>50478.159264368987</v>
      </c>
      <c r="E335" s="13">
        <v>99824.034770780301</v>
      </c>
      <c r="F335" t="s">
        <v>922</v>
      </c>
    </row>
    <row r="336" spans="1:6" x14ac:dyDescent="0.3">
      <c r="A336" t="s">
        <v>844</v>
      </c>
      <c r="B336" s="13">
        <v>9</v>
      </c>
      <c r="C336" t="s">
        <v>891</v>
      </c>
      <c r="D336" s="13">
        <v>45825.881610671393</v>
      </c>
      <c r="E336" s="13">
        <v>99824.034770780301</v>
      </c>
      <c r="F336" t="s">
        <v>923</v>
      </c>
    </row>
    <row r="337" spans="1:6" x14ac:dyDescent="0.3">
      <c r="A337" t="s">
        <v>845</v>
      </c>
      <c r="B337" s="13">
        <v>9</v>
      </c>
      <c r="C337" t="s">
        <v>891</v>
      </c>
      <c r="D337" s="13">
        <v>48467.714820116962</v>
      </c>
      <c r="E337" s="13">
        <v>99824.034770780301</v>
      </c>
      <c r="F337" t="s">
        <v>924</v>
      </c>
    </row>
    <row r="338" spans="1:6" x14ac:dyDescent="0.3">
      <c r="A338" t="s">
        <v>846</v>
      </c>
      <c r="B338" s="13">
        <v>9</v>
      </c>
      <c r="C338" t="s">
        <v>891</v>
      </c>
      <c r="D338" s="13">
        <v>2743.4253984213151</v>
      </c>
      <c r="E338" s="13">
        <v>99824.034770780301</v>
      </c>
      <c r="F338" t="s">
        <v>925</v>
      </c>
    </row>
    <row r="339" spans="1:6" x14ac:dyDescent="0.3">
      <c r="A339" t="s">
        <v>847</v>
      </c>
      <c r="B339" s="13">
        <v>9</v>
      </c>
      <c r="C339" t="s">
        <v>891</v>
      </c>
      <c r="D339" s="13">
        <v>6972.3709636102913</v>
      </c>
      <c r="E339" s="13">
        <v>99824.034770780301</v>
      </c>
      <c r="F339" t="s">
        <v>926</v>
      </c>
    </row>
    <row r="340" spans="1:6" x14ac:dyDescent="0.3">
      <c r="A340" t="s">
        <v>848</v>
      </c>
      <c r="B340" s="13">
        <v>9</v>
      </c>
      <c r="C340" t="s">
        <v>891</v>
      </c>
      <c r="D340" s="13">
        <v>7959.4122940136785</v>
      </c>
      <c r="E340" s="13">
        <v>99824.034770780301</v>
      </c>
      <c r="F340" t="s">
        <v>927</v>
      </c>
    </row>
    <row r="341" spans="1:6" x14ac:dyDescent="0.3">
      <c r="A341" t="s">
        <v>849</v>
      </c>
      <c r="B341" s="13">
        <v>9</v>
      </c>
      <c r="C341" t="s">
        <v>891</v>
      </c>
      <c r="D341" s="13">
        <v>4141.1457072543008</v>
      </c>
      <c r="E341" s="13">
        <v>99824.034770780301</v>
      </c>
      <c r="F341" t="s">
        <v>928</v>
      </c>
    </row>
    <row r="342" spans="1:6" x14ac:dyDescent="0.3">
      <c r="A342" t="s">
        <v>850</v>
      </c>
      <c r="B342" s="13">
        <v>9</v>
      </c>
      <c r="C342" t="s">
        <v>891</v>
      </c>
      <c r="D342" s="13">
        <v>2123.9310006702749</v>
      </c>
      <c r="E342" s="13">
        <v>99824.034770780301</v>
      </c>
      <c r="F342" t="s">
        <v>929</v>
      </c>
    </row>
    <row r="343" spans="1:6" x14ac:dyDescent="0.3">
      <c r="A343" t="s">
        <v>851</v>
      </c>
      <c r="B343" s="13">
        <v>9</v>
      </c>
      <c r="C343" t="s">
        <v>891</v>
      </c>
      <c r="D343" s="13">
        <v>45.912534664007211</v>
      </c>
      <c r="E343" s="13">
        <v>99824.034770780301</v>
      </c>
      <c r="F343" t="s">
        <v>930</v>
      </c>
    </row>
    <row r="344" spans="1:6" x14ac:dyDescent="0.3">
      <c r="A344" t="s">
        <v>852</v>
      </c>
      <c r="B344" s="13">
        <v>10</v>
      </c>
      <c r="C344" t="s">
        <v>891</v>
      </c>
      <c r="D344" s="13">
        <v>84678.880819041849</v>
      </c>
      <c r="E344" s="13">
        <v>100260.391752187</v>
      </c>
      <c r="F344" t="s">
        <v>893</v>
      </c>
    </row>
    <row r="345" spans="1:6" x14ac:dyDescent="0.3">
      <c r="A345" t="s">
        <v>853</v>
      </c>
      <c r="B345" s="13">
        <v>10</v>
      </c>
      <c r="C345" t="s">
        <v>891</v>
      </c>
      <c r="D345" s="13">
        <v>0</v>
      </c>
      <c r="E345" s="13">
        <v>100260.391752187</v>
      </c>
      <c r="F345" t="s">
        <v>894</v>
      </c>
    </row>
    <row r="346" spans="1:6" x14ac:dyDescent="0.3">
      <c r="A346" t="s">
        <v>854</v>
      </c>
      <c r="B346" s="13">
        <v>10</v>
      </c>
      <c r="C346" t="s">
        <v>891</v>
      </c>
      <c r="D346" s="13">
        <v>433.12549959350628</v>
      </c>
      <c r="E346" s="13">
        <v>100260.391752187</v>
      </c>
      <c r="F346" t="s">
        <v>895</v>
      </c>
    </row>
    <row r="347" spans="1:6" x14ac:dyDescent="0.3">
      <c r="A347" t="s">
        <v>855</v>
      </c>
      <c r="B347" s="13">
        <v>10</v>
      </c>
      <c r="C347" t="s">
        <v>891</v>
      </c>
      <c r="D347" s="13">
        <v>0</v>
      </c>
      <c r="E347" s="13">
        <v>100260.391752187</v>
      </c>
      <c r="F347" t="s">
        <v>896</v>
      </c>
    </row>
    <row r="348" spans="1:6" x14ac:dyDescent="0.3">
      <c r="A348" t="s">
        <v>856</v>
      </c>
      <c r="B348" s="13">
        <v>10</v>
      </c>
      <c r="C348" t="s">
        <v>891</v>
      </c>
      <c r="D348" s="13">
        <v>57.513273445946282</v>
      </c>
      <c r="E348" s="13">
        <v>100260.391752187</v>
      </c>
      <c r="F348" t="s">
        <v>897</v>
      </c>
    </row>
    <row r="349" spans="1:6" x14ac:dyDescent="0.3">
      <c r="A349" t="s">
        <v>857</v>
      </c>
      <c r="B349" s="13">
        <v>10</v>
      </c>
      <c r="C349" t="s">
        <v>891</v>
      </c>
      <c r="D349" s="13">
        <v>7403.012672954902</v>
      </c>
      <c r="E349" s="13">
        <v>100260.391752187</v>
      </c>
      <c r="F349" t="s">
        <v>898</v>
      </c>
    </row>
    <row r="350" spans="1:6" x14ac:dyDescent="0.3">
      <c r="A350" t="s">
        <v>858</v>
      </c>
      <c r="B350" s="13">
        <v>10</v>
      </c>
      <c r="C350" t="s">
        <v>891</v>
      </c>
      <c r="D350" s="13">
        <v>562.81042690620745</v>
      </c>
      <c r="E350" s="13">
        <v>100260.391752187</v>
      </c>
      <c r="F350" t="s">
        <v>899</v>
      </c>
    </row>
    <row r="351" spans="1:6" x14ac:dyDescent="0.3">
      <c r="A351" t="s">
        <v>859</v>
      </c>
      <c r="B351" s="13">
        <v>10</v>
      </c>
      <c r="C351" t="s">
        <v>891</v>
      </c>
      <c r="D351" s="13">
        <v>445.48308529991522</v>
      </c>
      <c r="E351" s="13">
        <v>100260.391752187</v>
      </c>
      <c r="F351" t="s">
        <v>900</v>
      </c>
    </row>
    <row r="352" spans="1:6" x14ac:dyDescent="0.3">
      <c r="A352" t="s">
        <v>860</v>
      </c>
      <c r="B352" s="13">
        <v>10</v>
      </c>
      <c r="C352" t="s">
        <v>891</v>
      </c>
      <c r="D352" s="13">
        <v>163.70322709886901</v>
      </c>
      <c r="E352" s="13">
        <v>100260.391752187</v>
      </c>
      <c r="F352" t="s">
        <v>901</v>
      </c>
    </row>
    <row r="353" spans="1:6" x14ac:dyDescent="0.3">
      <c r="A353" t="s">
        <v>861</v>
      </c>
      <c r="B353" s="13">
        <v>10</v>
      </c>
      <c r="C353" t="s">
        <v>891</v>
      </c>
      <c r="D353" s="13">
        <v>213.5045433987041</v>
      </c>
      <c r="E353" s="13">
        <v>100260.391752187</v>
      </c>
      <c r="F353" t="s">
        <v>902</v>
      </c>
    </row>
    <row r="354" spans="1:6" x14ac:dyDescent="0.3">
      <c r="A354" t="s">
        <v>862</v>
      </c>
      <c r="B354" s="13">
        <v>10</v>
      </c>
      <c r="C354" t="s">
        <v>891</v>
      </c>
      <c r="D354" s="13">
        <v>449.75277113933203</v>
      </c>
      <c r="E354" s="13">
        <v>100260.391752187</v>
      </c>
      <c r="F354" t="s">
        <v>903</v>
      </c>
    </row>
    <row r="355" spans="1:6" x14ac:dyDescent="0.3">
      <c r="A355" t="s">
        <v>863</v>
      </c>
      <c r="B355" s="13">
        <v>10</v>
      </c>
      <c r="C355" t="s">
        <v>891</v>
      </c>
      <c r="D355" s="13">
        <v>4956.2575282867156</v>
      </c>
      <c r="E355" s="13">
        <v>100260.391752187</v>
      </c>
      <c r="F355" t="s">
        <v>904</v>
      </c>
    </row>
    <row r="356" spans="1:6" x14ac:dyDescent="0.3">
      <c r="A356" t="s">
        <v>864</v>
      </c>
      <c r="B356" s="13">
        <v>10</v>
      </c>
      <c r="C356" t="s">
        <v>891</v>
      </c>
      <c r="D356" s="13">
        <v>547.5400057968302</v>
      </c>
      <c r="E356" s="13">
        <v>100260.391752187</v>
      </c>
      <c r="F356" t="s">
        <v>905</v>
      </c>
    </row>
    <row r="357" spans="1:6" x14ac:dyDescent="0.3">
      <c r="A357" t="s">
        <v>865</v>
      </c>
      <c r="B357" s="13">
        <v>10</v>
      </c>
      <c r="C357" t="s">
        <v>891</v>
      </c>
      <c r="D357" s="13">
        <v>218.4695629557929</v>
      </c>
      <c r="E357" s="13">
        <v>100260.391752187</v>
      </c>
      <c r="F357" t="s">
        <v>906</v>
      </c>
    </row>
    <row r="358" spans="1:6" x14ac:dyDescent="0.3">
      <c r="A358" t="s">
        <v>866</v>
      </c>
      <c r="B358" s="13">
        <v>10</v>
      </c>
      <c r="C358" t="s">
        <v>891</v>
      </c>
      <c r="D358" s="13">
        <v>371.66798845354492</v>
      </c>
      <c r="E358" s="13">
        <v>100260.391752187</v>
      </c>
      <c r="F358" t="s">
        <v>907</v>
      </c>
    </row>
    <row r="359" spans="1:6" x14ac:dyDescent="0.3">
      <c r="A359" t="s">
        <v>867</v>
      </c>
      <c r="B359" s="13">
        <v>10</v>
      </c>
      <c r="C359" t="s">
        <v>891</v>
      </c>
      <c r="D359" s="13">
        <v>1148.836248190569</v>
      </c>
      <c r="E359" s="13">
        <v>100260.391752187</v>
      </c>
      <c r="F359" t="s">
        <v>908</v>
      </c>
    </row>
    <row r="360" spans="1:6" x14ac:dyDescent="0.3">
      <c r="A360" t="s">
        <v>868</v>
      </c>
      <c r="B360" s="13">
        <v>10</v>
      </c>
      <c r="C360" t="s">
        <v>891</v>
      </c>
      <c r="D360" s="13">
        <v>16054.980324947999</v>
      </c>
      <c r="E360" s="13">
        <v>100260.391752187</v>
      </c>
      <c r="F360" t="s">
        <v>909</v>
      </c>
    </row>
    <row r="361" spans="1:6" x14ac:dyDescent="0.3">
      <c r="A361" t="s">
        <v>869</v>
      </c>
      <c r="B361" s="13">
        <v>10</v>
      </c>
      <c r="C361" t="s">
        <v>891</v>
      </c>
      <c r="D361" s="13">
        <v>9702.9449924741602</v>
      </c>
      <c r="E361" s="13">
        <v>100260.391752187</v>
      </c>
      <c r="F361" t="s">
        <v>910</v>
      </c>
    </row>
    <row r="362" spans="1:6" x14ac:dyDescent="0.3">
      <c r="A362" t="s">
        <v>870</v>
      </c>
      <c r="B362" s="13">
        <v>10</v>
      </c>
      <c r="C362" t="s">
        <v>891</v>
      </c>
      <c r="D362" s="13">
        <v>2108.7500706559572</v>
      </c>
      <c r="E362" s="13">
        <v>100260.391752187</v>
      </c>
      <c r="F362" t="s">
        <v>911</v>
      </c>
    </row>
    <row r="363" spans="1:6" x14ac:dyDescent="0.3">
      <c r="A363" t="s">
        <v>871</v>
      </c>
      <c r="B363" s="13">
        <v>10</v>
      </c>
      <c r="C363" t="s">
        <v>891</v>
      </c>
      <c r="D363" s="13">
        <v>531.25819899990529</v>
      </c>
      <c r="E363" s="13">
        <v>100260.391752187</v>
      </c>
      <c r="F363" t="s">
        <v>912</v>
      </c>
    </row>
    <row r="364" spans="1:6" x14ac:dyDescent="0.3">
      <c r="A364" t="s">
        <v>872</v>
      </c>
      <c r="B364" s="13">
        <v>10</v>
      </c>
      <c r="C364" t="s">
        <v>891</v>
      </c>
      <c r="D364" s="13">
        <v>7965.8230998611098</v>
      </c>
      <c r="E364" s="13">
        <v>100260.391752187</v>
      </c>
      <c r="F364" t="s">
        <v>913</v>
      </c>
    </row>
    <row r="365" spans="1:6" x14ac:dyDescent="0.3">
      <c r="A365" t="s">
        <v>873</v>
      </c>
      <c r="B365" s="13">
        <v>10</v>
      </c>
      <c r="C365" t="s">
        <v>891</v>
      </c>
      <c r="D365" s="13">
        <v>822.69085579748821</v>
      </c>
      <c r="E365" s="13">
        <v>100260.391752187</v>
      </c>
      <c r="F365" t="s">
        <v>914</v>
      </c>
    </row>
    <row r="366" spans="1:6" x14ac:dyDescent="0.3">
      <c r="A366" t="s">
        <v>874</v>
      </c>
      <c r="B366" s="13">
        <v>10</v>
      </c>
      <c r="C366" t="s">
        <v>891</v>
      </c>
      <c r="D366" s="13">
        <v>9645.7167430046902</v>
      </c>
      <c r="E366" s="13">
        <v>100260.391752187</v>
      </c>
      <c r="F366" t="s">
        <v>915</v>
      </c>
    </row>
    <row r="367" spans="1:6" x14ac:dyDescent="0.3">
      <c r="A367" t="s">
        <v>875</v>
      </c>
      <c r="B367" s="13">
        <v>10</v>
      </c>
      <c r="C367" t="s">
        <v>891</v>
      </c>
      <c r="D367" s="13">
        <v>997.29277693616211</v>
      </c>
      <c r="E367" s="13">
        <v>100260.391752187</v>
      </c>
      <c r="F367" t="s">
        <v>916</v>
      </c>
    </row>
    <row r="368" spans="1:6" x14ac:dyDescent="0.3">
      <c r="A368" t="s">
        <v>876</v>
      </c>
      <c r="B368" s="13">
        <v>10</v>
      </c>
      <c r="C368" t="s">
        <v>891</v>
      </c>
      <c r="D368" s="13">
        <v>1738.973799599906</v>
      </c>
      <c r="E368" s="13">
        <v>100260.391752187</v>
      </c>
      <c r="F368" t="s">
        <v>917</v>
      </c>
    </row>
    <row r="369" spans="1:6" x14ac:dyDescent="0.3">
      <c r="A369" t="s">
        <v>877</v>
      </c>
      <c r="B369" s="13">
        <v>10</v>
      </c>
      <c r="C369" t="s">
        <v>891</v>
      </c>
      <c r="D369" s="13">
        <v>109707.9813337189</v>
      </c>
      <c r="E369" s="13">
        <v>100260.391752187</v>
      </c>
      <c r="F369" t="s">
        <v>918</v>
      </c>
    </row>
    <row r="370" spans="1:6" x14ac:dyDescent="0.3">
      <c r="A370" t="s">
        <v>878</v>
      </c>
      <c r="B370" s="13">
        <v>10</v>
      </c>
      <c r="C370" t="s">
        <v>891</v>
      </c>
      <c r="D370" s="13">
        <v>95761.751079426816</v>
      </c>
      <c r="E370" s="13">
        <v>100260.391752187</v>
      </c>
      <c r="F370" t="s">
        <v>919</v>
      </c>
    </row>
    <row r="371" spans="1:6" x14ac:dyDescent="0.3">
      <c r="A371" t="s">
        <v>879</v>
      </c>
      <c r="B371" s="13">
        <v>10</v>
      </c>
      <c r="C371" t="s">
        <v>891</v>
      </c>
      <c r="D371" s="13">
        <v>83950.056016296701</v>
      </c>
      <c r="E371" s="13">
        <v>100260.391752187</v>
      </c>
      <c r="F371" t="s">
        <v>920</v>
      </c>
    </row>
    <row r="372" spans="1:6" x14ac:dyDescent="0.3">
      <c r="A372" t="s">
        <v>880</v>
      </c>
      <c r="B372" s="13">
        <v>10</v>
      </c>
      <c r="C372" t="s">
        <v>891</v>
      </c>
      <c r="D372" s="13">
        <v>112347.98960337471</v>
      </c>
      <c r="E372" s="13">
        <v>100260.391752187</v>
      </c>
      <c r="F372" t="s">
        <v>921</v>
      </c>
    </row>
    <row r="373" spans="1:6" x14ac:dyDescent="0.3">
      <c r="A373" t="s">
        <v>881</v>
      </c>
      <c r="B373" s="13">
        <v>10</v>
      </c>
      <c r="C373" t="s">
        <v>891</v>
      </c>
      <c r="D373" s="13">
        <v>86590.064285952569</v>
      </c>
      <c r="E373" s="13">
        <v>100260.391752187</v>
      </c>
      <c r="F373" t="s">
        <v>922</v>
      </c>
    </row>
    <row r="374" spans="1:6" x14ac:dyDescent="0.3">
      <c r="A374" t="s">
        <v>882</v>
      </c>
      <c r="B374" s="13">
        <v>10</v>
      </c>
      <c r="C374" t="s">
        <v>891</v>
      </c>
      <c r="D374" s="13">
        <v>79446.93204188894</v>
      </c>
      <c r="E374" s="13">
        <v>100260.391752187</v>
      </c>
      <c r="F374" t="s">
        <v>923</v>
      </c>
    </row>
    <row r="375" spans="1:6" x14ac:dyDescent="0.3">
      <c r="A375" t="s">
        <v>883</v>
      </c>
      <c r="B375" s="13">
        <v>10</v>
      </c>
      <c r="C375" t="s">
        <v>891</v>
      </c>
      <c r="D375" s="13">
        <v>82183.198618425013</v>
      </c>
      <c r="E375" s="13">
        <v>100260.391752187</v>
      </c>
      <c r="F375" t="s">
        <v>924</v>
      </c>
    </row>
    <row r="376" spans="1:6" x14ac:dyDescent="0.3">
      <c r="A376" t="s">
        <v>884</v>
      </c>
      <c r="B376" s="13">
        <v>10</v>
      </c>
      <c r="C376" t="s">
        <v>891</v>
      </c>
      <c r="D376" s="13">
        <v>1830.1798433897941</v>
      </c>
      <c r="E376" s="13">
        <v>100260.391752187</v>
      </c>
      <c r="F376" t="s">
        <v>925</v>
      </c>
    </row>
    <row r="377" spans="1:6" x14ac:dyDescent="0.3">
      <c r="A377" t="s">
        <v>885</v>
      </c>
      <c r="B377" s="13">
        <v>10</v>
      </c>
      <c r="C377" t="s">
        <v>891</v>
      </c>
      <c r="D377" s="13">
        <v>8596.9463999958098</v>
      </c>
      <c r="E377" s="13">
        <v>100260.391752187</v>
      </c>
      <c r="F377" t="s">
        <v>926</v>
      </c>
    </row>
    <row r="378" spans="1:6" x14ac:dyDescent="0.3">
      <c r="A378" t="s">
        <v>886</v>
      </c>
      <c r="B378" s="13">
        <v>10</v>
      </c>
      <c r="C378" t="s">
        <v>891</v>
      </c>
      <c r="D378" s="13">
        <v>16054.980324947999</v>
      </c>
      <c r="E378" s="13">
        <v>100260.391752187</v>
      </c>
      <c r="F378" t="s">
        <v>927</v>
      </c>
    </row>
    <row r="379" spans="1:6" x14ac:dyDescent="0.3">
      <c r="A379" t="s">
        <v>887</v>
      </c>
      <c r="B379" s="13">
        <v>10</v>
      </c>
      <c r="C379" t="s">
        <v>891</v>
      </c>
      <c r="D379" s="13">
        <v>9702.9449924741602</v>
      </c>
      <c r="E379" s="13">
        <v>100260.391752187</v>
      </c>
      <c r="F379" t="s">
        <v>928</v>
      </c>
    </row>
    <row r="380" spans="1:6" x14ac:dyDescent="0.3">
      <c r="A380" t="s">
        <v>888</v>
      </c>
      <c r="B380" s="13">
        <v>10</v>
      </c>
      <c r="C380" t="s">
        <v>891</v>
      </c>
      <c r="D380" s="13">
        <v>2108.7500706559572</v>
      </c>
      <c r="E380" s="13">
        <v>100260.391752187</v>
      </c>
      <c r="F380" t="s">
        <v>929</v>
      </c>
    </row>
    <row r="381" spans="1:6" x14ac:dyDescent="0.3">
      <c r="A381" t="s">
        <v>889</v>
      </c>
      <c r="B381" s="13">
        <v>10</v>
      </c>
      <c r="C381" t="s">
        <v>891</v>
      </c>
      <c r="D381" s="13">
        <v>40.619425960452702</v>
      </c>
      <c r="E381" s="13">
        <v>100260.391752187</v>
      </c>
      <c r="F38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931</v>
      </c>
      <c r="B1" t="s">
        <v>1366</v>
      </c>
      <c r="C1" t="s">
        <v>1584</v>
      </c>
      <c r="D1" t="s">
        <v>1587</v>
      </c>
    </row>
    <row r="2" spans="1:4" x14ac:dyDescent="0.3">
      <c r="A2" t="s">
        <v>932</v>
      </c>
      <c r="B2" t="s">
        <v>1367</v>
      </c>
      <c r="C2" t="s">
        <v>1585</v>
      </c>
      <c r="D2" s="13">
        <v>0.27445172027700682</v>
      </c>
    </row>
    <row r="3" spans="1:4" x14ac:dyDescent="0.3">
      <c r="A3" t="s">
        <v>933</v>
      </c>
      <c r="B3" t="s">
        <v>1367</v>
      </c>
      <c r="C3" t="s">
        <v>1586</v>
      </c>
      <c r="D3" s="13">
        <v>0.34323550000000003</v>
      </c>
    </row>
    <row r="4" spans="1:4" x14ac:dyDescent="0.3">
      <c r="A4" t="s">
        <v>934</v>
      </c>
      <c r="B4" t="s">
        <v>1368</v>
      </c>
      <c r="C4" t="s">
        <v>1585</v>
      </c>
      <c r="D4" s="13">
        <v>0.26614323532497391</v>
      </c>
    </row>
    <row r="5" spans="1:4" x14ac:dyDescent="0.3">
      <c r="A5" t="s">
        <v>935</v>
      </c>
      <c r="B5" t="s">
        <v>1368</v>
      </c>
      <c r="C5" t="s">
        <v>1586</v>
      </c>
      <c r="D5" s="13">
        <v>0.34607139999999997</v>
      </c>
    </row>
    <row r="6" spans="1:4" x14ac:dyDescent="0.3">
      <c r="A6" t="s">
        <v>936</v>
      </c>
      <c r="B6" t="s">
        <v>1369</v>
      </c>
      <c r="C6" t="s">
        <v>1585</v>
      </c>
      <c r="D6" s="13">
        <v>0.25229483898189942</v>
      </c>
    </row>
    <row r="7" spans="1:4" x14ac:dyDescent="0.3">
      <c r="A7" t="s">
        <v>937</v>
      </c>
      <c r="B7" t="s">
        <v>1369</v>
      </c>
      <c r="C7" t="s">
        <v>1586</v>
      </c>
      <c r="D7" s="13">
        <v>0.35901470000000002</v>
      </c>
    </row>
    <row r="8" spans="1:4" x14ac:dyDescent="0.3">
      <c r="A8" t="s">
        <v>938</v>
      </c>
      <c r="B8" t="s">
        <v>1370</v>
      </c>
      <c r="C8" t="s">
        <v>1585</v>
      </c>
      <c r="D8" s="13">
        <v>0.25229483898189942</v>
      </c>
    </row>
    <row r="9" spans="1:4" x14ac:dyDescent="0.3">
      <c r="A9" t="s">
        <v>939</v>
      </c>
      <c r="B9" t="s">
        <v>1370</v>
      </c>
      <c r="C9" t="s">
        <v>1586</v>
      </c>
      <c r="D9" s="13">
        <v>0.35901470000000002</v>
      </c>
    </row>
    <row r="10" spans="1:4" x14ac:dyDescent="0.3">
      <c r="A10" t="s">
        <v>940</v>
      </c>
      <c r="B10" t="s">
        <v>1371</v>
      </c>
      <c r="C10" t="s">
        <v>1585</v>
      </c>
      <c r="D10" s="13">
        <v>0.19665223384171929</v>
      </c>
    </row>
    <row r="11" spans="1:4" x14ac:dyDescent="0.3">
      <c r="A11" t="s">
        <v>941</v>
      </c>
      <c r="B11" t="s">
        <v>1371</v>
      </c>
      <c r="C11" t="s">
        <v>1586</v>
      </c>
      <c r="D11" s="13">
        <v>0.3178473</v>
      </c>
    </row>
    <row r="12" spans="1:4" x14ac:dyDescent="0.3">
      <c r="A12" t="s">
        <v>942</v>
      </c>
      <c r="B12" t="s">
        <v>1372</v>
      </c>
      <c r="C12" t="s">
        <v>1585</v>
      </c>
      <c r="D12" s="13">
        <v>0.26936155708873188</v>
      </c>
    </row>
    <row r="13" spans="1:4" x14ac:dyDescent="0.3">
      <c r="A13" t="s">
        <v>943</v>
      </c>
      <c r="B13" t="s">
        <v>1372</v>
      </c>
      <c r="C13" t="s">
        <v>1586</v>
      </c>
      <c r="D13" s="13">
        <v>0.32531739999999998</v>
      </c>
    </row>
    <row r="14" spans="1:4" x14ac:dyDescent="0.3">
      <c r="A14" t="s">
        <v>944</v>
      </c>
      <c r="B14" t="s">
        <v>1373</v>
      </c>
      <c r="C14" t="s">
        <v>1585</v>
      </c>
      <c r="D14" s="13">
        <v>0.38775975450581768</v>
      </c>
    </row>
    <row r="15" spans="1:4" x14ac:dyDescent="0.3">
      <c r="A15" t="s">
        <v>945</v>
      </c>
      <c r="B15" t="s">
        <v>1373</v>
      </c>
      <c r="C15" t="s">
        <v>1586</v>
      </c>
      <c r="D15" s="13">
        <v>0.38396219999999998</v>
      </c>
    </row>
    <row r="16" spans="1:4" x14ac:dyDescent="0.3">
      <c r="A16" t="s">
        <v>946</v>
      </c>
      <c r="B16" t="s">
        <v>1374</v>
      </c>
      <c r="C16" t="s">
        <v>1585</v>
      </c>
      <c r="D16" s="13">
        <v>0.27580856107222479</v>
      </c>
    </row>
    <row r="17" spans="1:4" x14ac:dyDescent="0.3">
      <c r="A17" t="s">
        <v>947</v>
      </c>
      <c r="B17" t="s">
        <v>1374</v>
      </c>
      <c r="C17" t="s">
        <v>1586</v>
      </c>
      <c r="D17" s="13">
        <v>0.30626490000000001</v>
      </c>
    </row>
    <row r="18" spans="1:4" x14ac:dyDescent="0.3">
      <c r="A18" t="s">
        <v>948</v>
      </c>
      <c r="B18" t="s">
        <v>1375</v>
      </c>
      <c r="C18" t="s">
        <v>1585</v>
      </c>
      <c r="D18" s="13">
        <v>0.3191219091515588</v>
      </c>
    </row>
    <row r="19" spans="1:4" x14ac:dyDescent="0.3">
      <c r="A19" t="s">
        <v>949</v>
      </c>
      <c r="B19" t="s">
        <v>1375</v>
      </c>
      <c r="C19" t="s">
        <v>1586</v>
      </c>
      <c r="D19" s="13">
        <v>0.34325169999999999</v>
      </c>
    </row>
    <row r="20" spans="1:4" x14ac:dyDescent="0.3">
      <c r="A20" t="s">
        <v>950</v>
      </c>
      <c r="B20" t="s">
        <v>1376</v>
      </c>
      <c r="C20" t="s">
        <v>1585</v>
      </c>
      <c r="D20" s="13">
        <v>0.26614323532497391</v>
      </c>
    </row>
    <row r="21" spans="1:4" x14ac:dyDescent="0.3">
      <c r="A21" t="s">
        <v>951</v>
      </c>
      <c r="B21" t="s">
        <v>1376</v>
      </c>
      <c r="C21" t="s">
        <v>1586</v>
      </c>
      <c r="D21" s="13">
        <v>0.34607139999999997</v>
      </c>
    </row>
    <row r="22" spans="1:4" x14ac:dyDescent="0.3">
      <c r="A22" t="s">
        <v>952</v>
      </c>
      <c r="B22" t="s">
        <v>1377</v>
      </c>
      <c r="C22" t="s">
        <v>1585</v>
      </c>
      <c r="D22" s="13">
        <v>0.33059932903108707</v>
      </c>
    </row>
    <row r="23" spans="1:4" x14ac:dyDescent="0.3">
      <c r="A23" t="s">
        <v>953</v>
      </c>
      <c r="B23" t="s">
        <v>1377</v>
      </c>
      <c r="C23" t="s">
        <v>1586</v>
      </c>
      <c r="D23" s="13">
        <v>0.3720504</v>
      </c>
    </row>
    <row r="24" spans="1:4" x14ac:dyDescent="0.3">
      <c r="A24" t="s">
        <v>954</v>
      </c>
      <c r="B24" t="s">
        <v>1378</v>
      </c>
      <c r="C24" t="s">
        <v>1585</v>
      </c>
      <c r="D24" s="13">
        <v>0.28607438646698802</v>
      </c>
    </row>
    <row r="25" spans="1:4" x14ac:dyDescent="0.3">
      <c r="A25" t="s">
        <v>955</v>
      </c>
      <c r="B25" t="s">
        <v>1378</v>
      </c>
      <c r="C25" t="s">
        <v>1586</v>
      </c>
      <c r="D25" s="13">
        <v>0.33250659999999999</v>
      </c>
    </row>
    <row r="26" spans="1:4" x14ac:dyDescent="0.3">
      <c r="A26" t="s">
        <v>956</v>
      </c>
      <c r="B26" t="s">
        <v>1379</v>
      </c>
      <c r="C26" t="s">
        <v>1585</v>
      </c>
      <c r="D26" s="13">
        <v>0.30088846663808089</v>
      </c>
    </row>
    <row r="27" spans="1:4" x14ac:dyDescent="0.3">
      <c r="A27" t="s">
        <v>957</v>
      </c>
      <c r="B27" t="s">
        <v>1379</v>
      </c>
      <c r="C27" t="s">
        <v>1586</v>
      </c>
      <c r="D27" s="13">
        <v>0.33900439999999998</v>
      </c>
    </row>
    <row r="28" spans="1:4" x14ac:dyDescent="0.3">
      <c r="A28" t="s">
        <v>958</v>
      </c>
      <c r="B28" t="s">
        <v>1380</v>
      </c>
      <c r="C28" t="s">
        <v>1585</v>
      </c>
      <c r="D28" s="13">
        <v>0.28183290392793298</v>
      </c>
    </row>
    <row r="29" spans="1:4" x14ac:dyDescent="0.3">
      <c r="A29" t="s">
        <v>959</v>
      </c>
      <c r="B29" t="s">
        <v>1380</v>
      </c>
      <c r="C29" t="s">
        <v>1586</v>
      </c>
      <c r="D29" s="13">
        <v>0.33003979999999999</v>
      </c>
    </row>
    <row r="30" spans="1:4" x14ac:dyDescent="0.3">
      <c r="A30" t="s">
        <v>960</v>
      </c>
      <c r="B30" t="s">
        <v>1381</v>
      </c>
      <c r="C30" t="s">
        <v>1585</v>
      </c>
      <c r="D30" s="13">
        <v>0.31989231647898853</v>
      </c>
    </row>
    <row r="31" spans="1:4" x14ac:dyDescent="0.3">
      <c r="A31" t="s">
        <v>961</v>
      </c>
      <c r="B31" t="s">
        <v>1381</v>
      </c>
      <c r="C31" t="s">
        <v>1586</v>
      </c>
      <c r="D31" s="13">
        <v>0.3496649</v>
      </c>
    </row>
    <row r="32" spans="1:4" x14ac:dyDescent="0.3">
      <c r="A32" t="s">
        <v>962</v>
      </c>
      <c r="B32" t="s">
        <v>1382</v>
      </c>
      <c r="C32" t="s">
        <v>1585</v>
      </c>
      <c r="D32" s="13">
        <v>0.28567449785270299</v>
      </c>
    </row>
    <row r="33" spans="1:4" x14ac:dyDescent="0.3">
      <c r="A33" t="s">
        <v>963</v>
      </c>
      <c r="B33" t="s">
        <v>1382</v>
      </c>
      <c r="C33" t="s">
        <v>1586</v>
      </c>
      <c r="D33" s="13">
        <v>0.32842359999999998</v>
      </c>
    </row>
    <row r="34" spans="1:4" x14ac:dyDescent="0.3">
      <c r="A34" t="s">
        <v>964</v>
      </c>
      <c r="B34" t="s">
        <v>1383</v>
      </c>
      <c r="C34" t="s">
        <v>1585</v>
      </c>
      <c r="D34" s="13">
        <v>0.27732695525416318</v>
      </c>
    </row>
    <row r="35" spans="1:4" x14ac:dyDescent="0.3">
      <c r="A35" t="s">
        <v>965</v>
      </c>
      <c r="B35" t="s">
        <v>1383</v>
      </c>
      <c r="C35" t="s">
        <v>1586</v>
      </c>
      <c r="D35" s="13">
        <v>0.32624880000000001</v>
      </c>
    </row>
    <row r="36" spans="1:4" x14ac:dyDescent="0.3">
      <c r="A36" t="s">
        <v>966</v>
      </c>
      <c r="B36" t="s">
        <v>1384</v>
      </c>
      <c r="C36" t="s">
        <v>1585</v>
      </c>
      <c r="D36" s="13">
        <v>0.27685031760801693</v>
      </c>
    </row>
    <row r="37" spans="1:4" x14ac:dyDescent="0.3">
      <c r="A37" t="s">
        <v>967</v>
      </c>
      <c r="B37" t="s">
        <v>1384</v>
      </c>
      <c r="C37" t="s">
        <v>1586</v>
      </c>
      <c r="D37" s="13">
        <v>0.326154</v>
      </c>
    </row>
    <row r="38" spans="1:4" x14ac:dyDescent="0.3">
      <c r="A38" t="s">
        <v>968</v>
      </c>
      <c r="B38" t="s">
        <v>1385</v>
      </c>
      <c r="C38" t="s">
        <v>1585</v>
      </c>
      <c r="D38" s="13">
        <v>0.31207610555573051</v>
      </c>
    </row>
    <row r="39" spans="1:4" x14ac:dyDescent="0.3">
      <c r="A39" t="s">
        <v>969</v>
      </c>
      <c r="B39" t="s">
        <v>1385</v>
      </c>
      <c r="C39" t="s">
        <v>1586</v>
      </c>
      <c r="D39" s="13">
        <v>0.35081519999999999</v>
      </c>
    </row>
    <row r="40" spans="1:4" x14ac:dyDescent="0.3">
      <c r="A40" t="s">
        <v>970</v>
      </c>
      <c r="B40" t="s">
        <v>1386</v>
      </c>
      <c r="C40" t="s">
        <v>1585</v>
      </c>
      <c r="D40" s="13">
        <v>0.29418758966102798</v>
      </c>
    </row>
    <row r="41" spans="1:4" x14ac:dyDescent="0.3">
      <c r="A41" t="s">
        <v>971</v>
      </c>
      <c r="B41" t="s">
        <v>1386</v>
      </c>
      <c r="C41" t="s">
        <v>1586</v>
      </c>
      <c r="D41" s="13">
        <v>0.34546959999999999</v>
      </c>
    </row>
    <row r="42" spans="1:4" x14ac:dyDescent="0.3">
      <c r="A42" t="s">
        <v>972</v>
      </c>
      <c r="B42" t="s">
        <v>1387</v>
      </c>
      <c r="C42" t="s">
        <v>1585</v>
      </c>
      <c r="D42" s="13">
        <v>0.2930984508141492</v>
      </c>
    </row>
    <row r="43" spans="1:4" x14ac:dyDescent="0.3">
      <c r="A43" t="s">
        <v>973</v>
      </c>
      <c r="B43" t="s">
        <v>1387</v>
      </c>
      <c r="C43" t="s">
        <v>1586</v>
      </c>
      <c r="D43" s="13">
        <v>0.33056140000000001</v>
      </c>
    </row>
    <row r="44" spans="1:4" x14ac:dyDescent="0.3">
      <c r="A44" t="s">
        <v>974</v>
      </c>
      <c r="B44" t="s">
        <v>1388</v>
      </c>
      <c r="C44" t="s">
        <v>1585</v>
      </c>
      <c r="D44" s="13">
        <v>0.28989069417524138</v>
      </c>
    </row>
    <row r="45" spans="1:4" x14ac:dyDescent="0.3">
      <c r="A45" t="s">
        <v>975</v>
      </c>
      <c r="B45" t="s">
        <v>1388</v>
      </c>
      <c r="C45" t="s">
        <v>1586</v>
      </c>
      <c r="D45" s="13">
        <v>0.3292427</v>
      </c>
    </row>
    <row r="46" spans="1:4" x14ac:dyDescent="0.3">
      <c r="A46" t="s">
        <v>976</v>
      </c>
      <c r="B46" t="s">
        <v>1389</v>
      </c>
      <c r="C46" t="s">
        <v>1585</v>
      </c>
      <c r="D46" s="13">
        <v>0.19353291876761131</v>
      </c>
    </row>
    <row r="47" spans="1:4" x14ac:dyDescent="0.3">
      <c r="A47" t="s">
        <v>977</v>
      </c>
      <c r="B47" t="s">
        <v>1389</v>
      </c>
      <c r="C47" t="s">
        <v>1586</v>
      </c>
      <c r="D47" s="13">
        <v>0.31758639999999999</v>
      </c>
    </row>
    <row r="48" spans="1:4" x14ac:dyDescent="0.3">
      <c r="A48" t="s">
        <v>978</v>
      </c>
      <c r="B48" t="s">
        <v>1390</v>
      </c>
      <c r="C48" t="s">
        <v>1585</v>
      </c>
      <c r="D48" s="13">
        <v>0.38643746674821411</v>
      </c>
    </row>
    <row r="49" spans="1:4" x14ac:dyDescent="0.3">
      <c r="A49" t="s">
        <v>979</v>
      </c>
      <c r="B49" t="s">
        <v>1390</v>
      </c>
      <c r="C49" t="s">
        <v>1586</v>
      </c>
      <c r="D49" s="13">
        <v>0.42394989999999999</v>
      </c>
    </row>
    <row r="50" spans="1:4" x14ac:dyDescent="0.3">
      <c r="A50" t="s">
        <v>980</v>
      </c>
      <c r="B50" t="s">
        <v>1391</v>
      </c>
      <c r="C50" t="s">
        <v>1585</v>
      </c>
      <c r="D50" s="13">
        <v>0.28196981354785028</v>
      </c>
    </row>
    <row r="51" spans="1:4" x14ac:dyDescent="0.3">
      <c r="A51" t="s">
        <v>981</v>
      </c>
      <c r="B51" t="s">
        <v>1391</v>
      </c>
      <c r="C51" t="s">
        <v>1586</v>
      </c>
      <c r="D51" s="13">
        <v>0.328181</v>
      </c>
    </row>
    <row r="52" spans="1:4" x14ac:dyDescent="0.3">
      <c r="A52" t="s">
        <v>982</v>
      </c>
      <c r="B52" t="s">
        <v>1392</v>
      </c>
      <c r="C52" t="s">
        <v>1585</v>
      </c>
      <c r="D52" s="13">
        <v>0.38643746674821411</v>
      </c>
    </row>
    <row r="53" spans="1:4" x14ac:dyDescent="0.3">
      <c r="A53" t="s">
        <v>983</v>
      </c>
      <c r="B53" t="s">
        <v>1392</v>
      </c>
      <c r="C53" t="s">
        <v>1586</v>
      </c>
      <c r="D53" s="13">
        <v>0.42394989999999999</v>
      </c>
    </row>
    <row r="54" spans="1:4" x14ac:dyDescent="0.3">
      <c r="A54" t="s">
        <v>984</v>
      </c>
      <c r="B54" t="s">
        <v>1393</v>
      </c>
      <c r="C54" t="s">
        <v>1585</v>
      </c>
      <c r="D54" s="13">
        <v>0.43124898378569071</v>
      </c>
    </row>
    <row r="55" spans="1:4" x14ac:dyDescent="0.3">
      <c r="A55" t="s">
        <v>985</v>
      </c>
      <c r="B55" t="s">
        <v>1393</v>
      </c>
      <c r="C55" t="s">
        <v>1586</v>
      </c>
      <c r="D55" s="13">
        <v>0.40581339999999999</v>
      </c>
    </row>
    <row r="56" spans="1:4" x14ac:dyDescent="0.3">
      <c r="A56" t="s">
        <v>986</v>
      </c>
      <c r="B56" t="s">
        <v>1394</v>
      </c>
      <c r="C56" t="s">
        <v>1585</v>
      </c>
      <c r="D56" s="13">
        <v>0.30779180343993551</v>
      </c>
    </row>
    <row r="57" spans="1:4" x14ac:dyDescent="0.3">
      <c r="A57" t="s">
        <v>987</v>
      </c>
      <c r="B57" t="s">
        <v>1394</v>
      </c>
      <c r="C57" t="s">
        <v>1586</v>
      </c>
      <c r="D57" s="13">
        <v>0.39872669999999999</v>
      </c>
    </row>
    <row r="58" spans="1:4" x14ac:dyDescent="0.3">
      <c r="A58" t="s">
        <v>988</v>
      </c>
      <c r="B58" t="s">
        <v>1395</v>
      </c>
      <c r="C58" t="s">
        <v>1585</v>
      </c>
      <c r="D58" s="13">
        <v>0.27959077364283741</v>
      </c>
    </row>
    <row r="59" spans="1:4" x14ac:dyDescent="0.3">
      <c r="A59" t="s">
        <v>989</v>
      </c>
      <c r="B59" t="s">
        <v>1395</v>
      </c>
      <c r="C59" t="s">
        <v>1586</v>
      </c>
      <c r="D59" s="13">
        <v>0.32961020000000002</v>
      </c>
    </row>
    <row r="60" spans="1:4" x14ac:dyDescent="0.3">
      <c r="A60" t="s">
        <v>990</v>
      </c>
      <c r="B60" t="s">
        <v>1396</v>
      </c>
      <c r="C60" t="s">
        <v>1585</v>
      </c>
      <c r="D60" s="13">
        <v>0.27598265194491328</v>
      </c>
    </row>
    <row r="61" spans="1:4" x14ac:dyDescent="0.3">
      <c r="A61" t="s">
        <v>991</v>
      </c>
      <c r="B61" t="s">
        <v>1396</v>
      </c>
      <c r="C61" t="s">
        <v>1586</v>
      </c>
      <c r="D61" s="13">
        <v>0.3294687</v>
      </c>
    </row>
    <row r="62" spans="1:4" x14ac:dyDescent="0.3">
      <c r="A62" t="s">
        <v>992</v>
      </c>
      <c r="B62" t="s">
        <v>1397</v>
      </c>
      <c r="C62" t="s">
        <v>1585</v>
      </c>
      <c r="D62" s="13">
        <v>0.53958518667716182</v>
      </c>
    </row>
    <row r="63" spans="1:4" x14ac:dyDescent="0.3">
      <c r="A63" t="s">
        <v>993</v>
      </c>
      <c r="B63" t="s">
        <v>1397</v>
      </c>
      <c r="C63" t="s">
        <v>1586</v>
      </c>
      <c r="D63" s="13">
        <v>2.1445310000000002</v>
      </c>
    </row>
    <row r="64" spans="1:4" x14ac:dyDescent="0.3">
      <c r="A64" t="s">
        <v>994</v>
      </c>
      <c r="B64" t="s">
        <v>1398</v>
      </c>
      <c r="C64" t="s">
        <v>1585</v>
      </c>
      <c r="D64" s="13">
        <v>0.20590136474251089</v>
      </c>
    </row>
    <row r="65" spans="1:4" x14ac:dyDescent="0.3">
      <c r="A65" t="s">
        <v>995</v>
      </c>
      <c r="B65" t="s">
        <v>1398</v>
      </c>
      <c r="C65" t="s">
        <v>1586</v>
      </c>
      <c r="D65" s="13">
        <v>0.3362598</v>
      </c>
    </row>
    <row r="66" spans="1:4" x14ac:dyDescent="0.3">
      <c r="A66" t="s">
        <v>996</v>
      </c>
      <c r="B66" t="s">
        <v>1399</v>
      </c>
      <c r="C66" t="s">
        <v>1585</v>
      </c>
      <c r="D66" s="13">
        <v>0.20005775361950881</v>
      </c>
    </row>
    <row r="67" spans="1:4" x14ac:dyDescent="0.3">
      <c r="A67" t="s">
        <v>997</v>
      </c>
      <c r="B67" t="s">
        <v>1399</v>
      </c>
      <c r="C67" t="s">
        <v>1586</v>
      </c>
      <c r="D67" s="13">
        <v>0.33913450000000001</v>
      </c>
    </row>
    <row r="68" spans="1:4" x14ac:dyDescent="0.3">
      <c r="A68" t="s">
        <v>998</v>
      </c>
      <c r="B68" t="s">
        <v>1400</v>
      </c>
      <c r="C68" t="s">
        <v>1585</v>
      </c>
      <c r="D68" s="13">
        <v>0.19151853737225291</v>
      </c>
    </row>
    <row r="69" spans="1:4" x14ac:dyDescent="0.3">
      <c r="A69" t="s">
        <v>999</v>
      </c>
      <c r="B69" t="s">
        <v>1400</v>
      </c>
      <c r="C69" t="s">
        <v>1586</v>
      </c>
      <c r="D69" s="13">
        <v>0.35091660000000002</v>
      </c>
    </row>
    <row r="70" spans="1:4" x14ac:dyDescent="0.3">
      <c r="A70" t="s">
        <v>1000</v>
      </c>
      <c r="B70" t="s">
        <v>1401</v>
      </c>
      <c r="C70" t="s">
        <v>1585</v>
      </c>
      <c r="D70" s="13">
        <v>0.19151853737225291</v>
      </c>
    </row>
    <row r="71" spans="1:4" x14ac:dyDescent="0.3">
      <c r="A71" t="s">
        <v>1001</v>
      </c>
      <c r="B71" t="s">
        <v>1401</v>
      </c>
      <c r="C71" t="s">
        <v>1586</v>
      </c>
      <c r="D71" s="13">
        <v>0.35091660000000002</v>
      </c>
    </row>
    <row r="72" spans="1:4" x14ac:dyDescent="0.3">
      <c r="A72" t="s">
        <v>1002</v>
      </c>
      <c r="B72" t="s">
        <v>1402</v>
      </c>
      <c r="C72" t="s">
        <v>1585</v>
      </c>
      <c r="D72" s="13">
        <v>0.1530925279101569</v>
      </c>
    </row>
    <row r="73" spans="1:4" x14ac:dyDescent="0.3">
      <c r="A73" t="s">
        <v>1003</v>
      </c>
      <c r="B73" t="s">
        <v>1402</v>
      </c>
      <c r="C73" t="s">
        <v>1586</v>
      </c>
      <c r="D73" s="13">
        <v>0.31578709999999999</v>
      </c>
    </row>
    <row r="74" spans="1:4" x14ac:dyDescent="0.3">
      <c r="A74" t="s">
        <v>1004</v>
      </c>
      <c r="B74" t="s">
        <v>1403</v>
      </c>
      <c r="C74" t="s">
        <v>1585</v>
      </c>
      <c r="D74" s="13">
        <v>0.20151059514647979</v>
      </c>
    </row>
    <row r="75" spans="1:4" x14ac:dyDescent="0.3">
      <c r="A75" t="s">
        <v>1005</v>
      </c>
      <c r="B75" t="s">
        <v>1403</v>
      </c>
      <c r="C75" t="s">
        <v>1586</v>
      </c>
      <c r="D75" s="13">
        <v>0.32004640000000001</v>
      </c>
    </row>
    <row r="76" spans="1:4" x14ac:dyDescent="0.3">
      <c r="A76" t="s">
        <v>1006</v>
      </c>
      <c r="B76" t="s">
        <v>1404</v>
      </c>
      <c r="C76" t="s">
        <v>1585</v>
      </c>
      <c r="D76" s="13">
        <v>0.32651812854804341</v>
      </c>
    </row>
    <row r="77" spans="1:4" x14ac:dyDescent="0.3">
      <c r="A77" t="s">
        <v>1007</v>
      </c>
      <c r="B77" t="s">
        <v>1404</v>
      </c>
      <c r="C77" t="s">
        <v>1586</v>
      </c>
      <c r="D77" s="13">
        <v>0.37256309999999998</v>
      </c>
    </row>
    <row r="78" spans="1:4" x14ac:dyDescent="0.3">
      <c r="A78" t="s">
        <v>1008</v>
      </c>
      <c r="B78" t="s">
        <v>1405</v>
      </c>
      <c r="C78" t="s">
        <v>1585</v>
      </c>
      <c r="D78" s="13">
        <v>0.207258205537729</v>
      </c>
    </row>
    <row r="79" spans="1:4" x14ac:dyDescent="0.3">
      <c r="A79" t="s">
        <v>1009</v>
      </c>
      <c r="B79" t="s">
        <v>1405</v>
      </c>
      <c r="C79" t="s">
        <v>1586</v>
      </c>
      <c r="D79" s="13">
        <v>0.30223660000000002</v>
      </c>
    </row>
    <row r="80" spans="1:4" x14ac:dyDescent="0.3">
      <c r="A80" t="s">
        <v>1010</v>
      </c>
      <c r="B80" t="s">
        <v>1406</v>
      </c>
      <c r="C80" t="s">
        <v>1585</v>
      </c>
      <c r="D80" s="13">
        <v>0.24496343659899361</v>
      </c>
    </row>
    <row r="81" spans="1:4" x14ac:dyDescent="0.3">
      <c r="A81" t="s">
        <v>1011</v>
      </c>
      <c r="B81" t="s">
        <v>1406</v>
      </c>
      <c r="C81" t="s">
        <v>1586</v>
      </c>
      <c r="D81" s="13">
        <v>0.33596569999999998</v>
      </c>
    </row>
    <row r="82" spans="1:4" x14ac:dyDescent="0.3">
      <c r="A82" t="s">
        <v>1012</v>
      </c>
      <c r="B82" t="s">
        <v>1407</v>
      </c>
      <c r="C82" t="s">
        <v>1585</v>
      </c>
      <c r="D82" s="13">
        <v>0.20005775361950881</v>
      </c>
    </row>
    <row r="83" spans="1:4" x14ac:dyDescent="0.3">
      <c r="A83" t="s">
        <v>1013</v>
      </c>
      <c r="B83" t="s">
        <v>1407</v>
      </c>
      <c r="C83" t="s">
        <v>1586</v>
      </c>
      <c r="D83" s="13">
        <v>0.33913450000000001</v>
      </c>
    </row>
    <row r="84" spans="1:4" x14ac:dyDescent="0.3">
      <c r="A84" t="s">
        <v>1014</v>
      </c>
      <c r="B84" t="s">
        <v>1408</v>
      </c>
      <c r="C84" t="s">
        <v>1585</v>
      </c>
      <c r="D84" s="13">
        <v>0.2572570655700408</v>
      </c>
    </row>
    <row r="85" spans="1:4" x14ac:dyDescent="0.3">
      <c r="A85" t="s">
        <v>1015</v>
      </c>
      <c r="B85" t="s">
        <v>1408</v>
      </c>
      <c r="C85" t="s">
        <v>1586</v>
      </c>
      <c r="D85" s="13">
        <v>0.36182959999999997</v>
      </c>
    </row>
    <row r="86" spans="1:4" x14ac:dyDescent="0.3">
      <c r="A86" t="s">
        <v>1016</v>
      </c>
      <c r="B86" t="s">
        <v>1409</v>
      </c>
      <c r="C86" t="s">
        <v>1585</v>
      </c>
      <c r="D86" s="13">
        <v>0.2181652288463839</v>
      </c>
    </row>
    <row r="87" spans="1:4" x14ac:dyDescent="0.3">
      <c r="A87" t="s">
        <v>1017</v>
      </c>
      <c r="B87" t="s">
        <v>1409</v>
      </c>
      <c r="C87" t="s">
        <v>1586</v>
      </c>
      <c r="D87" s="13">
        <v>0.32619310000000001</v>
      </c>
    </row>
    <row r="88" spans="1:4" x14ac:dyDescent="0.3">
      <c r="A88" t="s">
        <v>1018</v>
      </c>
      <c r="B88" t="s">
        <v>1410</v>
      </c>
      <c r="C88" t="s">
        <v>1585</v>
      </c>
      <c r="D88" s="13">
        <v>0.23390569108851991</v>
      </c>
    </row>
    <row r="89" spans="1:4" x14ac:dyDescent="0.3">
      <c r="A89" t="s">
        <v>1019</v>
      </c>
      <c r="B89" t="s">
        <v>1410</v>
      </c>
      <c r="C89" t="s">
        <v>1586</v>
      </c>
      <c r="D89" s="13">
        <v>0.3320322</v>
      </c>
    </row>
    <row r="90" spans="1:4" x14ac:dyDescent="0.3">
      <c r="A90" t="s">
        <v>1020</v>
      </c>
      <c r="B90" t="s">
        <v>1411</v>
      </c>
      <c r="C90" t="s">
        <v>1585</v>
      </c>
      <c r="D90" s="13">
        <v>0.21263078409013619</v>
      </c>
    </row>
    <row r="91" spans="1:4" x14ac:dyDescent="0.3">
      <c r="A91" t="s">
        <v>1021</v>
      </c>
      <c r="B91" t="s">
        <v>1411</v>
      </c>
      <c r="C91" t="s">
        <v>1586</v>
      </c>
      <c r="D91" s="13">
        <v>0.32367560000000001</v>
      </c>
    </row>
    <row r="92" spans="1:4" x14ac:dyDescent="0.3">
      <c r="A92" t="s">
        <v>1022</v>
      </c>
      <c r="B92" t="s">
        <v>1412</v>
      </c>
      <c r="C92" t="s">
        <v>1585</v>
      </c>
      <c r="D92" s="13">
        <v>0.25289897454001808</v>
      </c>
    </row>
    <row r="93" spans="1:4" x14ac:dyDescent="0.3">
      <c r="A93" t="s">
        <v>1023</v>
      </c>
      <c r="B93" t="s">
        <v>1412</v>
      </c>
      <c r="C93" t="s">
        <v>1586</v>
      </c>
      <c r="D93" s="13">
        <v>0.34103519999999998</v>
      </c>
    </row>
    <row r="94" spans="1:4" x14ac:dyDescent="0.3">
      <c r="A94" t="s">
        <v>1024</v>
      </c>
      <c r="B94" t="s">
        <v>1413</v>
      </c>
      <c r="C94" t="s">
        <v>1585</v>
      </c>
      <c r="D94" s="13">
        <v>0.21499572743123391</v>
      </c>
    </row>
    <row r="95" spans="1:4" x14ac:dyDescent="0.3">
      <c r="A95" t="s">
        <v>1025</v>
      </c>
      <c r="B95" t="s">
        <v>1413</v>
      </c>
      <c r="C95" t="s">
        <v>1586</v>
      </c>
      <c r="D95" s="13">
        <v>0.32264510000000002</v>
      </c>
    </row>
    <row r="96" spans="1:4" x14ac:dyDescent="0.3">
      <c r="A96" t="s">
        <v>1026</v>
      </c>
      <c r="B96" t="s">
        <v>1414</v>
      </c>
      <c r="C96" t="s">
        <v>1585</v>
      </c>
      <c r="D96" s="13">
        <v>0.2075003213224807</v>
      </c>
    </row>
    <row r="97" spans="1:4" x14ac:dyDescent="0.3">
      <c r="A97" t="s">
        <v>1027</v>
      </c>
      <c r="B97" t="s">
        <v>1414</v>
      </c>
      <c r="C97" t="s">
        <v>1586</v>
      </c>
      <c r="D97" s="13">
        <v>0.32066689999999998</v>
      </c>
    </row>
    <row r="98" spans="1:4" x14ac:dyDescent="0.3">
      <c r="A98" t="s">
        <v>1028</v>
      </c>
      <c r="B98" t="s">
        <v>1415</v>
      </c>
      <c r="C98" t="s">
        <v>1585</v>
      </c>
      <c r="D98" s="13">
        <v>0.20800793569430059</v>
      </c>
    </row>
    <row r="99" spans="1:4" x14ac:dyDescent="0.3">
      <c r="A99" t="s">
        <v>1029</v>
      </c>
      <c r="B99" t="s">
        <v>1415</v>
      </c>
      <c r="C99" t="s">
        <v>1586</v>
      </c>
      <c r="D99" s="13">
        <v>0.3205365</v>
      </c>
    </row>
    <row r="100" spans="1:4" x14ac:dyDescent="0.3">
      <c r="A100" t="s">
        <v>1030</v>
      </c>
      <c r="B100" t="s">
        <v>1416</v>
      </c>
      <c r="C100" t="s">
        <v>1585</v>
      </c>
      <c r="D100" s="13">
        <v>0.24275848842340789</v>
      </c>
    </row>
    <row r="101" spans="1:4" x14ac:dyDescent="0.3">
      <c r="A101" t="s">
        <v>1031</v>
      </c>
      <c r="B101" t="s">
        <v>1416</v>
      </c>
      <c r="C101" t="s">
        <v>1586</v>
      </c>
      <c r="D101" s="13">
        <v>0.34234619999999999</v>
      </c>
    </row>
    <row r="102" spans="1:4" x14ac:dyDescent="0.3">
      <c r="A102" t="s">
        <v>1032</v>
      </c>
      <c r="B102" t="s">
        <v>1417</v>
      </c>
      <c r="C102" t="s">
        <v>1585</v>
      </c>
      <c r="D102" s="13">
        <v>0.22799602791091181</v>
      </c>
    </row>
    <row r="103" spans="1:4" x14ac:dyDescent="0.3">
      <c r="A103" t="s">
        <v>1033</v>
      </c>
      <c r="B103" t="s">
        <v>1417</v>
      </c>
      <c r="C103" t="s">
        <v>1586</v>
      </c>
      <c r="D103" s="13">
        <v>0.33760960000000001</v>
      </c>
    </row>
    <row r="104" spans="1:4" x14ac:dyDescent="0.3">
      <c r="A104" t="s">
        <v>1034</v>
      </c>
      <c r="B104" t="s">
        <v>1418</v>
      </c>
      <c r="C104" t="s">
        <v>1585</v>
      </c>
      <c r="D104" s="13">
        <v>0.22195727898731291</v>
      </c>
    </row>
    <row r="105" spans="1:4" x14ac:dyDescent="0.3">
      <c r="A105" t="s">
        <v>1035</v>
      </c>
      <c r="B105" t="s">
        <v>1418</v>
      </c>
      <c r="C105" t="s">
        <v>1586</v>
      </c>
      <c r="D105" s="13">
        <v>0.32456119999999999</v>
      </c>
    </row>
    <row r="106" spans="1:4" x14ac:dyDescent="0.3">
      <c r="A106" t="s">
        <v>1036</v>
      </c>
      <c r="B106" t="s">
        <v>1419</v>
      </c>
      <c r="C106" t="s">
        <v>1585</v>
      </c>
      <c r="D106" s="13">
        <v>0.21848750429241809</v>
      </c>
    </row>
    <row r="107" spans="1:4" x14ac:dyDescent="0.3">
      <c r="A107" t="s">
        <v>1037</v>
      </c>
      <c r="B107" t="s">
        <v>1419</v>
      </c>
      <c r="C107" t="s">
        <v>1586</v>
      </c>
      <c r="D107" s="13">
        <v>0.3232584</v>
      </c>
    </row>
    <row r="108" spans="1:4" x14ac:dyDescent="0.3">
      <c r="A108" t="s">
        <v>1038</v>
      </c>
      <c r="B108" t="s">
        <v>1420</v>
      </c>
      <c r="C108" t="s">
        <v>1585</v>
      </c>
      <c r="D108" s="13">
        <v>0.14569361253712171</v>
      </c>
    </row>
    <row r="109" spans="1:4" x14ac:dyDescent="0.3">
      <c r="A109" t="s">
        <v>1039</v>
      </c>
      <c r="B109" t="s">
        <v>1420</v>
      </c>
      <c r="C109" t="s">
        <v>1586</v>
      </c>
      <c r="D109" s="13">
        <v>0.31564750000000003</v>
      </c>
    </row>
    <row r="110" spans="1:4" x14ac:dyDescent="0.3">
      <c r="A110" t="s">
        <v>1040</v>
      </c>
      <c r="B110" t="s">
        <v>1421</v>
      </c>
      <c r="C110" t="s">
        <v>1585</v>
      </c>
      <c r="D110" s="13">
        <v>0.33206234025214898</v>
      </c>
    </row>
    <row r="111" spans="1:4" x14ac:dyDescent="0.3">
      <c r="A111" t="s">
        <v>1041</v>
      </c>
      <c r="B111" t="s">
        <v>1421</v>
      </c>
      <c r="C111" t="s">
        <v>1586</v>
      </c>
      <c r="D111" s="13">
        <v>0.40471610000000002</v>
      </c>
    </row>
    <row r="112" spans="1:4" x14ac:dyDescent="0.3">
      <c r="A112" t="s">
        <v>1042</v>
      </c>
      <c r="B112" t="s">
        <v>1422</v>
      </c>
      <c r="C112" t="s">
        <v>1585</v>
      </c>
      <c r="D112" s="13">
        <v>0.21330019018643309</v>
      </c>
    </row>
    <row r="113" spans="1:4" x14ac:dyDescent="0.3">
      <c r="A113" t="s">
        <v>1043</v>
      </c>
      <c r="B113" t="s">
        <v>1422</v>
      </c>
      <c r="C113" t="s">
        <v>1586</v>
      </c>
      <c r="D113" s="13">
        <v>0.32243850000000002</v>
      </c>
    </row>
    <row r="114" spans="1:4" x14ac:dyDescent="0.3">
      <c r="A114" t="s">
        <v>1044</v>
      </c>
      <c r="B114" t="s">
        <v>1423</v>
      </c>
      <c r="C114" t="s">
        <v>1585</v>
      </c>
      <c r="D114" s="13">
        <v>0.33206234025214898</v>
      </c>
    </row>
    <row r="115" spans="1:4" x14ac:dyDescent="0.3">
      <c r="A115" t="s">
        <v>1045</v>
      </c>
      <c r="B115" t="s">
        <v>1423</v>
      </c>
      <c r="C115" t="s">
        <v>1586</v>
      </c>
      <c r="D115" s="13">
        <v>0.40471610000000002</v>
      </c>
    </row>
    <row r="116" spans="1:4" x14ac:dyDescent="0.3">
      <c r="A116" t="s">
        <v>1046</v>
      </c>
      <c r="B116" t="s">
        <v>1424</v>
      </c>
      <c r="C116" t="s">
        <v>1585</v>
      </c>
      <c r="D116" s="13">
        <v>0.35337871164049528</v>
      </c>
    </row>
    <row r="117" spans="1:4" x14ac:dyDescent="0.3">
      <c r="A117" t="s">
        <v>1047</v>
      </c>
      <c r="B117" t="s">
        <v>1424</v>
      </c>
      <c r="C117" t="s">
        <v>1586</v>
      </c>
      <c r="D117" s="13">
        <v>0.38361600000000001</v>
      </c>
    </row>
    <row r="118" spans="1:4" x14ac:dyDescent="0.3">
      <c r="A118" t="s">
        <v>1048</v>
      </c>
      <c r="B118" t="s">
        <v>1425</v>
      </c>
      <c r="C118" t="s">
        <v>1585</v>
      </c>
      <c r="D118" s="13">
        <v>0.23974067238672681</v>
      </c>
    </row>
    <row r="119" spans="1:4" x14ac:dyDescent="0.3">
      <c r="A119" t="s">
        <v>1049</v>
      </c>
      <c r="B119" t="s">
        <v>1425</v>
      </c>
      <c r="C119" t="s">
        <v>1586</v>
      </c>
      <c r="D119" s="13">
        <v>0.38333159999999999</v>
      </c>
    </row>
    <row r="120" spans="1:4" x14ac:dyDescent="0.3">
      <c r="A120" t="s">
        <v>1050</v>
      </c>
      <c r="B120" t="s">
        <v>1426</v>
      </c>
      <c r="C120" t="s">
        <v>1585</v>
      </c>
      <c r="D120" s="13">
        <v>0.21106508138096719</v>
      </c>
    </row>
    <row r="121" spans="1:4" x14ac:dyDescent="0.3">
      <c r="A121" t="s">
        <v>1051</v>
      </c>
      <c r="B121" t="s">
        <v>1426</v>
      </c>
      <c r="C121" t="s">
        <v>1586</v>
      </c>
      <c r="D121" s="13">
        <v>0.32371319999999998</v>
      </c>
    </row>
    <row r="122" spans="1:4" x14ac:dyDescent="0.3">
      <c r="A122" t="s">
        <v>1052</v>
      </c>
      <c r="B122" t="s">
        <v>1427</v>
      </c>
      <c r="C122" t="s">
        <v>1585</v>
      </c>
      <c r="D122" s="13">
        <v>0.20743229641041749</v>
      </c>
    </row>
    <row r="123" spans="1:4" x14ac:dyDescent="0.3">
      <c r="A123" t="s">
        <v>1053</v>
      </c>
      <c r="B123" t="s">
        <v>1427</v>
      </c>
      <c r="C123" t="s">
        <v>1586</v>
      </c>
      <c r="D123" s="13">
        <v>0.3235806</v>
      </c>
    </row>
    <row r="124" spans="1:4" x14ac:dyDescent="0.3">
      <c r="A124" t="s">
        <v>1054</v>
      </c>
      <c r="B124" t="s">
        <v>1428</v>
      </c>
      <c r="C124" t="s">
        <v>1585</v>
      </c>
      <c r="D124" s="13">
        <v>0.47873257383546258</v>
      </c>
    </row>
    <row r="125" spans="1:4" x14ac:dyDescent="0.3">
      <c r="A125" t="s">
        <v>1055</v>
      </c>
      <c r="B125" t="s">
        <v>1428</v>
      </c>
      <c r="C125" t="s">
        <v>1586</v>
      </c>
      <c r="D125" s="13">
        <v>1.585358</v>
      </c>
    </row>
    <row r="126" spans="1:4" x14ac:dyDescent="0.3">
      <c r="A126" t="s">
        <v>1056</v>
      </c>
      <c r="B126" t="s">
        <v>1429</v>
      </c>
      <c r="C126" t="s">
        <v>1585</v>
      </c>
      <c r="D126" s="13">
        <v>0.18838630496710709</v>
      </c>
    </row>
    <row r="127" spans="1:4" x14ac:dyDescent="0.3">
      <c r="A127" t="s">
        <v>1057</v>
      </c>
      <c r="B127" t="s">
        <v>1429</v>
      </c>
      <c r="C127" t="s">
        <v>1586</v>
      </c>
      <c r="D127" s="13">
        <v>0.31899450000000001</v>
      </c>
    </row>
    <row r="128" spans="1:4" x14ac:dyDescent="0.3">
      <c r="A128" t="s">
        <v>1058</v>
      </c>
      <c r="B128" t="s">
        <v>1430</v>
      </c>
      <c r="C128" t="s">
        <v>1585</v>
      </c>
      <c r="D128" s="13">
        <v>0.1732923112923036</v>
      </c>
    </row>
    <row r="129" spans="1:4" x14ac:dyDescent="0.3">
      <c r="A129" t="s">
        <v>1059</v>
      </c>
      <c r="B129" t="s">
        <v>1430</v>
      </c>
      <c r="C129" t="s">
        <v>1586</v>
      </c>
      <c r="D129" s="13">
        <v>0.32384659999999998</v>
      </c>
    </row>
    <row r="130" spans="1:4" x14ac:dyDescent="0.3">
      <c r="A130" t="s">
        <v>1060</v>
      </c>
      <c r="B130" t="s">
        <v>1431</v>
      </c>
      <c r="C130" t="s">
        <v>1585</v>
      </c>
      <c r="D130" s="13">
        <v>0.1650672680664228</v>
      </c>
    </row>
    <row r="131" spans="1:4" x14ac:dyDescent="0.3">
      <c r="A131" t="s">
        <v>1061</v>
      </c>
      <c r="B131" t="s">
        <v>1431</v>
      </c>
      <c r="C131" t="s">
        <v>1586</v>
      </c>
      <c r="D131" s="13">
        <v>0.33653280000000002</v>
      </c>
    </row>
    <row r="132" spans="1:4" x14ac:dyDescent="0.3">
      <c r="A132" t="s">
        <v>1062</v>
      </c>
      <c r="B132" t="s">
        <v>1432</v>
      </c>
      <c r="C132" t="s">
        <v>1585</v>
      </c>
      <c r="D132" s="13">
        <v>0.1650672680664228</v>
      </c>
    </row>
    <row r="133" spans="1:4" x14ac:dyDescent="0.3">
      <c r="A133" t="s">
        <v>1063</v>
      </c>
      <c r="B133" t="s">
        <v>1432</v>
      </c>
      <c r="C133" t="s">
        <v>1586</v>
      </c>
      <c r="D133" s="13">
        <v>0.33653280000000002</v>
      </c>
    </row>
    <row r="134" spans="1:4" x14ac:dyDescent="0.3">
      <c r="A134" t="s">
        <v>1064</v>
      </c>
      <c r="B134" t="s">
        <v>1433</v>
      </c>
      <c r="C134" t="s">
        <v>1585</v>
      </c>
      <c r="D134" s="13">
        <v>0.11308215623513911</v>
      </c>
    </row>
    <row r="135" spans="1:4" x14ac:dyDescent="0.3">
      <c r="A135" t="s">
        <v>1065</v>
      </c>
      <c r="B135" t="s">
        <v>1433</v>
      </c>
      <c r="C135" t="s">
        <v>1586</v>
      </c>
      <c r="D135" s="13">
        <v>0.29834359999999999</v>
      </c>
    </row>
    <row r="136" spans="1:4" x14ac:dyDescent="0.3">
      <c r="A136" t="s">
        <v>1066</v>
      </c>
      <c r="B136" t="s">
        <v>1434</v>
      </c>
      <c r="C136" t="s">
        <v>1585</v>
      </c>
      <c r="D136" s="13">
        <v>0.17266725211342429</v>
      </c>
    </row>
    <row r="137" spans="1:4" x14ac:dyDescent="0.3">
      <c r="A137" t="s">
        <v>1067</v>
      </c>
      <c r="B137" t="s">
        <v>1434</v>
      </c>
      <c r="C137" t="s">
        <v>1586</v>
      </c>
      <c r="D137" s="13">
        <v>0.30374499999999999</v>
      </c>
    </row>
    <row r="138" spans="1:4" x14ac:dyDescent="0.3">
      <c r="A138" t="s">
        <v>1068</v>
      </c>
      <c r="B138" t="s">
        <v>1435</v>
      </c>
      <c r="C138" t="s">
        <v>1585</v>
      </c>
      <c r="D138" s="13">
        <v>0.29312312031156651</v>
      </c>
    </row>
    <row r="139" spans="1:4" x14ac:dyDescent="0.3">
      <c r="A139" t="s">
        <v>1069</v>
      </c>
      <c r="B139" t="s">
        <v>1435</v>
      </c>
      <c r="C139" t="s">
        <v>1586</v>
      </c>
      <c r="D139" s="13">
        <v>0.3561607</v>
      </c>
    </row>
    <row r="140" spans="1:4" x14ac:dyDescent="0.3">
      <c r="A140" t="s">
        <v>1070</v>
      </c>
      <c r="B140" t="s">
        <v>1436</v>
      </c>
      <c r="C140" t="s">
        <v>1585</v>
      </c>
      <c r="D140" s="13">
        <v>0.1792912626664431</v>
      </c>
    </row>
    <row r="141" spans="1:4" x14ac:dyDescent="0.3">
      <c r="A141" t="s">
        <v>1071</v>
      </c>
      <c r="B141" t="s">
        <v>1436</v>
      </c>
      <c r="C141" t="s">
        <v>1586</v>
      </c>
      <c r="D141" s="13">
        <v>0.28554220000000002</v>
      </c>
    </row>
    <row r="142" spans="1:4" x14ac:dyDescent="0.3">
      <c r="A142" t="s">
        <v>1072</v>
      </c>
      <c r="B142" t="s">
        <v>1437</v>
      </c>
      <c r="C142" t="s">
        <v>1585</v>
      </c>
      <c r="D142" s="13">
        <v>0.2194198151977293</v>
      </c>
    </row>
    <row r="143" spans="1:4" x14ac:dyDescent="0.3">
      <c r="A143" t="s">
        <v>1073</v>
      </c>
      <c r="B143" t="s">
        <v>1437</v>
      </c>
      <c r="C143" t="s">
        <v>1586</v>
      </c>
      <c r="D143" s="13">
        <v>0.31772929999999999</v>
      </c>
    </row>
    <row r="144" spans="1:4" x14ac:dyDescent="0.3">
      <c r="A144" t="s">
        <v>1074</v>
      </c>
      <c r="B144" t="s">
        <v>1438</v>
      </c>
      <c r="C144" t="s">
        <v>1585</v>
      </c>
      <c r="D144" s="13">
        <v>0.1732923112923036</v>
      </c>
    </row>
    <row r="145" spans="1:4" x14ac:dyDescent="0.3">
      <c r="A145" t="s">
        <v>1075</v>
      </c>
      <c r="B145" t="s">
        <v>1438</v>
      </c>
      <c r="C145" t="s">
        <v>1586</v>
      </c>
      <c r="D145" s="13">
        <v>0.32384659999999998</v>
      </c>
    </row>
    <row r="146" spans="1:4" x14ac:dyDescent="0.3">
      <c r="A146" t="s">
        <v>1076</v>
      </c>
      <c r="B146" t="s">
        <v>1439</v>
      </c>
      <c r="C146" t="s">
        <v>1585</v>
      </c>
      <c r="D146" s="13">
        <v>0.2376060783618392</v>
      </c>
    </row>
    <row r="147" spans="1:4" x14ac:dyDescent="0.3">
      <c r="A147" t="s">
        <v>1077</v>
      </c>
      <c r="B147" t="s">
        <v>1439</v>
      </c>
      <c r="C147" t="s">
        <v>1586</v>
      </c>
      <c r="D147" s="13">
        <v>0.34262049999999999</v>
      </c>
    </row>
    <row r="148" spans="1:4" x14ac:dyDescent="0.3">
      <c r="A148" t="s">
        <v>1078</v>
      </c>
      <c r="B148" t="s">
        <v>1440</v>
      </c>
      <c r="C148" t="s">
        <v>1585</v>
      </c>
      <c r="D148" s="13">
        <v>0.192044287884794</v>
      </c>
    </row>
    <row r="149" spans="1:4" x14ac:dyDescent="0.3">
      <c r="A149" t="s">
        <v>1079</v>
      </c>
      <c r="B149" t="s">
        <v>1440</v>
      </c>
      <c r="C149" t="s">
        <v>1586</v>
      </c>
      <c r="D149" s="13">
        <v>0.30911519999999998</v>
      </c>
    </row>
    <row r="150" spans="1:4" x14ac:dyDescent="0.3">
      <c r="A150" t="s">
        <v>1080</v>
      </c>
      <c r="B150" t="s">
        <v>1441</v>
      </c>
      <c r="C150" t="s">
        <v>1585</v>
      </c>
      <c r="D150" s="13">
        <v>0.20777102503670389</v>
      </c>
    </row>
    <row r="151" spans="1:4" x14ac:dyDescent="0.3">
      <c r="A151" t="s">
        <v>1081</v>
      </c>
      <c r="B151" t="s">
        <v>1441</v>
      </c>
      <c r="C151" t="s">
        <v>1586</v>
      </c>
      <c r="D151" s="13">
        <v>0.3142276</v>
      </c>
    </row>
    <row r="152" spans="1:4" x14ac:dyDescent="0.3">
      <c r="A152" t="s">
        <v>1082</v>
      </c>
      <c r="B152" t="s">
        <v>1442</v>
      </c>
      <c r="C152" t="s">
        <v>1585</v>
      </c>
      <c r="D152" s="13">
        <v>0.18496766513682711</v>
      </c>
    </row>
    <row r="153" spans="1:4" x14ac:dyDescent="0.3">
      <c r="A153" t="s">
        <v>1083</v>
      </c>
      <c r="B153" t="s">
        <v>1442</v>
      </c>
      <c r="C153" t="s">
        <v>1586</v>
      </c>
      <c r="D153" s="13">
        <v>0.30523830000000002</v>
      </c>
    </row>
    <row r="154" spans="1:4" x14ac:dyDescent="0.3">
      <c r="A154" t="s">
        <v>1084</v>
      </c>
      <c r="B154" t="s">
        <v>1443</v>
      </c>
      <c r="C154" t="s">
        <v>1585</v>
      </c>
      <c r="D154" s="13">
        <v>0.22794117331755909</v>
      </c>
    </row>
    <row r="155" spans="1:4" x14ac:dyDescent="0.3">
      <c r="A155" t="s">
        <v>1085</v>
      </c>
      <c r="B155" t="s">
        <v>1443</v>
      </c>
      <c r="C155" t="s">
        <v>1586</v>
      </c>
      <c r="D155" s="13">
        <v>0.32005169999999999</v>
      </c>
    </row>
    <row r="156" spans="1:4" x14ac:dyDescent="0.3">
      <c r="A156" t="s">
        <v>1086</v>
      </c>
      <c r="B156" t="s">
        <v>1444</v>
      </c>
      <c r="C156" t="s">
        <v>1585</v>
      </c>
      <c r="D156" s="13">
        <v>0.1871818582123804</v>
      </c>
    </row>
    <row r="157" spans="1:4" x14ac:dyDescent="0.3">
      <c r="A157" t="s">
        <v>1087</v>
      </c>
      <c r="B157" t="s">
        <v>1444</v>
      </c>
      <c r="C157" t="s">
        <v>1586</v>
      </c>
      <c r="D157" s="13">
        <v>0.30633080000000001</v>
      </c>
    </row>
    <row r="158" spans="1:4" x14ac:dyDescent="0.3">
      <c r="A158" t="s">
        <v>1088</v>
      </c>
      <c r="B158" t="s">
        <v>1445</v>
      </c>
      <c r="C158" t="s">
        <v>1585</v>
      </c>
      <c r="D158" s="13">
        <v>0.18092184283194951</v>
      </c>
    </row>
    <row r="159" spans="1:4" x14ac:dyDescent="0.3">
      <c r="A159" t="s">
        <v>1089</v>
      </c>
      <c r="B159" t="s">
        <v>1445</v>
      </c>
      <c r="C159" t="s">
        <v>1586</v>
      </c>
      <c r="D159" s="13">
        <v>0.30441319999999999</v>
      </c>
    </row>
    <row r="160" spans="1:4" x14ac:dyDescent="0.3">
      <c r="A160" t="s">
        <v>1090</v>
      </c>
      <c r="B160" t="s">
        <v>1446</v>
      </c>
      <c r="C160" t="s">
        <v>1585</v>
      </c>
      <c r="D160" s="13">
        <v>0.18016816807959801</v>
      </c>
    </row>
    <row r="161" spans="1:4" x14ac:dyDescent="0.3">
      <c r="A161" t="s">
        <v>1091</v>
      </c>
      <c r="B161" t="s">
        <v>1446</v>
      </c>
      <c r="C161" t="s">
        <v>1586</v>
      </c>
      <c r="D161" s="13">
        <v>0.3043111</v>
      </c>
    </row>
    <row r="162" spans="1:4" x14ac:dyDescent="0.3">
      <c r="A162" t="s">
        <v>1092</v>
      </c>
      <c r="B162" t="s">
        <v>1447</v>
      </c>
      <c r="C162" t="s">
        <v>1585</v>
      </c>
      <c r="D162" s="13">
        <v>0.2218574766497885</v>
      </c>
    </row>
    <row r="163" spans="1:4" x14ac:dyDescent="0.3">
      <c r="A163" t="s">
        <v>1093</v>
      </c>
      <c r="B163" t="s">
        <v>1447</v>
      </c>
      <c r="C163" t="s">
        <v>1586</v>
      </c>
      <c r="D163" s="13">
        <v>0.31883739999999999</v>
      </c>
    </row>
    <row r="164" spans="1:4" x14ac:dyDescent="0.3">
      <c r="A164" t="s">
        <v>1094</v>
      </c>
      <c r="B164" t="s">
        <v>1448</v>
      </c>
      <c r="C164" t="s">
        <v>1585</v>
      </c>
      <c r="D164" s="13">
        <v>0.20555667183952911</v>
      </c>
    </row>
    <row r="165" spans="1:4" x14ac:dyDescent="0.3">
      <c r="A165" t="s">
        <v>1095</v>
      </c>
      <c r="B165" t="s">
        <v>1448</v>
      </c>
      <c r="C165" t="s">
        <v>1586</v>
      </c>
      <c r="D165" s="13">
        <v>0.31456079999999997</v>
      </c>
    </row>
    <row r="166" spans="1:4" x14ac:dyDescent="0.3">
      <c r="A166" t="s">
        <v>1096</v>
      </c>
      <c r="B166" t="s">
        <v>1449</v>
      </c>
      <c r="C166" t="s">
        <v>1585</v>
      </c>
      <c r="D166" s="13">
        <v>0.19501248169703961</v>
      </c>
    </row>
    <row r="167" spans="1:4" x14ac:dyDescent="0.3">
      <c r="A167" t="s">
        <v>1097</v>
      </c>
      <c r="B167" t="s">
        <v>1449</v>
      </c>
      <c r="C167" t="s">
        <v>1586</v>
      </c>
      <c r="D167" s="13">
        <v>0.30791740000000001</v>
      </c>
    </row>
    <row r="168" spans="1:4" x14ac:dyDescent="0.3">
      <c r="A168" t="s">
        <v>1098</v>
      </c>
      <c r="B168" t="s">
        <v>1450</v>
      </c>
      <c r="C168" t="s">
        <v>1585</v>
      </c>
      <c r="D168" s="13">
        <v>0.19281712761990411</v>
      </c>
    </row>
    <row r="169" spans="1:4" x14ac:dyDescent="0.3">
      <c r="A169" t="s">
        <v>1099</v>
      </c>
      <c r="B169" t="s">
        <v>1450</v>
      </c>
      <c r="C169" t="s">
        <v>1586</v>
      </c>
      <c r="D169" s="13">
        <v>0.30698579999999998</v>
      </c>
    </row>
    <row r="170" spans="1:4" x14ac:dyDescent="0.3">
      <c r="A170" t="s">
        <v>1100</v>
      </c>
      <c r="B170" t="s">
        <v>1451</v>
      </c>
      <c r="C170" t="s">
        <v>1585</v>
      </c>
      <c r="D170" s="13">
        <v>0.1066875429055399</v>
      </c>
    </row>
    <row r="171" spans="1:4" x14ac:dyDescent="0.3">
      <c r="A171" t="s">
        <v>1101</v>
      </c>
      <c r="B171" t="s">
        <v>1451</v>
      </c>
      <c r="C171" t="s">
        <v>1586</v>
      </c>
      <c r="D171" s="13">
        <v>0.29821930000000002</v>
      </c>
    </row>
    <row r="172" spans="1:4" x14ac:dyDescent="0.3">
      <c r="A172" t="s">
        <v>1102</v>
      </c>
      <c r="B172" t="s">
        <v>1452</v>
      </c>
      <c r="C172" t="s">
        <v>1585</v>
      </c>
      <c r="D172" s="13">
        <v>0.30347750328809447</v>
      </c>
    </row>
    <row r="173" spans="1:4" x14ac:dyDescent="0.3">
      <c r="A173" t="s">
        <v>1103</v>
      </c>
      <c r="B173" t="s">
        <v>1452</v>
      </c>
      <c r="C173" t="s">
        <v>1586</v>
      </c>
      <c r="D173" s="13">
        <v>0.3891886</v>
      </c>
    </row>
    <row r="174" spans="1:4" x14ac:dyDescent="0.3">
      <c r="A174" t="s">
        <v>1104</v>
      </c>
      <c r="B174" t="s">
        <v>1453</v>
      </c>
      <c r="C174" t="s">
        <v>1585</v>
      </c>
      <c r="D174" s="13">
        <v>0.18495987259234981</v>
      </c>
    </row>
    <row r="175" spans="1:4" x14ac:dyDescent="0.3">
      <c r="A175" t="s">
        <v>1105</v>
      </c>
      <c r="B175" t="s">
        <v>1453</v>
      </c>
      <c r="C175" t="s">
        <v>1586</v>
      </c>
      <c r="D175" s="13">
        <v>0.30599470000000001</v>
      </c>
    </row>
    <row r="176" spans="1:4" x14ac:dyDescent="0.3">
      <c r="A176" t="s">
        <v>1106</v>
      </c>
      <c r="B176" t="s">
        <v>1454</v>
      </c>
      <c r="C176" t="s">
        <v>1585</v>
      </c>
      <c r="D176" s="13">
        <v>0.30347750328809447</v>
      </c>
    </row>
    <row r="177" spans="1:4" x14ac:dyDescent="0.3">
      <c r="A177" t="s">
        <v>1107</v>
      </c>
      <c r="B177" t="s">
        <v>1454</v>
      </c>
      <c r="C177" t="s">
        <v>1586</v>
      </c>
      <c r="D177" s="13">
        <v>0.3891886</v>
      </c>
    </row>
    <row r="178" spans="1:4" x14ac:dyDescent="0.3">
      <c r="A178" t="s">
        <v>1108</v>
      </c>
      <c r="B178" t="s">
        <v>1455</v>
      </c>
      <c r="C178" t="s">
        <v>1585</v>
      </c>
      <c r="D178" s="13">
        <v>0.33019782641589651</v>
      </c>
    </row>
    <row r="179" spans="1:4" x14ac:dyDescent="0.3">
      <c r="A179" t="s">
        <v>1109</v>
      </c>
      <c r="B179" t="s">
        <v>1455</v>
      </c>
      <c r="C179" t="s">
        <v>1586</v>
      </c>
      <c r="D179" s="13">
        <v>0.3712684</v>
      </c>
    </row>
    <row r="180" spans="1:4" x14ac:dyDescent="0.3">
      <c r="A180" t="s">
        <v>1110</v>
      </c>
      <c r="B180" t="s">
        <v>1456</v>
      </c>
      <c r="C180" t="s">
        <v>1585</v>
      </c>
      <c r="D180" s="13">
        <v>0.21358446121185651</v>
      </c>
    </row>
    <row r="181" spans="1:4" x14ac:dyDescent="0.3">
      <c r="A181" t="s">
        <v>1111</v>
      </c>
      <c r="B181" t="s">
        <v>1456</v>
      </c>
      <c r="C181" t="s">
        <v>1586</v>
      </c>
      <c r="D181" s="13">
        <v>0.36951889999999998</v>
      </c>
    </row>
    <row r="182" spans="1:4" x14ac:dyDescent="0.3">
      <c r="A182" t="s">
        <v>1112</v>
      </c>
      <c r="B182" t="s">
        <v>1457</v>
      </c>
      <c r="C182" t="s">
        <v>1585</v>
      </c>
      <c r="D182" s="13">
        <v>0.1853388681407809</v>
      </c>
    </row>
    <row r="183" spans="1:4" x14ac:dyDescent="0.3">
      <c r="A183" t="s">
        <v>1113</v>
      </c>
      <c r="B183" t="s">
        <v>1457</v>
      </c>
      <c r="C183" t="s">
        <v>1586</v>
      </c>
      <c r="D183" s="13">
        <v>0.30717929999999999</v>
      </c>
    </row>
    <row r="184" spans="1:4" x14ac:dyDescent="0.3">
      <c r="A184" t="s">
        <v>1114</v>
      </c>
      <c r="B184" t="s">
        <v>1458</v>
      </c>
      <c r="C184" t="s">
        <v>1585</v>
      </c>
      <c r="D184" s="13">
        <v>0.1799518340382894</v>
      </c>
    </row>
    <row r="185" spans="1:4" x14ac:dyDescent="0.3">
      <c r="A185" t="s">
        <v>1115</v>
      </c>
      <c r="B185" t="s">
        <v>1458</v>
      </c>
      <c r="C185" t="s">
        <v>1586</v>
      </c>
      <c r="D185" s="13">
        <v>0.30723349999999999</v>
      </c>
    </row>
    <row r="186" spans="1:4" x14ac:dyDescent="0.3">
      <c r="A186" t="s">
        <v>1116</v>
      </c>
      <c r="B186" t="s">
        <v>1459</v>
      </c>
      <c r="C186" t="s">
        <v>1585</v>
      </c>
      <c r="D186" s="13">
        <v>0.4548550874146326</v>
      </c>
    </row>
    <row r="187" spans="1:4" x14ac:dyDescent="0.3">
      <c r="A187" t="s">
        <v>1117</v>
      </c>
      <c r="B187" t="s">
        <v>1459</v>
      </c>
      <c r="C187" t="s">
        <v>1586</v>
      </c>
      <c r="D187" s="13">
        <v>1.643241</v>
      </c>
    </row>
    <row r="188" spans="1:4" x14ac:dyDescent="0.3">
      <c r="A188" t="s">
        <v>1118</v>
      </c>
      <c r="B188" t="s">
        <v>1460</v>
      </c>
      <c r="C188" t="s">
        <v>1585</v>
      </c>
      <c r="D188" s="13">
        <v>0.1795710071112615</v>
      </c>
    </row>
    <row r="189" spans="1:4" x14ac:dyDescent="0.3">
      <c r="A189" t="s">
        <v>1119</v>
      </c>
      <c r="B189" t="s">
        <v>1460</v>
      </c>
      <c r="C189" t="s">
        <v>1586</v>
      </c>
      <c r="D189" s="13">
        <v>0.371751</v>
      </c>
    </row>
    <row r="190" spans="1:4" x14ac:dyDescent="0.3">
      <c r="A190" t="s">
        <v>1120</v>
      </c>
      <c r="B190" t="s">
        <v>1461</v>
      </c>
      <c r="C190" t="s">
        <v>1585</v>
      </c>
      <c r="D190" s="13">
        <v>0.17550561948321569</v>
      </c>
    </row>
    <row r="191" spans="1:4" x14ac:dyDescent="0.3">
      <c r="A191" t="s">
        <v>1121</v>
      </c>
      <c r="B191" t="s">
        <v>1461</v>
      </c>
      <c r="C191" t="s">
        <v>1586</v>
      </c>
      <c r="D191" s="13">
        <v>0.37372699999999998</v>
      </c>
    </row>
    <row r="192" spans="1:4" x14ac:dyDescent="0.3">
      <c r="A192" t="s">
        <v>1122</v>
      </c>
      <c r="B192" t="s">
        <v>1462</v>
      </c>
      <c r="C192" t="s">
        <v>1585</v>
      </c>
      <c r="D192" s="13">
        <v>0.17136763155052451</v>
      </c>
    </row>
    <row r="193" spans="1:4" x14ac:dyDescent="0.3">
      <c r="A193" t="s">
        <v>1123</v>
      </c>
      <c r="B193" t="s">
        <v>1462</v>
      </c>
      <c r="C193" t="s">
        <v>1586</v>
      </c>
      <c r="D193" s="13">
        <v>0.38345499999999999</v>
      </c>
    </row>
    <row r="194" spans="1:4" x14ac:dyDescent="0.3">
      <c r="A194" t="s">
        <v>1124</v>
      </c>
      <c r="B194" t="s">
        <v>1463</v>
      </c>
      <c r="C194" t="s">
        <v>1585</v>
      </c>
      <c r="D194" s="13">
        <v>0.17136763155052451</v>
      </c>
    </row>
    <row r="195" spans="1:4" x14ac:dyDescent="0.3">
      <c r="A195" t="s">
        <v>1125</v>
      </c>
      <c r="B195" t="s">
        <v>1463</v>
      </c>
      <c r="C195" t="s">
        <v>1586</v>
      </c>
      <c r="D195" s="13">
        <v>0.38345499999999999</v>
      </c>
    </row>
    <row r="196" spans="1:4" x14ac:dyDescent="0.3">
      <c r="A196" t="s">
        <v>1126</v>
      </c>
      <c r="B196" t="s">
        <v>1464</v>
      </c>
      <c r="C196" t="s">
        <v>1585</v>
      </c>
      <c r="D196" s="13">
        <v>0.12961982388685811</v>
      </c>
    </row>
    <row r="197" spans="1:4" x14ac:dyDescent="0.3">
      <c r="A197" t="s">
        <v>1127</v>
      </c>
      <c r="B197" t="s">
        <v>1464</v>
      </c>
      <c r="C197" t="s">
        <v>1586</v>
      </c>
      <c r="D197" s="13">
        <v>0.35066069999999999</v>
      </c>
    </row>
    <row r="198" spans="1:4" x14ac:dyDescent="0.3">
      <c r="A198" t="s">
        <v>1128</v>
      </c>
      <c r="B198" t="s">
        <v>1465</v>
      </c>
      <c r="C198" t="s">
        <v>1585</v>
      </c>
      <c r="D198" s="13">
        <v>0.1754908641662602</v>
      </c>
    </row>
    <row r="199" spans="1:4" x14ac:dyDescent="0.3">
      <c r="A199" t="s">
        <v>1129</v>
      </c>
      <c r="B199" t="s">
        <v>1465</v>
      </c>
      <c r="C199" t="s">
        <v>1586</v>
      </c>
      <c r="D199" s="13">
        <v>0.35743950000000002</v>
      </c>
    </row>
    <row r="200" spans="1:4" x14ac:dyDescent="0.3">
      <c r="A200" t="s">
        <v>1130</v>
      </c>
      <c r="B200" t="s">
        <v>1466</v>
      </c>
      <c r="C200" t="s">
        <v>1585</v>
      </c>
      <c r="D200" s="13">
        <v>0.28356717160827788</v>
      </c>
    </row>
    <row r="201" spans="1:4" x14ac:dyDescent="0.3">
      <c r="A201" t="s">
        <v>1131</v>
      </c>
      <c r="B201" t="s">
        <v>1466</v>
      </c>
      <c r="C201" t="s">
        <v>1586</v>
      </c>
      <c r="D201" s="13">
        <v>0.40632740000000001</v>
      </c>
    </row>
    <row r="202" spans="1:4" x14ac:dyDescent="0.3">
      <c r="A202" t="s">
        <v>1132</v>
      </c>
      <c r="B202" t="s">
        <v>1467</v>
      </c>
      <c r="C202" t="s">
        <v>1585</v>
      </c>
      <c r="D202" s="13">
        <v>0.17987242007163959</v>
      </c>
    </row>
    <row r="203" spans="1:4" x14ac:dyDescent="0.3">
      <c r="A203" t="s">
        <v>1133</v>
      </c>
      <c r="B203" t="s">
        <v>1467</v>
      </c>
      <c r="C203" t="s">
        <v>1586</v>
      </c>
      <c r="D203" s="13">
        <v>0.34386299999999997</v>
      </c>
    </row>
    <row r="204" spans="1:4" x14ac:dyDescent="0.3">
      <c r="A204" t="s">
        <v>1134</v>
      </c>
      <c r="B204" t="s">
        <v>1468</v>
      </c>
      <c r="C204" t="s">
        <v>1585</v>
      </c>
      <c r="D204" s="13">
        <v>0.2050169115086585</v>
      </c>
    </row>
    <row r="205" spans="1:4" x14ac:dyDescent="0.3">
      <c r="A205" t="s">
        <v>1135</v>
      </c>
      <c r="B205" t="s">
        <v>1468</v>
      </c>
      <c r="C205" t="s">
        <v>1586</v>
      </c>
      <c r="D205" s="13">
        <v>0.3712028</v>
      </c>
    </row>
    <row r="206" spans="1:4" x14ac:dyDescent="0.3">
      <c r="A206" t="s">
        <v>1136</v>
      </c>
      <c r="B206" t="s">
        <v>1469</v>
      </c>
      <c r="C206" t="s">
        <v>1585</v>
      </c>
      <c r="D206" s="13">
        <v>0.17550561948321569</v>
      </c>
    </row>
    <row r="207" spans="1:4" x14ac:dyDescent="0.3">
      <c r="A207" t="s">
        <v>1137</v>
      </c>
      <c r="B207" t="s">
        <v>1469</v>
      </c>
      <c r="C207" t="s">
        <v>1586</v>
      </c>
      <c r="D207" s="13">
        <v>0.37372699999999998</v>
      </c>
    </row>
    <row r="208" spans="1:4" x14ac:dyDescent="0.3">
      <c r="A208" t="s">
        <v>1138</v>
      </c>
      <c r="B208" t="s">
        <v>1470</v>
      </c>
      <c r="C208" t="s">
        <v>1585</v>
      </c>
      <c r="D208" s="13">
        <v>0.21788949358785761</v>
      </c>
    </row>
    <row r="209" spans="1:4" x14ac:dyDescent="0.3">
      <c r="A209" t="s">
        <v>1139</v>
      </c>
      <c r="B209" t="s">
        <v>1470</v>
      </c>
      <c r="C209" t="s">
        <v>1586</v>
      </c>
      <c r="D209" s="13">
        <v>0.39388889999999999</v>
      </c>
    </row>
    <row r="210" spans="1:4" x14ac:dyDescent="0.3">
      <c r="A210" t="s">
        <v>1140</v>
      </c>
      <c r="B210" t="s">
        <v>1471</v>
      </c>
      <c r="C210" t="s">
        <v>1585</v>
      </c>
      <c r="D210" s="13">
        <v>0.18875902206864439</v>
      </c>
    </row>
    <row r="211" spans="1:4" x14ac:dyDescent="0.3">
      <c r="A211" t="s">
        <v>1141</v>
      </c>
      <c r="B211" t="s">
        <v>1471</v>
      </c>
      <c r="C211" t="s">
        <v>1586</v>
      </c>
      <c r="D211" s="13">
        <v>0.36273420000000001</v>
      </c>
    </row>
    <row r="212" spans="1:4" x14ac:dyDescent="0.3">
      <c r="A212" t="s">
        <v>1142</v>
      </c>
      <c r="B212" t="s">
        <v>1472</v>
      </c>
      <c r="C212" t="s">
        <v>1585</v>
      </c>
      <c r="D212" s="13">
        <v>0.20008525575752861</v>
      </c>
    </row>
    <row r="213" spans="1:4" x14ac:dyDescent="0.3">
      <c r="A213" t="s">
        <v>1143</v>
      </c>
      <c r="B213" t="s">
        <v>1472</v>
      </c>
      <c r="C213" t="s">
        <v>1586</v>
      </c>
      <c r="D213" s="13">
        <v>0.3676181</v>
      </c>
    </row>
    <row r="214" spans="1:4" x14ac:dyDescent="0.3">
      <c r="A214" t="s">
        <v>1144</v>
      </c>
      <c r="B214" t="s">
        <v>1473</v>
      </c>
      <c r="C214" t="s">
        <v>1585</v>
      </c>
      <c r="D214" s="13">
        <v>0.18350706928035171</v>
      </c>
    </row>
    <row r="215" spans="1:4" x14ac:dyDescent="0.3">
      <c r="A215" t="s">
        <v>1145</v>
      </c>
      <c r="B215" t="s">
        <v>1473</v>
      </c>
      <c r="C215" t="s">
        <v>1586</v>
      </c>
      <c r="D215" s="13">
        <v>0.3599755</v>
      </c>
    </row>
    <row r="216" spans="1:4" x14ac:dyDescent="0.3">
      <c r="A216" t="s">
        <v>1146</v>
      </c>
      <c r="B216" t="s">
        <v>1474</v>
      </c>
      <c r="C216" t="s">
        <v>1585</v>
      </c>
      <c r="D216" s="13">
        <v>0.2153201885536816</v>
      </c>
    </row>
    <row r="217" spans="1:4" x14ac:dyDescent="0.3">
      <c r="A217" t="s">
        <v>1147</v>
      </c>
      <c r="B217" t="s">
        <v>1474</v>
      </c>
      <c r="C217" t="s">
        <v>1586</v>
      </c>
      <c r="D217" s="13">
        <v>0.37436849999999999</v>
      </c>
    </row>
    <row r="218" spans="1:4" x14ac:dyDescent="0.3">
      <c r="A218" t="s">
        <v>1148</v>
      </c>
      <c r="B218" t="s">
        <v>1475</v>
      </c>
      <c r="C218" t="s">
        <v>1585</v>
      </c>
      <c r="D218" s="13">
        <v>0.18720383856502709</v>
      </c>
    </row>
    <row r="219" spans="1:4" x14ac:dyDescent="0.3">
      <c r="A219" t="s">
        <v>1149</v>
      </c>
      <c r="B219" t="s">
        <v>1475</v>
      </c>
      <c r="C219" t="s">
        <v>1586</v>
      </c>
      <c r="D219" s="13">
        <v>0.36032360000000002</v>
      </c>
    </row>
    <row r="220" spans="1:4" x14ac:dyDescent="0.3">
      <c r="A220" t="s">
        <v>1150</v>
      </c>
      <c r="B220" t="s">
        <v>1476</v>
      </c>
      <c r="C220" t="s">
        <v>1585</v>
      </c>
      <c r="D220" s="13">
        <v>0.17988357372224639</v>
      </c>
    </row>
    <row r="221" spans="1:4" x14ac:dyDescent="0.3">
      <c r="A221" t="s">
        <v>1151</v>
      </c>
      <c r="B221" t="s">
        <v>1476</v>
      </c>
      <c r="C221" t="s">
        <v>1586</v>
      </c>
      <c r="D221" s="13">
        <v>0.35832239999999999</v>
      </c>
    </row>
    <row r="222" spans="1:4" x14ac:dyDescent="0.3">
      <c r="A222" t="s">
        <v>1152</v>
      </c>
      <c r="B222" t="s">
        <v>1477</v>
      </c>
      <c r="C222" t="s">
        <v>1585</v>
      </c>
      <c r="D222" s="13">
        <v>0.17966855928302511</v>
      </c>
    </row>
    <row r="223" spans="1:4" x14ac:dyDescent="0.3">
      <c r="A223" t="s">
        <v>1153</v>
      </c>
      <c r="B223" t="s">
        <v>1477</v>
      </c>
      <c r="C223" t="s">
        <v>1586</v>
      </c>
      <c r="D223" s="13">
        <v>0.35820780000000002</v>
      </c>
    </row>
    <row r="224" spans="1:4" x14ac:dyDescent="0.3">
      <c r="A224" t="s">
        <v>1154</v>
      </c>
      <c r="B224" t="s">
        <v>1478</v>
      </c>
      <c r="C224" t="s">
        <v>1585</v>
      </c>
      <c r="D224" s="13">
        <v>0.2126447357292677</v>
      </c>
    </row>
    <row r="225" spans="1:4" x14ac:dyDescent="0.3">
      <c r="A225" t="s">
        <v>1155</v>
      </c>
      <c r="B225" t="s">
        <v>1478</v>
      </c>
      <c r="C225" t="s">
        <v>1586</v>
      </c>
      <c r="D225" s="13">
        <v>0.37753579999999998</v>
      </c>
    </row>
    <row r="226" spans="1:4" x14ac:dyDescent="0.3">
      <c r="A226" t="s">
        <v>1156</v>
      </c>
      <c r="B226" t="s">
        <v>1479</v>
      </c>
      <c r="C226" t="s">
        <v>1585</v>
      </c>
      <c r="D226" s="13">
        <v>0.2004769888356768</v>
      </c>
    </row>
    <row r="227" spans="1:4" x14ac:dyDescent="0.3">
      <c r="A227" t="s">
        <v>1157</v>
      </c>
      <c r="B227" t="s">
        <v>1479</v>
      </c>
      <c r="C227" t="s">
        <v>1586</v>
      </c>
      <c r="D227" s="13">
        <v>0.37319790000000003</v>
      </c>
    </row>
    <row r="228" spans="1:4" x14ac:dyDescent="0.3">
      <c r="A228" t="s">
        <v>1158</v>
      </c>
      <c r="B228" t="s">
        <v>1480</v>
      </c>
      <c r="C228" t="s">
        <v>1585</v>
      </c>
      <c r="D228" s="13">
        <v>0.1914925556546116</v>
      </c>
    </row>
    <row r="229" spans="1:4" x14ac:dyDescent="0.3">
      <c r="A229" t="s">
        <v>1159</v>
      </c>
      <c r="B229" t="s">
        <v>1480</v>
      </c>
      <c r="C229" t="s">
        <v>1586</v>
      </c>
      <c r="D229" s="13">
        <v>0.36187859999999999</v>
      </c>
    </row>
    <row r="230" spans="1:4" x14ac:dyDescent="0.3">
      <c r="A230" t="s">
        <v>1160</v>
      </c>
      <c r="B230" t="s">
        <v>1481</v>
      </c>
      <c r="C230" t="s">
        <v>1585</v>
      </c>
      <c r="D230" s="13">
        <v>0.19060787360829309</v>
      </c>
    </row>
    <row r="231" spans="1:4" x14ac:dyDescent="0.3">
      <c r="A231" t="s">
        <v>1161</v>
      </c>
      <c r="B231" t="s">
        <v>1481</v>
      </c>
      <c r="C231" t="s">
        <v>1586</v>
      </c>
      <c r="D231" s="13">
        <v>0.36106510000000003</v>
      </c>
    </row>
    <row r="232" spans="1:4" x14ac:dyDescent="0.3">
      <c r="A232" t="s">
        <v>1162</v>
      </c>
      <c r="B232" t="s">
        <v>1482</v>
      </c>
      <c r="C232" t="s">
        <v>1585</v>
      </c>
      <c r="D232" s="13">
        <v>0.1227796587840346</v>
      </c>
    </row>
    <row r="233" spans="1:4" x14ac:dyDescent="0.3">
      <c r="A233" t="s">
        <v>1163</v>
      </c>
      <c r="B233" t="s">
        <v>1482</v>
      </c>
      <c r="C233" t="s">
        <v>1586</v>
      </c>
      <c r="D233" s="13">
        <v>0.35032219999999997</v>
      </c>
    </row>
    <row r="234" spans="1:4" x14ac:dyDescent="0.3">
      <c r="A234" t="s">
        <v>1164</v>
      </c>
      <c r="B234" t="s">
        <v>1483</v>
      </c>
      <c r="C234" t="s">
        <v>1585</v>
      </c>
      <c r="D234" s="13">
        <v>0.29923146777076542</v>
      </c>
    </row>
    <row r="235" spans="1:4" x14ac:dyDescent="0.3">
      <c r="A235" t="s">
        <v>1165</v>
      </c>
      <c r="B235" t="s">
        <v>1483</v>
      </c>
      <c r="C235" t="s">
        <v>1586</v>
      </c>
      <c r="D235" s="13">
        <v>0.4339674</v>
      </c>
    </row>
    <row r="236" spans="1:4" x14ac:dyDescent="0.3">
      <c r="A236" t="s">
        <v>1166</v>
      </c>
      <c r="B236" t="s">
        <v>1484</v>
      </c>
      <c r="C236" t="s">
        <v>1585</v>
      </c>
      <c r="D236" s="13">
        <v>0.18566696329596469</v>
      </c>
    </row>
    <row r="237" spans="1:4" x14ac:dyDescent="0.3">
      <c r="A237" t="s">
        <v>1167</v>
      </c>
      <c r="B237" t="s">
        <v>1484</v>
      </c>
      <c r="C237" t="s">
        <v>1586</v>
      </c>
      <c r="D237" s="13">
        <v>0.35997299999999999</v>
      </c>
    </row>
    <row r="238" spans="1:4" x14ac:dyDescent="0.3">
      <c r="A238" t="s">
        <v>1168</v>
      </c>
      <c r="B238" t="s">
        <v>1485</v>
      </c>
      <c r="C238" t="s">
        <v>1585</v>
      </c>
      <c r="D238" s="13">
        <v>0.29923146777076542</v>
      </c>
    </row>
    <row r="239" spans="1:4" x14ac:dyDescent="0.3">
      <c r="A239" t="s">
        <v>1169</v>
      </c>
      <c r="B239" t="s">
        <v>1485</v>
      </c>
      <c r="C239" t="s">
        <v>1586</v>
      </c>
      <c r="D239" s="13">
        <v>0.4339674</v>
      </c>
    </row>
    <row r="240" spans="1:4" x14ac:dyDescent="0.3">
      <c r="A240" t="s">
        <v>1170</v>
      </c>
      <c r="B240" t="s">
        <v>1486</v>
      </c>
      <c r="C240" t="s">
        <v>1585</v>
      </c>
      <c r="D240" s="13">
        <v>0.31125937695808492</v>
      </c>
    </row>
    <row r="241" spans="1:4" x14ac:dyDescent="0.3">
      <c r="A241" t="s">
        <v>1171</v>
      </c>
      <c r="B241" t="s">
        <v>1486</v>
      </c>
      <c r="C241" t="s">
        <v>1586</v>
      </c>
      <c r="D241" s="13">
        <v>0.42243249999999999</v>
      </c>
    </row>
    <row r="242" spans="1:4" x14ac:dyDescent="0.3">
      <c r="A242" t="s">
        <v>1172</v>
      </c>
      <c r="B242" t="s">
        <v>1487</v>
      </c>
      <c r="C242" t="s">
        <v>1585</v>
      </c>
      <c r="D242" s="13">
        <v>0.21248909231591809</v>
      </c>
    </row>
    <row r="243" spans="1:4" x14ac:dyDescent="0.3">
      <c r="A243" t="s">
        <v>1173</v>
      </c>
      <c r="B243" t="s">
        <v>1487</v>
      </c>
      <c r="C243" t="s">
        <v>1586</v>
      </c>
      <c r="D243" s="13">
        <v>0.40946670000000002</v>
      </c>
    </row>
    <row r="244" spans="1:4" x14ac:dyDescent="0.3">
      <c r="A244" t="s">
        <v>1174</v>
      </c>
      <c r="B244" t="s">
        <v>1488</v>
      </c>
      <c r="C244" t="s">
        <v>1585</v>
      </c>
      <c r="D244" s="13">
        <v>0.18353968791258651</v>
      </c>
    </row>
    <row r="245" spans="1:4" x14ac:dyDescent="0.3">
      <c r="A245" t="s">
        <v>1175</v>
      </c>
      <c r="B245" t="s">
        <v>1488</v>
      </c>
      <c r="C245" t="s">
        <v>1586</v>
      </c>
      <c r="D245" s="13">
        <v>0.36086560000000001</v>
      </c>
    </row>
    <row r="246" spans="1:4" x14ac:dyDescent="0.3">
      <c r="A246" t="s">
        <v>1176</v>
      </c>
      <c r="B246" t="s">
        <v>1489</v>
      </c>
      <c r="C246" t="s">
        <v>1585</v>
      </c>
      <c r="D246" s="13">
        <v>0.18031571934283031</v>
      </c>
    </row>
    <row r="247" spans="1:4" x14ac:dyDescent="0.3">
      <c r="A247" t="s">
        <v>1177</v>
      </c>
      <c r="B247" t="s">
        <v>1489</v>
      </c>
      <c r="C247" t="s">
        <v>1586</v>
      </c>
      <c r="D247" s="13">
        <v>0.3608326</v>
      </c>
    </row>
    <row r="248" spans="1:4" x14ac:dyDescent="0.3">
      <c r="A248" t="s">
        <v>1178</v>
      </c>
      <c r="B248" t="s">
        <v>1490</v>
      </c>
      <c r="C248" t="s">
        <v>1585</v>
      </c>
      <c r="D248" s="13">
        <v>0.4406060158826095</v>
      </c>
    </row>
    <row r="249" spans="1:4" x14ac:dyDescent="0.3">
      <c r="A249" t="s">
        <v>1179</v>
      </c>
      <c r="B249" t="s">
        <v>1490</v>
      </c>
      <c r="C249" t="s">
        <v>1586</v>
      </c>
      <c r="D249" s="13">
        <v>1.003342</v>
      </c>
    </row>
    <row r="250" spans="1:4" x14ac:dyDescent="0.3">
      <c r="A250" t="s">
        <v>1180</v>
      </c>
      <c r="B250" t="s">
        <v>1491</v>
      </c>
      <c r="C250" t="s">
        <v>1585</v>
      </c>
      <c r="D250" s="13">
        <v>0.33602431617831868</v>
      </c>
    </row>
    <row r="251" spans="1:4" x14ac:dyDescent="0.3">
      <c r="A251" t="s">
        <v>1181</v>
      </c>
      <c r="B251" t="s">
        <v>1491</v>
      </c>
      <c r="C251" t="s">
        <v>1586</v>
      </c>
      <c r="D251" s="13">
        <v>0.4779178</v>
      </c>
    </row>
    <row r="252" spans="1:4" x14ac:dyDescent="0.3">
      <c r="A252" t="s">
        <v>1182</v>
      </c>
      <c r="B252" t="s">
        <v>1492</v>
      </c>
      <c r="C252" t="s">
        <v>1585</v>
      </c>
      <c r="D252" s="13">
        <v>0.33100375662181658</v>
      </c>
    </row>
    <row r="253" spans="1:4" x14ac:dyDescent="0.3">
      <c r="A253" t="s">
        <v>1183</v>
      </c>
      <c r="B253" t="s">
        <v>1492</v>
      </c>
      <c r="C253" t="s">
        <v>1586</v>
      </c>
      <c r="D253" s="13">
        <v>0.47463100000000003</v>
      </c>
    </row>
    <row r="254" spans="1:4" x14ac:dyDescent="0.3">
      <c r="A254" t="s">
        <v>1184</v>
      </c>
      <c r="B254" t="s">
        <v>1493</v>
      </c>
      <c r="C254" t="s">
        <v>1585</v>
      </c>
      <c r="D254" s="13">
        <v>0.32427640696525378</v>
      </c>
    </row>
    <row r="255" spans="1:4" x14ac:dyDescent="0.3">
      <c r="A255" t="s">
        <v>1185</v>
      </c>
      <c r="B255" t="s">
        <v>1493</v>
      </c>
      <c r="C255" t="s">
        <v>1586</v>
      </c>
      <c r="D255" s="13">
        <v>0.48102600000000001</v>
      </c>
    </row>
    <row r="256" spans="1:4" x14ac:dyDescent="0.3">
      <c r="A256" t="s">
        <v>1186</v>
      </c>
      <c r="B256" t="s">
        <v>1494</v>
      </c>
      <c r="C256" t="s">
        <v>1585</v>
      </c>
      <c r="D256" s="13">
        <v>0.32427640696525378</v>
      </c>
    </row>
    <row r="257" spans="1:4" x14ac:dyDescent="0.3">
      <c r="A257" t="s">
        <v>1187</v>
      </c>
      <c r="B257" t="s">
        <v>1494</v>
      </c>
      <c r="C257" t="s">
        <v>1586</v>
      </c>
      <c r="D257" s="13">
        <v>0.48102600000000001</v>
      </c>
    </row>
    <row r="258" spans="1:4" x14ac:dyDescent="0.3">
      <c r="A258" t="s">
        <v>1188</v>
      </c>
      <c r="B258" t="s">
        <v>1495</v>
      </c>
      <c r="C258" t="s">
        <v>1585</v>
      </c>
      <c r="D258" s="13">
        <v>0.29718597673509878</v>
      </c>
    </row>
    <row r="259" spans="1:4" x14ac:dyDescent="0.3">
      <c r="A259" t="s">
        <v>1189</v>
      </c>
      <c r="B259" t="s">
        <v>1495</v>
      </c>
      <c r="C259" t="s">
        <v>1586</v>
      </c>
      <c r="D259" s="13">
        <v>0.44160120000000003</v>
      </c>
    </row>
    <row r="260" spans="1:4" x14ac:dyDescent="0.3">
      <c r="A260" t="s">
        <v>1190</v>
      </c>
      <c r="B260" t="s">
        <v>1496</v>
      </c>
      <c r="C260" t="s">
        <v>1585</v>
      </c>
      <c r="D260" s="13">
        <v>0.33295523442361952</v>
      </c>
    </row>
    <row r="261" spans="1:4" x14ac:dyDescent="0.3">
      <c r="A261" t="s">
        <v>1191</v>
      </c>
      <c r="B261" t="s">
        <v>1496</v>
      </c>
      <c r="C261" t="s">
        <v>1586</v>
      </c>
      <c r="D261" s="13">
        <v>0.46009240000000001</v>
      </c>
    </row>
    <row r="262" spans="1:4" x14ac:dyDescent="0.3">
      <c r="A262" t="s">
        <v>1192</v>
      </c>
      <c r="B262" t="s">
        <v>1497</v>
      </c>
      <c r="C262" t="s">
        <v>1585</v>
      </c>
      <c r="D262" s="13">
        <v>0.41156557161246438</v>
      </c>
    </row>
    <row r="263" spans="1:4" x14ac:dyDescent="0.3">
      <c r="A263" t="s">
        <v>1193</v>
      </c>
      <c r="B263" t="s">
        <v>1497</v>
      </c>
      <c r="C263" t="s">
        <v>1586</v>
      </c>
      <c r="D263" s="13">
        <v>0.52286120000000003</v>
      </c>
    </row>
    <row r="264" spans="1:4" x14ac:dyDescent="0.3">
      <c r="A264" t="s">
        <v>1194</v>
      </c>
      <c r="B264" t="s">
        <v>1498</v>
      </c>
      <c r="C264" t="s">
        <v>1585</v>
      </c>
      <c r="D264" s="13">
        <v>0.33738115697353682</v>
      </c>
    </row>
    <row r="265" spans="1:4" x14ac:dyDescent="0.3">
      <c r="A265" t="s">
        <v>1195</v>
      </c>
      <c r="B265" t="s">
        <v>1498</v>
      </c>
      <c r="C265" t="s">
        <v>1586</v>
      </c>
      <c r="D265" s="13">
        <v>0.44779429999999998</v>
      </c>
    </row>
    <row r="266" spans="1:4" x14ac:dyDescent="0.3">
      <c r="A266" t="s">
        <v>1196</v>
      </c>
      <c r="B266" t="s">
        <v>1499</v>
      </c>
      <c r="C266" t="s">
        <v>1585</v>
      </c>
      <c r="D266" s="13">
        <v>0.37180578142620418</v>
      </c>
    </row>
    <row r="267" spans="1:4" x14ac:dyDescent="0.3">
      <c r="A267" t="s">
        <v>1197</v>
      </c>
      <c r="B267" t="s">
        <v>1499</v>
      </c>
      <c r="C267" t="s">
        <v>1586</v>
      </c>
      <c r="D267" s="13">
        <v>0.47783720000000002</v>
      </c>
    </row>
    <row r="268" spans="1:4" x14ac:dyDescent="0.3">
      <c r="A268" t="s">
        <v>1198</v>
      </c>
      <c r="B268" t="s">
        <v>1500</v>
      </c>
      <c r="C268" t="s">
        <v>1585</v>
      </c>
      <c r="D268" s="13">
        <v>0.33100375662181658</v>
      </c>
    </row>
    <row r="269" spans="1:4" x14ac:dyDescent="0.3">
      <c r="A269" t="s">
        <v>1199</v>
      </c>
      <c r="B269" t="s">
        <v>1500</v>
      </c>
      <c r="C269" t="s">
        <v>1586</v>
      </c>
      <c r="D269" s="13">
        <v>0.47463100000000003</v>
      </c>
    </row>
    <row r="270" spans="1:4" x14ac:dyDescent="0.3">
      <c r="A270" t="s">
        <v>1200</v>
      </c>
      <c r="B270" t="s">
        <v>1501</v>
      </c>
      <c r="C270" t="s">
        <v>1585</v>
      </c>
      <c r="D270" s="13">
        <v>0.3768164016817801</v>
      </c>
    </row>
    <row r="271" spans="1:4" x14ac:dyDescent="0.3">
      <c r="A271" t="s">
        <v>1201</v>
      </c>
      <c r="B271" t="s">
        <v>1501</v>
      </c>
      <c r="C271" t="s">
        <v>1586</v>
      </c>
      <c r="D271" s="13">
        <v>0.50952989999999998</v>
      </c>
    </row>
    <row r="272" spans="1:4" x14ac:dyDescent="0.3">
      <c r="A272" t="s">
        <v>1202</v>
      </c>
      <c r="B272" t="s">
        <v>1502</v>
      </c>
      <c r="C272" t="s">
        <v>1585</v>
      </c>
      <c r="D272" s="13">
        <v>0.34609330737291538</v>
      </c>
    </row>
    <row r="273" spans="1:4" x14ac:dyDescent="0.3">
      <c r="A273" t="s">
        <v>1203</v>
      </c>
      <c r="B273" t="s">
        <v>1502</v>
      </c>
      <c r="C273" t="s">
        <v>1586</v>
      </c>
      <c r="D273" s="13">
        <v>0.46721879999999999</v>
      </c>
    </row>
    <row r="274" spans="1:4" x14ac:dyDescent="0.3">
      <c r="A274" t="s">
        <v>1204</v>
      </c>
      <c r="B274" t="s">
        <v>1503</v>
      </c>
      <c r="C274" t="s">
        <v>1585</v>
      </c>
      <c r="D274" s="13">
        <v>0.35646131979158852</v>
      </c>
    </row>
    <row r="275" spans="1:4" x14ac:dyDescent="0.3">
      <c r="A275" t="s">
        <v>1205</v>
      </c>
      <c r="B275" t="s">
        <v>1503</v>
      </c>
      <c r="C275" t="s">
        <v>1586</v>
      </c>
      <c r="D275" s="13">
        <v>0.47320820000000002</v>
      </c>
    </row>
    <row r="276" spans="1:4" x14ac:dyDescent="0.3">
      <c r="A276" t="s">
        <v>1206</v>
      </c>
      <c r="B276" t="s">
        <v>1504</v>
      </c>
      <c r="C276" t="s">
        <v>1585</v>
      </c>
      <c r="D276" s="13">
        <v>0.34119630580515131</v>
      </c>
    </row>
    <row r="277" spans="1:4" x14ac:dyDescent="0.3">
      <c r="A277" t="s">
        <v>1207</v>
      </c>
      <c r="B277" t="s">
        <v>1504</v>
      </c>
      <c r="C277" t="s">
        <v>1586</v>
      </c>
      <c r="D277" s="13">
        <v>0.46437630000000002</v>
      </c>
    </row>
    <row r="278" spans="1:4" x14ac:dyDescent="0.3">
      <c r="A278" t="s">
        <v>1208</v>
      </c>
      <c r="B278" t="s">
        <v>1505</v>
      </c>
      <c r="C278" t="s">
        <v>1585</v>
      </c>
      <c r="D278" s="13">
        <v>0.37170230061301768</v>
      </c>
    </row>
    <row r="279" spans="1:4" x14ac:dyDescent="0.3">
      <c r="A279" t="s">
        <v>1209</v>
      </c>
      <c r="B279" t="s">
        <v>1505</v>
      </c>
      <c r="C279" t="s">
        <v>1586</v>
      </c>
      <c r="D279" s="13">
        <v>0.4817611</v>
      </c>
    </row>
    <row r="280" spans="1:4" x14ac:dyDescent="0.3">
      <c r="A280" t="s">
        <v>1210</v>
      </c>
      <c r="B280" t="s">
        <v>1506</v>
      </c>
      <c r="C280" t="s">
        <v>1585</v>
      </c>
      <c r="D280" s="13">
        <v>0.34237953228938389</v>
      </c>
    </row>
    <row r="281" spans="1:4" x14ac:dyDescent="0.3">
      <c r="A281" t="s">
        <v>1211</v>
      </c>
      <c r="B281" t="s">
        <v>1506</v>
      </c>
      <c r="C281" t="s">
        <v>1586</v>
      </c>
      <c r="D281" s="13">
        <v>0.46577099999999999</v>
      </c>
    </row>
    <row r="282" spans="1:4" x14ac:dyDescent="0.3">
      <c r="A282" t="s">
        <v>1212</v>
      </c>
      <c r="B282" t="s">
        <v>1507</v>
      </c>
      <c r="C282" t="s">
        <v>1585</v>
      </c>
      <c r="D282" s="13">
        <v>0.33756021525209612</v>
      </c>
    </row>
    <row r="283" spans="1:4" x14ac:dyDescent="0.3">
      <c r="A283" t="s">
        <v>1213</v>
      </c>
      <c r="B283" t="s">
        <v>1507</v>
      </c>
      <c r="C283" t="s">
        <v>1586</v>
      </c>
      <c r="D283" s="13">
        <v>0.46246599999999999</v>
      </c>
    </row>
    <row r="284" spans="1:4" x14ac:dyDescent="0.3">
      <c r="A284" t="s">
        <v>1214</v>
      </c>
      <c r="B284" t="s">
        <v>1508</v>
      </c>
      <c r="C284" t="s">
        <v>1585</v>
      </c>
      <c r="D284" s="13">
        <v>0.33715118790073251</v>
      </c>
    </row>
    <row r="285" spans="1:4" x14ac:dyDescent="0.3">
      <c r="A285" t="s">
        <v>1215</v>
      </c>
      <c r="B285" t="s">
        <v>1508</v>
      </c>
      <c r="C285" t="s">
        <v>1586</v>
      </c>
      <c r="D285" s="13">
        <v>0.46224969999999999</v>
      </c>
    </row>
    <row r="286" spans="1:4" x14ac:dyDescent="0.3">
      <c r="A286" t="s">
        <v>1216</v>
      </c>
      <c r="B286" t="s">
        <v>1509</v>
      </c>
      <c r="C286" t="s">
        <v>1585</v>
      </c>
      <c r="D286" s="13">
        <v>0.35889502810893309</v>
      </c>
    </row>
    <row r="287" spans="1:4" x14ac:dyDescent="0.3">
      <c r="A287" t="s">
        <v>1217</v>
      </c>
      <c r="B287" t="s">
        <v>1509</v>
      </c>
      <c r="C287" t="s">
        <v>1586</v>
      </c>
      <c r="D287" s="13">
        <v>0.49064659999999999</v>
      </c>
    </row>
    <row r="288" spans="1:4" x14ac:dyDescent="0.3">
      <c r="A288" t="s">
        <v>1218</v>
      </c>
      <c r="B288" t="s">
        <v>1510</v>
      </c>
      <c r="C288" t="s">
        <v>1585</v>
      </c>
      <c r="D288" s="13">
        <v>0.34859136568323329</v>
      </c>
    </row>
    <row r="289" spans="1:4" x14ac:dyDescent="0.3">
      <c r="A289" t="s">
        <v>1219</v>
      </c>
      <c r="B289" t="s">
        <v>1510</v>
      </c>
      <c r="C289" t="s">
        <v>1586</v>
      </c>
      <c r="D289" s="13">
        <v>0.4834638</v>
      </c>
    </row>
    <row r="290" spans="1:4" x14ac:dyDescent="0.3">
      <c r="A290" t="s">
        <v>1220</v>
      </c>
      <c r="B290" t="s">
        <v>1511</v>
      </c>
      <c r="C290" t="s">
        <v>1585</v>
      </c>
      <c r="D290" s="13">
        <v>0.34715387818183568</v>
      </c>
    </row>
    <row r="291" spans="1:4" x14ac:dyDescent="0.3">
      <c r="A291" t="s">
        <v>1221</v>
      </c>
      <c r="B291" t="s">
        <v>1511</v>
      </c>
      <c r="C291" t="s">
        <v>1586</v>
      </c>
      <c r="D291" s="13">
        <v>0.46814430000000001</v>
      </c>
    </row>
    <row r="292" spans="1:4" x14ac:dyDescent="0.3">
      <c r="A292" t="s">
        <v>1222</v>
      </c>
      <c r="B292" t="s">
        <v>1512</v>
      </c>
      <c r="C292" t="s">
        <v>1585</v>
      </c>
      <c r="D292" s="13">
        <v>0.34626761929683908</v>
      </c>
    </row>
    <row r="293" spans="1:4" x14ac:dyDescent="0.3">
      <c r="A293" t="s">
        <v>1223</v>
      </c>
      <c r="B293" t="s">
        <v>1512</v>
      </c>
      <c r="C293" t="s">
        <v>1586</v>
      </c>
      <c r="D293" s="13">
        <v>0.4675048</v>
      </c>
    </row>
    <row r="294" spans="1:4" x14ac:dyDescent="0.3">
      <c r="A294" t="s">
        <v>1224</v>
      </c>
      <c r="B294" t="s">
        <v>1513</v>
      </c>
      <c r="C294" t="s">
        <v>1585</v>
      </c>
      <c r="D294" s="13">
        <v>0.29427116590464331</v>
      </c>
    </row>
    <row r="295" spans="1:4" x14ac:dyDescent="0.3">
      <c r="A295" t="s">
        <v>1225</v>
      </c>
      <c r="B295" t="s">
        <v>1513</v>
      </c>
      <c r="C295" t="s">
        <v>1586</v>
      </c>
      <c r="D295" s="13">
        <v>0.44050470000000003</v>
      </c>
    </row>
    <row r="296" spans="1:4" x14ac:dyDescent="0.3">
      <c r="A296" t="s">
        <v>1226</v>
      </c>
      <c r="B296" t="s">
        <v>1514</v>
      </c>
      <c r="C296" t="s">
        <v>1585</v>
      </c>
      <c r="D296" s="13">
        <v>0.38025744986418308</v>
      </c>
    </row>
    <row r="297" spans="1:4" x14ac:dyDescent="0.3">
      <c r="A297" t="s">
        <v>1227</v>
      </c>
      <c r="B297" t="s">
        <v>1514</v>
      </c>
      <c r="C297" t="s">
        <v>1586</v>
      </c>
      <c r="D297" s="13">
        <v>0.59614020000000001</v>
      </c>
    </row>
    <row r="298" spans="1:4" x14ac:dyDescent="0.3">
      <c r="A298" t="s">
        <v>1228</v>
      </c>
      <c r="B298" t="s">
        <v>1515</v>
      </c>
      <c r="C298" t="s">
        <v>1585</v>
      </c>
      <c r="D298" s="13">
        <v>0.33839572576596649</v>
      </c>
    </row>
    <row r="299" spans="1:4" x14ac:dyDescent="0.3">
      <c r="A299" t="s">
        <v>1229</v>
      </c>
      <c r="B299" t="s">
        <v>1515</v>
      </c>
      <c r="C299" t="s">
        <v>1586</v>
      </c>
      <c r="D299" s="13">
        <v>0.46510849999999998</v>
      </c>
    </row>
    <row r="300" spans="1:4" x14ac:dyDescent="0.3">
      <c r="A300" t="s">
        <v>1230</v>
      </c>
      <c r="B300" t="s">
        <v>1516</v>
      </c>
      <c r="C300" t="s">
        <v>1585</v>
      </c>
      <c r="D300" s="13">
        <v>0.24963297968615511</v>
      </c>
    </row>
    <row r="301" spans="1:4" x14ac:dyDescent="0.3">
      <c r="A301" t="s">
        <v>1231</v>
      </c>
      <c r="B301" t="s">
        <v>1516</v>
      </c>
      <c r="C301" t="s">
        <v>1586</v>
      </c>
      <c r="D301" s="13">
        <v>0.38857999999999998</v>
      </c>
    </row>
    <row r="302" spans="1:4" x14ac:dyDescent="0.3">
      <c r="A302" t="s">
        <v>1232</v>
      </c>
      <c r="B302" t="s">
        <v>1517</v>
      </c>
      <c r="C302" t="s">
        <v>1585</v>
      </c>
      <c r="D302" s="13">
        <v>0.24206946639629179</v>
      </c>
    </row>
    <row r="303" spans="1:4" x14ac:dyDescent="0.3">
      <c r="A303" t="s">
        <v>1233</v>
      </c>
      <c r="B303" t="s">
        <v>1517</v>
      </c>
      <c r="C303" t="s">
        <v>1586</v>
      </c>
      <c r="D303" s="13">
        <v>0.38855630000000002</v>
      </c>
    </row>
    <row r="304" spans="1:4" x14ac:dyDescent="0.3">
      <c r="A304" t="s">
        <v>1234</v>
      </c>
      <c r="B304" t="s">
        <v>1518</v>
      </c>
      <c r="C304" t="s">
        <v>1585</v>
      </c>
      <c r="D304" s="13">
        <v>0.2330348273588779</v>
      </c>
    </row>
    <row r="305" spans="1:4" x14ac:dyDescent="0.3">
      <c r="A305" t="s">
        <v>1235</v>
      </c>
      <c r="B305" t="s">
        <v>1518</v>
      </c>
      <c r="C305" t="s">
        <v>1586</v>
      </c>
      <c r="D305" s="13">
        <v>0.3975921</v>
      </c>
    </row>
    <row r="306" spans="1:4" x14ac:dyDescent="0.3">
      <c r="A306" t="s">
        <v>1236</v>
      </c>
      <c r="B306" t="s">
        <v>1519</v>
      </c>
      <c r="C306" t="s">
        <v>1585</v>
      </c>
      <c r="D306" s="13">
        <v>0.2330348273588779</v>
      </c>
    </row>
    <row r="307" spans="1:4" x14ac:dyDescent="0.3">
      <c r="A307" t="s">
        <v>1237</v>
      </c>
      <c r="B307" t="s">
        <v>1519</v>
      </c>
      <c r="C307" t="s">
        <v>1586</v>
      </c>
      <c r="D307" s="13">
        <v>0.3975921</v>
      </c>
    </row>
    <row r="308" spans="1:4" x14ac:dyDescent="0.3">
      <c r="A308" t="s">
        <v>1238</v>
      </c>
      <c r="B308" t="s">
        <v>1520</v>
      </c>
      <c r="C308" t="s">
        <v>1585</v>
      </c>
      <c r="D308" s="13">
        <v>0.18507003218651691</v>
      </c>
    </row>
    <row r="309" spans="1:4" x14ac:dyDescent="0.3">
      <c r="A309" t="s">
        <v>1239</v>
      </c>
      <c r="B309" t="s">
        <v>1520</v>
      </c>
      <c r="C309" t="s">
        <v>1586</v>
      </c>
      <c r="D309" s="13">
        <v>0.36279899999999998</v>
      </c>
    </row>
    <row r="310" spans="1:4" x14ac:dyDescent="0.3">
      <c r="A310" t="s">
        <v>1240</v>
      </c>
      <c r="B310" t="s">
        <v>1521</v>
      </c>
      <c r="C310" t="s">
        <v>1585</v>
      </c>
      <c r="D310" s="13">
        <v>0.24507247888257591</v>
      </c>
    </row>
    <row r="311" spans="1:4" x14ac:dyDescent="0.3">
      <c r="A311" t="s">
        <v>1241</v>
      </c>
      <c r="B311" t="s">
        <v>1521</v>
      </c>
      <c r="C311" t="s">
        <v>1586</v>
      </c>
      <c r="D311" s="13">
        <v>0.37148930000000002</v>
      </c>
    </row>
    <row r="312" spans="1:4" x14ac:dyDescent="0.3">
      <c r="A312" t="s">
        <v>1242</v>
      </c>
      <c r="B312" t="s">
        <v>1522</v>
      </c>
      <c r="C312" t="s">
        <v>1585</v>
      </c>
      <c r="D312" s="13">
        <v>0.35694970496002121</v>
      </c>
    </row>
    <row r="313" spans="1:4" x14ac:dyDescent="0.3">
      <c r="A313" t="s">
        <v>1243</v>
      </c>
      <c r="B313" t="s">
        <v>1522</v>
      </c>
      <c r="C313" t="s">
        <v>1586</v>
      </c>
      <c r="D313" s="13">
        <v>0.42734080000000002</v>
      </c>
    </row>
    <row r="314" spans="1:4" x14ac:dyDescent="0.3">
      <c r="A314" t="s">
        <v>1244</v>
      </c>
      <c r="B314" t="s">
        <v>1523</v>
      </c>
      <c r="C314" t="s">
        <v>1585</v>
      </c>
      <c r="D314" s="13">
        <v>0.25098982048137308</v>
      </c>
    </row>
    <row r="315" spans="1:4" x14ac:dyDescent="0.3">
      <c r="A315" t="s">
        <v>1245</v>
      </c>
      <c r="B315" t="s">
        <v>1523</v>
      </c>
      <c r="C315" t="s">
        <v>1586</v>
      </c>
      <c r="D315" s="13">
        <v>0.35583710000000002</v>
      </c>
    </row>
    <row r="316" spans="1:4" x14ac:dyDescent="0.3">
      <c r="A316" t="s">
        <v>1246</v>
      </c>
      <c r="B316" t="s">
        <v>1524</v>
      </c>
      <c r="C316" t="s">
        <v>1585</v>
      </c>
      <c r="D316" s="13">
        <v>0.28602912764130339</v>
      </c>
    </row>
    <row r="317" spans="1:4" x14ac:dyDescent="0.3">
      <c r="A317" t="s">
        <v>1247</v>
      </c>
      <c r="B317" t="s">
        <v>1524</v>
      </c>
      <c r="C317" t="s">
        <v>1586</v>
      </c>
      <c r="D317" s="13">
        <v>0.39000849999999998</v>
      </c>
    </row>
    <row r="318" spans="1:4" x14ac:dyDescent="0.3">
      <c r="A318" t="s">
        <v>1248</v>
      </c>
      <c r="B318" t="s">
        <v>1525</v>
      </c>
      <c r="C318" t="s">
        <v>1585</v>
      </c>
      <c r="D318" s="13">
        <v>0.24206946639629179</v>
      </c>
    </row>
    <row r="319" spans="1:4" x14ac:dyDescent="0.3">
      <c r="A319" t="s">
        <v>1249</v>
      </c>
      <c r="B319" t="s">
        <v>1525</v>
      </c>
      <c r="C319" t="s">
        <v>1586</v>
      </c>
      <c r="D319" s="13">
        <v>0.38855630000000002</v>
      </c>
    </row>
    <row r="320" spans="1:4" x14ac:dyDescent="0.3">
      <c r="A320" t="s">
        <v>1250</v>
      </c>
      <c r="B320" t="s">
        <v>1526</v>
      </c>
      <c r="C320" t="s">
        <v>1585</v>
      </c>
      <c r="D320" s="13">
        <v>0.29496256596340298</v>
      </c>
    </row>
    <row r="321" spans="1:4" x14ac:dyDescent="0.3">
      <c r="A321" t="s">
        <v>1251</v>
      </c>
      <c r="B321" t="s">
        <v>1526</v>
      </c>
      <c r="C321" t="s">
        <v>1586</v>
      </c>
      <c r="D321" s="13">
        <v>0.42005680000000001</v>
      </c>
    </row>
    <row r="322" spans="1:4" x14ac:dyDescent="0.3">
      <c r="A322" t="s">
        <v>1252</v>
      </c>
      <c r="B322" t="s">
        <v>1527</v>
      </c>
      <c r="C322" t="s">
        <v>1585</v>
      </c>
      <c r="D322" s="13">
        <v>0.25888118220463752</v>
      </c>
    </row>
    <row r="323" spans="1:4" x14ac:dyDescent="0.3">
      <c r="A323" t="s">
        <v>1253</v>
      </c>
      <c r="B323" t="s">
        <v>1527</v>
      </c>
      <c r="C323" t="s">
        <v>1586</v>
      </c>
      <c r="D323" s="13">
        <v>0.37849149999999998</v>
      </c>
    </row>
    <row r="324" spans="1:4" x14ac:dyDescent="0.3">
      <c r="A324" t="s">
        <v>1254</v>
      </c>
      <c r="B324" t="s">
        <v>1528</v>
      </c>
      <c r="C324" t="s">
        <v>1585</v>
      </c>
      <c r="D324" s="13">
        <v>0.2718865678427585</v>
      </c>
    </row>
    <row r="325" spans="1:4" x14ac:dyDescent="0.3">
      <c r="A325" t="s">
        <v>1255</v>
      </c>
      <c r="B325" t="s">
        <v>1528</v>
      </c>
      <c r="C325" t="s">
        <v>1586</v>
      </c>
      <c r="D325" s="13">
        <v>0.38491579999999997</v>
      </c>
    </row>
    <row r="326" spans="1:4" x14ac:dyDescent="0.3">
      <c r="A326" t="s">
        <v>1256</v>
      </c>
      <c r="B326" t="s">
        <v>1529</v>
      </c>
      <c r="C326" t="s">
        <v>1585</v>
      </c>
      <c r="D326" s="13">
        <v>0.25584128950333518</v>
      </c>
    </row>
    <row r="327" spans="1:4" x14ac:dyDescent="0.3">
      <c r="A327" t="s">
        <v>1257</v>
      </c>
      <c r="B327" t="s">
        <v>1529</v>
      </c>
      <c r="C327" t="s">
        <v>1586</v>
      </c>
      <c r="D327" s="13">
        <v>0.3751468</v>
      </c>
    </row>
    <row r="328" spans="1:4" x14ac:dyDescent="0.3">
      <c r="A328" t="s">
        <v>1258</v>
      </c>
      <c r="B328" t="s">
        <v>1530</v>
      </c>
      <c r="C328" t="s">
        <v>1585</v>
      </c>
      <c r="D328" s="13">
        <v>0.28734308017842097</v>
      </c>
    </row>
    <row r="329" spans="1:4" x14ac:dyDescent="0.3">
      <c r="A329" t="s">
        <v>1259</v>
      </c>
      <c r="B329" t="s">
        <v>1530</v>
      </c>
      <c r="C329" t="s">
        <v>1586</v>
      </c>
      <c r="D329" s="13">
        <v>0.3942544</v>
      </c>
    </row>
    <row r="330" spans="1:4" x14ac:dyDescent="0.3">
      <c r="A330" t="s">
        <v>1260</v>
      </c>
      <c r="B330" t="s">
        <v>1531</v>
      </c>
      <c r="C330" t="s">
        <v>1585</v>
      </c>
      <c r="D330" s="13">
        <v>0.26013046251069721</v>
      </c>
    </row>
    <row r="331" spans="1:4" x14ac:dyDescent="0.3">
      <c r="A331" t="s">
        <v>1261</v>
      </c>
      <c r="B331" t="s">
        <v>1531</v>
      </c>
      <c r="C331" t="s">
        <v>1586</v>
      </c>
      <c r="D331" s="13">
        <v>0.37488260000000001</v>
      </c>
    </row>
    <row r="332" spans="1:4" x14ac:dyDescent="0.3">
      <c r="A332" t="s">
        <v>1262</v>
      </c>
      <c r="B332" t="s">
        <v>1532</v>
      </c>
      <c r="C332" t="s">
        <v>1585</v>
      </c>
      <c r="D332" s="13">
        <v>0.2510388562286377</v>
      </c>
    </row>
    <row r="333" spans="1:4" x14ac:dyDescent="0.3">
      <c r="A333" t="s">
        <v>1263</v>
      </c>
      <c r="B333" t="s">
        <v>1532</v>
      </c>
      <c r="C333" t="s">
        <v>1586</v>
      </c>
      <c r="D333" s="13">
        <v>0.37260110000000002</v>
      </c>
    </row>
    <row r="334" spans="1:4" x14ac:dyDescent="0.3">
      <c r="A334" t="s">
        <v>1264</v>
      </c>
      <c r="B334" t="s">
        <v>1533</v>
      </c>
      <c r="C334" t="s">
        <v>1585</v>
      </c>
      <c r="D334" s="13">
        <v>0.25119089836132902</v>
      </c>
    </row>
    <row r="335" spans="1:4" x14ac:dyDescent="0.3">
      <c r="A335" t="s">
        <v>1265</v>
      </c>
      <c r="B335" t="s">
        <v>1533</v>
      </c>
      <c r="C335" t="s">
        <v>1586</v>
      </c>
      <c r="D335" s="13">
        <v>0.3725039</v>
      </c>
    </row>
    <row r="336" spans="1:4" x14ac:dyDescent="0.3">
      <c r="A336" t="s">
        <v>1266</v>
      </c>
      <c r="B336" t="s">
        <v>1534</v>
      </c>
      <c r="C336" t="s">
        <v>1585</v>
      </c>
      <c r="D336" s="13">
        <v>0.28333466456873102</v>
      </c>
    </row>
    <row r="337" spans="1:4" x14ac:dyDescent="0.3">
      <c r="A337" t="s">
        <v>1267</v>
      </c>
      <c r="B337" t="s">
        <v>1534</v>
      </c>
      <c r="C337" t="s">
        <v>1586</v>
      </c>
      <c r="D337" s="13">
        <v>0.39541520000000002</v>
      </c>
    </row>
    <row r="338" spans="1:4" x14ac:dyDescent="0.3">
      <c r="A338" t="s">
        <v>1268</v>
      </c>
      <c r="B338" t="s">
        <v>1535</v>
      </c>
      <c r="C338" t="s">
        <v>1585</v>
      </c>
      <c r="D338" s="13">
        <v>0.27019517677392568</v>
      </c>
    </row>
    <row r="339" spans="1:4" x14ac:dyDescent="0.3">
      <c r="A339" t="s">
        <v>1269</v>
      </c>
      <c r="B339" t="s">
        <v>1535</v>
      </c>
      <c r="C339" t="s">
        <v>1586</v>
      </c>
      <c r="D339" s="13">
        <v>0.38998470000000002</v>
      </c>
    </row>
    <row r="340" spans="1:4" x14ac:dyDescent="0.3">
      <c r="A340" t="s">
        <v>1270</v>
      </c>
      <c r="B340" t="s">
        <v>1536</v>
      </c>
      <c r="C340" t="s">
        <v>1585</v>
      </c>
      <c r="D340" s="13">
        <v>0.26517552791171412</v>
      </c>
    </row>
    <row r="341" spans="1:4" x14ac:dyDescent="0.3">
      <c r="A341" t="s">
        <v>1271</v>
      </c>
      <c r="B341" t="s">
        <v>1536</v>
      </c>
      <c r="C341" t="s">
        <v>1586</v>
      </c>
      <c r="D341" s="13">
        <v>0.37706099999999998</v>
      </c>
    </row>
    <row r="342" spans="1:4" x14ac:dyDescent="0.3">
      <c r="A342" t="s">
        <v>1272</v>
      </c>
      <c r="B342" t="s">
        <v>1537</v>
      </c>
      <c r="C342" t="s">
        <v>1585</v>
      </c>
      <c r="D342" s="13">
        <v>0.26477056937376042</v>
      </c>
    </row>
    <row r="343" spans="1:4" x14ac:dyDescent="0.3">
      <c r="A343" t="s">
        <v>1273</v>
      </c>
      <c r="B343" t="s">
        <v>1537</v>
      </c>
      <c r="C343" t="s">
        <v>1586</v>
      </c>
      <c r="D343" s="13">
        <v>0.37577519999999998</v>
      </c>
    </row>
    <row r="344" spans="1:4" x14ac:dyDescent="0.3">
      <c r="A344" t="s">
        <v>1274</v>
      </c>
      <c r="B344" t="s">
        <v>1538</v>
      </c>
      <c r="C344" t="s">
        <v>1585</v>
      </c>
      <c r="D344" s="13">
        <v>0.18143084811433841</v>
      </c>
    </row>
    <row r="345" spans="1:4" x14ac:dyDescent="0.3">
      <c r="A345" t="s">
        <v>1275</v>
      </c>
      <c r="B345" t="s">
        <v>1538</v>
      </c>
      <c r="C345" t="s">
        <v>1586</v>
      </c>
      <c r="D345" s="13">
        <v>0.36234660000000002</v>
      </c>
    </row>
    <row r="346" spans="1:4" x14ac:dyDescent="0.3">
      <c r="A346" t="s">
        <v>1276</v>
      </c>
      <c r="B346" t="s">
        <v>1539</v>
      </c>
      <c r="C346" t="s">
        <v>1585</v>
      </c>
      <c r="D346" s="13">
        <v>0.36884311157437327</v>
      </c>
    </row>
    <row r="347" spans="1:4" x14ac:dyDescent="0.3">
      <c r="A347" t="s">
        <v>1277</v>
      </c>
      <c r="B347" t="s">
        <v>1539</v>
      </c>
      <c r="C347" t="s">
        <v>1586</v>
      </c>
      <c r="D347" s="13">
        <v>0.4560747</v>
      </c>
    </row>
    <row r="348" spans="1:4" x14ac:dyDescent="0.3">
      <c r="A348" t="s">
        <v>1278</v>
      </c>
      <c r="B348" t="s">
        <v>1540</v>
      </c>
      <c r="C348" t="s">
        <v>1585</v>
      </c>
      <c r="D348" s="13">
        <v>0.25612793012579382</v>
      </c>
    </row>
    <row r="349" spans="1:4" x14ac:dyDescent="0.3">
      <c r="A349" t="s">
        <v>1279</v>
      </c>
      <c r="B349" t="s">
        <v>1540</v>
      </c>
      <c r="C349" t="s">
        <v>1586</v>
      </c>
      <c r="D349" s="13">
        <v>0.37481579999999998</v>
      </c>
    </row>
    <row r="350" spans="1:4" x14ac:dyDescent="0.3">
      <c r="A350" t="s">
        <v>1280</v>
      </c>
      <c r="B350" t="s">
        <v>1541</v>
      </c>
      <c r="C350" t="s">
        <v>1585</v>
      </c>
      <c r="D350" s="13">
        <v>0.36884311157437327</v>
      </c>
    </row>
    <row r="351" spans="1:4" x14ac:dyDescent="0.3">
      <c r="A351" t="s">
        <v>1281</v>
      </c>
      <c r="B351" t="s">
        <v>1541</v>
      </c>
      <c r="C351" t="s">
        <v>1586</v>
      </c>
      <c r="D351" s="13">
        <v>0.4560747</v>
      </c>
    </row>
    <row r="352" spans="1:4" x14ac:dyDescent="0.3">
      <c r="A352" t="s">
        <v>1282</v>
      </c>
      <c r="B352" t="s">
        <v>1542</v>
      </c>
      <c r="C352" t="s">
        <v>1585</v>
      </c>
      <c r="D352" s="13">
        <v>0.3884342958750307</v>
      </c>
    </row>
    <row r="353" spans="1:4" x14ac:dyDescent="0.3">
      <c r="A353" t="s">
        <v>1283</v>
      </c>
      <c r="B353" t="s">
        <v>1542</v>
      </c>
      <c r="C353" t="s">
        <v>1586</v>
      </c>
      <c r="D353" s="13">
        <v>0.44434030000000002</v>
      </c>
    </row>
    <row r="354" spans="1:4" x14ac:dyDescent="0.3">
      <c r="A354" t="s">
        <v>1284</v>
      </c>
      <c r="B354" t="s">
        <v>1543</v>
      </c>
      <c r="C354" t="s">
        <v>1585</v>
      </c>
      <c r="D354" s="13">
        <v>0.28200316168836259</v>
      </c>
    </row>
    <row r="355" spans="1:4" x14ac:dyDescent="0.3">
      <c r="A355" t="s">
        <v>1285</v>
      </c>
      <c r="B355" t="s">
        <v>1543</v>
      </c>
      <c r="C355" t="s">
        <v>1586</v>
      </c>
      <c r="D355" s="13">
        <v>0.43231310000000001</v>
      </c>
    </row>
    <row r="356" spans="1:4" x14ac:dyDescent="0.3">
      <c r="A356" t="s">
        <v>1286</v>
      </c>
      <c r="B356" t="s">
        <v>1544</v>
      </c>
      <c r="C356" t="s">
        <v>1585</v>
      </c>
      <c r="D356" s="13">
        <v>0.25346994834413611</v>
      </c>
    </row>
    <row r="357" spans="1:4" x14ac:dyDescent="0.3">
      <c r="A357" t="s">
        <v>1287</v>
      </c>
      <c r="B357" t="s">
        <v>1544</v>
      </c>
      <c r="C357" t="s">
        <v>1586</v>
      </c>
      <c r="D357" s="13">
        <v>0.37602989999999997</v>
      </c>
    </row>
    <row r="358" spans="1:4" x14ac:dyDescent="0.3">
      <c r="A358" t="s">
        <v>1288</v>
      </c>
      <c r="B358" t="s">
        <v>1545</v>
      </c>
      <c r="C358" t="s">
        <v>1585</v>
      </c>
      <c r="D358" s="13">
        <v>0.25031537336290338</v>
      </c>
    </row>
    <row r="359" spans="1:4" x14ac:dyDescent="0.3">
      <c r="A359" t="s">
        <v>1289</v>
      </c>
      <c r="B359" t="s">
        <v>1545</v>
      </c>
      <c r="C359" t="s">
        <v>1586</v>
      </c>
      <c r="D359" s="13">
        <v>0.37755450000000002</v>
      </c>
    </row>
    <row r="360" spans="1:4" x14ac:dyDescent="0.3">
      <c r="A360" t="s">
        <v>1290</v>
      </c>
      <c r="B360" t="s">
        <v>1546</v>
      </c>
      <c r="C360" t="s">
        <v>1585</v>
      </c>
      <c r="D360" s="13">
        <v>0.51305662226179816</v>
      </c>
    </row>
    <row r="361" spans="1:4" x14ac:dyDescent="0.3">
      <c r="A361" t="s">
        <v>1291</v>
      </c>
      <c r="B361" t="s">
        <v>1546</v>
      </c>
      <c r="C361" t="s">
        <v>1586</v>
      </c>
      <c r="D361" s="13">
        <v>1.5553429999999999</v>
      </c>
    </row>
    <row r="362" spans="1:4" x14ac:dyDescent="0.3">
      <c r="A362" t="s">
        <v>1292</v>
      </c>
      <c r="B362" t="s">
        <v>1547</v>
      </c>
      <c r="C362" t="s">
        <v>1585</v>
      </c>
      <c r="D362" s="13">
        <v>0.38025744986418308</v>
      </c>
    </row>
    <row r="363" spans="1:4" x14ac:dyDescent="0.3">
      <c r="A363" t="s">
        <v>1293</v>
      </c>
      <c r="B363" t="s">
        <v>1547</v>
      </c>
      <c r="C363" t="s">
        <v>1586</v>
      </c>
      <c r="D363" s="13">
        <v>0.59614020000000001</v>
      </c>
    </row>
    <row r="364" spans="1:4" x14ac:dyDescent="0.3">
      <c r="A364" t="s">
        <v>1294</v>
      </c>
      <c r="B364" t="s">
        <v>1548</v>
      </c>
      <c r="C364" t="s">
        <v>1585</v>
      </c>
      <c r="D364" s="13">
        <v>0.4539420068824257</v>
      </c>
    </row>
    <row r="365" spans="1:4" x14ac:dyDescent="0.3">
      <c r="A365" t="s">
        <v>1295</v>
      </c>
      <c r="B365" t="s">
        <v>1548</v>
      </c>
      <c r="C365" t="s">
        <v>1586</v>
      </c>
      <c r="D365" s="13">
        <v>0.54315100000000005</v>
      </c>
    </row>
    <row r="366" spans="1:4" x14ac:dyDescent="0.3">
      <c r="A366" t="s">
        <v>1296</v>
      </c>
      <c r="B366" t="s">
        <v>1549</v>
      </c>
      <c r="C366" t="s">
        <v>1585</v>
      </c>
      <c r="D366" s="13">
        <v>0.3677992955556712</v>
      </c>
    </row>
    <row r="367" spans="1:4" x14ac:dyDescent="0.3">
      <c r="A367" t="s">
        <v>1297</v>
      </c>
      <c r="B367" t="s">
        <v>1549</v>
      </c>
      <c r="C367" t="s">
        <v>1586</v>
      </c>
      <c r="D367" s="13">
        <v>0.52393060000000002</v>
      </c>
    </row>
    <row r="368" spans="1:4" x14ac:dyDescent="0.3">
      <c r="A368" t="s">
        <v>1298</v>
      </c>
      <c r="B368" t="s">
        <v>1550</v>
      </c>
      <c r="C368" t="s">
        <v>1585</v>
      </c>
      <c r="D368" s="13">
        <v>0.33852543383937589</v>
      </c>
    </row>
    <row r="369" spans="1:4" x14ac:dyDescent="0.3">
      <c r="A369" t="s">
        <v>1299</v>
      </c>
      <c r="B369" t="s">
        <v>1550</v>
      </c>
      <c r="C369" t="s">
        <v>1586</v>
      </c>
      <c r="D369" s="13">
        <v>0.46545809999999999</v>
      </c>
    </row>
    <row r="370" spans="1:4" x14ac:dyDescent="0.3">
      <c r="A370" t="s">
        <v>1300</v>
      </c>
      <c r="B370" t="s">
        <v>1551</v>
      </c>
      <c r="C370" t="s">
        <v>1585</v>
      </c>
      <c r="D370" s="13">
        <v>0.33690949261662212</v>
      </c>
    </row>
    <row r="371" spans="1:4" x14ac:dyDescent="0.3">
      <c r="A371" t="s">
        <v>1301</v>
      </c>
      <c r="B371" t="s">
        <v>1551</v>
      </c>
      <c r="C371" t="s">
        <v>1586</v>
      </c>
      <c r="D371" s="13">
        <v>0.46725660000000002</v>
      </c>
    </row>
    <row r="372" spans="1:4" x14ac:dyDescent="0.3">
      <c r="A372" t="s">
        <v>1302</v>
      </c>
      <c r="B372" t="s">
        <v>1552</v>
      </c>
      <c r="C372" t="s">
        <v>1585</v>
      </c>
      <c r="D372" s="13">
        <v>0.59683610960509315</v>
      </c>
    </row>
    <row r="373" spans="1:4" x14ac:dyDescent="0.3">
      <c r="A373" t="s">
        <v>1303</v>
      </c>
      <c r="B373" t="s">
        <v>1552</v>
      </c>
      <c r="C373" t="s">
        <v>1586</v>
      </c>
      <c r="D373" s="13">
        <v>1.5279389999999999</v>
      </c>
    </row>
    <row r="374" spans="1:4" x14ac:dyDescent="0.3">
      <c r="A374" t="s">
        <v>1304</v>
      </c>
      <c r="B374" t="s">
        <v>1553</v>
      </c>
      <c r="C374" t="s">
        <v>1585</v>
      </c>
      <c r="D374" s="13">
        <v>0.38725488256096158</v>
      </c>
    </row>
    <row r="375" spans="1:4" x14ac:dyDescent="0.3">
      <c r="A375" t="s">
        <v>1305</v>
      </c>
      <c r="B375" t="s">
        <v>1553</v>
      </c>
      <c r="C375" t="s">
        <v>1586</v>
      </c>
      <c r="D375" s="13">
        <v>0.45366590000000001</v>
      </c>
    </row>
    <row r="376" spans="1:4" x14ac:dyDescent="0.3">
      <c r="A376" t="s">
        <v>1306</v>
      </c>
      <c r="B376" t="s">
        <v>1554</v>
      </c>
      <c r="C376" t="s">
        <v>1585</v>
      </c>
      <c r="D376" s="13">
        <v>0.37580018067663329</v>
      </c>
    </row>
    <row r="377" spans="1:4" x14ac:dyDescent="0.3">
      <c r="A377" t="s">
        <v>1307</v>
      </c>
      <c r="B377" t="s">
        <v>1554</v>
      </c>
      <c r="C377" t="s">
        <v>1586</v>
      </c>
      <c r="D377" s="13">
        <v>0.45008140000000002</v>
      </c>
    </row>
    <row r="378" spans="1:4" x14ac:dyDescent="0.3">
      <c r="A378" t="s">
        <v>1308</v>
      </c>
      <c r="B378" t="s">
        <v>1555</v>
      </c>
      <c r="C378" t="s">
        <v>1585</v>
      </c>
      <c r="D378" s="13">
        <v>0.36249987423549812</v>
      </c>
    </row>
    <row r="379" spans="1:4" x14ac:dyDescent="0.3">
      <c r="A379" t="s">
        <v>1309</v>
      </c>
      <c r="B379" t="s">
        <v>1555</v>
      </c>
      <c r="C379" t="s">
        <v>1586</v>
      </c>
      <c r="D379" s="13">
        <v>0.45808389999999999</v>
      </c>
    </row>
    <row r="380" spans="1:4" x14ac:dyDescent="0.3">
      <c r="A380" t="s">
        <v>1310</v>
      </c>
      <c r="B380" t="s">
        <v>1556</v>
      </c>
      <c r="C380" t="s">
        <v>1585</v>
      </c>
      <c r="D380" s="13">
        <v>0.36249987423549812</v>
      </c>
    </row>
    <row r="381" spans="1:4" x14ac:dyDescent="0.3">
      <c r="A381" t="s">
        <v>1311</v>
      </c>
      <c r="B381" t="s">
        <v>1556</v>
      </c>
      <c r="C381" t="s">
        <v>1586</v>
      </c>
      <c r="D381" s="13">
        <v>0.45808389999999999</v>
      </c>
    </row>
    <row r="382" spans="1:4" x14ac:dyDescent="0.3">
      <c r="A382" t="s">
        <v>1312</v>
      </c>
      <c r="B382" t="s">
        <v>1557</v>
      </c>
      <c r="C382" t="s">
        <v>1585</v>
      </c>
      <c r="D382" s="13">
        <v>0.33220619074870561</v>
      </c>
    </row>
    <row r="383" spans="1:4" x14ac:dyDescent="0.3">
      <c r="A383" t="s">
        <v>1313</v>
      </c>
      <c r="B383" t="s">
        <v>1557</v>
      </c>
      <c r="C383" t="s">
        <v>1586</v>
      </c>
      <c r="D383" s="13">
        <v>0.413526</v>
      </c>
    </row>
    <row r="384" spans="1:4" x14ac:dyDescent="0.3">
      <c r="A384" t="s">
        <v>1314</v>
      </c>
      <c r="B384" t="s">
        <v>1558</v>
      </c>
      <c r="C384" t="s">
        <v>1585</v>
      </c>
      <c r="D384" s="13">
        <v>0.38244550973425029</v>
      </c>
    </row>
    <row r="385" spans="1:4" x14ac:dyDescent="0.3">
      <c r="A385" t="s">
        <v>1315</v>
      </c>
      <c r="B385" t="s">
        <v>1558</v>
      </c>
      <c r="C385" t="s">
        <v>1586</v>
      </c>
      <c r="D385" s="13">
        <v>0.43254809999999999</v>
      </c>
    </row>
    <row r="386" spans="1:4" x14ac:dyDescent="0.3">
      <c r="A386" t="s">
        <v>1316</v>
      </c>
      <c r="B386" t="s">
        <v>1559</v>
      </c>
      <c r="C386" t="s">
        <v>1585</v>
      </c>
      <c r="D386" s="13">
        <v>0.46183137721612061</v>
      </c>
    </row>
    <row r="387" spans="1:4" x14ac:dyDescent="0.3">
      <c r="A387" t="s">
        <v>1317</v>
      </c>
      <c r="B387" t="s">
        <v>1559</v>
      </c>
      <c r="C387" t="s">
        <v>1586</v>
      </c>
      <c r="D387" s="13">
        <v>0.50416059999999996</v>
      </c>
    </row>
    <row r="388" spans="1:4" x14ac:dyDescent="0.3">
      <c r="A388" t="s">
        <v>1318</v>
      </c>
      <c r="B388" t="s">
        <v>1560</v>
      </c>
      <c r="C388" t="s">
        <v>1585</v>
      </c>
      <c r="D388" s="13">
        <v>0.38861172335617961</v>
      </c>
    </row>
    <row r="389" spans="1:4" x14ac:dyDescent="0.3">
      <c r="A389" t="s">
        <v>1319</v>
      </c>
      <c r="B389" t="s">
        <v>1560</v>
      </c>
      <c r="C389" t="s">
        <v>1586</v>
      </c>
      <c r="D389" s="13">
        <v>0.4158097</v>
      </c>
    </row>
    <row r="390" spans="1:4" x14ac:dyDescent="0.3">
      <c r="A390" t="s">
        <v>1320</v>
      </c>
      <c r="B390" t="s">
        <v>1561</v>
      </c>
      <c r="C390" t="s">
        <v>1585</v>
      </c>
      <c r="D390" s="13">
        <v>0.42345574213815068</v>
      </c>
    </row>
    <row r="391" spans="1:4" x14ac:dyDescent="0.3">
      <c r="A391" t="s">
        <v>1321</v>
      </c>
      <c r="B391" t="s">
        <v>1561</v>
      </c>
      <c r="C391" t="s">
        <v>1586</v>
      </c>
      <c r="D391" s="13">
        <v>0.45354070000000002</v>
      </c>
    </row>
    <row r="392" spans="1:4" x14ac:dyDescent="0.3">
      <c r="A392" t="s">
        <v>1322</v>
      </c>
      <c r="B392" t="s">
        <v>1562</v>
      </c>
      <c r="C392" t="s">
        <v>1585</v>
      </c>
      <c r="D392" s="13">
        <v>0.37580018067663329</v>
      </c>
    </row>
    <row r="393" spans="1:4" x14ac:dyDescent="0.3">
      <c r="A393" t="s">
        <v>1323</v>
      </c>
      <c r="B393" t="s">
        <v>1562</v>
      </c>
      <c r="C393" t="s">
        <v>1586</v>
      </c>
      <c r="D393" s="13">
        <v>0.45008140000000002</v>
      </c>
    </row>
    <row r="394" spans="1:4" x14ac:dyDescent="0.3">
      <c r="A394" t="s">
        <v>1324</v>
      </c>
      <c r="B394" t="s">
        <v>1563</v>
      </c>
      <c r="C394" t="s">
        <v>1585</v>
      </c>
      <c r="D394" s="13">
        <v>0.42694847945718312</v>
      </c>
    </row>
    <row r="395" spans="1:4" x14ac:dyDescent="0.3">
      <c r="A395" t="s">
        <v>1325</v>
      </c>
      <c r="B395" t="s">
        <v>1563</v>
      </c>
      <c r="C395" t="s">
        <v>1586</v>
      </c>
      <c r="D395" s="13">
        <v>0.49215360000000002</v>
      </c>
    </row>
    <row r="396" spans="1:4" x14ac:dyDescent="0.3">
      <c r="A396" t="s">
        <v>1326</v>
      </c>
      <c r="B396" t="s">
        <v>1564</v>
      </c>
      <c r="C396" t="s">
        <v>1585</v>
      </c>
      <c r="D396" s="13">
        <v>0.39610972651819448</v>
      </c>
    </row>
    <row r="397" spans="1:4" x14ac:dyDescent="0.3">
      <c r="A397" t="s">
        <v>1327</v>
      </c>
      <c r="B397" t="s">
        <v>1564</v>
      </c>
      <c r="C397" t="s">
        <v>1586</v>
      </c>
      <c r="D397" s="13">
        <v>0.44100850000000003</v>
      </c>
    </row>
    <row r="398" spans="1:4" x14ac:dyDescent="0.3">
      <c r="A398" t="s">
        <v>1328</v>
      </c>
      <c r="B398" t="s">
        <v>1565</v>
      </c>
      <c r="C398" t="s">
        <v>1585</v>
      </c>
      <c r="D398" s="13">
        <v>0.41089546553850398</v>
      </c>
    </row>
    <row r="399" spans="1:4" x14ac:dyDescent="0.3">
      <c r="A399" t="s">
        <v>1329</v>
      </c>
      <c r="B399" t="s">
        <v>1565</v>
      </c>
      <c r="C399" t="s">
        <v>1586</v>
      </c>
      <c r="D399" s="13">
        <v>0.44827210000000001</v>
      </c>
    </row>
    <row r="400" spans="1:4" x14ac:dyDescent="0.3">
      <c r="A400" t="s">
        <v>1330</v>
      </c>
      <c r="B400" t="s">
        <v>1566</v>
      </c>
      <c r="C400" t="s">
        <v>1585</v>
      </c>
      <c r="D400" s="13">
        <v>0.39449562169117552</v>
      </c>
    </row>
    <row r="401" spans="1:4" x14ac:dyDescent="0.3">
      <c r="A401" t="s">
        <v>1331</v>
      </c>
      <c r="B401" t="s">
        <v>1566</v>
      </c>
      <c r="C401" t="s">
        <v>1586</v>
      </c>
      <c r="D401" s="13">
        <v>0.43845659999999997</v>
      </c>
    </row>
    <row r="402" spans="1:4" x14ac:dyDescent="0.3">
      <c r="A402" t="s">
        <v>1332</v>
      </c>
      <c r="B402" t="s">
        <v>1567</v>
      </c>
      <c r="C402" t="s">
        <v>1585</v>
      </c>
      <c r="D402" s="13">
        <v>0.42699104862595078</v>
      </c>
    </row>
    <row r="403" spans="1:4" x14ac:dyDescent="0.3">
      <c r="A403" t="s">
        <v>1333</v>
      </c>
      <c r="B403" t="s">
        <v>1567</v>
      </c>
      <c r="C403" t="s">
        <v>1586</v>
      </c>
      <c r="D403" s="13">
        <v>0.4596422</v>
      </c>
    </row>
    <row r="404" spans="1:4" x14ac:dyDescent="0.3">
      <c r="A404" t="s">
        <v>1334</v>
      </c>
      <c r="B404" t="s">
        <v>1568</v>
      </c>
      <c r="C404" t="s">
        <v>1585</v>
      </c>
      <c r="D404" s="13">
        <v>0.39502078326381701</v>
      </c>
    </row>
    <row r="405" spans="1:4" x14ac:dyDescent="0.3">
      <c r="A405" t="s">
        <v>1335</v>
      </c>
      <c r="B405" t="s">
        <v>1568</v>
      </c>
      <c r="C405" t="s">
        <v>1586</v>
      </c>
      <c r="D405" s="13">
        <v>0.43880419999999998</v>
      </c>
    </row>
    <row r="406" spans="1:4" x14ac:dyDescent="0.3">
      <c r="A406" t="s">
        <v>1336</v>
      </c>
      <c r="B406" t="s">
        <v>1569</v>
      </c>
      <c r="C406" t="s">
        <v>1585</v>
      </c>
      <c r="D406" s="13">
        <v>0.3887378926118224</v>
      </c>
    </row>
    <row r="407" spans="1:4" x14ac:dyDescent="0.3">
      <c r="A407" t="s">
        <v>1337</v>
      </c>
      <c r="B407" t="s">
        <v>1569</v>
      </c>
      <c r="C407" t="s">
        <v>1586</v>
      </c>
      <c r="D407" s="13">
        <v>0.4350908</v>
      </c>
    </row>
    <row r="408" spans="1:4" x14ac:dyDescent="0.3">
      <c r="A408" t="s">
        <v>1338</v>
      </c>
      <c r="B408" t="s">
        <v>1570</v>
      </c>
      <c r="C408" t="s">
        <v>1585</v>
      </c>
      <c r="D408" s="13">
        <v>0.38993238300672189</v>
      </c>
    </row>
    <row r="409" spans="1:4" x14ac:dyDescent="0.3">
      <c r="A409" t="s">
        <v>1339</v>
      </c>
      <c r="B409" t="s">
        <v>1570</v>
      </c>
      <c r="C409" t="s">
        <v>1586</v>
      </c>
      <c r="D409" s="13">
        <v>0.43481259999999999</v>
      </c>
    </row>
    <row r="410" spans="1:4" x14ac:dyDescent="0.3">
      <c r="A410" t="s">
        <v>1340</v>
      </c>
      <c r="B410" t="s">
        <v>1571</v>
      </c>
      <c r="C410" t="s">
        <v>1585</v>
      </c>
      <c r="D410" s="13">
        <v>0.41306184895158088</v>
      </c>
    </row>
    <row r="411" spans="1:4" x14ac:dyDescent="0.3">
      <c r="A411" t="s">
        <v>1341</v>
      </c>
      <c r="B411" t="s">
        <v>1571</v>
      </c>
      <c r="C411" t="s">
        <v>1586</v>
      </c>
      <c r="D411" s="13">
        <v>0.46921410000000002</v>
      </c>
    </row>
    <row r="412" spans="1:4" x14ac:dyDescent="0.3">
      <c r="A412" t="s">
        <v>1342</v>
      </c>
      <c r="B412" t="s">
        <v>1572</v>
      </c>
      <c r="C412" t="s">
        <v>1585</v>
      </c>
      <c r="D412" s="13">
        <v>0.39776070736505742</v>
      </c>
    </row>
    <row r="413" spans="1:4" x14ac:dyDescent="0.3">
      <c r="A413" t="s">
        <v>1343</v>
      </c>
      <c r="B413" t="s">
        <v>1572</v>
      </c>
      <c r="C413" t="s">
        <v>1586</v>
      </c>
      <c r="D413" s="13">
        <v>0.46060719999999999</v>
      </c>
    </row>
    <row r="414" spans="1:4" x14ac:dyDescent="0.3">
      <c r="A414" t="s">
        <v>1344</v>
      </c>
      <c r="B414" t="s">
        <v>1573</v>
      </c>
      <c r="C414" t="s">
        <v>1585</v>
      </c>
      <c r="D414" s="13">
        <v>0.40351939974751649</v>
      </c>
    </row>
    <row r="415" spans="1:4" x14ac:dyDescent="0.3">
      <c r="A415" t="s">
        <v>1345</v>
      </c>
      <c r="B415" t="s">
        <v>1573</v>
      </c>
      <c r="C415" t="s">
        <v>1586</v>
      </c>
      <c r="D415" s="13">
        <v>0.44182670000000002</v>
      </c>
    </row>
    <row r="416" spans="1:4" x14ac:dyDescent="0.3">
      <c r="A416" t="s">
        <v>1346</v>
      </c>
      <c r="B416" t="s">
        <v>1574</v>
      </c>
      <c r="C416" t="s">
        <v>1585</v>
      </c>
      <c r="D416" s="13">
        <v>0.39975837441711692</v>
      </c>
    </row>
    <row r="417" spans="1:4" x14ac:dyDescent="0.3">
      <c r="A417" t="s">
        <v>1347</v>
      </c>
      <c r="B417" t="s">
        <v>1574</v>
      </c>
      <c r="C417" t="s">
        <v>1586</v>
      </c>
      <c r="D417" s="13">
        <v>0.4407161</v>
      </c>
    </row>
    <row r="418" spans="1:4" x14ac:dyDescent="0.3">
      <c r="A418" t="s">
        <v>1348</v>
      </c>
      <c r="B418" t="s">
        <v>1575</v>
      </c>
      <c r="C418" t="s">
        <v>1585</v>
      </c>
      <c r="D418" s="13">
        <v>0.32799422968399361</v>
      </c>
    </row>
    <row r="419" spans="1:4" x14ac:dyDescent="0.3">
      <c r="A419" t="s">
        <v>1349</v>
      </c>
      <c r="B419" t="s">
        <v>1575</v>
      </c>
      <c r="C419" t="s">
        <v>1586</v>
      </c>
      <c r="D419" s="13">
        <v>0.41246149999999998</v>
      </c>
    </row>
    <row r="420" spans="1:4" x14ac:dyDescent="0.3">
      <c r="A420" t="s">
        <v>1350</v>
      </c>
      <c r="B420" t="s">
        <v>1576</v>
      </c>
      <c r="C420" t="s">
        <v>1585</v>
      </c>
      <c r="D420" s="13">
        <v>0.43395196476958708</v>
      </c>
    </row>
    <row r="421" spans="1:4" x14ac:dyDescent="0.3">
      <c r="A421" t="s">
        <v>1351</v>
      </c>
      <c r="B421" t="s">
        <v>1576</v>
      </c>
      <c r="C421" t="s">
        <v>1586</v>
      </c>
      <c r="D421" s="13">
        <v>0.60310280000000005</v>
      </c>
    </row>
    <row r="422" spans="1:4" x14ac:dyDescent="0.3">
      <c r="A422" t="s">
        <v>1352</v>
      </c>
      <c r="B422" t="s">
        <v>1577</v>
      </c>
      <c r="C422" t="s">
        <v>1585</v>
      </c>
      <c r="D422" s="13">
        <v>0.388793221165048</v>
      </c>
    </row>
    <row r="423" spans="1:4" x14ac:dyDescent="0.3">
      <c r="A423" t="s">
        <v>1353</v>
      </c>
      <c r="B423" t="s">
        <v>1577</v>
      </c>
      <c r="C423" t="s">
        <v>1586</v>
      </c>
      <c r="D423" s="13">
        <v>0.43828630000000002</v>
      </c>
    </row>
    <row r="424" spans="1:4" x14ac:dyDescent="0.3">
      <c r="A424" t="s">
        <v>1354</v>
      </c>
      <c r="B424" t="s">
        <v>1578</v>
      </c>
      <c r="C424" t="s">
        <v>1585</v>
      </c>
      <c r="D424" s="13">
        <v>0.43395196476958708</v>
      </c>
    </row>
    <row r="425" spans="1:4" x14ac:dyDescent="0.3">
      <c r="A425" t="s">
        <v>1355</v>
      </c>
      <c r="B425" t="s">
        <v>1578</v>
      </c>
      <c r="C425" t="s">
        <v>1586</v>
      </c>
      <c r="D425" s="13">
        <v>0.60310280000000005</v>
      </c>
    </row>
    <row r="426" spans="1:4" x14ac:dyDescent="0.3">
      <c r="A426" t="s">
        <v>1356</v>
      </c>
      <c r="B426" t="s">
        <v>1579</v>
      </c>
      <c r="C426" t="s">
        <v>1585</v>
      </c>
      <c r="D426" s="13">
        <v>0.51760124616362779</v>
      </c>
    </row>
    <row r="427" spans="1:4" x14ac:dyDescent="0.3">
      <c r="A427" t="s">
        <v>1357</v>
      </c>
      <c r="B427" t="s">
        <v>1579</v>
      </c>
      <c r="C427" t="s">
        <v>1586</v>
      </c>
      <c r="D427" s="13">
        <v>0.52001350000000002</v>
      </c>
    </row>
    <row r="428" spans="1:4" x14ac:dyDescent="0.3">
      <c r="A428" t="s">
        <v>1358</v>
      </c>
      <c r="B428" t="s">
        <v>1580</v>
      </c>
      <c r="C428" t="s">
        <v>1585</v>
      </c>
      <c r="D428" s="13">
        <v>0.41848179403970143</v>
      </c>
    </row>
    <row r="429" spans="1:4" x14ac:dyDescent="0.3">
      <c r="A429" t="s">
        <v>1359</v>
      </c>
      <c r="B429" t="s">
        <v>1580</v>
      </c>
      <c r="C429" t="s">
        <v>1586</v>
      </c>
      <c r="D429" s="13">
        <v>0.51387430000000001</v>
      </c>
    </row>
    <row r="430" spans="1:4" x14ac:dyDescent="0.3">
      <c r="A430" t="s">
        <v>1360</v>
      </c>
      <c r="B430" t="s">
        <v>1581</v>
      </c>
      <c r="C430" t="s">
        <v>1585</v>
      </c>
      <c r="D430" s="13">
        <v>0.38937010618180462</v>
      </c>
    </row>
    <row r="431" spans="1:4" x14ac:dyDescent="0.3">
      <c r="A431" t="s">
        <v>1361</v>
      </c>
      <c r="B431" t="s">
        <v>1581</v>
      </c>
      <c r="C431" t="s">
        <v>1586</v>
      </c>
      <c r="D431" s="13">
        <v>0.43881999999999999</v>
      </c>
    </row>
    <row r="432" spans="1:4" x14ac:dyDescent="0.3">
      <c r="A432" t="s">
        <v>1362</v>
      </c>
      <c r="B432" t="s">
        <v>1582</v>
      </c>
      <c r="C432" t="s">
        <v>1585</v>
      </c>
      <c r="D432" s="13">
        <v>0.38782037691714161</v>
      </c>
    </row>
    <row r="433" spans="1:4" x14ac:dyDescent="0.3">
      <c r="A433" t="s">
        <v>1363</v>
      </c>
      <c r="B433" t="s">
        <v>1582</v>
      </c>
      <c r="C433" t="s">
        <v>1586</v>
      </c>
      <c r="D433" s="13">
        <v>0.44104090000000001</v>
      </c>
    </row>
    <row r="434" spans="1:4" x14ac:dyDescent="0.3">
      <c r="A434" t="s">
        <v>1364</v>
      </c>
      <c r="B434" t="s">
        <v>1583</v>
      </c>
      <c r="C434" t="s">
        <v>1585</v>
      </c>
      <c r="D434" s="13">
        <v>0.64444135433689054</v>
      </c>
    </row>
    <row r="435" spans="1:4" x14ac:dyDescent="0.3">
      <c r="A435" t="s">
        <v>1365</v>
      </c>
      <c r="B435" t="s">
        <v>1583</v>
      </c>
      <c r="C435" t="s">
        <v>1586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2023-02-16T22:13:25Z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