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arp\Desktop\FOR Sped posting\"/>
    </mc:Choice>
  </mc:AlternateContent>
  <bookViews>
    <workbookView xWindow="0" yWindow="0" windowWidth="20160" windowHeight="9048" firstSheet="2" activeTab="2"/>
  </bookViews>
  <sheets>
    <sheet name="analysis by minutes by # of day" sheetId="5" r:id="rId1"/>
    <sheet name=" analysis by actual service min" sheetId="13" r:id="rId2"/>
    <sheet name="all" sheetId="1" r:id="rId3"/>
    <sheet name="physical therapy" sheetId="2" r:id="rId4"/>
    <sheet name="speech and language" sheetId="10" r:id="rId5"/>
    <sheet name="social work" sheetId="9" r:id="rId6"/>
    <sheet name="ot" sheetId="7" r:id="rId7"/>
    <sheet name="Psycology" sheetId="8" r:id="rId8"/>
    <sheet name="nursing" sheetId="6" r:id="rId9"/>
  </sheets>
  <calcPr calcId="152511"/>
  <pivotCaches>
    <pivotCache cacheId="13" r:id="rId10"/>
    <pivotCache cacheId="14" r:id="rId11"/>
    <pivotCache cacheId="15" r:id="rId12"/>
    <pivotCache cacheId="16" r:id="rId13"/>
    <pivotCache cacheId="17" r:id="rId14"/>
    <pivotCache cacheId="18" r:id="rId15"/>
    <pivotCache cacheId="20" r:id="rId16"/>
    <pivotCache cacheId="21" r:id="rId17"/>
    <pivotCache cacheId="22" r:id="rId18"/>
    <pivotCache cacheId="23" r:id="rId19"/>
    <pivotCache cacheId="24" r:id="rId20"/>
    <pivotCache cacheId="25" r:id="rId21"/>
    <pivotCache cacheId="31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F3" i="5"/>
  <c r="F4" i="5"/>
  <c r="F5" i="5"/>
  <c r="F6" i="5"/>
  <c r="F7" i="5"/>
  <c r="F8" i="5"/>
  <c r="F2" i="5"/>
  <c r="D3" i="5"/>
  <c r="D4" i="5"/>
  <c r="D5" i="5"/>
  <c r="D6" i="5"/>
  <c r="D7" i="5"/>
  <c r="D8" i="5"/>
  <c r="D2" i="5"/>
  <c r="M5" i="6"/>
  <c r="M6" i="6"/>
  <c r="M9" i="6"/>
  <c r="M10" i="6"/>
  <c r="M13" i="6"/>
  <c r="M14" i="6"/>
  <c r="M17" i="6"/>
  <c r="M18" i="6"/>
  <c r="M21" i="6"/>
  <c r="M22" i="6"/>
  <c r="M25" i="6"/>
  <c r="M26" i="6"/>
  <c r="M29" i="6"/>
  <c r="M30" i="6"/>
  <c r="L3" i="6"/>
  <c r="M3" i="6" s="1"/>
  <c r="L4" i="6"/>
  <c r="M4" i="6" s="1"/>
  <c r="L5" i="6"/>
  <c r="L6" i="6"/>
  <c r="L7" i="6"/>
  <c r="M7" i="6" s="1"/>
  <c r="L8" i="6"/>
  <c r="M8" i="6" s="1"/>
  <c r="L9" i="6"/>
  <c r="L10" i="6"/>
  <c r="L11" i="6"/>
  <c r="M11" i="6" s="1"/>
  <c r="L12" i="6"/>
  <c r="M12" i="6" s="1"/>
  <c r="L13" i="6"/>
  <c r="L14" i="6"/>
  <c r="L15" i="6"/>
  <c r="M15" i="6" s="1"/>
  <c r="L16" i="6"/>
  <c r="M16" i="6" s="1"/>
  <c r="L17" i="6"/>
  <c r="L18" i="6"/>
  <c r="L19" i="6"/>
  <c r="M19" i="6" s="1"/>
  <c r="L20" i="6"/>
  <c r="M20" i="6" s="1"/>
  <c r="L21" i="6"/>
  <c r="L22" i="6"/>
  <c r="L23" i="6"/>
  <c r="M23" i="6" s="1"/>
  <c r="L24" i="6"/>
  <c r="M24" i="6" s="1"/>
  <c r="L25" i="6"/>
  <c r="L26" i="6"/>
  <c r="L27" i="6"/>
  <c r="M27" i="6" s="1"/>
  <c r="L28" i="6"/>
  <c r="M28" i="6" s="1"/>
  <c r="L29" i="6"/>
  <c r="L30" i="6"/>
  <c r="L31" i="6"/>
  <c r="M31" i="6" s="1"/>
  <c r="L2" i="6"/>
  <c r="M2" i="6" s="1"/>
  <c r="K11" i="6"/>
  <c r="K10" i="6"/>
  <c r="K9" i="6"/>
  <c r="K8" i="6"/>
  <c r="K7" i="6"/>
  <c r="K6" i="6"/>
  <c r="K5" i="6"/>
  <c r="K4" i="6"/>
  <c r="K3" i="6"/>
  <c r="K2" i="6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22" i="1"/>
  <c r="N2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12" i="1"/>
  <c r="N1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2" i="1"/>
  <c r="N2" i="1" s="1"/>
  <c r="L23" i="1"/>
  <c r="L24" i="1"/>
  <c r="L25" i="1"/>
  <c r="L26" i="1"/>
  <c r="L27" i="1"/>
  <c r="L28" i="1"/>
  <c r="L29" i="1"/>
  <c r="L30" i="1"/>
  <c r="L31" i="1"/>
  <c r="L22" i="1"/>
  <c r="L13" i="1"/>
  <c r="L14" i="1"/>
  <c r="L15" i="1"/>
  <c r="L16" i="1"/>
  <c r="L17" i="1"/>
  <c r="L18" i="1"/>
  <c r="L19" i="1"/>
  <c r="L20" i="1"/>
  <c r="L21" i="1"/>
  <c r="L12" i="1"/>
  <c r="L3" i="1"/>
  <c r="L4" i="1"/>
  <c r="L5" i="1"/>
  <c r="L6" i="1"/>
  <c r="L7" i="1"/>
  <c r="L8" i="1"/>
  <c r="L9" i="1"/>
  <c r="L10" i="1"/>
  <c r="L11" i="1"/>
  <c r="L2" i="1"/>
  <c r="S11" i="1"/>
</calcChain>
</file>

<file path=xl/sharedStrings.xml><?xml version="1.0" encoding="utf-8"?>
<sst xmlns="http://schemas.openxmlformats.org/spreadsheetml/2006/main" count="873" uniqueCount="81">
  <si>
    <r>
      <rPr>
        <b/>
        <sz val="8"/>
        <rFont val="Arial"/>
        <family val="2"/>
      </rPr>
      <t>Month</t>
    </r>
  </si>
  <si>
    <r>
      <rPr>
        <b/>
        <sz val="8"/>
        <rFont val="Arial"/>
        <family val="2"/>
      </rPr>
      <t>Required Minutes</t>
    </r>
  </si>
  <si>
    <r>
      <rPr>
        <b/>
        <sz val="8"/>
        <rFont val="Arial"/>
        <family val="2"/>
      </rPr>
      <t>Direct Service Minutes</t>
    </r>
  </si>
  <si>
    <r>
      <rPr>
        <b/>
        <sz val="8"/>
        <rFont val="Arial"/>
        <family val="2"/>
      </rPr>
      <t>Direct Service Percent</t>
    </r>
  </si>
  <si>
    <r>
      <rPr>
        <b/>
        <sz val="8"/>
        <rFont val="Arial"/>
        <family val="2"/>
      </rPr>
      <t>Explanation No Service Minutes</t>
    </r>
  </si>
  <si>
    <r>
      <rPr>
        <b/>
        <sz val="8"/>
        <rFont val="Arial"/>
        <family val="2"/>
      </rPr>
      <t>Explanation No Service Percent</t>
    </r>
  </si>
  <si>
    <r>
      <rPr>
        <b/>
        <sz val="8"/>
        <rFont val="Arial"/>
        <family val="2"/>
      </rPr>
      <t>Total Percent</t>
    </r>
  </si>
  <si>
    <r>
      <rPr>
        <b/>
        <sz val="8"/>
        <rFont val="Arial"/>
        <family val="2"/>
      </rPr>
      <t>Attendance Days In Month</t>
    </r>
  </si>
  <si>
    <t>2014-2015</t>
  </si>
  <si>
    <t>all</t>
  </si>
  <si>
    <r>
      <rPr>
        <b/>
        <sz val="8"/>
        <rFont val="Arial"/>
        <family val="2"/>
      </rPr>
      <t>September</t>
    </r>
  </si>
  <si>
    <r>
      <rPr>
        <b/>
        <sz val="8"/>
        <rFont val="Arial"/>
        <family val="2"/>
      </rPr>
      <t>October</t>
    </r>
  </si>
  <si>
    <r>
      <rPr>
        <b/>
        <sz val="8"/>
        <rFont val="Arial"/>
        <family val="2"/>
      </rPr>
      <t>November</t>
    </r>
  </si>
  <si>
    <r>
      <rPr>
        <b/>
        <sz val="8"/>
        <rFont val="Arial"/>
        <family val="2"/>
      </rPr>
      <t>December</t>
    </r>
  </si>
  <si>
    <r>
      <rPr>
        <b/>
        <sz val="8"/>
        <rFont val="Arial"/>
        <family val="2"/>
      </rPr>
      <t>January</t>
    </r>
  </si>
  <si>
    <r>
      <rPr>
        <b/>
        <sz val="8"/>
        <rFont val="Arial"/>
        <family val="2"/>
      </rPr>
      <t>February</t>
    </r>
  </si>
  <si>
    <r>
      <rPr>
        <b/>
        <sz val="8"/>
        <rFont val="Arial"/>
        <family val="2"/>
      </rPr>
      <t>March</t>
    </r>
  </si>
  <si>
    <r>
      <rPr>
        <b/>
        <sz val="8"/>
        <rFont val="Arial"/>
        <family val="2"/>
      </rPr>
      <t>April</t>
    </r>
  </si>
  <si>
    <r>
      <rPr>
        <b/>
        <sz val="8"/>
        <rFont val="Arial"/>
        <family val="2"/>
      </rPr>
      <t>May</t>
    </r>
  </si>
  <si>
    <r>
      <rPr>
        <b/>
        <sz val="8"/>
        <rFont val="Arial"/>
        <family val="2"/>
      </rPr>
      <t>June</t>
    </r>
  </si>
  <si>
    <t>Month</t>
  </si>
  <si>
    <t>Required Minutes</t>
  </si>
  <si>
    <t>Direct Service Minutes</t>
  </si>
  <si>
    <t>Direct Service Percent</t>
  </si>
  <si>
    <t>Explanation No Service Minutes</t>
  </si>
  <si>
    <t>Explanation No Service Percent</t>
  </si>
  <si>
    <t>Total Percent</t>
  </si>
  <si>
    <t>Attendance Days In Month</t>
  </si>
  <si>
    <t>2015-2016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</si>
  <si>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</si>
  <si>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</si>
  <si>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</si>
  <si>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</si>
  <si>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</si>
  <si>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</si>
  <si>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</si>
  <si>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</si>
  <si>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</si>
  <si>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</si>
  <si>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service</t>
  </si>
  <si>
    <t>Required minutes by days in attendance</t>
  </si>
  <si>
    <t>Direct service minutes per day</t>
  </si>
  <si>
    <t>Actual minutes of service</t>
  </si>
  <si>
    <t>Actual minutes of service by day</t>
  </si>
  <si>
    <t>physical therapy</t>
  </si>
  <si>
    <t>2016-2017</t>
  </si>
  <si>
    <t>Services</t>
  </si>
  <si>
    <t>Year</t>
  </si>
  <si>
    <t>minutes per month</t>
  </si>
  <si>
    <t>Less explanation no service</t>
  </si>
  <si>
    <t>Minutes per day</t>
  </si>
  <si>
    <t>(blank)</t>
  </si>
  <si>
    <t>Grand Total</t>
  </si>
  <si>
    <t>Column Labels</t>
  </si>
  <si>
    <t>Minutes per day less no service</t>
  </si>
  <si>
    <t>Average of Minutes per day less no service</t>
  </si>
  <si>
    <t>physical education</t>
  </si>
  <si>
    <t>year</t>
  </si>
  <si>
    <t>nursing</t>
  </si>
  <si>
    <t xml:space="preserve">nursing </t>
  </si>
  <si>
    <t>Nursing</t>
  </si>
  <si>
    <t>occupational therapy</t>
  </si>
  <si>
    <t>Occupational Therapy</t>
  </si>
  <si>
    <t>psycology</t>
  </si>
  <si>
    <t>psychology</t>
  </si>
  <si>
    <t xml:space="preserve">social work </t>
  </si>
  <si>
    <t>social work</t>
  </si>
  <si>
    <t>speech/language</t>
  </si>
  <si>
    <t>speech language</t>
  </si>
  <si>
    <t>Percent Decrease</t>
  </si>
  <si>
    <t>Percent decrease 16 to 17</t>
  </si>
  <si>
    <t>Row Labels</t>
  </si>
  <si>
    <t>Sum of Direct Service Minutes</t>
  </si>
  <si>
    <t>Sum of Actual minutes of service</t>
  </si>
  <si>
    <t>actual service minutes</t>
  </si>
  <si>
    <t>Sum of actual service minutes</t>
  </si>
  <si>
    <t>actual</t>
  </si>
  <si>
    <t>Sum of actual</t>
  </si>
  <si>
    <t>speech</t>
  </si>
  <si>
    <t>ot</t>
  </si>
  <si>
    <t>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</si>
</sst>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 Light"/>
      <family val="1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ABABA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 wrapText="1"/>
    </xf>
    <xf numFmtId="0" fontId="17" fillId="33" borderId="10" xfId="0" applyFont="1" applyFill="1" applyBorder="1" applyAlignment="1">
      <alignment horizontal="left" vertical="top" wrapText="1"/>
    </xf>
    <xf numFmtId="2" fontId="18" fillId="0" borderId="10" xfId="0" applyNumberFormat="1" applyFont="1" applyFill="1" applyBorder="1" applyAlignment="1">
      <alignment horizontal="right" vertical="top" wrapText="1"/>
    </xf>
    <xf numFmtId="1" fontId="18" fillId="0" borderId="10" xfId="0" applyNumberFormat="1" applyFont="1" applyFill="1" applyBorder="1" applyAlignment="1">
      <alignment horizontal="right" vertical="top" wrapText="1"/>
    </xf>
    <xf numFmtId="9" fontId="19" fillId="33" borderId="10" xfId="0" applyNumberFormat="1" applyFont="1" applyFill="1" applyBorder="1" applyAlignment="1">
      <alignment horizontal="right" vertical="top" wrapText="1"/>
    </xf>
    <xf numFmtId="9" fontId="19" fillId="0" borderId="10" xfId="0" applyNumberFormat="1" applyFont="1" applyFill="1" applyBorder="1" applyAlignment="1">
      <alignment horizontal="right" vertical="top" wrapText="1"/>
    </xf>
    <xf numFmtId="1" fontId="19" fillId="0" borderId="10" xfId="0" applyNumberFormat="1" applyFont="1" applyFill="1" applyBorder="1" applyAlignment="1">
      <alignment horizontal="right" vertical="top" wrapText="1"/>
    </xf>
    <xf numFmtId="43" fontId="0" fillId="0" borderId="0" xfId="1" applyFont="1" applyFill="1" applyBorder="1" applyAlignment="1">
      <alignment horizontal="left" vertical="top"/>
    </xf>
    <xf numFmtId="164" fontId="18" fillId="0" borderId="10" xfId="0" applyNumberFormat="1" applyFont="1" applyFill="1" applyBorder="1" applyAlignment="1">
      <alignment horizontal="right" vertical="top" wrapText="1"/>
    </xf>
    <xf numFmtId="43" fontId="0" fillId="0" borderId="0" xfId="1" applyFont="1"/>
    <xf numFmtId="0" fontId="17" fillId="0" borderId="11" xfId="0" applyFont="1" applyFill="1" applyBorder="1" applyAlignment="1">
      <alignment horizontal="left" vertical="top" wrapText="1"/>
    </xf>
    <xf numFmtId="43" fontId="0" fillId="0" borderId="0" xfId="0" applyNumberFormat="1"/>
    <xf numFmtId="9" fontId="0" fillId="0" borderId="0" xfId="2" applyFont="1"/>
    <xf numFmtId="43" fontId="18" fillId="0" borderId="10" xfId="1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left"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>
      <alignment horizontal="left" vertical="top" wrapText="1"/>
    </xf>
    <xf numFmtId="2" fontId="0" fillId="0" borderId="0" xfId="0" applyNumberFormat="1"/>
    <xf numFmtId="3" fontId="0" fillId="0" borderId="0" xfId="0" applyNumberFormat="1"/>
    <xf numFmtId="3" fontId="21" fillId="0" borderId="12" xfId="0" applyNumberFormat="1" applyFont="1" applyBorder="1"/>
    <xf numFmtId="3" fontId="15" fillId="0" borderId="0" xfId="0" applyNumberFormat="1" applyFont="1" applyBorder="1"/>
    <xf numFmtId="0" fontId="0" fillId="0" borderId="0" xfId="0" applyAlignment="1">
      <alignment horizontal="left"/>
    </xf>
    <xf numFmtId="0" fontId="0" fillId="34" borderId="0" xfId="0" applyFill="1" applyBorder="1" applyAlignment="1">
      <alignment horizontal="left" vertical="top" wrapText="1"/>
    </xf>
    <xf numFmtId="1" fontId="19" fillId="34" borderId="0" xfId="0" applyNumberFormat="1" applyFont="1" applyFill="1" applyBorder="1" applyAlignment="1">
      <alignment horizontal="right" vertical="top" wrapText="1"/>
    </xf>
    <xf numFmtId="0" fontId="0" fillId="34" borderId="0" xfId="0" applyFill="1"/>
    <xf numFmtId="0" fontId="17" fillId="34" borderId="0" xfId="0" applyFont="1" applyFill="1" applyBorder="1" applyAlignment="1">
      <alignment horizontal="left" vertical="top" wrapText="1"/>
    </xf>
    <xf numFmtId="43" fontId="0" fillId="34" borderId="0" xfId="1" applyFont="1" applyFill="1"/>
    <xf numFmtId="43" fontId="0" fillId="34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2" builtinId="5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Karp" refreshedDate="42992.658157638885" createdVersion="5" refreshedVersion="5" minRefreshableVersion="3" recordCount="32">
  <cacheSource type="worksheet">
    <worksheetSource ref="A1:O1048576" sheet="physical therapy"/>
  </cacheSource>
  <cacheFields count="14">
    <cacheField name="Year" numFmtId="0">
      <sharedItems containsBlank="1" count="4">
        <s v="2014-2015"/>
        <s v="2015-2016"/>
        <s v="2016-2017"/>
        <m/>
      </sharedItems>
    </cacheField>
    <cacheField name="Services" numFmtId="0">
      <sharedItems containsBlank="1"/>
    </cacheField>
    <cacheField name="Month" numFmtId="0">
      <sharedItems containsBlank="1"/>
    </cacheField>
    <cacheField name="Required Minutes" numFmtId="0">
      <sharedItems containsString="0" containsBlank="1" containsNumber="1" minValue="63154.400000000001" maxValue="134336"/>
    </cacheField>
    <cacheField name="Direct Service Minutes" numFmtId="0">
      <sharedItems containsString="0" containsBlank="1" containsNumber="1" containsInteger="1" minValue="48285" maxValue="92775"/>
    </cacheField>
    <cacheField name="Direct Service Percent" numFmtId="0">
      <sharedItems containsString="0" containsBlank="1" containsNumber="1" minValue="0.63" maxValue="0.93"/>
    </cacheField>
    <cacheField name="Explanation No Service Minutes" numFmtId="0">
      <sharedItems containsString="0" containsBlank="1" containsNumber="1" containsInteger="1" minValue="13110" maxValue="27675"/>
    </cacheField>
    <cacheField name="Explanation No Service Percent" numFmtId="0">
      <sharedItems containsString="0" containsBlank="1" containsNumber="1" minValue="0.14000000000000001" maxValue="0.28000000000000003"/>
    </cacheField>
    <cacheField name="Total Percent" numFmtId="0">
      <sharedItems containsString="0" containsBlank="1" containsNumber="1" minValue="0.84" maxValue="1.17"/>
    </cacheField>
    <cacheField name="Attendance Days In Month" numFmtId="0">
      <sharedItems containsString="0" containsBlank="1" containsNumber="1" containsInteger="1" minValue="12" maxValue="23"/>
    </cacheField>
    <cacheField name="Minutes per day" numFmtId="0">
      <sharedItems containsString="0" containsBlank="1" containsNumber="1" minValue="4811.2789473684215" maxValue="6690.0470588235294"/>
    </cacheField>
    <cacheField name="minutes per month" numFmtId="0">
      <sharedItems containsString="0" containsBlank="1" containsNumber="1" minValue="4811.2789473684215" maxValue="6690.0470588235294" count="31">
        <n v="6022.8285714285712"/>
        <n v="6106.181818181818"/>
        <n v="6124.8071428571429"/>
        <n v="6077.3"/>
        <n v="6025.6374999999998"/>
        <n v="6690.0470588235294"/>
        <n v="6010.318181818182"/>
        <n v="5795.45"/>
        <n v="5720.8"/>
        <n v="5562.05"/>
        <n v="5920.6764705882351"/>
        <n v="5586.5047619047618"/>
        <n v="5811.95"/>
        <n v="5577.8071428571429"/>
        <n v="5563.5"/>
        <n v="5498.1684210526319"/>
        <n v="5277.7304347826084"/>
        <n v="5606.0928571428576"/>
        <n v="5553.9380952380952"/>
        <n v="5328.85"/>
        <n v="4811.2789473684215"/>
        <n v="4950.45"/>
        <n v="5015.6000000000004"/>
        <n v="5087.0764705882357"/>
        <n v="4949.8249999999998"/>
        <n v="5084.2000000000007"/>
        <n v="4902.934782608696"/>
        <n v="4858.0307692307697"/>
        <n v="4835.5818181818186"/>
        <n v="4871.1500000000005"/>
        <m/>
      </sharedItems>
    </cacheField>
    <cacheField name="Less explanation no service" numFmtId="0">
      <sharedItems containsString="0" containsBlank="1" containsNumber="1" minValue="48094.400000000001" maxValue="108902"/>
    </cacheField>
    <cacheField name="Minutes per day less no service" numFmtId="0">
      <sharedItems containsString="0" containsBlank="1" containsNumber="1" minValue="3587.7875000000004" maxValue="5104.9714285714281" count="31">
        <n v="5104.9714285714281"/>
        <n v="4916.409090909091"/>
        <n v="4476.95"/>
        <n v="4633.3"/>
        <n v="4435.6374999999998"/>
        <n v="5062.1058823529411"/>
        <n v="4950.090909090909"/>
        <n v="4511.45"/>
        <n v="4757.05"/>
        <n v="4169.55"/>
        <n v="5084.2058823529414"/>
        <n v="4516.5047619047618"/>
        <n v="4191.95"/>
        <n v="4501.0214285714292"/>
        <n v="4249.0263157894733"/>
        <n v="4257.9052631578943"/>
        <n v="4152.0782608695654"/>
        <n v="4438.2357142857145"/>
        <n v="4613.9380952380952"/>
        <n v="4235.8500000000004"/>
        <n v="4121.2789473684215"/>
        <n v="3910.2"/>
        <n v="3587.7875000000004"/>
        <n v="3893.2529411764708"/>
        <n v="3884.8249999999998"/>
        <n v="3921.7000000000003"/>
        <n v="3828.804347826087"/>
        <n v="3699.5692307692307"/>
        <n v="4001.0363636363636"/>
        <n v="3821.15000000000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Sarah Karp" refreshedDate="43021.611870601853" createdVersion="5" refreshedVersion="5" minRefreshableVersion="3" recordCount="30">
  <cacheSource type="worksheet">
    <worksheetSource ref="A1:N31" sheet="ot"/>
  </cacheSource>
  <cacheFields count="14">
    <cacheField name="Year" numFmtId="0">
      <sharedItems count="3">
        <s v="2014-2015"/>
        <s v="2015-2016"/>
        <s v="2016-2017"/>
      </sharedItems>
    </cacheField>
    <cacheField name="Services" numFmtId="0">
      <sharedItems/>
    </cacheField>
    <cacheField name="Month" numFmtId="0">
      <sharedItems/>
    </cacheField>
    <cacheField name="Required Minutes" numFmtId="0">
      <sharedItems containsSemiMixedTypes="0" containsString="0" containsNumber="1" minValue="411195.15" maxValue="802377.76"/>
    </cacheField>
    <cacheField name="Direct Service Minutes" numFmtId="0">
      <sharedItems containsSemiMixedTypes="0" containsString="0" containsNumber="1" containsInteger="1" minValue="263685" maxValue="489735"/>
    </cacheField>
    <cacheField name="Direct Service Percent" numFmtId="0">
      <sharedItems containsSemiMixedTypes="0" containsString="0" containsNumber="1" minValue="0.5" maxValue="0.74"/>
    </cacheField>
    <cacheField name="Explanation No Service Minutes" numFmtId="0">
      <sharedItems containsSemiMixedTypes="0" containsString="0" containsNumber="1" containsInteger="1" minValue="61635" maxValue="165015"/>
    </cacheField>
    <cacheField name="Explanation No Service Percent" numFmtId="0">
      <sharedItems containsSemiMixedTypes="0" containsString="0" containsNumber="1" minValue="0.1" maxValue="0.28000000000000003"/>
    </cacheField>
    <cacheField name="Total Percent" numFmtId="0">
      <sharedItems containsSemiMixedTypes="0" containsString="0" containsNumber="1" minValue="0.59" maxValue="1"/>
    </cacheField>
    <cacheField name="Attendance Days In Month" numFmtId="0">
      <sharedItems containsSemiMixedTypes="0" containsString="0" containsNumber="1" containsInteger="1" minValue="12" maxValue="23"/>
    </cacheField>
    <cacheField name="Minutes per day" numFmtId="43">
      <sharedItems containsSemiMixedTypes="0" containsString="0" containsNumber="1" minValue="31094.90695652174" maxValue="38700.388235294115"/>
    </cacheField>
    <cacheField name="Less explanation no service" numFmtId="2">
      <sharedItems containsSemiMixedTypes="0" containsString="0" containsNumber="1" minValue="300660.15000000002" maxValue="671833.2"/>
    </cacheField>
    <cacheField name="Minutes per day less no service" numFmtId="43">
      <sharedItems containsSemiMixedTypes="0" containsString="0" containsNumber="1" minValue="23127.703846153847" maxValue="33955.416470588236"/>
    </cacheField>
    <cacheField name="actual" numFmtId="43">
      <sharedItems containsSemiMixedTypes="0" containsString="0" containsNumber="1" minValue="300660.15000000002" maxValue="67183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Sarah Karp" refreshedDate="43021.612484722224" createdVersion="5" refreshedVersion="5" minRefreshableVersion="3" recordCount="30">
  <cacheSource type="worksheet">
    <worksheetSource ref="A1:N31" sheet="Psycology"/>
  </cacheSource>
  <cacheFields count="14">
    <cacheField name="Year" numFmtId="0">
      <sharedItems count="3">
        <s v="2014-2015"/>
        <s v="2015-2016"/>
        <s v="2016-2017"/>
      </sharedItems>
    </cacheField>
    <cacheField name="Services" numFmtId="0">
      <sharedItems/>
    </cacheField>
    <cacheField name="Month" numFmtId="0">
      <sharedItems/>
    </cacheField>
    <cacheField name="Required Minutes" numFmtId="0">
      <sharedItems containsSemiMixedTypes="0" containsString="0" containsNumber="1" minValue="30762.05" maxValue="80007.199999999997"/>
    </cacheField>
    <cacheField name="Direct Service Minutes" numFmtId="0">
      <sharedItems containsSemiMixedTypes="0" containsString="0" containsNumber="1" containsInteger="1" minValue="26550" maxValue="63045"/>
    </cacheField>
    <cacheField name="Direct Service Percent" numFmtId="0">
      <sharedItems containsSemiMixedTypes="0" containsString="0" containsNumber="1" minValue="0.68" maxValue="0.99"/>
    </cacheField>
    <cacheField name="Explanation No Service Minutes" numFmtId="0">
      <sharedItems containsSemiMixedTypes="0" containsString="0" containsNumber="1" containsInteger="1" minValue="1845" maxValue="7065"/>
    </cacheField>
    <cacheField name="Explanation No Service Percent" numFmtId="0">
      <sharedItems containsSemiMixedTypes="0" containsString="0" containsNumber="1" minValue="0.04" maxValue="0.12"/>
    </cacheField>
    <cacheField name="Total Percent" numFmtId="0">
      <sharedItems containsSemiMixedTypes="0" containsString="0" containsNumber="1" minValue="0.76" maxValue="1.07"/>
    </cacheField>
    <cacheField name="Attendance Days In Month" numFmtId="0">
      <sharedItems containsSemiMixedTypes="0" containsString="0" containsNumber="1" containsInteger="1" minValue="12" maxValue="23"/>
    </cacheField>
    <cacheField name="Minutes per day" numFmtId="43">
      <sharedItems containsSemiMixedTypes="0" containsString="0" containsNumber="1" minValue="2279.7363636363634" maxValue="3826.7129411764708"/>
    </cacheField>
    <cacheField name="Less explanation no service" numFmtId="2">
      <sharedItems containsSemiMixedTypes="0" containsString="0" containsNumber="1" minValue="28392.05" maxValue="74697.2"/>
    </cacheField>
    <cacheField name="Minutes per day less no service" numFmtId="0">
      <sharedItems containsSemiMixedTypes="0" containsString="0" containsNumber="1" minValue="2137.5785714285712" maxValue="3485.2423529411767"/>
    </cacheField>
    <cacheField name="actual" numFmtId="2">
      <sharedItems containsSemiMixedTypes="0" containsString="0" containsNumber="1" minValue="28392.05" maxValue="7469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Sarah Karp" refreshedDate="43021.613183796297" createdVersion="5" refreshedVersion="5" minRefreshableVersion="3" recordCount="30">
  <cacheSource type="worksheet">
    <worksheetSource ref="A1:N31" sheet="nursing"/>
  </cacheSource>
  <cacheFields count="14">
    <cacheField name="Year" numFmtId="0">
      <sharedItems count="3">
        <s v="2014-2015"/>
        <s v="2015-2016"/>
        <s v="2016-2017"/>
      </sharedItems>
    </cacheField>
    <cacheField name="Services" numFmtId="0">
      <sharedItems/>
    </cacheField>
    <cacheField name="Month" numFmtId="0">
      <sharedItems/>
    </cacheField>
    <cacheField name="Required Minutes" numFmtId="0">
      <sharedItems containsSemiMixedTypes="0" containsString="0" containsNumber="1" minValue="769320.95999999996" maxValue="1493963.6"/>
    </cacheField>
    <cacheField name="Direct Service Minutes" numFmtId="0">
      <sharedItems containsSemiMixedTypes="0" containsString="0" containsNumber="1" containsInteger="1" minValue="520095" maxValue="1112370"/>
    </cacheField>
    <cacheField name="Direct Service Percent" numFmtId="0">
      <sharedItems containsSemiMixedTypes="0" containsString="0" containsNumber="1" minValue="0.46" maxValue="0.84"/>
    </cacheField>
    <cacheField name="Explanation No Service Minutes" numFmtId="0">
      <sharedItems containsSemiMixedTypes="0" containsString="0" containsNumber="1" containsInteger="1" minValue="115755" maxValue="289920"/>
    </cacheField>
    <cacheField name="Explanation No Service Percent" numFmtId="0">
      <sharedItems containsSemiMixedTypes="0" containsString="0" containsNumber="1" minValue="0.1" maxValue="0.22"/>
    </cacheField>
    <cacheField name="Total Percent" numFmtId="0">
      <sharedItems containsSemiMixedTypes="0" containsString="0" containsNumber="1" minValue="0.56000000000000005" maxValue="1.05"/>
    </cacheField>
    <cacheField name="Attendance Days In Month" numFmtId="0">
      <sharedItems containsSemiMixedTypes="0" containsString="0" containsNumber="1" containsInteger="1" minValue="12" maxValue="23"/>
    </cacheField>
    <cacheField name="Minutes per day" numFmtId="0">
      <sharedItems containsSemiMixedTypes="0" containsString="0" containsNumber="1" minValue="55128.789473684214" maxValue="72580.590588235296"/>
    </cacheField>
    <cacheField name="Less explanation no service" numFmtId="43">
      <sharedItems containsSemiMixedTypes="0" containsString="0" containsNumber="1" minValue="596760.96" maxValue="1296968.6000000001"/>
    </cacheField>
    <cacheField name="Minutes per day less no service" numFmtId="43">
      <sharedItems containsSemiMixedTypes="0" containsString="0" containsNumber="1" minValue="45435.992941176468" maxValue="59706.259999999995"/>
    </cacheField>
    <cacheField name="actual" numFmtId="164">
      <sharedItems containsSemiMixedTypes="0" containsString="0" containsNumber="1" minValue="596760.96" maxValue="1296968.6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Sarah Karp" refreshedDate="43032.430248611112" createdVersion="5" refreshedVersion="5" minRefreshableVersion="3" recordCount="31">
  <cacheSource type="worksheet">
    <worksheetSource ref="A1:N1048576" sheet="all"/>
  </cacheSource>
  <cacheFields count="14">
    <cacheField name="year" numFmtId="0">
      <sharedItems containsBlank="1" count="4">
        <s v="2014-2015"/>
        <s v="2015-2016"/>
        <s v="2016-2017"/>
        <m/>
      </sharedItems>
    </cacheField>
    <cacheField name="service" numFmtId="0">
      <sharedItems containsBlank="1" count="2">
        <s v="all"/>
        <m/>
      </sharedItems>
    </cacheField>
    <cacheField name="Month" numFmtId="0">
      <sharedItems containsBlank="1"/>
    </cacheField>
    <cacheField name="Required Minutes" numFmtId="0">
      <sharedItems containsString="0" containsBlank="1" containsNumber="1" minValue="3570930.72" maxValue="6682640.9199999999"/>
    </cacheField>
    <cacheField name="Direct Service Minutes" numFmtId="0">
      <sharedItems containsString="0" containsBlank="1" containsNumber="1" containsInteger="1" minValue="2707365" maxValue="5272830" count="31">
        <n v="4476705"/>
        <n v="4436190"/>
        <n v="3186675"/>
        <n v="3161370"/>
        <n v="3643605"/>
        <n v="3763680"/>
        <n v="4497795"/>
        <n v="3427065"/>
        <n v="4165740"/>
        <n v="2793735"/>
        <n v="3222690"/>
        <n v="4395330"/>
        <n v="3515070"/>
        <n v="3209340"/>
        <n v="4424565"/>
        <n v="4706220"/>
        <n v="5272830"/>
        <n v="3382185"/>
        <n v="4599180"/>
        <n v="2871855"/>
        <n v="3935775"/>
        <n v="4386450"/>
        <n v="3764760"/>
        <n v="3546315"/>
        <n v="3534075"/>
        <n v="4032765"/>
        <n v="4772955"/>
        <n v="3056700"/>
        <n v="4585845"/>
        <n v="2707365"/>
        <m/>
      </sharedItems>
    </cacheField>
    <cacheField name="Direct Service Percent" numFmtId="0">
      <sharedItems containsString="0" containsBlank="1" containsNumber="1" minValue="0.61" maxValue="0.88"/>
    </cacheField>
    <cacheField name="Explanation No Service Minutes" numFmtId="0">
      <sharedItems containsString="0" containsBlank="1" containsNumber="1" containsInteger="1" minValue="481275" maxValue="1067895"/>
    </cacheField>
    <cacheField name="Explanation No Service Percent" numFmtId="0">
      <sharedItems containsString="0" containsBlank="1" containsNumber="1" minValue="0.09" maxValue="0.22"/>
    </cacheField>
    <cacheField name="Total Percent" numFmtId="0">
      <sharedItems containsString="0" containsBlank="1" containsNumber="1" minValue="0.7" maxValue="1.08"/>
    </cacheField>
    <cacheField name="Attendance Days In Month" numFmtId="0">
      <sharedItems containsString="0" containsBlank="1" containsNumber="1" containsInteger="1" minValue="12" maxValue="23"/>
    </cacheField>
    <cacheField name="Required minutes by days in attendance" numFmtId="0">
      <sharedItems containsString="0" containsBlank="1" containsNumber="1" minValue="259804.59052631576" maxValue="327559.54588235298"/>
    </cacheField>
    <cacheField name="Direct service minutes per day" numFmtId="0">
      <sharedItems containsString="0" containsBlank="1" containsNumber="1" minValue="189570" maxValue="247695.78947368421"/>
    </cacheField>
    <cacheField name="Actual minutes of service" numFmtId="0">
      <sharedItems containsString="0" containsBlank="1" containsNumber="1" minValue="2815102.98" maxValue="5730390.5199999996" count="31">
        <n v="5512909.3899999997"/>
        <n v="5730390.5199999996"/>
        <n v="3366201.9800000004"/>
        <n v="3774796.5"/>
        <n v="3968718.96"/>
        <n v="4515572.28"/>
        <n v="5682080.9199999999"/>
        <n v="3603621"/>
        <n v="5098176.4000000004"/>
        <n v="2842440.72"/>
        <n v="4825345.62"/>
        <n v="5595635.2800000003"/>
        <n v="3789293.8200000003"/>
        <n v="3626456"/>
        <n v="4831101.88"/>
        <n v="4758518.38"/>
        <n v="5610990.3200000003"/>
        <n v="3359162.8600000003"/>
        <n v="5512562.6600000001"/>
        <n v="3790961.8499999996"/>
        <n v="4455012.22"/>
        <n v="4556846.4000000004"/>
        <n v="3407995.4000000004"/>
        <n v="3826778.12"/>
        <n v="3540750"/>
        <n v="4067970.92"/>
        <n v="5252107.76"/>
        <n v="2815102.98"/>
        <n v="5186448.5999999996"/>
        <n v="3300264.04"/>
        <m/>
      </sharedItems>
    </cacheField>
    <cacheField name="Actual minutes of service by day" numFmtId="0">
      <sharedItems containsString="0" containsBlank="1" containsNumber="1" minValue="212999.71250000002" maxValue="283843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ah Karp" refreshedDate="42992.676147685183" createdVersion="5" refreshedVersion="5" minRefreshableVersion="3" recordCount="30">
  <cacheSource type="worksheet">
    <worksheetSource ref="A1:M31" sheet="nursing"/>
  </cacheSource>
  <cacheFields count="13">
    <cacheField name="Year" numFmtId="0">
      <sharedItems count="3">
        <s v="2014-2015"/>
        <s v="2015-2016"/>
        <s v="2016-2017"/>
      </sharedItems>
    </cacheField>
    <cacheField name="Services" numFmtId="0">
      <sharedItems/>
    </cacheField>
    <cacheField name="Month" numFmtId="0">
      <sharedItems/>
    </cacheField>
    <cacheField name="Required Minutes" numFmtId="0">
      <sharedItems containsSemiMixedTypes="0" containsString="0" containsNumber="1" minValue="769320.95999999996" maxValue="1493963.6"/>
    </cacheField>
    <cacheField name="Direct Service Minutes" numFmtId="0">
      <sharedItems containsSemiMixedTypes="0" containsString="0" containsNumber="1" containsInteger="1" minValue="520095" maxValue="1112370"/>
    </cacheField>
    <cacheField name="Direct Service Percent" numFmtId="0">
      <sharedItems containsSemiMixedTypes="0" containsString="0" containsNumber="1" minValue="0.46" maxValue="0.84"/>
    </cacheField>
    <cacheField name="Explanation No Service Minutes" numFmtId="0">
      <sharedItems containsSemiMixedTypes="0" containsString="0" containsNumber="1" containsInteger="1" minValue="115755" maxValue="289920"/>
    </cacheField>
    <cacheField name="Explanation No Service Percent" numFmtId="0">
      <sharedItems containsSemiMixedTypes="0" containsString="0" containsNumber="1" minValue="0.1" maxValue="0.22"/>
    </cacheField>
    <cacheField name="Total Percent" numFmtId="0">
      <sharedItems containsSemiMixedTypes="0" containsString="0" containsNumber="1" minValue="0.56000000000000005" maxValue="1.05"/>
    </cacheField>
    <cacheField name="Attendance Days In Month" numFmtId="0">
      <sharedItems containsSemiMixedTypes="0" containsString="0" containsNumber="1" containsInteger="1" minValue="12" maxValue="23"/>
    </cacheField>
    <cacheField name="Minutes per day" numFmtId="0">
      <sharedItems containsSemiMixedTypes="0" containsString="0" containsNumber="1" minValue="55128.789473684214" maxValue="72580.590588235296"/>
    </cacheField>
    <cacheField name="Less explanation no service" numFmtId="43">
      <sharedItems containsSemiMixedTypes="0" containsString="0" containsNumber="1" minValue="596760.96" maxValue="1296968.6000000001"/>
    </cacheField>
    <cacheField name="Minutes per day less no service" numFmtId="43">
      <sharedItems containsSemiMixedTypes="0" containsString="0" containsNumber="1" minValue="45435.992941176468" maxValue="59706.25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rah Karp" refreshedDate="42992.678199074071" createdVersion="5" refreshedVersion="5" minRefreshableVersion="3" recordCount="30">
  <cacheSource type="worksheet">
    <worksheetSource ref="A1:M31" sheet="ot"/>
  </cacheSource>
  <cacheFields count="13">
    <cacheField name="Year" numFmtId="0">
      <sharedItems count="3">
        <s v="2014-2015"/>
        <s v="2015-2016"/>
        <s v="2016-2017"/>
      </sharedItems>
    </cacheField>
    <cacheField name="Services" numFmtId="0">
      <sharedItems/>
    </cacheField>
    <cacheField name="Month" numFmtId="0">
      <sharedItems/>
    </cacheField>
    <cacheField name="Required Minutes" numFmtId="0">
      <sharedItems containsSemiMixedTypes="0" containsString="0" containsNumber="1" minValue="411195.15" maxValue="802377.76"/>
    </cacheField>
    <cacheField name="Direct Service Minutes" numFmtId="0">
      <sharedItems containsSemiMixedTypes="0" containsString="0" containsNumber="1" containsInteger="1" minValue="263685" maxValue="489735"/>
    </cacheField>
    <cacheField name="Direct Service Percent" numFmtId="0">
      <sharedItems containsSemiMixedTypes="0" containsString="0" containsNumber="1" minValue="0.5" maxValue="0.74"/>
    </cacheField>
    <cacheField name="Explanation No Service Minutes" numFmtId="0">
      <sharedItems containsSemiMixedTypes="0" containsString="0" containsNumber="1" containsInteger="1" minValue="61635" maxValue="165015"/>
    </cacheField>
    <cacheField name="Explanation No Service Percent" numFmtId="0">
      <sharedItems containsSemiMixedTypes="0" containsString="0" containsNumber="1" minValue="0.1" maxValue="0.28000000000000003"/>
    </cacheField>
    <cacheField name="Total Percent" numFmtId="0">
      <sharedItems containsSemiMixedTypes="0" containsString="0" containsNumber="1" minValue="0.59" maxValue="1"/>
    </cacheField>
    <cacheField name="Attendance Days In Month" numFmtId="0">
      <sharedItems containsSemiMixedTypes="0" containsString="0" containsNumber="1" containsInteger="1" minValue="12" maxValue="23"/>
    </cacheField>
    <cacheField name="Minutes per day" numFmtId="43">
      <sharedItems containsSemiMixedTypes="0" containsString="0" containsNumber="1" minValue="31094.90695652174" maxValue="38700.388235294115"/>
    </cacheField>
    <cacheField name="Less explanation no service" numFmtId="2">
      <sharedItems containsSemiMixedTypes="0" containsString="0" containsNumber="1" minValue="300660.15000000002" maxValue="671833.2"/>
    </cacheField>
    <cacheField name="Minutes per day less no service" numFmtId="43">
      <sharedItems containsSemiMixedTypes="0" containsString="0" containsNumber="1" minValue="23127.703846153847" maxValue="33955.4164705882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arah Karp" refreshedDate="42992.680856712963" createdVersion="5" refreshedVersion="5" minRefreshableVersion="3" recordCount="32">
  <cacheSource type="worksheet">
    <worksheetSource ref="A1:M1048576" sheet="Psycology"/>
  </cacheSource>
  <cacheFields count="13">
    <cacheField name="Year" numFmtId="0">
      <sharedItems containsBlank="1" count="4">
        <s v="2014-2015"/>
        <s v="2015-2016"/>
        <s v="2016-2017"/>
        <m/>
      </sharedItems>
    </cacheField>
    <cacheField name="Services" numFmtId="0">
      <sharedItems containsBlank="1"/>
    </cacheField>
    <cacheField name="Month" numFmtId="0">
      <sharedItems containsBlank="1"/>
    </cacheField>
    <cacheField name="Required Minutes" numFmtId="0">
      <sharedItems containsString="0" containsBlank="1" containsNumber="1" minValue="30762.05" maxValue="80007.199999999997"/>
    </cacheField>
    <cacheField name="Direct Service Minutes" numFmtId="0">
      <sharedItems containsString="0" containsBlank="1" containsNumber="1" containsInteger="1" minValue="26550" maxValue="63045"/>
    </cacheField>
    <cacheField name="Direct Service Percent" numFmtId="0">
      <sharedItems containsString="0" containsBlank="1" containsNumber="1" minValue="0.68" maxValue="0.99"/>
    </cacheField>
    <cacheField name="Explanation No Service Minutes" numFmtId="0">
      <sharedItems containsString="0" containsBlank="1" containsNumber="1" containsInteger="1" minValue="1845" maxValue="7065"/>
    </cacheField>
    <cacheField name="Explanation No Service Percent" numFmtId="0">
      <sharedItems containsString="0" containsBlank="1" containsNumber="1" minValue="0.04" maxValue="0.12"/>
    </cacheField>
    <cacheField name="Total Percent" numFmtId="0">
      <sharedItems containsString="0" containsBlank="1" containsNumber="1" minValue="0.76" maxValue="1.07"/>
    </cacheField>
    <cacheField name="Attendance Days In Month" numFmtId="0">
      <sharedItems containsString="0" containsBlank="1" containsNumber="1" containsInteger="1" minValue="12" maxValue="23"/>
    </cacheField>
    <cacheField name="Minutes per day" numFmtId="0">
      <sharedItems containsString="0" containsBlank="1" containsNumber="1" minValue="2279.7363636363634" maxValue="3826.7129411764708"/>
    </cacheField>
    <cacheField name="Less explanation no service" numFmtId="0">
      <sharedItems containsString="0" containsBlank="1" containsNumber="1" minValue="28392.05" maxValue="74697.2"/>
    </cacheField>
    <cacheField name="Minutes per day less no service" numFmtId="0">
      <sharedItems containsString="0" containsBlank="1" containsNumber="1" minValue="2137.5785714285712" maxValue="3485.2423529411767" count="31">
        <n v="3197.5742857142855"/>
        <n v="3122.1509090909094"/>
        <n v="3091.252857142857"/>
        <n v="3201.14"/>
        <n v="3218.3274999999999"/>
        <n v="3485.2423529411767"/>
        <n v="3203.1309090909094"/>
        <n v="3264.73"/>
        <n v="3348.03"/>
        <n v="3427.59"/>
        <n v="3470.1235294117646"/>
        <n v="3224.4352380952382"/>
        <n v="3065.24"/>
        <n v="3274.8571428571427"/>
        <n v="3155.9"/>
        <n v="3449.2073684210527"/>
        <n v="3247.7043478260866"/>
        <n v="3066.0571428571429"/>
        <n v="3235.0714285714284"/>
        <n v="3000.7"/>
        <n v="2456.9052631578948"/>
        <n v="2387.15"/>
        <n v="2301.9124999999999"/>
        <n v="2473.6929411764704"/>
        <n v="2300.125"/>
        <n v="2344.4777777777776"/>
        <n v="2225.6521739130435"/>
        <n v="2184.0038461538461"/>
        <n v="2151.5545454545454"/>
        <n v="2137.57857142857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arah Karp" refreshedDate="42992.683422453701" createdVersion="5" refreshedVersion="5" minRefreshableVersion="3" recordCount="30">
  <cacheSource type="worksheet">
    <worksheetSource ref="A1:N31" sheet="social work"/>
  </cacheSource>
  <cacheFields count="13">
    <cacheField name="Year" numFmtId="0">
      <sharedItems count="3">
        <s v="2014-2015"/>
        <s v="2015-2016"/>
        <s v="2016-2017"/>
      </sharedItems>
    </cacheField>
    <cacheField name="Services" numFmtId="0">
      <sharedItems/>
    </cacheField>
    <cacheField name="Month" numFmtId="0">
      <sharedItems/>
    </cacheField>
    <cacheField name="Required Minutes" numFmtId="0">
      <sharedItems containsSemiMixedTypes="0" containsString="0" containsNumber="1" minValue="899929.57" maxValue="1722103.2"/>
    </cacheField>
    <cacheField name="Direct Service Minutes" numFmtId="0">
      <sharedItems containsSemiMixedTypes="0" containsString="0" containsNumber="1" containsInteger="1" minValue="654195" maxValue="1378770"/>
    </cacheField>
    <cacheField name="Direct Service Percent" numFmtId="0">
      <sharedItems containsSemiMixedTypes="0" containsString="0" containsNumber="1" minValue="0.61" maxValue="0.95"/>
    </cacheField>
    <cacheField name="Explanation No Service Minutes" numFmtId="0">
      <sharedItems containsSemiMixedTypes="0" containsString="0" containsNumber="1" containsInteger="1" minValue="84165" maxValue="222270"/>
    </cacheField>
    <cacheField name="Explanation No Service Percent" numFmtId="0">
      <sharedItems containsSemiMixedTypes="0" containsString="0" containsNumber="1" minValue="7.0000000000000007E-2" maxValue="0.19"/>
    </cacheField>
    <cacheField name="Total Percent" numFmtId="0">
      <sharedItems containsSemiMixedTypes="0" containsString="0" containsNumber="1" minValue="0.74" maxValue="1.1100000000000001"/>
    </cacheField>
    <cacheField name="Attendance Days In Month" numFmtId="0">
      <sharedItems containsSemiMixedTypes="0" containsString="0" containsNumber="1" containsInteger="1" minValue="12" maxValue="23"/>
    </cacheField>
    <cacheField name="Minutes per day" numFmtId="0">
      <sharedItems containsSemiMixedTypes="0" containsString="0" containsNumber="1" minValue="64103.538947368419" maxValue="79708.727058823541"/>
    </cacheField>
    <cacheField name="Less explanation no service" numFmtId="0">
      <sharedItems containsSemiMixedTypes="0" containsString="0" containsNumber="1" minValue="755554.57" maxValue="1499833.2"/>
    </cacheField>
    <cacheField name="Minutes per day less no service" numFmtId="0">
      <sharedItems containsSemiMixedTypes="0" containsString="0" containsNumber="1" minValue="55378.907500000001" maxValue="73362.394117647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arah Karp" refreshedDate="42992.695163773147" createdVersion="5" refreshedVersion="5" minRefreshableVersion="3" recordCount="31">
  <cacheSource type="worksheet">
    <worksheetSource ref="A1:N1048576" sheet="speech and language"/>
  </cacheSource>
  <cacheFields count="13">
    <cacheField name="Year" numFmtId="0">
      <sharedItems containsBlank="1" count="4">
        <s v="2014-2015"/>
        <s v="2015-2016"/>
        <s v="2016-2017"/>
        <m/>
      </sharedItems>
    </cacheField>
    <cacheField name="Services" numFmtId="0">
      <sharedItems containsBlank="1"/>
    </cacheField>
    <cacheField name="Month" numFmtId="0">
      <sharedItems containsBlank="1"/>
    </cacheField>
    <cacheField name="Required Minutes" numFmtId="0">
      <sharedItems containsString="0" containsBlank="1" containsNumber="1" minValue="1346829.12" maxValue="2612119.12"/>
    </cacheField>
    <cacheField name="Direct Service Minutes" numFmtId="0">
      <sharedItems containsString="0" containsBlank="1" containsNumber="1" containsInteger="1" minValue="1011555" maxValue="2139435"/>
    </cacheField>
    <cacheField name="Direct Service Percent" numFmtId="0">
      <sharedItems containsString="0" containsBlank="1" containsNumber="1" minValue="0.65" maxValue="0.92"/>
    </cacheField>
    <cacheField name="Explanation No Service Minutes" numFmtId="0">
      <sharedItems containsString="0" containsBlank="1" containsNumber="1" containsInteger="1" minValue="183090" maxValue="437850"/>
    </cacheField>
    <cacheField name="Explanation No Service Percent" numFmtId="0">
      <sharedItems containsString="0" containsBlank="1" containsNumber="1" minValue="0.09" maxValue="0.25"/>
    </cacheField>
    <cacheField name="Total Percent" numFmtId="0">
      <sharedItems containsString="0" containsBlank="1" containsNumber="1" minValue="0.76" maxValue="1.1499999999999999"/>
    </cacheField>
    <cacheField name="Attendance Days In Month" numFmtId="0">
      <sharedItems containsString="0" containsBlank="1" containsNumber="1" containsInteger="1" minValue="12" maxValue="23"/>
    </cacheField>
    <cacheField name="Minutes per day" numFmtId="0">
      <sharedItems containsString="0" containsBlank="1" containsNumber="1" minValue="101800.85578947369" maxValue="126053.07999999999"/>
    </cacheField>
    <cacheField name="Less explanation no service" numFmtId="0">
      <sharedItems containsString="0" containsBlank="1" containsNumber="1" minValue="1026840.04" maxValue="2207135.88"/>
    </cacheField>
    <cacheField name="Minutes per day less no service" numFmtId="0">
      <sharedItems containsString="0" containsBlank="1" containsNumber="1" minValue="78987.695384615392" maxValue="108265.46" count="31">
        <n v="100693.98095238095"/>
        <n v="100324.35818181817"/>
        <n v="89756.827142857146"/>
        <n v="96058.44"/>
        <n v="94673.585000000006"/>
        <n v="100297.19764705881"/>
        <n v="100244.1109090909"/>
        <n v="89464.459999999992"/>
        <n v="95501.98000000001"/>
        <n v="87534.510000000009"/>
        <n v="108265.46"/>
        <n v="100737.89428571428"/>
        <n v="93298.709999999992"/>
        <n v="97332.484285714294"/>
        <n v="95783.045263157881"/>
        <n v="93787.44526315789"/>
        <n v="94766.26608695653"/>
        <n v="90984.534285714282"/>
        <n v="100763.06857142856"/>
        <n v="94038.159999999989"/>
        <n v="92164.54"/>
        <n v="89444.34"/>
        <n v="81280.832500000004"/>
        <n v="86952.463529411762"/>
        <n v="85232.464999999997"/>
        <n v="86659.168888888889"/>
        <n v="87884.364347826078"/>
        <n v="78987.695384615392"/>
        <n v="89665.627272727259"/>
        <n v="88840.43285714286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arah Karp" refreshedDate="43018.749000115742" createdVersion="5" refreshedVersion="5" minRefreshableVersion="3" recordCount="30">
  <cacheSource type="worksheet">
    <worksheetSource ref="A1:O31" sheet="physical therapy"/>
  </cacheSource>
  <cacheFields count="15">
    <cacheField name="Year" numFmtId="0">
      <sharedItems count="3">
        <s v="2014-2015"/>
        <s v="2015-2016"/>
        <s v="2016-2017"/>
      </sharedItems>
    </cacheField>
    <cacheField name="Services" numFmtId="0">
      <sharedItems/>
    </cacheField>
    <cacheField name="Month" numFmtId="0">
      <sharedItems/>
    </cacheField>
    <cacheField name="Required Minutes" numFmtId="0">
      <sharedItems containsSemiMixedTypes="0" containsString="0" containsNumber="1" minValue="63154.400000000001" maxValue="134336"/>
    </cacheField>
    <cacheField name="Direct Service Minutes" numFmtId="0">
      <sharedItems containsSemiMixedTypes="0" containsString="0" containsNumber="1" containsInteger="1" minValue="48285" maxValue="92775"/>
    </cacheField>
    <cacheField name="Direct Service Percent" numFmtId="0">
      <sharedItems containsSemiMixedTypes="0" containsString="0" containsNumber="1" minValue="0.63" maxValue="0.93"/>
    </cacheField>
    <cacheField name="Explanation No Service Minutes" numFmtId="0">
      <sharedItems containsSemiMixedTypes="0" containsString="0" containsNumber="1" containsInteger="1" minValue="13110" maxValue="27675"/>
    </cacheField>
    <cacheField name="Explanation No Service Percent" numFmtId="0">
      <sharedItems containsSemiMixedTypes="0" containsString="0" containsNumber="1" minValue="0.14000000000000001" maxValue="0.28000000000000003"/>
    </cacheField>
    <cacheField name="Total Percent" numFmtId="0">
      <sharedItems containsSemiMixedTypes="0" containsString="0" containsNumber="1" minValue="0.84" maxValue="1.17"/>
    </cacheField>
    <cacheField name="Attendance Days In Month" numFmtId="0">
      <sharedItems containsSemiMixedTypes="0" containsString="0" containsNumber="1" containsInteger="1" minValue="12" maxValue="23"/>
    </cacheField>
    <cacheField name="actual service minutes" numFmtId="1">
      <sharedItems containsSemiMixedTypes="0" containsString="0" containsNumber="1" minValue="48094.400000000001" maxValue="108902"/>
    </cacheField>
    <cacheField name="Minutes per day" numFmtId="0">
      <sharedItems containsSemiMixedTypes="0" containsString="0" containsNumber="1" minValue="4811.2789473684215" maxValue="6690.0470588235294"/>
    </cacheField>
    <cacheField name="minutes per month" numFmtId="0">
      <sharedItems containsSemiMixedTypes="0" containsString="0" containsNumber="1" minValue="4811.2789473684215" maxValue="6690.0470588235294"/>
    </cacheField>
    <cacheField name="Less explanation no service" numFmtId="164">
      <sharedItems containsSemiMixedTypes="0" containsString="0" containsNumber="1" minValue="48094.400000000001" maxValue="108902"/>
    </cacheField>
    <cacheField name="Minutes per day less no service" numFmtId="0">
      <sharedItems containsSemiMixedTypes="0" containsString="0" containsNumber="1" minValue="3587.7875000000004" maxValue="5104.9714285714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Sarah Karp" refreshedDate="43018.750427893516" createdVersion="5" refreshedVersion="5" minRefreshableVersion="3" recordCount="30">
  <cacheSource type="worksheet">
    <worksheetSource ref="A1:N31" sheet="speech and language"/>
  </cacheSource>
  <cacheFields count="14">
    <cacheField name="Year" numFmtId="0">
      <sharedItems count="3">
        <s v="2014-2015"/>
        <s v="2015-2016"/>
        <s v="2016-2017"/>
      </sharedItems>
    </cacheField>
    <cacheField name="Services" numFmtId="0">
      <sharedItems/>
    </cacheField>
    <cacheField name="Month" numFmtId="0">
      <sharedItems/>
    </cacheField>
    <cacheField name="Required Minutes" numFmtId="0">
      <sharedItems containsSemiMixedTypes="0" containsString="0" containsNumber="1" minValue="1346829.12" maxValue="2612119.12"/>
    </cacheField>
    <cacheField name="Direct Service Minutes" numFmtId="0">
      <sharedItems containsSemiMixedTypes="0" containsString="0" containsNumber="1" containsInteger="1" minValue="1011555" maxValue="2139435"/>
    </cacheField>
    <cacheField name="Direct Service Percent" numFmtId="0">
      <sharedItems containsSemiMixedTypes="0" containsString="0" containsNumber="1" minValue="0.65" maxValue="0.92"/>
    </cacheField>
    <cacheField name="Explanation No Service Minutes" numFmtId="0">
      <sharedItems containsSemiMixedTypes="0" containsString="0" containsNumber="1" containsInteger="1" minValue="183090" maxValue="437850"/>
    </cacheField>
    <cacheField name="Explanation No Service Percent" numFmtId="0">
      <sharedItems containsSemiMixedTypes="0" containsString="0" containsNumber="1" minValue="0.09" maxValue="0.25"/>
    </cacheField>
    <cacheField name="Total Percent" numFmtId="0">
      <sharedItems containsSemiMixedTypes="0" containsString="0" containsNumber="1" minValue="0.76" maxValue="1.1499999999999999"/>
    </cacheField>
    <cacheField name="Attendance Days In Month" numFmtId="0">
      <sharedItems containsSemiMixedTypes="0" containsString="0" containsNumber="1" containsInteger="1" minValue="12" maxValue="23"/>
    </cacheField>
    <cacheField name="actual" numFmtId="1">
      <sharedItems containsSemiMixedTypes="0" containsString="0" containsNumber="1" minValue="1026840.04" maxValue="2207135.88"/>
    </cacheField>
    <cacheField name="Minutes per day" numFmtId="43">
      <sharedItems containsSemiMixedTypes="0" containsString="0" containsNumber="1" minValue="101800.85578947369" maxValue="126053.07999999999"/>
    </cacheField>
    <cacheField name="Less explanation no service" numFmtId="164">
      <sharedItems containsSemiMixedTypes="0" containsString="0" containsNumber="1" minValue="1026840.04" maxValue="2207135.88"/>
    </cacheField>
    <cacheField name="Minutes per day less no service" numFmtId="0">
      <sharedItems containsSemiMixedTypes="0" containsString="0" containsNumber="1" minValue="78987.695384615392" maxValue="108265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Sarah Karp" refreshedDate="43021.611077546295" createdVersion="5" refreshedVersion="5" minRefreshableVersion="3" recordCount="30">
  <cacheSource type="worksheet">
    <worksheetSource ref="A1:O31" sheet="social work"/>
  </cacheSource>
  <cacheFields count="15">
    <cacheField name="Year" numFmtId="0">
      <sharedItems count="3">
        <s v="2014-2015"/>
        <s v="2015-2016"/>
        <s v="2016-2017"/>
      </sharedItems>
    </cacheField>
    <cacheField name="Services" numFmtId="0">
      <sharedItems/>
    </cacheField>
    <cacheField name="Month" numFmtId="0">
      <sharedItems/>
    </cacheField>
    <cacheField name="Required Minutes" numFmtId="0">
      <sharedItems containsSemiMixedTypes="0" containsString="0" containsNumber="1" minValue="899929.57" maxValue="1722103.2"/>
    </cacheField>
    <cacheField name="Direct Service Minutes" numFmtId="0">
      <sharedItems containsSemiMixedTypes="0" containsString="0" containsNumber="1" containsInteger="1" minValue="654195" maxValue="1378770"/>
    </cacheField>
    <cacheField name="Direct Service Percent" numFmtId="0">
      <sharedItems containsSemiMixedTypes="0" containsString="0" containsNumber="1" minValue="0.61" maxValue="0.95"/>
    </cacheField>
    <cacheField name="Explanation No Service Minutes" numFmtId="0">
      <sharedItems containsSemiMixedTypes="0" containsString="0" containsNumber="1" containsInteger="1" minValue="84165" maxValue="222270"/>
    </cacheField>
    <cacheField name="Explanation No Service Percent" numFmtId="0">
      <sharedItems containsSemiMixedTypes="0" containsString="0" containsNumber="1" minValue="7.0000000000000007E-2" maxValue="0.19"/>
    </cacheField>
    <cacheField name="Total Percent" numFmtId="0">
      <sharedItems containsSemiMixedTypes="0" containsString="0" containsNumber="1" minValue="0.74" maxValue="1.1100000000000001"/>
    </cacheField>
    <cacheField name="actual" numFmtId="0">
      <sharedItems containsSemiMixedTypes="0" containsString="0" containsNumber="1" minValue="755554.57" maxValue="1499833.2"/>
    </cacheField>
    <cacheField name="Attendance Days In Month" numFmtId="0">
      <sharedItems containsSemiMixedTypes="0" containsString="0" containsNumber="1" containsInteger="1" minValue="12" maxValue="23"/>
    </cacheField>
    <cacheField name="Minutes per day" numFmtId="0">
      <sharedItems containsSemiMixedTypes="0" containsString="0" containsNumber="1" minValue="64103.538947368419" maxValue="79708.727058823541"/>
    </cacheField>
    <cacheField name="Less explanation no service" numFmtId="0">
      <sharedItems containsSemiMixedTypes="0" containsString="0" containsNumber="1" minValue="755554.57" maxValue="1499833.2"/>
    </cacheField>
    <cacheField name="Minutes per day less no service" numFmtId="0">
      <sharedItems containsSemiMixedTypes="0" containsString="0" containsNumber="1" minValue="55378.907500000001" maxValue="73362.394117647054"/>
    </cacheField>
    <cacheField name="actual2" numFmtId="0">
      <sharedItems containsSemiMixedTypes="0" containsString="0" containsNumber="1" minValue="755554.57" maxValue="149983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s v="physical therapy"/>
    <s v="September"/>
    <n v="126479.4"/>
    <n v="92775"/>
    <n v="0.73"/>
    <n v="19275"/>
    <n v="0.15"/>
    <n v="0.89"/>
    <n v="21"/>
    <n v="6022.8285714285712"/>
    <x v="0"/>
    <n v="107204.4"/>
    <x v="0"/>
  </r>
  <r>
    <x v="0"/>
    <s v="physical therapy"/>
    <s v="October"/>
    <n v="134336"/>
    <n v="86085"/>
    <n v="0.64"/>
    <n v="26175"/>
    <n v="0.19"/>
    <n v="0.84"/>
    <n v="22"/>
    <n v="6106.181818181818"/>
    <x v="1"/>
    <n v="108161"/>
    <x v="1"/>
  </r>
  <r>
    <x v="0"/>
    <s v="physical therapy"/>
    <s v="November"/>
    <n v="85747.3"/>
    <n v="70290"/>
    <n v="0.82"/>
    <n v="23070"/>
    <n v="0.27"/>
    <n v="1.0900000000000001"/>
    <n v="14"/>
    <n v="6124.8071428571429"/>
    <x v="2"/>
    <n v="62677.3"/>
    <x v="2"/>
  </r>
  <r>
    <x v="0"/>
    <s v="physical therapy"/>
    <s v="December"/>
    <n v="91159.5"/>
    <n v="66180"/>
    <n v="0.73"/>
    <n v="21660"/>
    <n v="0.24"/>
    <n v="0.96"/>
    <n v="15"/>
    <n v="6077.3"/>
    <x v="3"/>
    <n v="69499.5"/>
    <x v="3"/>
  </r>
  <r>
    <x v="0"/>
    <s v="physical therapy"/>
    <s v="January"/>
    <n v="96410.2"/>
    <n v="77955"/>
    <n v="0.81"/>
    <n v="25440"/>
    <n v="0.26"/>
    <n v="1.07"/>
    <n v="16"/>
    <n v="6025.6374999999998"/>
    <x v="4"/>
    <n v="70970.2"/>
    <x v="4"/>
  </r>
  <r>
    <x v="0"/>
    <s v="physical therapy"/>
    <s v="February"/>
    <n v="113730.8"/>
    <n v="75780"/>
    <n v="0.67"/>
    <n v="27675"/>
    <n v="0.24"/>
    <n v="0.91"/>
    <n v="17"/>
    <n v="6690.0470588235294"/>
    <x v="5"/>
    <n v="86055.8"/>
    <x v="5"/>
  </r>
  <r>
    <x v="0"/>
    <s v="physical therapy"/>
    <s v="March"/>
    <n v="132227"/>
    <n v="91890"/>
    <n v="0.69"/>
    <n v="23325"/>
    <n v="0.18"/>
    <n v="0.87"/>
    <n v="22"/>
    <n v="6010.318181818182"/>
    <x v="6"/>
    <n v="108902"/>
    <x v="6"/>
  </r>
  <r>
    <x v="0"/>
    <s v="physical therapy"/>
    <s v="April"/>
    <n v="86931.75"/>
    <n v="65205"/>
    <n v="0.75"/>
    <n v="19260"/>
    <n v="0.22"/>
    <n v="0.97"/>
    <n v="15"/>
    <n v="5795.45"/>
    <x v="7"/>
    <n v="67671.75"/>
    <x v="7"/>
  </r>
  <r>
    <x v="0"/>
    <s v="physical therapy"/>
    <s v="May"/>
    <n v="114416"/>
    <n v="81360"/>
    <n v="0.71"/>
    <n v="19275"/>
    <n v="0.17"/>
    <n v="0.88"/>
    <n v="20"/>
    <n v="5720.8"/>
    <x v="8"/>
    <n v="95141"/>
    <x v="8"/>
  </r>
  <r>
    <x v="0"/>
    <s v="physical therapy"/>
    <s v="June"/>
    <n v="66744.600000000006"/>
    <n v="57030"/>
    <n v="0.85"/>
    <n v="16710"/>
    <n v="0.25"/>
    <n v="1.1000000000000001"/>
    <n v="12"/>
    <n v="5562.05"/>
    <x v="9"/>
    <n v="50034.600000000006"/>
    <x v="9"/>
  </r>
  <r>
    <x v="1"/>
    <s v="physical therapy"/>
    <s v="September"/>
    <n v="100651.5"/>
    <n v="70170"/>
    <n v="0.7"/>
    <n v="14220"/>
    <n v="0.14000000000000001"/>
    <n v="0.84"/>
    <n v="17"/>
    <n v="5920.6764705882351"/>
    <x v="10"/>
    <n v="86431.5"/>
    <x v="10"/>
  </r>
  <r>
    <x v="1"/>
    <s v="physical therapy"/>
    <s v="October"/>
    <n v="117316.6"/>
    <n v="81405"/>
    <n v="0.69"/>
    <n v="22470"/>
    <n v="0.19"/>
    <n v="0.89"/>
    <n v="21"/>
    <n v="5586.5047619047618"/>
    <x v="11"/>
    <n v="94846.6"/>
    <x v="11"/>
  </r>
  <r>
    <x v="1"/>
    <s v="physical therapy"/>
    <s v="November"/>
    <n v="87179.25"/>
    <n v="63885"/>
    <n v="0.73"/>
    <n v="24300"/>
    <n v="0.28000000000000003"/>
    <n v="1.01"/>
    <n v="15"/>
    <n v="5811.95"/>
    <x v="12"/>
    <n v="62879.25"/>
    <x v="12"/>
  </r>
  <r>
    <x v="1"/>
    <s v="physical therapy"/>
    <s v="December"/>
    <n v="78089.3"/>
    <n v="57855"/>
    <n v="0.74"/>
    <n v="15075"/>
    <n v="0.19"/>
    <n v="0.93"/>
    <n v="14"/>
    <n v="5577.8071428571429"/>
    <x v="13"/>
    <n v="63014.3"/>
    <x v="13"/>
  </r>
  <r>
    <x v="1"/>
    <s v="physical therapy"/>
    <s v="January"/>
    <n v="105706.5"/>
    <n v="81975"/>
    <n v="0.78"/>
    <n v="24975"/>
    <n v="0.24"/>
    <n v="1.01"/>
    <n v="19"/>
    <n v="5563.5"/>
    <x v="14"/>
    <n v="80731.5"/>
    <x v="14"/>
  </r>
  <r>
    <x v="1"/>
    <s v="physical therapy"/>
    <s v="February"/>
    <n v="104465.2"/>
    <n v="85485"/>
    <n v="0.82"/>
    <n v="23565"/>
    <n v="0.23"/>
    <n v="1.04"/>
    <n v="19"/>
    <n v="5498.1684210526319"/>
    <x v="15"/>
    <n v="80900.2"/>
    <x v="15"/>
  </r>
  <r>
    <x v="1"/>
    <s v="physical therapy"/>
    <s v="March"/>
    <n v="121387.8"/>
    <n v="90405"/>
    <n v="0.74"/>
    <n v="25890"/>
    <n v="0.21"/>
    <n v="0.96"/>
    <n v="23"/>
    <n v="5277.7304347826084"/>
    <x v="16"/>
    <n v="95497.8"/>
    <x v="16"/>
  </r>
  <r>
    <x v="1"/>
    <s v="physical therapy"/>
    <s v="April"/>
    <n v="78485.3"/>
    <n v="65565"/>
    <n v="0.84"/>
    <n v="16350"/>
    <n v="0.21"/>
    <n v="1.04"/>
    <n v="14"/>
    <n v="5606.0928571428576"/>
    <x v="17"/>
    <n v="62135.3"/>
    <x v="17"/>
  </r>
  <r>
    <x v="1"/>
    <s v="physical therapy"/>
    <s v="May"/>
    <n v="116632.7"/>
    <n v="81885"/>
    <n v="0.7"/>
    <n v="19740"/>
    <n v="0.17"/>
    <n v="0.87"/>
    <n v="21"/>
    <n v="5553.9380952380952"/>
    <x v="18"/>
    <n v="96892.7"/>
    <x v="18"/>
  </r>
  <r>
    <x v="1"/>
    <s v="physical therapy"/>
    <s v="June"/>
    <n v="79932.75"/>
    <n v="50355"/>
    <n v="0.63"/>
    <n v="16395"/>
    <n v="0.21"/>
    <n v="0.84"/>
    <n v="15"/>
    <n v="5328.85"/>
    <x v="19"/>
    <n v="63537.75"/>
    <x v="19"/>
  </r>
  <r>
    <x v="2"/>
    <s v="physical therapy"/>
    <s v="September"/>
    <n v="91414.3"/>
    <n v="75330"/>
    <n v="0.82"/>
    <n v="13110"/>
    <n v="0.14000000000000001"/>
    <n v="0.97"/>
    <n v="19"/>
    <n v="4811.2789473684215"/>
    <x v="20"/>
    <n v="78304.3"/>
    <x v="20"/>
  </r>
  <r>
    <x v="2"/>
    <s v="physical therapy"/>
    <s v="October"/>
    <n v="99009"/>
    <n v="77820"/>
    <n v="0.79"/>
    <n v="20805"/>
    <n v="0.21"/>
    <n v="1"/>
    <n v="20"/>
    <n v="4950.45"/>
    <x v="21"/>
    <n v="78204"/>
    <x v="21"/>
  </r>
  <r>
    <x v="2"/>
    <s v="physical therapy"/>
    <s v="November"/>
    <n v="80249.600000000006"/>
    <n v="69915"/>
    <n v="0.87"/>
    <n v="22845"/>
    <n v="0.28000000000000003"/>
    <n v="1.1599999999999999"/>
    <n v="16"/>
    <n v="5015.6000000000004"/>
    <x v="22"/>
    <n v="57404.600000000006"/>
    <x v="22"/>
  </r>
  <r>
    <x v="2"/>
    <s v="physical therapy"/>
    <s v="December"/>
    <n v="86480.3"/>
    <n v="61020"/>
    <n v="0.71"/>
    <n v="20295"/>
    <n v="0.23"/>
    <n v="0.94"/>
    <n v="17"/>
    <n v="5087.0764705882357"/>
    <x v="23"/>
    <n v="66185.3"/>
    <x v="23"/>
  </r>
  <r>
    <x v="2"/>
    <s v="physical therapy"/>
    <s v="January"/>
    <n v="79197.2"/>
    <n v="65205"/>
    <n v="0.82"/>
    <n v="17040"/>
    <n v="0.22"/>
    <n v="1.04"/>
    <n v="16"/>
    <n v="4949.8249999999998"/>
    <x v="24"/>
    <n v="62157.2"/>
    <x v="24"/>
  </r>
  <r>
    <x v="2"/>
    <s v="physical therapy"/>
    <s v="February"/>
    <n v="91515.6"/>
    <n v="70095"/>
    <n v="0.77"/>
    <n v="20925"/>
    <n v="0.23"/>
    <n v="0.99"/>
    <n v="18"/>
    <n v="5084.2000000000007"/>
    <x v="25"/>
    <n v="70590.600000000006"/>
    <x v="25"/>
  </r>
  <r>
    <x v="2"/>
    <s v="physical therapy"/>
    <s v="March"/>
    <n v="112767.5"/>
    <n v="82080"/>
    <n v="0.73"/>
    <n v="24705"/>
    <n v="0.22"/>
    <n v="0.95"/>
    <n v="23"/>
    <n v="4902.934782608696"/>
    <x v="26"/>
    <n v="88062.5"/>
    <x v="26"/>
  </r>
  <r>
    <x v="2"/>
    <s v="physical therapy"/>
    <s v="April"/>
    <n v="63154.400000000001"/>
    <n v="58770"/>
    <n v="0.93"/>
    <n v="15060"/>
    <n v="0.24"/>
    <n v="1.17"/>
    <n v="13"/>
    <n v="4858.0307692307697"/>
    <x v="27"/>
    <n v="48094.400000000001"/>
    <x v="27"/>
  </r>
  <r>
    <x v="2"/>
    <s v="physical therapy"/>
    <s v="May"/>
    <n v="106382.8"/>
    <n v="84555"/>
    <n v="0.79"/>
    <n v="18360"/>
    <n v="0.17"/>
    <n v="0.97"/>
    <n v="22"/>
    <n v="4835.5818181818186"/>
    <x v="28"/>
    <n v="88022.8"/>
    <x v="28"/>
  </r>
  <r>
    <x v="2"/>
    <s v="physical therapy"/>
    <s v="June"/>
    <n v="68196.100000000006"/>
    <n v="48285"/>
    <n v="0.71"/>
    <n v="14700"/>
    <n v="0.22"/>
    <n v="0.92"/>
    <n v="14"/>
    <n v="4871.1500000000005"/>
    <x v="29"/>
    <n v="53496.100000000006"/>
    <x v="29"/>
  </r>
  <r>
    <x v="3"/>
    <m/>
    <m/>
    <m/>
    <m/>
    <m/>
    <m/>
    <m/>
    <m/>
    <m/>
    <m/>
    <x v="30"/>
    <m/>
    <x v="30"/>
  </r>
  <r>
    <x v="3"/>
    <m/>
    <m/>
    <m/>
    <m/>
    <m/>
    <m/>
    <m/>
    <m/>
    <m/>
    <m/>
    <x v="30"/>
    <m/>
    <x v="3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0">
  <r>
    <x v="0"/>
    <s v="occupational therapy"/>
    <s v="September"/>
    <n v="705218.88"/>
    <n v="470175"/>
    <n v="0.67"/>
    <n v="93285"/>
    <n v="0.13"/>
    <n v="0.8"/>
    <n v="21"/>
    <n v="33581.851428571426"/>
    <n v="611933.88"/>
    <n v="29139.708571428571"/>
    <n v="611933.88"/>
  </r>
  <r>
    <x v="0"/>
    <s v="occupational therapy"/>
    <s v="October"/>
    <n v="748861.24"/>
    <n v="475380"/>
    <n v="0.63"/>
    <n v="135825"/>
    <n v="0.18"/>
    <n v="0.82"/>
    <n v="22"/>
    <n v="34039.14727272727"/>
    <n v="613036.24"/>
    <n v="27865.283636363634"/>
    <n v="613036.24"/>
  </r>
  <r>
    <x v="0"/>
    <s v="occupational therapy"/>
    <s v="November"/>
    <n v="484898.48"/>
    <n v="331725"/>
    <n v="0.68"/>
    <n v="135660"/>
    <n v="0.28000000000000003"/>
    <n v="0.96"/>
    <n v="14"/>
    <n v="34635.60571428571"/>
    <n v="349238.48"/>
    <n v="24945.605714285713"/>
    <n v="349238.48"/>
  </r>
  <r>
    <x v="0"/>
    <s v="occupational therapy"/>
    <s v="December"/>
    <n v="520954.35"/>
    <n v="327900"/>
    <n v="0.63"/>
    <n v="118155"/>
    <n v="0.23"/>
    <n v="0.86"/>
    <n v="15"/>
    <n v="34730.29"/>
    <n v="402799.35"/>
    <n v="26853.289999999997"/>
    <n v="402799.35"/>
  </r>
  <r>
    <x v="0"/>
    <s v="occupational therapy"/>
    <s v="January"/>
    <n v="558354.64"/>
    <n v="365130"/>
    <n v="0.65"/>
    <n v="129840"/>
    <n v="0.23"/>
    <n v="0.89"/>
    <n v="16"/>
    <n v="34897.165000000001"/>
    <n v="428514.64"/>
    <n v="26782.165000000001"/>
    <n v="428514.64"/>
  </r>
  <r>
    <x v="0"/>
    <s v="occupational therapy"/>
    <s v="February"/>
    <n v="657906.6"/>
    <n v="374925"/>
    <n v="0.56999999999999995"/>
    <n v="165015"/>
    <n v="0.25"/>
    <n v="0.82"/>
    <n v="17"/>
    <n v="38700.388235294115"/>
    <n v="492891.6"/>
    <n v="28993.623529411765"/>
    <n v="492891.6"/>
  </r>
  <r>
    <x v="0"/>
    <s v="occupational therapy"/>
    <s v="March"/>
    <n v="793183.2"/>
    <n v="454740"/>
    <n v="0.56999999999999995"/>
    <n v="121350"/>
    <n v="0.15"/>
    <n v="0.73"/>
    <n v="22"/>
    <n v="36053.781818181815"/>
    <n v="671833.2"/>
    <n v="30537.872727272726"/>
    <n v="671833.2"/>
  </r>
  <r>
    <x v="0"/>
    <s v="occupational therapy"/>
    <s v="April"/>
    <n v="528451.19999999995"/>
    <n v="348960"/>
    <n v="0.66"/>
    <n v="139695"/>
    <n v="0.26"/>
    <n v="0.92"/>
    <n v="15"/>
    <n v="35230.079999999994"/>
    <n v="388756.19999999995"/>
    <n v="25917.079999999998"/>
    <n v="388756.19999999995"/>
  </r>
  <r>
    <x v="0"/>
    <s v="occupational therapy"/>
    <s v="May"/>
    <n v="700466.6"/>
    <n v="415155"/>
    <n v="0.59"/>
    <n v="117930"/>
    <n v="0.17"/>
    <n v="0.76"/>
    <n v="20"/>
    <n v="35023.33"/>
    <n v="582536.6"/>
    <n v="29126.829999999998"/>
    <n v="582536.6"/>
  </r>
  <r>
    <x v="0"/>
    <s v="occupational therapy"/>
    <s v="June"/>
    <n v="413720.28"/>
    <n v="284955"/>
    <n v="0.69"/>
    <n v="106635"/>
    <n v="0.26"/>
    <n v="0.95"/>
    <n v="12"/>
    <n v="34476.69"/>
    <n v="307085.28000000003"/>
    <n v="25590.440000000002"/>
    <n v="307085.28000000003"/>
  </r>
  <r>
    <x v="1"/>
    <s v="occupational therapy"/>
    <s v="September"/>
    <n v="638877.07999999996"/>
    <n v="317850"/>
    <n v="0.5"/>
    <n v="61635"/>
    <n v="0.1"/>
    <n v="0.59"/>
    <n v="17"/>
    <n v="37581.004705882347"/>
    <n v="577242.07999999996"/>
    <n v="33955.416470588236"/>
    <n v="577242.07999999996"/>
  </r>
  <r>
    <x v="1"/>
    <s v="occupational therapy"/>
    <s v="October"/>
    <n v="756087.34"/>
    <n v="425040"/>
    <n v="0.56000000000000005"/>
    <n v="104445"/>
    <n v="0.14000000000000001"/>
    <n v="0.7"/>
    <n v="21"/>
    <n v="36004.159047619047"/>
    <n v="651642.34"/>
    <n v="31030.587619047619"/>
    <n v="651642.34"/>
  </r>
  <r>
    <x v="1"/>
    <s v="occupational therapy"/>
    <s v="November"/>
    <n v="560561.4"/>
    <n v="334500"/>
    <n v="0.6"/>
    <n v="127635"/>
    <n v="0.23"/>
    <n v="0.82"/>
    <n v="15"/>
    <n v="37370.76"/>
    <n v="432926.4"/>
    <n v="28861.760000000002"/>
    <n v="432926.4"/>
  </r>
  <r>
    <x v="1"/>
    <s v="occupational therapy"/>
    <s v="December"/>
    <n v="501287.14"/>
    <n v="295950"/>
    <n v="0.59"/>
    <n v="77400"/>
    <n v="0.15"/>
    <n v="0.74"/>
    <n v="14"/>
    <n v="35806.224285714285"/>
    <n v="423887.14"/>
    <n v="30277.652857142857"/>
    <n v="423887.14"/>
  </r>
  <r>
    <x v="1"/>
    <s v="occupational therapy"/>
    <s v="January"/>
    <n v="680788.47999999998"/>
    <n v="423765"/>
    <n v="0.62"/>
    <n v="115410"/>
    <n v="0.17"/>
    <n v="0.79"/>
    <n v="19"/>
    <n v="35830.972631578945"/>
    <n v="565378.48"/>
    <n v="29756.762105263158"/>
    <n v="565378.48"/>
  </r>
  <r>
    <x v="1"/>
    <s v="occupational therapy"/>
    <s v="February"/>
    <n v="676871.08"/>
    <n v="453345"/>
    <n v="0.67"/>
    <n v="140640"/>
    <n v="0.21"/>
    <n v="0.88"/>
    <n v="19"/>
    <n v="35624.793684210526"/>
    <n v="536231.07999999996"/>
    <n v="28222.68842105263"/>
    <n v="536231.07999999996"/>
  </r>
  <r>
    <x v="1"/>
    <s v="occupational therapy"/>
    <s v="March"/>
    <n v="802377.76"/>
    <n v="489735"/>
    <n v="0.61"/>
    <n v="145320"/>
    <n v="0.18"/>
    <n v="0.79"/>
    <n v="23"/>
    <n v="34885.989565217395"/>
    <n v="657057.76"/>
    <n v="28567.728695652175"/>
    <n v="657057.76"/>
  </r>
  <r>
    <x v="1"/>
    <s v="occupational therapy"/>
    <s v="April"/>
    <n v="512480.8"/>
    <n v="295290"/>
    <n v="0.57999999999999996"/>
    <n v="135795"/>
    <n v="0.26"/>
    <n v="0.84"/>
    <n v="14"/>
    <n v="36605.771428571425"/>
    <n v="376685.8"/>
    <n v="26906.12857142857"/>
    <n v="376685.8"/>
  </r>
  <r>
    <x v="1"/>
    <s v="occupational therapy"/>
    <s v="May"/>
    <n v="762870.5"/>
    <n v="433515"/>
    <n v="0.56999999999999995"/>
    <n v="110175"/>
    <n v="0.14000000000000001"/>
    <n v="0.71"/>
    <n v="21"/>
    <n v="36327.166666666664"/>
    <n v="652695.5"/>
    <n v="31080.738095238095"/>
    <n v="652695.5"/>
  </r>
  <r>
    <x v="1"/>
    <s v="occupational therapy"/>
    <s v="June"/>
    <n v="517414.95"/>
    <n v="274725"/>
    <n v="0.53"/>
    <n v="90060"/>
    <n v="0.17"/>
    <n v="0.71"/>
    <n v="15"/>
    <n v="34494.33"/>
    <n v="427354.95"/>
    <n v="28490.33"/>
    <n v="427354.95"/>
  </r>
  <r>
    <x v="2"/>
    <s v="occupational therapy"/>
    <s v="September"/>
    <n v="596716.22"/>
    <n v="391245"/>
    <n v="0.66"/>
    <n v="64020"/>
    <n v="0.11"/>
    <n v="0.76"/>
    <n v="19"/>
    <n v="31406.116842105261"/>
    <n v="532696.22"/>
    <n v="28036.643157894734"/>
    <n v="532696.22"/>
  </r>
  <r>
    <x v="2"/>
    <s v="occupational therapy"/>
    <s v="October"/>
    <n v="645602.6"/>
    <n v="409275"/>
    <n v="0.63"/>
    <n v="119505"/>
    <n v="0.19"/>
    <n v="0.82"/>
    <n v="20"/>
    <n v="32280.129999999997"/>
    <n v="526097.6"/>
    <n v="26304.879999999997"/>
    <n v="526097.6"/>
  </r>
  <r>
    <x v="2"/>
    <s v="occupational therapy"/>
    <s v="November"/>
    <n v="511330.48"/>
    <n v="373680"/>
    <n v="0.73"/>
    <n v="126435"/>
    <n v="0.25"/>
    <n v="0.98"/>
    <n v="16"/>
    <n v="31958.154999999999"/>
    <n v="384895.48"/>
    <n v="24055.967499999999"/>
    <n v="384895.48"/>
  </r>
  <r>
    <x v="2"/>
    <s v="occupational therapy"/>
    <s v="December"/>
    <n v="548765.56000000006"/>
    <n v="364695"/>
    <n v="0.66"/>
    <n v="101610"/>
    <n v="0.19"/>
    <n v="0.85"/>
    <n v="17"/>
    <n v="32280.327058823532"/>
    <n v="447155.56000000006"/>
    <n v="26303.268235294119"/>
    <n v="447155.56000000006"/>
  </r>
  <r>
    <x v="2"/>
    <s v="occupational therapy"/>
    <s v="January"/>
    <n v="503485.52"/>
    <n v="354840"/>
    <n v="0.7"/>
    <n v="104055"/>
    <n v="0.21"/>
    <n v="0.91"/>
    <n v="16"/>
    <n v="31467.845000000001"/>
    <n v="399430.52"/>
    <n v="24964.407500000001"/>
    <n v="399430.52"/>
  </r>
  <r>
    <x v="2"/>
    <s v="occupational therapy"/>
    <s v="February"/>
    <n v="572678.36"/>
    <n v="401550"/>
    <n v="0.7"/>
    <n v="116010"/>
    <n v="0.2"/>
    <n v="0.9"/>
    <n v="18"/>
    <n v="31815.464444444442"/>
    <n v="456668.36"/>
    <n v="25370.464444444442"/>
    <n v="456668.36"/>
  </r>
  <r>
    <x v="2"/>
    <s v="occupational therapy"/>
    <s v="March"/>
    <n v="715182.86"/>
    <n v="482595"/>
    <n v="0.67"/>
    <n v="109965"/>
    <n v="0.15"/>
    <n v="0.83"/>
    <n v="23"/>
    <n v="31094.90695652174"/>
    <n v="605217.86"/>
    <n v="26313.82"/>
    <n v="605217.86"/>
  </r>
  <r>
    <x v="2"/>
    <s v="occupational therapy"/>
    <s v="April"/>
    <n v="411195.15"/>
    <n v="302445"/>
    <n v="0.74"/>
    <n v="110535"/>
    <n v="0.27"/>
    <n v="1"/>
    <n v="13"/>
    <n v="31630.396153846155"/>
    <n v="300660.15000000002"/>
    <n v="23127.703846153847"/>
    <n v="300660.15000000002"/>
  </r>
  <r>
    <x v="2"/>
    <s v="occupational therapy"/>
    <s v="May"/>
    <n v="692414.04"/>
    <n v="472080"/>
    <n v="0.68"/>
    <n v="120330"/>
    <n v="0.17"/>
    <n v="0.86"/>
    <n v="22"/>
    <n v="31473.365454545456"/>
    <n v="572084.04"/>
    <n v="26003.820000000003"/>
    <n v="572084.04"/>
  </r>
  <r>
    <x v="2"/>
    <s v="occupational therapy"/>
    <s v="June"/>
    <n v="445499.64"/>
    <n v="263685"/>
    <n v="0.59"/>
    <n v="82785"/>
    <n v="0.19"/>
    <n v="0.78"/>
    <n v="14"/>
    <n v="31821.402857142857"/>
    <n v="362714.64"/>
    <n v="25908.188571428571"/>
    <n v="362714.6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30">
  <r>
    <x v="0"/>
    <s v="psycology"/>
    <s v="September"/>
    <n v="71739.06"/>
    <n v="63045"/>
    <n v="0.88"/>
    <n v="4590"/>
    <n v="0.06"/>
    <n v="0.94"/>
    <n v="21"/>
    <n v="3416.1457142857143"/>
    <n v="67149.06"/>
    <n v="3197.5742857142855"/>
    <n v="67149.06"/>
  </r>
  <r>
    <x v="0"/>
    <s v="psycology"/>
    <s v="October"/>
    <n v="75032.320000000007"/>
    <n v="61140"/>
    <n v="0.81"/>
    <n v="6345"/>
    <n v="0.08"/>
    <n v="0.9"/>
    <n v="22"/>
    <n v="3410.5600000000004"/>
    <n v="68687.320000000007"/>
    <n v="3122.1509090909094"/>
    <n v="68687.320000000007"/>
  </r>
  <r>
    <x v="0"/>
    <s v="psycology"/>
    <s v="November"/>
    <n v="48527.54"/>
    <n v="44805"/>
    <n v="0.92"/>
    <n v="5250"/>
    <n v="0.11"/>
    <n v="1.03"/>
    <n v="14"/>
    <n v="3466.252857142857"/>
    <n v="43277.54"/>
    <n v="3091.252857142857"/>
    <n v="43277.54"/>
  </r>
  <r>
    <x v="0"/>
    <s v="psycology"/>
    <s v="December"/>
    <n v="51572.1"/>
    <n v="44685"/>
    <n v="0.87"/>
    <n v="3555"/>
    <n v="7.0000000000000007E-2"/>
    <n v="0.94"/>
    <n v="15"/>
    <n v="3438.14"/>
    <n v="48017.1"/>
    <n v="3201.14"/>
    <n v="48017.1"/>
  </r>
  <r>
    <x v="0"/>
    <s v="psycology"/>
    <s v="January"/>
    <n v="56533.24"/>
    <n v="51660"/>
    <n v="0.91"/>
    <n v="5040"/>
    <n v="0.09"/>
    <n v="1"/>
    <n v="16"/>
    <n v="3533.3274999999999"/>
    <n v="51493.24"/>
    <n v="3218.3274999999999"/>
    <n v="51493.24"/>
  </r>
  <r>
    <x v="0"/>
    <s v="psycology"/>
    <s v="February"/>
    <n v="65054.12"/>
    <n v="50205"/>
    <n v="0.77"/>
    <n v="5805"/>
    <n v="0.09"/>
    <n v="0.86"/>
    <n v="17"/>
    <n v="3826.7129411764708"/>
    <n v="59249.120000000003"/>
    <n v="3485.2423529411767"/>
    <n v="59249.120000000003"/>
  </r>
  <r>
    <x v="0"/>
    <s v="psycology"/>
    <s v="March"/>
    <n v="76573.88"/>
    <n v="58290"/>
    <n v="0.76"/>
    <n v="6105"/>
    <n v="0.08"/>
    <n v="0.84"/>
    <n v="22"/>
    <n v="3480.6309090909094"/>
    <n v="70468.88"/>
    <n v="3203.1309090909094"/>
    <n v="70468.88"/>
  </r>
  <r>
    <x v="0"/>
    <s v="psycology"/>
    <s v="April"/>
    <n v="53905.95"/>
    <n v="44490"/>
    <n v="0.83"/>
    <n v="4935"/>
    <n v="0.09"/>
    <n v="0.92"/>
    <n v="15"/>
    <n v="3593.73"/>
    <n v="48970.95"/>
    <n v="3264.73"/>
    <n v="48970.95"/>
  </r>
  <r>
    <x v="0"/>
    <s v="psycology"/>
    <s v="May"/>
    <n v="74025.600000000006"/>
    <n v="51090"/>
    <n v="0.69"/>
    <n v="7065"/>
    <n v="0.1"/>
    <n v="0.79"/>
    <n v="20"/>
    <n v="3701.28"/>
    <n v="66960.600000000006"/>
    <n v="3348.03"/>
    <n v="66960.600000000006"/>
  </r>
  <r>
    <x v="0"/>
    <s v="psycology"/>
    <s v="June"/>
    <n v="45286.080000000002"/>
    <n v="43380"/>
    <n v="0.96"/>
    <n v="4155"/>
    <n v="0.09"/>
    <n v="1.05"/>
    <n v="12"/>
    <n v="3773.84"/>
    <n v="41131.08"/>
    <n v="3427.59"/>
    <n v="41131.08"/>
  </r>
  <r>
    <x v="1"/>
    <s v="psychology"/>
    <s v="September"/>
    <n v="63942.1"/>
    <n v="49785"/>
    <n v="0.78"/>
    <n v="4950"/>
    <n v="0.08"/>
    <n v="0.86"/>
    <n v="17"/>
    <n v="3761.2999999999997"/>
    <n v="58992.1"/>
    <n v="3470.1235294117646"/>
    <n v="58992.1"/>
  </r>
  <r>
    <x v="1"/>
    <s v="psychology"/>
    <s v="October"/>
    <n v="71973.14"/>
    <n v="56265"/>
    <n v="0.78"/>
    <n v="4260"/>
    <n v="0.06"/>
    <n v="0.84"/>
    <n v="21"/>
    <n v="3427.2923809523809"/>
    <n v="67713.14"/>
    <n v="3224.4352380952382"/>
    <n v="67713.14"/>
  </r>
  <r>
    <x v="1"/>
    <s v="psychology"/>
    <s v="November"/>
    <n v="52473.599999999999"/>
    <n v="45390"/>
    <n v="0.87"/>
    <n v="6495"/>
    <n v="0.12"/>
    <n v="0.99"/>
    <n v="15"/>
    <n v="3498.24"/>
    <n v="45978.6"/>
    <n v="3065.24"/>
    <n v="45978.6"/>
  </r>
  <r>
    <x v="1"/>
    <s v="psychology"/>
    <s v="December"/>
    <n v="49493"/>
    <n v="43365"/>
    <n v="0.88"/>
    <n v="3645"/>
    <n v="7.0000000000000007E-2"/>
    <n v="0.95"/>
    <n v="14"/>
    <n v="3535.2142857142858"/>
    <n v="45848"/>
    <n v="3274.8571428571427"/>
    <n v="45848"/>
  </r>
  <r>
    <x v="1"/>
    <s v="psychology"/>
    <s v="January"/>
    <n v="64912.1"/>
    <n v="51765"/>
    <n v="0.8"/>
    <n v="4950"/>
    <n v="0.08"/>
    <n v="0.87"/>
    <n v="19"/>
    <n v="3416.4263157894734"/>
    <n v="59962.1"/>
    <n v="3155.9"/>
    <n v="59962.1"/>
  </r>
  <r>
    <x v="1"/>
    <s v="psychology"/>
    <s v="February"/>
    <n v="71534.94"/>
    <n v="56565"/>
    <n v="0.79"/>
    <n v="6000"/>
    <n v="0.08"/>
    <n v="0.87"/>
    <n v="19"/>
    <n v="3764.9968421052631"/>
    <n v="65534.94"/>
    <n v="3449.2073684210527"/>
    <n v="65534.94"/>
  </r>
  <r>
    <x v="1"/>
    <s v="psychology"/>
    <s v="March"/>
    <n v="80007.199999999997"/>
    <n v="62115"/>
    <n v="0.78"/>
    <n v="5310"/>
    <n v="7.0000000000000007E-2"/>
    <n v="0.84"/>
    <n v="23"/>
    <n v="3478.5739130434781"/>
    <n v="74697.2"/>
    <n v="3247.7043478260866"/>
    <n v="74697.2"/>
  </r>
  <r>
    <x v="1"/>
    <s v="psychology"/>
    <s v="April"/>
    <n v="48999.8"/>
    <n v="40410"/>
    <n v="0.82"/>
    <n v="6075"/>
    <n v="0.12"/>
    <n v="0.95"/>
    <n v="14"/>
    <n v="3499.9857142857145"/>
    <n v="42924.800000000003"/>
    <n v="3066.0571428571429"/>
    <n v="42924.800000000003"/>
  </r>
  <r>
    <x v="1"/>
    <s v="psychology"/>
    <s v="May"/>
    <n v="73126.5"/>
    <n v="50085"/>
    <n v="0.68"/>
    <n v="5190"/>
    <n v="7.0000000000000007E-2"/>
    <n v="0.76"/>
    <n v="21"/>
    <n v="3482.2142857142858"/>
    <n v="67936.5"/>
    <n v="3235.0714285714284"/>
    <n v="67936.5"/>
  </r>
  <r>
    <x v="1"/>
    <s v="psychology"/>
    <s v="June"/>
    <n v="50410.5"/>
    <n v="36810"/>
    <n v="0.73"/>
    <n v="5400"/>
    <n v="0.11"/>
    <n v="0.84"/>
    <n v="15"/>
    <n v="3360.7"/>
    <n v="45010.5"/>
    <n v="3000.7"/>
    <n v="45010.5"/>
  </r>
  <r>
    <x v="2"/>
    <s v="psychology"/>
    <s v="September"/>
    <n v="48526.2"/>
    <n v="45885"/>
    <n v="0.95"/>
    <n v="1845"/>
    <n v="0.04"/>
    <n v="0.98"/>
    <n v="19"/>
    <n v="2554.0105263157893"/>
    <n v="46681.2"/>
    <n v="2456.9052631578948"/>
    <n v="46681.2"/>
  </r>
  <r>
    <x v="2"/>
    <s v="psychology"/>
    <s v="October"/>
    <n v="50998"/>
    <n v="45735"/>
    <n v="0.9"/>
    <n v="3255"/>
    <n v="0.06"/>
    <n v="0.96"/>
    <n v="20"/>
    <n v="2549.9"/>
    <n v="47743"/>
    <n v="2387.15"/>
    <n v="47743"/>
  </r>
  <r>
    <x v="2"/>
    <s v="psychology"/>
    <s v="November"/>
    <n v="39965.599999999999"/>
    <n v="39720"/>
    <n v="0.99"/>
    <n v="3135"/>
    <n v="0.08"/>
    <n v="1.07"/>
    <n v="16"/>
    <n v="2497.85"/>
    <n v="36830.6"/>
    <n v="2301.9124999999999"/>
    <n v="36830.6"/>
  </r>
  <r>
    <x v="2"/>
    <s v="psychology"/>
    <s v="December"/>
    <n v="44497.78"/>
    <n v="37500"/>
    <n v="0.84"/>
    <n v="2445"/>
    <n v="0.05"/>
    <n v="0.9"/>
    <n v="17"/>
    <n v="2617.5164705882353"/>
    <n v="42052.78"/>
    <n v="2473.6929411764704"/>
    <n v="42052.78"/>
  </r>
  <r>
    <x v="2"/>
    <s v="psychology"/>
    <s v="January"/>
    <n v="38812"/>
    <n v="34680"/>
    <n v="0.89"/>
    <n v="2010"/>
    <n v="0.05"/>
    <n v="0.95"/>
    <n v="16"/>
    <n v="2425.75"/>
    <n v="36802"/>
    <n v="2300.125"/>
    <n v="36802"/>
  </r>
  <r>
    <x v="2"/>
    <s v="psychology"/>
    <s v="February"/>
    <n v="45185.599999999999"/>
    <n v="34965"/>
    <n v="0.77"/>
    <n v="2985"/>
    <n v="7.0000000000000007E-2"/>
    <n v="0.84"/>
    <n v="18"/>
    <n v="2510.3111111111111"/>
    <n v="42200.6"/>
    <n v="2344.4777777777776"/>
    <n v="42200.6"/>
  </r>
  <r>
    <x v="2"/>
    <s v="psychology"/>
    <s v="March"/>
    <n v="54145"/>
    <n v="40470"/>
    <n v="0.75"/>
    <n v="2955"/>
    <n v="0.05"/>
    <n v="0.8"/>
    <n v="23"/>
    <n v="2354.1304347826085"/>
    <n v="51190"/>
    <n v="2225.6521739130435"/>
    <n v="51190"/>
  </r>
  <r>
    <x v="2"/>
    <s v="psychology"/>
    <s v="April"/>
    <n v="30762.05"/>
    <n v="26550"/>
    <n v="0.86"/>
    <n v="2370"/>
    <n v="0.08"/>
    <n v="0.94"/>
    <n v="13"/>
    <n v="2366.3115384615385"/>
    <n v="28392.05"/>
    <n v="2184.0038461538461"/>
    <n v="28392.05"/>
  </r>
  <r>
    <x v="2"/>
    <s v="psychology"/>
    <s v="May"/>
    <n v="50154.2"/>
    <n v="37740"/>
    <n v="0.75"/>
    <n v="2820"/>
    <n v="0.06"/>
    <n v="0.81"/>
    <n v="22"/>
    <n v="2279.7363636363634"/>
    <n v="47334.2"/>
    <n v="2151.5545454545454"/>
    <n v="47334.2"/>
  </r>
  <r>
    <x v="2"/>
    <s v="psychology"/>
    <s v="June"/>
    <n v="32911.1"/>
    <n v="26550"/>
    <n v="0.81"/>
    <n v="2985"/>
    <n v="0.09"/>
    <n v="0.9"/>
    <n v="14"/>
    <n v="2350.792857142857"/>
    <n v="29926.1"/>
    <n v="2137.5785714285712"/>
    <n v="29926.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30">
  <r>
    <x v="0"/>
    <s v="nursing"/>
    <s v="September"/>
    <n v="1430919.7"/>
    <n v="941520"/>
    <n v="0.66"/>
    <n v="177975"/>
    <n v="0.12"/>
    <n v="0.78"/>
    <n v="21"/>
    <n v="68139.033333333326"/>
    <n v="1252944.7"/>
    <n v="59664.033333333333"/>
    <n v="1252944.7"/>
  </r>
  <r>
    <x v="0"/>
    <s v="nursing"/>
    <s v="October"/>
    <n v="1493963.6"/>
    <n v="818175"/>
    <n v="0.55000000000000004"/>
    <n v="196995"/>
    <n v="0.13"/>
    <n v="0.68"/>
    <n v="22"/>
    <n v="67907.436363636371"/>
    <n v="1296968.6000000001"/>
    <n v="58953.118181818187"/>
    <n v="1296968.6000000001"/>
  </r>
  <r>
    <x v="0"/>
    <s v="nursing"/>
    <s v="November"/>
    <n v="945605.52"/>
    <n v="569715"/>
    <n v="0.6"/>
    <n v="164655"/>
    <n v="0.17"/>
    <n v="0.78"/>
    <n v="14"/>
    <n v="67543.251428571428"/>
    <n v="780950.52"/>
    <n v="55782.18"/>
    <n v="780950.52"/>
  </r>
  <r>
    <x v="0"/>
    <s v="nursing"/>
    <s v="December"/>
    <n v="1016136.3"/>
    <n v="584610"/>
    <n v="0.57999999999999996"/>
    <n v="187350"/>
    <n v="0.18"/>
    <n v="0.76"/>
    <n v="15"/>
    <n v="67742.42"/>
    <n v="828786.3"/>
    <n v="55252.420000000006"/>
    <n v="828786.3"/>
  </r>
  <r>
    <x v="0"/>
    <s v="nursing"/>
    <s v="January"/>
    <n v="1076927.3600000001"/>
    <n v="713565"/>
    <n v="0.66"/>
    <n v="208110"/>
    <n v="0.19"/>
    <n v="0.86"/>
    <n v="16"/>
    <n v="67307.960000000006"/>
    <n v="868817.3600000001"/>
    <n v="54301.085000000006"/>
    <n v="868817.3600000001"/>
  </r>
  <r>
    <x v="0"/>
    <s v="nursing"/>
    <s v="February"/>
    <n v="1233870.04"/>
    <n v="698370"/>
    <n v="0.56999999999999995"/>
    <n v="247215"/>
    <n v="0.2"/>
    <n v="0.77"/>
    <n v="17"/>
    <n v="72580.590588235296"/>
    <n v="986655.04"/>
    <n v="58038.531764705884"/>
    <n v="986655.04"/>
  </r>
  <r>
    <x v="0"/>
    <s v="nursing"/>
    <s v="March"/>
    <n v="1449629.76"/>
    <n v="926610"/>
    <n v="0.64"/>
    <n v="289920"/>
    <n v="0.2"/>
    <n v="0.84"/>
    <n v="22"/>
    <n v="65892.261818181825"/>
    <n v="1159709.76"/>
    <n v="52714.080000000002"/>
    <n v="1159709.76"/>
  </r>
  <r>
    <x v="0"/>
    <s v="nursing"/>
    <s v="April"/>
    <n v="979977.45"/>
    <n v="691230"/>
    <n v="0.71"/>
    <n v="187830"/>
    <n v="0.19"/>
    <n v="0.9"/>
    <n v="15"/>
    <n v="65331.829999999994"/>
    <n v="792147.45"/>
    <n v="52809.829999999994"/>
    <n v="792147.45"/>
  </r>
  <r>
    <x v="0"/>
    <s v="nursing"/>
    <s v="May"/>
    <n v="1294277.6000000001"/>
    <n v="881535"/>
    <n v="0.68"/>
    <n v="225300"/>
    <n v="0.17"/>
    <n v="0.86"/>
    <n v="20"/>
    <n v="64713.880000000005"/>
    <n v="1068977.6000000001"/>
    <n v="53448.880000000005"/>
    <n v="1068977.6000000001"/>
  </r>
  <r>
    <x v="0"/>
    <s v="nursing"/>
    <s v="June"/>
    <n v="769320.95999999996"/>
    <n v="638190"/>
    <n v="0.83"/>
    <n v="172560"/>
    <n v="0.22"/>
    <n v="1.05"/>
    <n v="12"/>
    <n v="64110.079999999994"/>
    <n v="596760.96"/>
    <n v="49730.079999999994"/>
    <n v="596760.96"/>
  </r>
  <r>
    <x v="1"/>
    <s v="nursing"/>
    <s v="September"/>
    <n v="1130761.42"/>
    <n v="520095"/>
    <n v="0.46"/>
    <n v="115755"/>
    <n v="0.1"/>
    <n v="0.56000000000000005"/>
    <n v="17"/>
    <n v="66515.37764705882"/>
    <n v="1015006.4199999999"/>
    <n v="59706.259999999995"/>
    <n v="1015006.4199999999"/>
  </r>
  <r>
    <x v="1"/>
    <s v="nursing"/>
    <s v="October"/>
    <n v="1362717.26"/>
    <n v="797280"/>
    <n v="0.59"/>
    <n v="151665"/>
    <n v="0.11"/>
    <n v="0.7"/>
    <n v="21"/>
    <n v="64891.298095238097"/>
    <n v="1211052.26"/>
    <n v="57669.155238095242"/>
    <n v="1211052.26"/>
  </r>
  <r>
    <x v="1"/>
    <s v="nursing"/>
    <s v="November"/>
    <n v="982288.8"/>
    <n v="659445"/>
    <n v="0.67"/>
    <n v="136830"/>
    <n v="0.14000000000000001"/>
    <n v="0.81"/>
    <n v="15"/>
    <n v="65485.920000000006"/>
    <n v="845458.8"/>
    <n v="56363.920000000006"/>
    <n v="845458.8"/>
  </r>
  <r>
    <x v="1"/>
    <s v="nursing"/>
    <s v="December"/>
    <n v="897081.54"/>
    <n v="642720"/>
    <n v="0.72"/>
    <n v="131235"/>
    <n v="0.15"/>
    <n v="0.86"/>
    <n v="14"/>
    <n v="64077.252857142863"/>
    <n v="765846.54"/>
    <n v="54703.32428571429"/>
    <n v="765846.54"/>
  </r>
  <r>
    <x v="1"/>
    <s v="nursing"/>
    <s v="January"/>
    <n v="1222645.24"/>
    <n v="899820"/>
    <n v="0.74"/>
    <n v="204570"/>
    <n v="0.17"/>
    <n v="0.9"/>
    <n v="19"/>
    <n v="64349.749473684213"/>
    <n v="1018075.24"/>
    <n v="53582.907368421053"/>
    <n v="1018075.24"/>
  </r>
  <r>
    <x v="1"/>
    <s v="nursing"/>
    <s v="February"/>
    <n v="1194089.28"/>
    <n v="953385"/>
    <n v="0.8"/>
    <n v="208620"/>
    <n v="0.17"/>
    <n v="0.97"/>
    <n v="19"/>
    <n v="62846.804210526316"/>
    <n v="985469.28"/>
    <n v="51866.804210526316"/>
    <n v="985469.28"/>
  </r>
  <r>
    <x v="1"/>
    <s v="nursing"/>
    <s v="March"/>
    <n v="1340890.24"/>
    <n v="1112370"/>
    <n v="0.83"/>
    <n v="236610"/>
    <n v="0.18"/>
    <n v="1.01"/>
    <n v="23"/>
    <n v="58299.575652173909"/>
    <n v="1104280.24"/>
    <n v="48012.184347826085"/>
    <n v="1104280.24"/>
  </r>
  <r>
    <x v="1"/>
    <s v="nursing"/>
    <s v="April"/>
    <n v="867730.04"/>
    <n v="708240"/>
    <n v="0.82"/>
    <n v="159195"/>
    <n v="0.18"/>
    <n v="1"/>
    <n v="14"/>
    <n v="61980.717142857146"/>
    <n v="708535.04"/>
    <n v="50609.645714285718"/>
    <n v="708535.04"/>
  </r>
  <r>
    <x v="1"/>
    <s v="nursing"/>
    <s v="May"/>
    <n v="1314663.78"/>
    <n v="1043595"/>
    <n v="0.79"/>
    <n v="198330"/>
    <n v="0.15"/>
    <n v="0.94"/>
    <n v="21"/>
    <n v="62603.037142857145"/>
    <n v="1116333.78"/>
    <n v="53158.751428571428"/>
    <n v="1116333.78"/>
  </r>
  <r>
    <x v="1"/>
    <s v="nursing"/>
    <s v="June"/>
    <n v="955183.05"/>
    <n v="699135"/>
    <n v="0.73"/>
    <n v="146895"/>
    <n v="0.15"/>
    <n v="0.89"/>
    <n v="15"/>
    <n v="63678.87"/>
    <n v="808288.05"/>
    <n v="53885.87"/>
    <n v="808288.05"/>
  </r>
  <r>
    <x v="2"/>
    <s v="nursing "/>
    <s v="September"/>
    <n v="1047447"/>
    <n v="822495"/>
    <n v="0.79"/>
    <n v="135045"/>
    <n v="0.13"/>
    <n v="0.91"/>
    <n v="19"/>
    <n v="55128.789473684214"/>
    <n v="912402"/>
    <n v="48021.15789473684"/>
    <n v="912402"/>
  </r>
  <r>
    <x v="2"/>
    <s v="nursing "/>
    <s v="October"/>
    <n v="1109669.3999999999"/>
    <n v="879225"/>
    <n v="0.79"/>
    <n v="170370"/>
    <n v="0.15"/>
    <n v="0.95"/>
    <n v="20"/>
    <n v="55483.469999999994"/>
    <n v="939299.39999999991"/>
    <n v="46964.969999999994"/>
    <n v="939299.39999999991"/>
  </r>
  <r>
    <x v="2"/>
    <s v="nursing "/>
    <s v="November"/>
    <n v="901458.88"/>
    <n v="733650"/>
    <n v="0.81"/>
    <n v="159150"/>
    <n v="0.18"/>
    <n v="0.99"/>
    <n v="16"/>
    <n v="56341.18"/>
    <n v="742308.88"/>
    <n v="46394.305"/>
    <n v="742308.88"/>
  </r>
  <r>
    <x v="2"/>
    <s v="nursing "/>
    <s v="December"/>
    <n v="980956.88"/>
    <n v="727500"/>
    <n v="0.74"/>
    <n v="208545"/>
    <n v="0.21"/>
    <n v="0.95"/>
    <n v="17"/>
    <n v="57703.345882352944"/>
    <n v="772411.88"/>
    <n v="45435.992941176468"/>
    <n v="772411.88"/>
  </r>
  <r>
    <x v="2"/>
    <s v="nursing "/>
    <s v="January"/>
    <n v="914332.36"/>
    <n v="766065"/>
    <n v="0.84"/>
    <n v="165570"/>
    <n v="0.18"/>
    <n v="1.02"/>
    <n v="16"/>
    <n v="57145.772499999999"/>
    <n v="748762.36"/>
    <n v="46797.647499999999"/>
    <n v="748762.36"/>
  </r>
  <r>
    <x v="2"/>
    <s v="nursing "/>
    <s v="February"/>
    <n v="1080724.2"/>
    <n v="892365"/>
    <n v="0.83"/>
    <n v="218430"/>
    <n v="0.2"/>
    <n v="1.03"/>
    <n v="18"/>
    <n v="60040.23333333333"/>
    <n v="862294.2"/>
    <n v="47905.23333333333"/>
    <n v="862294.2"/>
  </r>
  <r>
    <x v="2"/>
    <s v="nursing "/>
    <s v="March"/>
    <n v="1385166.3"/>
    <n v="1103745"/>
    <n v="0.8"/>
    <n v="264675"/>
    <n v="0.19"/>
    <n v="0.99"/>
    <n v="23"/>
    <n v="60224.621739130438"/>
    <n v="1120491.3"/>
    <n v="48717.013043478262"/>
    <n v="1120491.3"/>
  </r>
  <r>
    <x v="2"/>
    <s v="nursing "/>
    <s v="April"/>
    <n v="808426.77"/>
    <n v="667665"/>
    <n v="0.83"/>
    <n v="152865"/>
    <n v="0.19"/>
    <n v="1.01"/>
    <n v="13"/>
    <n v="62186.674615384618"/>
    <n v="655561.77"/>
    <n v="50427.828461538462"/>
    <n v="655561.77"/>
  </r>
  <r>
    <x v="2"/>
    <s v="nursing "/>
    <s v="May"/>
    <n v="1371857.16"/>
    <n v="1058850"/>
    <n v="0.77"/>
    <n v="235755"/>
    <n v="0.17"/>
    <n v="0.94"/>
    <n v="22"/>
    <n v="62357.143636363631"/>
    <n v="1136102.1599999999"/>
    <n v="51641.007272727271"/>
    <n v="1136102.1599999999"/>
  </r>
  <r>
    <x v="2"/>
    <s v="nursing "/>
    <s v="June"/>
    <n v="878804.36"/>
    <n v="661695"/>
    <n v="0.75"/>
    <n v="153510"/>
    <n v="0.17"/>
    <n v="0.93"/>
    <n v="14"/>
    <n v="62771.74"/>
    <n v="725294.36"/>
    <n v="51806.74"/>
    <n v="725294.36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31">
  <r>
    <x v="0"/>
    <x v="0"/>
    <s v="September"/>
    <n v="6163219.3899999997"/>
    <x v="0"/>
    <n v="0.73"/>
    <n v="650310"/>
    <n v="0.11"/>
    <n v="0.83"/>
    <n v="21"/>
    <n v="293486.6376190476"/>
    <n v="213176.42857142858"/>
    <x v="0"/>
    <n v="262519.49476190476"/>
  </r>
  <r>
    <x v="0"/>
    <x v="0"/>
    <s v="October"/>
    <n v="6574560.5199999996"/>
    <x v="1"/>
    <n v="0.67"/>
    <n v="844170"/>
    <n v="0.13"/>
    <n v="0.8"/>
    <n v="22"/>
    <n v="298843.65999999997"/>
    <n v="201645"/>
    <x v="1"/>
    <n v="260472.29636363636"/>
  </r>
  <r>
    <x v="0"/>
    <x v="0"/>
    <s v="November"/>
    <n v="4207896.9800000004"/>
    <x v="2"/>
    <n v="0.76"/>
    <n v="841695"/>
    <n v="0.2"/>
    <n v="0.96"/>
    <n v="14"/>
    <n v="300564.07"/>
    <n v="227619.64285714287"/>
    <x v="2"/>
    <n v="240442.99857142862"/>
  </r>
  <r>
    <x v="0"/>
    <x v="0"/>
    <s v="December"/>
    <n v="4506751.5"/>
    <x v="3"/>
    <n v="0.7"/>
    <n v="731955"/>
    <n v="0.16"/>
    <n v="0.86"/>
    <n v="15"/>
    <n v="300450.09999999998"/>
    <n v="210758"/>
    <x v="3"/>
    <n v="251653.1"/>
  </r>
  <r>
    <x v="0"/>
    <x v="0"/>
    <s v="January"/>
    <n v="4800468.96"/>
    <x v="4"/>
    <n v="0.76"/>
    <n v="831750"/>
    <n v="0.17"/>
    <n v="0.93"/>
    <n v="16"/>
    <n v="300029.31"/>
    <n v="227725.3125"/>
    <x v="4"/>
    <n v="248044.935"/>
  </r>
  <r>
    <x v="0"/>
    <x v="0"/>
    <s v="February"/>
    <n v="5568512.2800000003"/>
    <x v="5"/>
    <n v="0.68"/>
    <n v="1052940"/>
    <n v="0.19"/>
    <n v="0.86"/>
    <n v="17"/>
    <n v="327559.54588235298"/>
    <n v="221392.9411764706"/>
    <x v="5"/>
    <n v="265621.89882352942"/>
  </r>
  <r>
    <x v="0"/>
    <x v="0"/>
    <s v="March"/>
    <n v="6682640.9199999999"/>
    <x v="6"/>
    <n v="0.67"/>
    <n v="1000560"/>
    <n v="0.15"/>
    <n v="0.82"/>
    <n v="22"/>
    <n v="303756.40545454546"/>
    <n v="204445.22727272726"/>
    <x v="6"/>
    <n v="258276.40545454546"/>
  </r>
  <r>
    <x v="0"/>
    <x v="0"/>
    <s v="April"/>
    <n v="4505046"/>
    <x v="7"/>
    <n v="0.76"/>
    <n v="901425"/>
    <n v="0.2"/>
    <n v="0.96"/>
    <n v="15"/>
    <n v="300336.40000000002"/>
    <n v="228471"/>
    <x v="7"/>
    <n v="240241.4"/>
  </r>
  <r>
    <x v="0"/>
    <x v="0"/>
    <s v="May"/>
    <n v="5988726.4000000004"/>
    <x v="8"/>
    <n v="0.7"/>
    <n v="890550"/>
    <n v="0.15"/>
    <n v="0.84"/>
    <n v="20"/>
    <n v="299436.32"/>
    <n v="208287"/>
    <x v="8"/>
    <n v="254908.82"/>
  </r>
  <r>
    <x v="0"/>
    <x v="0"/>
    <s v="June"/>
    <n v="3570930.72"/>
    <x v="9"/>
    <n v="0.78"/>
    <n v="728490"/>
    <n v="0.2"/>
    <n v="0.99"/>
    <n v="12"/>
    <n v="297577.56"/>
    <n v="232811.25"/>
    <x v="9"/>
    <n v="236870.06000000003"/>
  </r>
  <r>
    <x v="1"/>
    <x v="0"/>
    <s v="September"/>
    <n v="5310895.62"/>
    <x v="10"/>
    <n v="0.61"/>
    <n v="485550"/>
    <n v="0.09"/>
    <n v="0.7"/>
    <n v="17"/>
    <n v="312405.62470588234"/>
    <n v="189570"/>
    <x v="10"/>
    <n v="283843.86"/>
  </r>
  <r>
    <x v="1"/>
    <x v="0"/>
    <s v="October"/>
    <n v="6383420.2800000003"/>
    <x v="11"/>
    <n v="0.69"/>
    <n v="787785"/>
    <n v="0.12"/>
    <n v="0.81"/>
    <n v="21"/>
    <n v="303972.39428571431"/>
    <n v="209301.42857142858"/>
    <x v="11"/>
    <n v="266458.82285714289"/>
  </r>
  <r>
    <x v="1"/>
    <x v="0"/>
    <s v="November"/>
    <n v="4659653.82"/>
    <x v="12"/>
    <n v="0.75"/>
    <n v="870360"/>
    <n v="0.19"/>
    <n v="0.94"/>
    <n v="15"/>
    <n v="310643.58800000005"/>
    <n v="234338"/>
    <x v="12"/>
    <n v="252619.58800000002"/>
  </r>
  <r>
    <x v="1"/>
    <x v="0"/>
    <s v="December"/>
    <n v="4231586"/>
    <x v="13"/>
    <n v="0.76"/>
    <n v="605130"/>
    <n v="0.14000000000000001"/>
    <n v="0.9"/>
    <n v="14"/>
    <n v="302256.14285714284"/>
    <n v="229238.57142857142"/>
    <x v="13"/>
    <n v="259032.57142857142"/>
  </r>
  <r>
    <x v="1"/>
    <x v="0"/>
    <s v="January"/>
    <n v="5739531.8799999999"/>
    <x v="14"/>
    <n v="0.77"/>
    <n v="908430"/>
    <n v="0.16"/>
    <n v="0.93"/>
    <n v="19"/>
    <n v="302080.62526315788"/>
    <n v="232871.84210526315"/>
    <x v="14"/>
    <n v="254268.52"/>
  </r>
  <r>
    <x v="1"/>
    <x v="0"/>
    <s v="February"/>
    <n v="5727233.3799999999"/>
    <x v="15"/>
    <n v="0.82"/>
    <n v="968715"/>
    <n v="0.17"/>
    <n v="0.99"/>
    <n v="19"/>
    <n v="301433.33578947367"/>
    <n v="247695.78947368421"/>
    <x v="15"/>
    <n v="250448.33578947367"/>
  </r>
  <r>
    <x v="1"/>
    <x v="0"/>
    <s v="March"/>
    <n v="6678885.3200000003"/>
    <x v="16"/>
    <n v="0.79"/>
    <n v="1067895"/>
    <n v="0.16"/>
    <n v="0.95"/>
    <n v="23"/>
    <n v="290386.31826086959"/>
    <n v="229253.47826086957"/>
    <x v="16"/>
    <n v="243956.10086956524"/>
  </r>
  <r>
    <x v="1"/>
    <x v="0"/>
    <s v="April"/>
    <n v="4274402.8600000003"/>
    <x v="17"/>
    <n v="0.79"/>
    <n v="915240"/>
    <n v="0.21"/>
    <n v="1.01"/>
    <n v="14"/>
    <n v="305314.49000000005"/>
    <n v="241584.64285714287"/>
    <x v="17"/>
    <n v="239940.20428571431"/>
  </r>
  <r>
    <x v="1"/>
    <x v="0"/>
    <s v="May"/>
    <n v="6389282.6600000001"/>
    <x v="18"/>
    <n v="0.72"/>
    <n v="876720"/>
    <n v="0.14000000000000001"/>
    <n v="0.86"/>
    <n v="21"/>
    <n v="304251.55523809523"/>
    <n v="219008.57142857142"/>
    <x v="18"/>
    <n v="262502.98380952381"/>
  </r>
  <r>
    <x v="1"/>
    <x v="0"/>
    <s v="June"/>
    <n v="4474526.8499999996"/>
    <x v="19"/>
    <n v="0.64"/>
    <n v="683565"/>
    <n v="0.15"/>
    <n v="0.79"/>
    <n v="15"/>
    <n v="298301.78999999998"/>
    <n v="191457"/>
    <x v="19"/>
    <n v="252730.78999999998"/>
  </r>
  <r>
    <x v="2"/>
    <x v="0"/>
    <s v="September"/>
    <n v="4936287.22"/>
    <x v="20"/>
    <n v="0.8"/>
    <n v="481275"/>
    <n v="0.1"/>
    <n v="0.89"/>
    <n v="19"/>
    <n v="259804.59052631576"/>
    <n v="207146.05263157896"/>
    <x v="20"/>
    <n v="234474.32736842104"/>
  </r>
  <r>
    <x v="2"/>
    <x v="0"/>
    <s v="October"/>
    <n v="5348561.4000000004"/>
    <x v="21"/>
    <n v="0.82"/>
    <n v="791715"/>
    <n v="0.15"/>
    <n v="0.97"/>
    <n v="20"/>
    <n v="267428.07"/>
    <n v="219322.5"/>
    <x v="21"/>
    <n v="227842.32"/>
  </r>
  <r>
    <x v="2"/>
    <x v="0"/>
    <s v="November"/>
    <n v="4271005.4000000004"/>
    <x v="22"/>
    <n v="0.88"/>
    <n v="863010"/>
    <n v="0.2"/>
    <n v="1.08"/>
    <n v="16"/>
    <n v="266937.83750000002"/>
    <n v="235297.5"/>
    <x v="22"/>
    <n v="212999.71250000002"/>
  </r>
  <r>
    <x v="2"/>
    <x v="0"/>
    <s v="December"/>
    <n v="4612313.12"/>
    <x v="23"/>
    <n v="0.77"/>
    <n v="785535"/>
    <n v="0.17"/>
    <n v="0.94"/>
    <n v="17"/>
    <n v="271312.53647058824"/>
    <n v="208606.76470588235"/>
    <x v="23"/>
    <n v="225104.59529411767"/>
  </r>
  <r>
    <x v="2"/>
    <x v="0"/>
    <s v="January"/>
    <n v="4257015"/>
    <x v="24"/>
    <n v="0.83"/>
    <n v="716265"/>
    <n v="0.17"/>
    <n v="1"/>
    <n v="16"/>
    <n v="266063.4375"/>
    <n v="220879.6875"/>
    <x v="24"/>
    <n v="221296.875"/>
  </r>
  <r>
    <x v="2"/>
    <x v="0"/>
    <s v="February"/>
    <n v="4906125.92"/>
    <x v="25"/>
    <n v="0.82"/>
    <n v="838155"/>
    <n v="0.17"/>
    <n v="0.99"/>
    <n v="18"/>
    <n v="272562.55111111113"/>
    <n v="224042.5"/>
    <x v="25"/>
    <n v="225998.38444444444"/>
  </r>
  <r>
    <x v="2"/>
    <x v="0"/>
    <s v="March"/>
    <n v="6203182.7599999998"/>
    <x v="26"/>
    <n v="0.77"/>
    <n v="951075"/>
    <n v="0.15"/>
    <n v="0.92"/>
    <n v="23"/>
    <n v="269703.59826086956"/>
    <n v="207519.78260869565"/>
    <x v="26"/>
    <n v="228352.5113043478"/>
  </r>
  <r>
    <x v="2"/>
    <x v="0"/>
    <s v="April"/>
    <n v="3588727.98"/>
    <x v="27"/>
    <n v="0.85"/>
    <n v="773625"/>
    <n v="0.22"/>
    <n v="1.07"/>
    <n v="13"/>
    <n v="276055.99846153846"/>
    <n v="235130.76923076922"/>
    <x v="27"/>
    <n v="216546.38307692308"/>
  </r>
  <r>
    <x v="2"/>
    <x v="0"/>
    <s v="May"/>
    <n v="6073563.5999999996"/>
    <x v="28"/>
    <n v="0.76"/>
    <n v="887115"/>
    <n v="0.15"/>
    <n v="0.9"/>
    <n v="22"/>
    <n v="276071.07272727269"/>
    <n v="208447.5"/>
    <x v="28"/>
    <n v="235747.66363636361"/>
  </r>
  <r>
    <x v="2"/>
    <x v="0"/>
    <s v="June"/>
    <n v="3909894.04"/>
    <x v="29"/>
    <n v="0.69"/>
    <n v="609630"/>
    <n v="0.16"/>
    <n v="0.85"/>
    <n v="14"/>
    <n v="279278.14571428573"/>
    <n v="193383.21428571429"/>
    <x v="29"/>
    <n v="235733.14571428573"/>
  </r>
  <r>
    <x v="3"/>
    <x v="1"/>
    <m/>
    <m/>
    <x v="30"/>
    <m/>
    <m/>
    <m/>
    <m/>
    <m/>
    <m/>
    <m/>
    <x v="3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s v="nursing"/>
    <s v="September"/>
    <n v="1430919.7"/>
    <n v="941520"/>
    <n v="0.66"/>
    <n v="177975"/>
    <n v="0.12"/>
    <n v="0.78"/>
    <n v="21"/>
    <n v="68139.033333333326"/>
    <n v="1252944.7"/>
    <n v="59664.033333333333"/>
  </r>
  <r>
    <x v="0"/>
    <s v="nursing"/>
    <s v="October"/>
    <n v="1493963.6"/>
    <n v="818175"/>
    <n v="0.55000000000000004"/>
    <n v="196995"/>
    <n v="0.13"/>
    <n v="0.68"/>
    <n v="22"/>
    <n v="67907.436363636371"/>
    <n v="1296968.6000000001"/>
    <n v="58953.118181818187"/>
  </r>
  <r>
    <x v="0"/>
    <s v="nursing"/>
    <s v="November"/>
    <n v="945605.52"/>
    <n v="569715"/>
    <n v="0.6"/>
    <n v="164655"/>
    <n v="0.17"/>
    <n v="0.78"/>
    <n v="14"/>
    <n v="67543.251428571428"/>
    <n v="780950.52"/>
    <n v="55782.18"/>
  </r>
  <r>
    <x v="0"/>
    <s v="nursing"/>
    <s v="December"/>
    <n v="1016136.3"/>
    <n v="584610"/>
    <n v="0.57999999999999996"/>
    <n v="187350"/>
    <n v="0.18"/>
    <n v="0.76"/>
    <n v="15"/>
    <n v="67742.42"/>
    <n v="828786.3"/>
    <n v="55252.420000000006"/>
  </r>
  <r>
    <x v="0"/>
    <s v="nursing"/>
    <s v="January"/>
    <n v="1076927.3600000001"/>
    <n v="713565"/>
    <n v="0.66"/>
    <n v="208110"/>
    <n v="0.19"/>
    <n v="0.86"/>
    <n v="16"/>
    <n v="67307.960000000006"/>
    <n v="868817.3600000001"/>
    <n v="54301.085000000006"/>
  </r>
  <r>
    <x v="0"/>
    <s v="nursing"/>
    <s v="February"/>
    <n v="1233870.04"/>
    <n v="698370"/>
    <n v="0.56999999999999995"/>
    <n v="247215"/>
    <n v="0.2"/>
    <n v="0.77"/>
    <n v="17"/>
    <n v="72580.590588235296"/>
    <n v="986655.04"/>
    <n v="58038.531764705884"/>
  </r>
  <r>
    <x v="0"/>
    <s v="nursing"/>
    <s v="March"/>
    <n v="1449629.76"/>
    <n v="926610"/>
    <n v="0.64"/>
    <n v="289920"/>
    <n v="0.2"/>
    <n v="0.84"/>
    <n v="22"/>
    <n v="65892.261818181825"/>
    <n v="1159709.76"/>
    <n v="52714.080000000002"/>
  </r>
  <r>
    <x v="0"/>
    <s v="nursing"/>
    <s v="April"/>
    <n v="979977.45"/>
    <n v="691230"/>
    <n v="0.71"/>
    <n v="187830"/>
    <n v="0.19"/>
    <n v="0.9"/>
    <n v="15"/>
    <n v="65331.829999999994"/>
    <n v="792147.45"/>
    <n v="52809.829999999994"/>
  </r>
  <r>
    <x v="0"/>
    <s v="nursing"/>
    <s v="May"/>
    <n v="1294277.6000000001"/>
    <n v="881535"/>
    <n v="0.68"/>
    <n v="225300"/>
    <n v="0.17"/>
    <n v="0.86"/>
    <n v="20"/>
    <n v="64713.880000000005"/>
    <n v="1068977.6000000001"/>
    <n v="53448.880000000005"/>
  </r>
  <r>
    <x v="0"/>
    <s v="nursing"/>
    <s v="June"/>
    <n v="769320.95999999996"/>
    <n v="638190"/>
    <n v="0.83"/>
    <n v="172560"/>
    <n v="0.22"/>
    <n v="1.05"/>
    <n v="12"/>
    <n v="64110.079999999994"/>
    <n v="596760.96"/>
    <n v="49730.079999999994"/>
  </r>
  <r>
    <x v="1"/>
    <s v="nursing"/>
    <s v="September"/>
    <n v="1130761.42"/>
    <n v="520095"/>
    <n v="0.46"/>
    <n v="115755"/>
    <n v="0.1"/>
    <n v="0.56000000000000005"/>
    <n v="17"/>
    <n v="66515.37764705882"/>
    <n v="1015006.4199999999"/>
    <n v="59706.259999999995"/>
  </r>
  <r>
    <x v="1"/>
    <s v="nursing"/>
    <s v="October"/>
    <n v="1362717.26"/>
    <n v="797280"/>
    <n v="0.59"/>
    <n v="151665"/>
    <n v="0.11"/>
    <n v="0.7"/>
    <n v="21"/>
    <n v="64891.298095238097"/>
    <n v="1211052.26"/>
    <n v="57669.155238095242"/>
  </r>
  <r>
    <x v="1"/>
    <s v="nursing"/>
    <s v="November"/>
    <n v="982288.8"/>
    <n v="659445"/>
    <n v="0.67"/>
    <n v="136830"/>
    <n v="0.14000000000000001"/>
    <n v="0.81"/>
    <n v="15"/>
    <n v="65485.920000000006"/>
    <n v="845458.8"/>
    <n v="56363.920000000006"/>
  </r>
  <r>
    <x v="1"/>
    <s v="nursing"/>
    <s v="December"/>
    <n v="897081.54"/>
    <n v="642720"/>
    <n v="0.72"/>
    <n v="131235"/>
    <n v="0.15"/>
    <n v="0.86"/>
    <n v="14"/>
    <n v="64077.252857142863"/>
    <n v="765846.54"/>
    <n v="54703.32428571429"/>
  </r>
  <r>
    <x v="1"/>
    <s v="nursing"/>
    <s v="January"/>
    <n v="1222645.24"/>
    <n v="899820"/>
    <n v="0.74"/>
    <n v="204570"/>
    <n v="0.17"/>
    <n v="0.9"/>
    <n v="19"/>
    <n v="64349.749473684213"/>
    <n v="1018075.24"/>
    <n v="53582.907368421053"/>
  </r>
  <r>
    <x v="1"/>
    <s v="nursing"/>
    <s v="February"/>
    <n v="1194089.28"/>
    <n v="953385"/>
    <n v="0.8"/>
    <n v="208620"/>
    <n v="0.17"/>
    <n v="0.97"/>
    <n v="19"/>
    <n v="62846.804210526316"/>
    <n v="985469.28"/>
    <n v="51866.804210526316"/>
  </r>
  <r>
    <x v="1"/>
    <s v="nursing"/>
    <s v="March"/>
    <n v="1340890.24"/>
    <n v="1112370"/>
    <n v="0.83"/>
    <n v="236610"/>
    <n v="0.18"/>
    <n v="1.01"/>
    <n v="23"/>
    <n v="58299.575652173909"/>
    <n v="1104280.24"/>
    <n v="48012.184347826085"/>
  </r>
  <r>
    <x v="1"/>
    <s v="nursing"/>
    <s v="April"/>
    <n v="867730.04"/>
    <n v="708240"/>
    <n v="0.82"/>
    <n v="159195"/>
    <n v="0.18"/>
    <n v="1"/>
    <n v="14"/>
    <n v="61980.717142857146"/>
    <n v="708535.04"/>
    <n v="50609.645714285718"/>
  </r>
  <r>
    <x v="1"/>
    <s v="nursing"/>
    <s v="May"/>
    <n v="1314663.78"/>
    <n v="1043595"/>
    <n v="0.79"/>
    <n v="198330"/>
    <n v="0.15"/>
    <n v="0.94"/>
    <n v="21"/>
    <n v="62603.037142857145"/>
    <n v="1116333.78"/>
    <n v="53158.751428571428"/>
  </r>
  <r>
    <x v="1"/>
    <s v="nursing"/>
    <s v="June"/>
    <n v="955183.05"/>
    <n v="699135"/>
    <n v="0.73"/>
    <n v="146895"/>
    <n v="0.15"/>
    <n v="0.89"/>
    <n v="15"/>
    <n v="63678.87"/>
    <n v="808288.05"/>
    <n v="53885.87"/>
  </r>
  <r>
    <x v="2"/>
    <s v="nursing "/>
    <s v="September"/>
    <n v="1047447"/>
    <n v="822495"/>
    <n v="0.79"/>
    <n v="135045"/>
    <n v="0.13"/>
    <n v="0.91"/>
    <n v="19"/>
    <n v="55128.789473684214"/>
    <n v="912402"/>
    <n v="48021.15789473684"/>
  </r>
  <r>
    <x v="2"/>
    <s v="nursing "/>
    <s v="October"/>
    <n v="1109669.3999999999"/>
    <n v="879225"/>
    <n v="0.79"/>
    <n v="170370"/>
    <n v="0.15"/>
    <n v="0.95"/>
    <n v="20"/>
    <n v="55483.469999999994"/>
    <n v="939299.39999999991"/>
    <n v="46964.969999999994"/>
  </r>
  <r>
    <x v="2"/>
    <s v="nursing "/>
    <s v="November"/>
    <n v="901458.88"/>
    <n v="733650"/>
    <n v="0.81"/>
    <n v="159150"/>
    <n v="0.18"/>
    <n v="0.99"/>
    <n v="16"/>
    <n v="56341.18"/>
    <n v="742308.88"/>
    <n v="46394.305"/>
  </r>
  <r>
    <x v="2"/>
    <s v="nursing "/>
    <s v="December"/>
    <n v="980956.88"/>
    <n v="727500"/>
    <n v="0.74"/>
    <n v="208545"/>
    <n v="0.21"/>
    <n v="0.95"/>
    <n v="17"/>
    <n v="57703.345882352944"/>
    <n v="772411.88"/>
    <n v="45435.992941176468"/>
  </r>
  <r>
    <x v="2"/>
    <s v="nursing "/>
    <s v="January"/>
    <n v="914332.36"/>
    <n v="766065"/>
    <n v="0.84"/>
    <n v="165570"/>
    <n v="0.18"/>
    <n v="1.02"/>
    <n v="16"/>
    <n v="57145.772499999999"/>
    <n v="748762.36"/>
    <n v="46797.647499999999"/>
  </r>
  <r>
    <x v="2"/>
    <s v="nursing "/>
    <s v="February"/>
    <n v="1080724.2"/>
    <n v="892365"/>
    <n v="0.83"/>
    <n v="218430"/>
    <n v="0.2"/>
    <n v="1.03"/>
    <n v="18"/>
    <n v="60040.23333333333"/>
    <n v="862294.2"/>
    <n v="47905.23333333333"/>
  </r>
  <r>
    <x v="2"/>
    <s v="nursing "/>
    <s v="March"/>
    <n v="1385166.3"/>
    <n v="1103745"/>
    <n v="0.8"/>
    <n v="264675"/>
    <n v="0.19"/>
    <n v="0.99"/>
    <n v="23"/>
    <n v="60224.621739130438"/>
    <n v="1120491.3"/>
    <n v="48717.013043478262"/>
  </r>
  <r>
    <x v="2"/>
    <s v="nursing "/>
    <s v="April"/>
    <n v="808426.77"/>
    <n v="667665"/>
    <n v="0.83"/>
    <n v="152865"/>
    <n v="0.19"/>
    <n v="1.01"/>
    <n v="13"/>
    <n v="62186.674615384618"/>
    <n v="655561.77"/>
    <n v="50427.828461538462"/>
  </r>
  <r>
    <x v="2"/>
    <s v="nursing "/>
    <s v="May"/>
    <n v="1371857.16"/>
    <n v="1058850"/>
    <n v="0.77"/>
    <n v="235755"/>
    <n v="0.17"/>
    <n v="0.94"/>
    <n v="22"/>
    <n v="62357.143636363631"/>
    <n v="1136102.1599999999"/>
    <n v="51641.007272727271"/>
  </r>
  <r>
    <x v="2"/>
    <s v="nursing "/>
    <s v="June"/>
    <n v="878804.36"/>
    <n v="661695"/>
    <n v="0.75"/>
    <n v="153510"/>
    <n v="0.17"/>
    <n v="0.93"/>
    <n v="14"/>
    <n v="62771.74"/>
    <n v="725294.36"/>
    <n v="51806.7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s v="occupational therapy"/>
    <s v="September"/>
    <n v="705218.88"/>
    <n v="470175"/>
    <n v="0.67"/>
    <n v="93285"/>
    <n v="0.13"/>
    <n v="0.8"/>
    <n v="21"/>
    <n v="33581.851428571426"/>
    <n v="611933.88"/>
    <n v="29139.708571428571"/>
  </r>
  <r>
    <x v="0"/>
    <s v="occupational therapy"/>
    <s v="October"/>
    <n v="748861.24"/>
    <n v="475380"/>
    <n v="0.63"/>
    <n v="135825"/>
    <n v="0.18"/>
    <n v="0.82"/>
    <n v="22"/>
    <n v="34039.14727272727"/>
    <n v="613036.24"/>
    <n v="27865.283636363634"/>
  </r>
  <r>
    <x v="0"/>
    <s v="occupational therapy"/>
    <s v="November"/>
    <n v="484898.48"/>
    <n v="331725"/>
    <n v="0.68"/>
    <n v="135660"/>
    <n v="0.28000000000000003"/>
    <n v="0.96"/>
    <n v="14"/>
    <n v="34635.60571428571"/>
    <n v="349238.48"/>
    <n v="24945.605714285713"/>
  </r>
  <r>
    <x v="0"/>
    <s v="occupational therapy"/>
    <s v="December"/>
    <n v="520954.35"/>
    <n v="327900"/>
    <n v="0.63"/>
    <n v="118155"/>
    <n v="0.23"/>
    <n v="0.86"/>
    <n v="15"/>
    <n v="34730.29"/>
    <n v="402799.35"/>
    <n v="26853.289999999997"/>
  </r>
  <r>
    <x v="0"/>
    <s v="occupational therapy"/>
    <s v="January"/>
    <n v="558354.64"/>
    <n v="365130"/>
    <n v="0.65"/>
    <n v="129840"/>
    <n v="0.23"/>
    <n v="0.89"/>
    <n v="16"/>
    <n v="34897.165000000001"/>
    <n v="428514.64"/>
    <n v="26782.165000000001"/>
  </r>
  <r>
    <x v="0"/>
    <s v="occupational therapy"/>
    <s v="February"/>
    <n v="657906.6"/>
    <n v="374925"/>
    <n v="0.56999999999999995"/>
    <n v="165015"/>
    <n v="0.25"/>
    <n v="0.82"/>
    <n v="17"/>
    <n v="38700.388235294115"/>
    <n v="492891.6"/>
    <n v="28993.623529411765"/>
  </r>
  <r>
    <x v="0"/>
    <s v="occupational therapy"/>
    <s v="March"/>
    <n v="793183.2"/>
    <n v="454740"/>
    <n v="0.56999999999999995"/>
    <n v="121350"/>
    <n v="0.15"/>
    <n v="0.73"/>
    <n v="22"/>
    <n v="36053.781818181815"/>
    <n v="671833.2"/>
    <n v="30537.872727272726"/>
  </r>
  <r>
    <x v="0"/>
    <s v="occupational therapy"/>
    <s v="April"/>
    <n v="528451.19999999995"/>
    <n v="348960"/>
    <n v="0.66"/>
    <n v="139695"/>
    <n v="0.26"/>
    <n v="0.92"/>
    <n v="15"/>
    <n v="35230.079999999994"/>
    <n v="388756.19999999995"/>
    <n v="25917.079999999998"/>
  </r>
  <r>
    <x v="0"/>
    <s v="occupational therapy"/>
    <s v="May"/>
    <n v="700466.6"/>
    <n v="415155"/>
    <n v="0.59"/>
    <n v="117930"/>
    <n v="0.17"/>
    <n v="0.76"/>
    <n v="20"/>
    <n v="35023.33"/>
    <n v="582536.6"/>
    <n v="29126.829999999998"/>
  </r>
  <r>
    <x v="0"/>
    <s v="occupational therapy"/>
    <s v="June"/>
    <n v="413720.28"/>
    <n v="284955"/>
    <n v="0.69"/>
    <n v="106635"/>
    <n v="0.26"/>
    <n v="0.95"/>
    <n v="12"/>
    <n v="34476.69"/>
    <n v="307085.28000000003"/>
    <n v="25590.440000000002"/>
  </r>
  <r>
    <x v="1"/>
    <s v="occupational therapy"/>
    <s v="September"/>
    <n v="638877.07999999996"/>
    <n v="317850"/>
    <n v="0.5"/>
    <n v="61635"/>
    <n v="0.1"/>
    <n v="0.59"/>
    <n v="17"/>
    <n v="37581.004705882347"/>
    <n v="577242.07999999996"/>
    <n v="33955.416470588236"/>
  </r>
  <r>
    <x v="1"/>
    <s v="occupational therapy"/>
    <s v="October"/>
    <n v="756087.34"/>
    <n v="425040"/>
    <n v="0.56000000000000005"/>
    <n v="104445"/>
    <n v="0.14000000000000001"/>
    <n v="0.7"/>
    <n v="21"/>
    <n v="36004.159047619047"/>
    <n v="651642.34"/>
    <n v="31030.587619047619"/>
  </r>
  <r>
    <x v="1"/>
    <s v="occupational therapy"/>
    <s v="November"/>
    <n v="560561.4"/>
    <n v="334500"/>
    <n v="0.6"/>
    <n v="127635"/>
    <n v="0.23"/>
    <n v="0.82"/>
    <n v="15"/>
    <n v="37370.76"/>
    <n v="432926.4"/>
    <n v="28861.760000000002"/>
  </r>
  <r>
    <x v="1"/>
    <s v="occupational therapy"/>
    <s v="December"/>
    <n v="501287.14"/>
    <n v="295950"/>
    <n v="0.59"/>
    <n v="77400"/>
    <n v="0.15"/>
    <n v="0.74"/>
    <n v="14"/>
    <n v="35806.224285714285"/>
    <n v="423887.14"/>
    <n v="30277.652857142857"/>
  </r>
  <r>
    <x v="1"/>
    <s v="occupational therapy"/>
    <s v="January"/>
    <n v="680788.47999999998"/>
    <n v="423765"/>
    <n v="0.62"/>
    <n v="115410"/>
    <n v="0.17"/>
    <n v="0.79"/>
    <n v="19"/>
    <n v="35830.972631578945"/>
    <n v="565378.48"/>
    <n v="29756.762105263158"/>
  </r>
  <r>
    <x v="1"/>
    <s v="occupational therapy"/>
    <s v="February"/>
    <n v="676871.08"/>
    <n v="453345"/>
    <n v="0.67"/>
    <n v="140640"/>
    <n v="0.21"/>
    <n v="0.88"/>
    <n v="19"/>
    <n v="35624.793684210526"/>
    <n v="536231.07999999996"/>
    <n v="28222.68842105263"/>
  </r>
  <r>
    <x v="1"/>
    <s v="occupational therapy"/>
    <s v="March"/>
    <n v="802377.76"/>
    <n v="489735"/>
    <n v="0.61"/>
    <n v="145320"/>
    <n v="0.18"/>
    <n v="0.79"/>
    <n v="23"/>
    <n v="34885.989565217395"/>
    <n v="657057.76"/>
    <n v="28567.728695652175"/>
  </r>
  <r>
    <x v="1"/>
    <s v="occupational therapy"/>
    <s v="April"/>
    <n v="512480.8"/>
    <n v="295290"/>
    <n v="0.57999999999999996"/>
    <n v="135795"/>
    <n v="0.26"/>
    <n v="0.84"/>
    <n v="14"/>
    <n v="36605.771428571425"/>
    <n v="376685.8"/>
    <n v="26906.12857142857"/>
  </r>
  <r>
    <x v="1"/>
    <s v="occupational therapy"/>
    <s v="May"/>
    <n v="762870.5"/>
    <n v="433515"/>
    <n v="0.56999999999999995"/>
    <n v="110175"/>
    <n v="0.14000000000000001"/>
    <n v="0.71"/>
    <n v="21"/>
    <n v="36327.166666666664"/>
    <n v="652695.5"/>
    <n v="31080.738095238095"/>
  </r>
  <r>
    <x v="1"/>
    <s v="occupational therapy"/>
    <s v="June"/>
    <n v="517414.95"/>
    <n v="274725"/>
    <n v="0.53"/>
    <n v="90060"/>
    <n v="0.17"/>
    <n v="0.71"/>
    <n v="15"/>
    <n v="34494.33"/>
    <n v="427354.95"/>
    <n v="28490.33"/>
  </r>
  <r>
    <x v="2"/>
    <s v="occupational therapy"/>
    <s v="September"/>
    <n v="596716.22"/>
    <n v="391245"/>
    <n v="0.66"/>
    <n v="64020"/>
    <n v="0.11"/>
    <n v="0.76"/>
    <n v="19"/>
    <n v="31406.116842105261"/>
    <n v="532696.22"/>
    <n v="28036.643157894734"/>
  </r>
  <r>
    <x v="2"/>
    <s v="occupational therapy"/>
    <s v="October"/>
    <n v="645602.6"/>
    <n v="409275"/>
    <n v="0.63"/>
    <n v="119505"/>
    <n v="0.19"/>
    <n v="0.82"/>
    <n v="20"/>
    <n v="32280.129999999997"/>
    <n v="526097.6"/>
    <n v="26304.879999999997"/>
  </r>
  <r>
    <x v="2"/>
    <s v="occupational therapy"/>
    <s v="November"/>
    <n v="511330.48"/>
    <n v="373680"/>
    <n v="0.73"/>
    <n v="126435"/>
    <n v="0.25"/>
    <n v="0.98"/>
    <n v="16"/>
    <n v="31958.154999999999"/>
    <n v="384895.48"/>
    <n v="24055.967499999999"/>
  </r>
  <r>
    <x v="2"/>
    <s v="occupational therapy"/>
    <s v="December"/>
    <n v="548765.56000000006"/>
    <n v="364695"/>
    <n v="0.66"/>
    <n v="101610"/>
    <n v="0.19"/>
    <n v="0.85"/>
    <n v="17"/>
    <n v="32280.327058823532"/>
    <n v="447155.56000000006"/>
    <n v="26303.268235294119"/>
  </r>
  <r>
    <x v="2"/>
    <s v="occupational therapy"/>
    <s v="January"/>
    <n v="503485.52"/>
    <n v="354840"/>
    <n v="0.7"/>
    <n v="104055"/>
    <n v="0.21"/>
    <n v="0.91"/>
    <n v="16"/>
    <n v="31467.845000000001"/>
    <n v="399430.52"/>
    <n v="24964.407500000001"/>
  </r>
  <r>
    <x v="2"/>
    <s v="occupational therapy"/>
    <s v="February"/>
    <n v="572678.36"/>
    <n v="401550"/>
    <n v="0.7"/>
    <n v="116010"/>
    <n v="0.2"/>
    <n v="0.9"/>
    <n v="18"/>
    <n v="31815.464444444442"/>
    <n v="456668.36"/>
    <n v="25370.464444444442"/>
  </r>
  <r>
    <x v="2"/>
    <s v="occupational therapy"/>
    <s v="March"/>
    <n v="715182.86"/>
    <n v="482595"/>
    <n v="0.67"/>
    <n v="109965"/>
    <n v="0.15"/>
    <n v="0.83"/>
    <n v="23"/>
    <n v="31094.90695652174"/>
    <n v="605217.86"/>
    <n v="26313.82"/>
  </r>
  <r>
    <x v="2"/>
    <s v="occupational therapy"/>
    <s v="April"/>
    <n v="411195.15"/>
    <n v="302445"/>
    <n v="0.74"/>
    <n v="110535"/>
    <n v="0.27"/>
    <n v="1"/>
    <n v="13"/>
    <n v="31630.396153846155"/>
    <n v="300660.15000000002"/>
    <n v="23127.703846153847"/>
  </r>
  <r>
    <x v="2"/>
    <s v="occupational therapy"/>
    <s v="May"/>
    <n v="692414.04"/>
    <n v="472080"/>
    <n v="0.68"/>
    <n v="120330"/>
    <n v="0.17"/>
    <n v="0.86"/>
    <n v="22"/>
    <n v="31473.365454545456"/>
    <n v="572084.04"/>
    <n v="26003.820000000003"/>
  </r>
  <r>
    <x v="2"/>
    <s v="occupational therapy"/>
    <s v="June"/>
    <n v="445499.64"/>
    <n v="263685"/>
    <n v="0.59"/>
    <n v="82785"/>
    <n v="0.19"/>
    <n v="0.78"/>
    <n v="14"/>
    <n v="31821.402857142857"/>
    <n v="362714.64"/>
    <n v="25908.18857142857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">
  <r>
    <x v="0"/>
    <s v="psycology"/>
    <s v="September"/>
    <n v="71739.06"/>
    <n v="63045"/>
    <n v="0.88"/>
    <n v="4590"/>
    <n v="0.06"/>
    <n v="0.94"/>
    <n v="21"/>
    <n v="3416.1457142857143"/>
    <n v="67149.06"/>
    <x v="0"/>
  </r>
  <r>
    <x v="0"/>
    <s v="psycology"/>
    <s v="October"/>
    <n v="75032.320000000007"/>
    <n v="61140"/>
    <n v="0.81"/>
    <n v="6345"/>
    <n v="0.08"/>
    <n v="0.9"/>
    <n v="22"/>
    <n v="3410.5600000000004"/>
    <n v="68687.320000000007"/>
    <x v="1"/>
  </r>
  <r>
    <x v="0"/>
    <s v="psycology"/>
    <s v="November"/>
    <n v="48527.54"/>
    <n v="44805"/>
    <n v="0.92"/>
    <n v="5250"/>
    <n v="0.11"/>
    <n v="1.03"/>
    <n v="14"/>
    <n v="3466.252857142857"/>
    <n v="43277.54"/>
    <x v="2"/>
  </r>
  <r>
    <x v="0"/>
    <s v="psycology"/>
    <s v="December"/>
    <n v="51572.1"/>
    <n v="44685"/>
    <n v="0.87"/>
    <n v="3555"/>
    <n v="7.0000000000000007E-2"/>
    <n v="0.94"/>
    <n v="15"/>
    <n v="3438.14"/>
    <n v="48017.1"/>
    <x v="3"/>
  </r>
  <r>
    <x v="0"/>
    <s v="psycology"/>
    <s v="January"/>
    <n v="56533.24"/>
    <n v="51660"/>
    <n v="0.91"/>
    <n v="5040"/>
    <n v="0.09"/>
    <n v="1"/>
    <n v="16"/>
    <n v="3533.3274999999999"/>
    <n v="51493.24"/>
    <x v="4"/>
  </r>
  <r>
    <x v="0"/>
    <s v="psycology"/>
    <s v="February"/>
    <n v="65054.12"/>
    <n v="50205"/>
    <n v="0.77"/>
    <n v="5805"/>
    <n v="0.09"/>
    <n v="0.86"/>
    <n v="17"/>
    <n v="3826.7129411764708"/>
    <n v="59249.120000000003"/>
    <x v="5"/>
  </r>
  <r>
    <x v="0"/>
    <s v="psycology"/>
    <s v="March"/>
    <n v="76573.88"/>
    <n v="58290"/>
    <n v="0.76"/>
    <n v="6105"/>
    <n v="0.08"/>
    <n v="0.84"/>
    <n v="22"/>
    <n v="3480.6309090909094"/>
    <n v="70468.88"/>
    <x v="6"/>
  </r>
  <r>
    <x v="0"/>
    <s v="psycology"/>
    <s v="April"/>
    <n v="53905.95"/>
    <n v="44490"/>
    <n v="0.83"/>
    <n v="4935"/>
    <n v="0.09"/>
    <n v="0.92"/>
    <n v="15"/>
    <n v="3593.73"/>
    <n v="48970.95"/>
    <x v="7"/>
  </r>
  <r>
    <x v="0"/>
    <s v="psycology"/>
    <s v="May"/>
    <n v="74025.600000000006"/>
    <n v="51090"/>
    <n v="0.69"/>
    <n v="7065"/>
    <n v="0.1"/>
    <n v="0.79"/>
    <n v="20"/>
    <n v="3701.28"/>
    <n v="66960.600000000006"/>
    <x v="8"/>
  </r>
  <r>
    <x v="0"/>
    <s v="psycology"/>
    <s v="June"/>
    <n v="45286.080000000002"/>
    <n v="43380"/>
    <n v="0.96"/>
    <n v="4155"/>
    <n v="0.09"/>
    <n v="1.05"/>
    <n v="12"/>
    <n v="3773.84"/>
    <n v="41131.08"/>
    <x v="9"/>
  </r>
  <r>
    <x v="1"/>
    <s v="psychology"/>
    <s v="September"/>
    <n v="63942.1"/>
    <n v="49785"/>
    <n v="0.78"/>
    <n v="4950"/>
    <n v="0.08"/>
    <n v="0.86"/>
    <n v="17"/>
    <n v="3761.2999999999997"/>
    <n v="58992.1"/>
    <x v="10"/>
  </r>
  <r>
    <x v="1"/>
    <s v="psychology"/>
    <s v="October"/>
    <n v="71973.14"/>
    <n v="56265"/>
    <n v="0.78"/>
    <n v="4260"/>
    <n v="0.06"/>
    <n v="0.84"/>
    <n v="21"/>
    <n v="3427.2923809523809"/>
    <n v="67713.14"/>
    <x v="11"/>
  </r>
  <r>
    <x v="1"/>
    <s v="psychology"/>
    <s v="November"/>
    <n v="52473.599999999999"/>
    <n v="45390"/>
    <n v="0.87"/>
    <n v="6495"/>
    <n v="0.12"/>
    <n v="0.99"/>
    <n v="15"/>
    <n v="3498.24"/>
    <n v="45978.6"/>
    <x v="12"/>
  </r>
  <r>
    <x v="1"/>
    <s v="psychology"/>
    <s v="December"/>
    <n v="49493"/>
    <n v="43365"/>
    <n v="0.88"/>
    <n v="3645"/>
    <n v="7.0000000000000007E-2"/>
    <n v="0.95"/>
    <n v="14"/>
    <n v="3535.2142857142858"/>
    <n v="45848"/>
    <x v="13"/>
  </r>
  <r>
    <x v="1"/>
    <s v="psychology"/>
    <s v="January"/>
    <n v="64912.1"/>
    <n v="51765"/>
    <n v="0.8"/>
    <n v="4950"/>
    <n v="0.08"/>
    <n v="0.87"/>
    <n v="19"/>
    <n v="3416.4263157894734"/>
    <n v="59962.1"/>
    <x v="14"/>
  </r>
  <r>
    <x v="1"/>
    <s v="psychology"/>
    <s v="February"/>
    <n v="71534.94"/>
    <n v="56565"/>
    <n v="0.79"/>
    <n v="6000"/>
    <n v="0.08"/>
    <n v="0.87"/>
    <n v="19"/>
    <n v="3764.9968421052631"/>
    <n v="65534.94"/>
    <x v="15"/>
  </r>
  <r>
    <x v="1"/>
    <s v="psychology"/>
    <s v="March"/>
    <n v="80007.199999999997"/>
    <n v="62115"/>
    <n v="0.78"/>
    <n v="5310"/>
    <n v="7.0000000000000007E-2"/>
    <n v="0.84"/>
    <n v="23"/>
    <n v="3478.5739130434781"/>
    <n v="74697.2"/>
    <x v="16"/>
  </r>
  <r>
    <x v="1"/>
    <s v="psychology"/>
    <s v="April"/>
    <n v="48999.8"/>
    <n v="40410"/>
    <n v="0.82"/>
    <n v="6075"/>
    <n v="0.12"/>
    <n v="0.95"/>
    <n v="14"/>
    <n v="3499.9857142857145"/>
    <n v="42924.800000000003"/>
    <x v="17"/>
  </r>
  <r>
    <x v="1"/>
    <s v="psychology"/>
    <s v="May"/>
    <n v="73126.5"/>
    <n v="50085"/>
    <n v="0.68"/>
    <n v="5190"/>
    <n v="7.0000000000000007E-2"/>
    <n v="0.76"/>
    <n v="21"/>
    <n v="3482.2142857142858"/>
    <n v="67936.5"/>
    <x v="18"/>
  </r>
  <r>
    <x v="1"/>
    <s v="psychology"/>
    <s v="June"/>
    <n v="50410.5"/>
    <n v="36810"/>
    <n v="0.73"/>
    <n v="5400"/>
    <n v="0.11"/>
    <n v="0.84"/>
    <n v="15"/>
    <n v="3360.7"/>
    <n v="45010.5"/>
    <x v="19"/>
  </r>
  <r>
    <x v="2"/>
    <s v="psychology"/>
    <s v="September"/>
    <n v="48526.2"/>
    <n v="45885"/>
    <n v="0.95"/>
    <n v="1845"/>
    <n v="0.04"/>
    <n v="0.98"/>
    <n v="19"/>
    <n v="2554.0105263157893"/>
    <n v="46681.2"/>
    <x v="20"/>
  </r>
  <r>
    <x v="2"/>
    <s v="psychology"/>
    <s v="October"/>
    <n v="50998"/>
    <n v="45735"/>
    <n v="0.9"/>
    <n v="3255"/>
    <n v="0.06"/>
    <n v="0.96"/>
    <n v="20"/>
    <n v="2549.9"/>
    <n v="47743"/>
    <x v="21"/>
  </r>
  <r>
    <x v="2"/>
    <s v="psychology"/>
    <s v="November"/>
    <n v="39965.599999999999"/>
    <n v="39720"/>
    <n v="0.99"/>
    <n v="3135"/>
    <n v="0.08"/>
    <n v="1.07"/>
    <n v="16"/>
    <n v="2497.85"/>
    <n v="36830.6"/>
    <x v="22"/>
  </r>
  <r>
    <x v="2"/>
    <s v="psychology"/>
    <s v="December"/>
    <n v="44497.78"/>
    <n v="37500"/>
    <n v="0.84"/>
    <n v="2445"/>
    <n v="0.05"/>
    <n v="0.9"/>
    <n v="17"/>
    <n v="2617.5164705882353"/>
    <n v="42052.78"/>
    <x v="23"/>
  </r>
  <r>
    <x v="2"/>
    <s v="psychology"/>
    <s v="January"/>
    <n v="38812"/>
    <n v="34680"/>
    <n v="0.89"/>
    <n v="2010"/>
    <n v="0.05"/>
    <n v="0.95"/>
    <n v="16"/>
    <n v="2425.75"/>
    <n v="36802"/>
    <x v="24"/>
  </r>
  <r>
    <x v="2"/>
    <s v="psychology"/>
    <s v="February"/>
    <n v="45185.599999999999"/>
    <n v="34965"/>
    <n v="0.77"/>
    <n v="2985"/>
    <n v="7.0000000000000007E-2"/>
    <n v="0.84"/>
    <n v="18"/>
    <n v="2510.3111111111111"/>
    <n v="42200.6"/>
    <x v="25"/>
  </r>
  <r>
    <x v="2"/>
    <s v="psychology"/>
    <s v="March"/>
    <n v="54145"/>
    <n v="40470"/>
    <n v="0.75"/>
    <n v="2955"/>
    <n v="0.05"/>
    <n v="0.8"/>
    <n v="23"/>
    <n v="2354.1304347826085"/>
    <n v="51190"/>
    <x v="26"/>
  </r>
  <r>
    <x v="2"/>
    <s v="psychology"/>
    <s v="April"/>
    <n v="30762.05"/>
    <n v="26550"/>
    <n v="0.86"/>
    <n v="2370"/>
    <n v="0.08"/>
    <n v="0.94"/>
    <n v="13"/>
    <n v="2366.3115384615385"/>
    <n v="28392.05"/>
    <x v="27"/>
  </r>
  <r>
    <x v="2"/>
    <s v="psychology"/>
    <s v="May"/>
    <n v="50154.2"/>
    <n v="37740"/>
    <n v="0.75"/>
    <n v="2820"/>
    <n v="0.06"/>
    <n v="0.81"/>
    <n v="22"/>
    <n v="2279.7363636363634"/>
    <n v="47334.2"/>
    <x v="28"/>
  </r>
  <r>
    <x v="2"/>
    <s v="psychology"/>
    <s v="June"/>
    <n v="32911.1"/>
    <n v="26550"/>
    <n v="0.81"/>
    <n v="2985"/>
    <n v="0.09"/>
    <n v="0.9"/>
    <n v="14"/>
    <n v="2350.792857142857"/>
    <n v="29926.1"/>
    <x v="29"/>
  </r>
  <r>
    <x v="3"/>
    <m/>
    <m/>
    <m/>
    <m/>
    <m/>
    <m/>
    <m/>
    <m/>
    <m/>
    <m/>
    <m/>
    <x v="30"/>
  </r>
  <r>
    <x v="3"/>
    <m/>
    <m/>
    <m/>
    <m/>
    <m/>
    <m/>
    <m/>
    <m/>
    <m/>
    <m/>
    <m/>
    <x v="3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">
  <r>
    <x v="0"/>
    <s v="social work "/>
    <s v="September"/>
    <n v="1464913.75"/>
    <n v="1165665"/>
    <n v="0.8"/>
    <n v="105810"/>
    <n v="7.0000000000000007E-2"/>
    <n v="0.87"/>
    <n v="21"/>
    <n v="69757.797619047618"/>
    <n v="1359103.75"/>
    <n v="64719.226190476191"/>
  </r>
  <r>
    <x v="0"/>
    <s v="social work "/>
    <s v="October"/>
    <n v="1573111.48"/>
    <n v="1089780"/>
    <n v="0.69"/>
    <n v="136710"/>
    <n v="0.09"/>
    <n v="0.78"/>
    <n v="22"/>
    <n v="71505.067272727276"/>
    <n v="1436401.48"/>
    <n v="65290.976363636364"/>
  </r>
  <r>
    <x v="0"/>
    <s v="social work "/>
    <s v="November"/>
    <n v="1014132.56"/>
    <n v="815205"/>
    <n v="0.8"/>
    <n v="140670"/>
    <n v="0.14000000000000001"/>
    <n v="0.94"/>
    <n v="14"/>
    <n v="72438.040000000008"/>
    <n v="873462.56"/>
    <n v="62390.182857142863"/>
  </r>
  <r>
    <x v="0"/>
    <s v="social work "/>
    <s v="December"/>
    <n v="1089082.6499999999"/>
    <n v="805785"/>
    <n v="0.74"/>
    <n v="104265"/>
    <n v="0.1"/>
    <n v="0.84"/>
    <n v="15"/>
    <n v="72605.509999999995"/>
    <n v="984817.64999999991"/>
    <n v="65654.509999999995"/>
  </r>
  <r>
    <x v="0"/>
    <s v="social work "/>
    <s v="January"/>
    <n v="1169011.1599999999"/>
    <n v="881295"/>
    <n v="0.75"/>
    <n v="134865"/>
    <n v="0.12"/>
    <n v="0.87"/>
    <n v="16"/>
    <n v="73063.197499999995"/>
    <n v="1034146.1599999999"/>
    <n v="64634.134999999995"/>
  </r>
  <r>
    <x v="0"/>
    <s v="social work "/>
    <s v="February"/>
    <n v="1355048.36"/>
    <n v="928080"/>
    <n v="0.68"/>
    <n v="169380"/>
    <n v="0.12"/>
    <n v="0.81"/>
    <n v="17"/>
    <n v="79708.727058823541"/>
    <n v="1185668.3600000001"/>
    <n v="69745.197647058827"/>
  </r>
  <r>
    <x v="0"/>
    <s v="social work "/>
    <s v="March"/>
    <n v="1633076.64"/>
    <n v="1046895"/>
    <n v="0.64"/>
    <n v="167280"/>
    <n v="0.1"/>
    <n v="0.74"/>
    <n v="22"/>
    <n v="74230.756363636363"/>
    <n v="1465796.64"/>
    <n v="66627.12"/>
  </r>
  <r>
    <x v="0"/>
    <s v="social work "/>
    <s v="April"/>
    <n v="1135872.75"/>
    <n v="836475"/>
    <n v="0.74"/>
    <n v="171765"/>
    <n v="0.15"/>
    <n v="0.89"/>
    <n v="15"/>
    <n v="75724.850000000006"/>
    <n v="964107.75"/>
    <n v="64273.85"/>
  </r>
  <r>
    <x v="0"/>
    <s v="social work "/>
    <s v="May"/>
    <n v="1528886"/>
    <n v="983025"/>
    <n v="0.64"/>
    <n v="154365"/>
    <n v="0.1"/>
    <n v="0.74"/>
    <n v="20"/>
    <n v="76444.3"/>
    <n v="1374521"/>
    <n v="68726.05"/>
  </r>
  <r>
    <x v="0"/>
    <s v="social work "/>
    <s v="June"/>
    <n v="929029.68"/>
    <n v="654195"/>
    <n v="0.7"/>
    <n v="132015"/>
    <n v="0.14000000000000001"/>
    <n v="0.85"/>
    <n v="12"/>
    <n v="77419.14"/>
    <n v="797014.68"/>
    <n v="66417.89"/>
  </r>
  <r>
    <x v="1"/>
    <s v="social work"/>
    <s v="September"/>
    <n v="1336965.7"/>
    <n v="920190"/>
    <n v="0.69"/>
    <n v="89805"/>
    <n v="7.0000000000000007E-2"/>
    <n v="0.76"/>
    <n v="17"/>
    <n v="78645.041176470579"/>
    <n v="1247160.7"/>
    <n v="73362.394117647054"/>
  </r>
  <r>
    <x v="1"/>
    <s v="social work"/>
    <s v="October"/>
    <n v="1622015.16"/>
    <n v="1132125"/>
    <n v="0.7"/>
    <n v="167130"/>
    <n v="0.1"/>
    <n v="0.8"/>
    <n v="21"/>
    <n v="77238.817142857137"/>
    <n v="1454885.16"/>
    <n v="69280.245714285717"/>
  </r>
  <r>
    <x v="1"/>
    <s v="social work"/>
    <s v="November"/>
    <n v="1172400.1200000001"/>
    <n v="933915"/>
    <n v="0.8"/>
    <n v="169830"/>
    <n v="0.14000000000000001"/>
    <n v="0.94"/>
    <n v="15"/>
    <n v="78160.008000000002"/>
    <n v="1002570.1200000001"/>
    <n v="66838.008000000002"/>
  </r>
  <r>
    <x v="1"/>
    <s v="social work"/>
    <s v="December"/>
    <n v="1087605.24"/>
    <n v="868605"/>
    <n v="0.8"/>
    <n v="122400"/>
    <n v="0.11"/>
    <n v="0.91"/>
    <n v="14"/>
    <n v="77686.088571428569"/>
    <n v="965205.24"/>
    <n v="68943.231428571424"/>
  </r>
  <r>
    <x v="1"/>
    <s v="social work"/>
    <s v="January"/>
    <n v="1484821.7"/>
    <n v="1152960"/>
    <n v="0.78"/>
    <n v="197745"/>
    <n v="0.13"/>
    <n v="0.91"/>
    <n v="19"/>
    <n v="78148.510526315789"/>
    <n v="1287076.7"/>
    <n v="67740.878947368416"/>
  </r>
  <r>
    <x v="1"/>
    <s v="social work"/>
    <s v="February"/>
    <n v="1493836.42"/>
    <n v="1245930"/>
    <n v="0.83"/>
    <n v="185415"/>
    <n v="0.12"/>
    <n v="0.96"/>
    <n v="19"/>
    <n v="78622.969473684207"/>
    <n v="1308421.42"/>
    <n v="68864.285263157886"/>
  </r>
  <r>
    <x v="1"/>
    <s v="social work"/>
    <s v="March"/>
    <n v="1722103.2"/>
    <n v="1378770"/>
    <n v="0.8"/>
    <n v="222270"/>
    <n v="0.13"/>
    <n v="0.93"/>
    <n v="23"/>
    <n v="74874.052173913034"/>
    <n v="1499833.2"/>
    <n v="65210.139130434778"/>
  </r>
  <r>
    <x v="1"/>
    <s v="social work"/>
    <s v="April"/>
    <n v="1105263.44"/>
    <n v="912855"/>
    <n v="0.83"/>
    <n v="210165"/>
    <n v="0.19"/>
    <n v="1.02"/>
    <n v="14"/>
    <n v="78947.388571428572"/>
    <n v="895098.44"/>
    <n v="63935.602857142854"/>
  </r>
  <r>
    <x v="1"/>
    <s v="social work"/>
    <s v="May"/>
    <n v="1651184.74"/>
    <n v="1140360"/>
    <n v="0.69"/>
    <n v="188505"/>
    <n v="0.11"/>
    <n v="0.8"/>
    <n v="21"/>
    <n v="78627.844761904766"/>
    <n v="1462679.74"/>
    <n v="69651.416190476186"/>
  </r>
  <r>
    <x v="1"/>
    <s v="social work"/>
    <s v="June"/>
    <n v="1192813.2"/>
    <n v="721815"/>
    <n v="0.61"/>
    <n v="156645"/>
    <n v="0.13"/>
    <n v="0.74"/>
    <n v="15"/>
    <n v="79520.87999999999"/>
    <n v="1036168.2"/>
    <n v="69077.87999999999"/>
  </r>
  <r>
    <x v="2"/>
    <s v="social work"/>
    <s v="September"/>
    <n v="1217967.24"/>
    <n v="1044195"/>
    <n v="0.86"/>
    <n v="84165"/>
    <n v="7.0000000000000007E-2"/>
    <n v="0.93"/>
    <n v="19"/>
    <n v="64103.538947368419"/>
    <n v="1133802.24"/>
    <n v="59673.802105263159"/>
  </r>
  <r>
    <x v="2"/>
    <s v="social work"/>
    <s v="October"/>
    <n v="1318875.6000000001"/>
    <n v="1136220"/>
    <n v="0.86"/>
    <n v="142260"/>
    <n v="0.11"/>
    <n v="0.97"/>
    <n v="20"/>
    <n v="65943.78"/>
    <n v="1176615.6000000001"/>
    <n v="58830.780000000006"/>
  </r>
  <r>
    <x v="2"/>
    <s v="social work"/>
    <s v="November"/>
    <n v="1050012.52"/>
    <n v="1000155"/>
    <n v="0.95"/>
    <n v="163950"/>
    <n v="0.16"/>
    <n v="1.1100000000000001"/>
    <n v="16"/>
    <n v="65625.782500000001"/>
    <n v="886062.52"/>
    <n v="55378.907500000001"/>
  </r>
  <r>
    <x v="2"/>
    <s v="social work"/>
    <s v="December"/>
    <n v="1152240.72"/>
    <n v="939945"/>
    <n v="0.82"/>
    <n v="131460"/>
    <n v="0.11"/>
    <n v="0.93"/>
    <n v="17"/>
    <n v="67778.86588235294"/>
    <n v="1020780.72"/>
    <n v="60045.924705882353"/>
  </r>
  <r>
    <x v="2"/>
    <s v="social work"/>
    <s v="January"/>
    <n v="1054978.48"/>
    <n v="888405"/>
    <n v="0.84"/>
    <n v="125100"/>
    <n v="0.12"/>
    <n v="0.96"/>
    <n v="16"/>
    <n v="65936.154999999999"/>
    <n v="929878.48"/>
    <n v="58117.404999999999"/>
  </r>
  <r>
    <x v="2"/>
    <s v="social work"/>
    <s v="February"/>
    <n v="1219872.1200000001"/>
    <n v="1032990"/>
    <n v="0.85"/>
    <n v="143520"/>
    <n v="0.12"/>
    <n v="0.96"/>
    <n v="18"/>
    <n v="67770.67333333334"/>
    <n v="1076352.1200000001"/>
    <n v="59797.340000000004"/>
  </r>
  <r>
    <x v="2"/>
    <s v="social work"/>
    <s v="March"/>
    <n v="1527430.72"/>
    <n v="1176480"/>
    <n v="0.77"/>
    <n v="161625"/>
    <n v="0.11"/>
    <n v="0.88"/>
    <n v="23"/>
    <n v="66410.031304347824"/>
    <n v="1365805.72"/>
    <n v="59382.857391304344"/>
  </r>
  <r>
    <x v="2"/>
    <s v="social work"/>
    <s v="April"/>
    <n v="899929.57"/>
    <n v="789180"/>
    <n v="0.88"/>
    <n v="144375"/>
    <n v="0.16"/>
    <n v="1.04"/>
    <n v="13"/>
    <n v="69225.351538461531"/>
    <n v="755554.57"/>
    <n v="58119.582307692304"/>
  </r>
  <r>
    <x v="2"/>
    <s v="social work"/>
    <s v="May"/>
    <n v="1519796.6"/>
    <n v="1139775"/>
    <n v="0.75"/>
    <n v="149535"/>
    <n v="0.1"/>
    <n v="0.85"/>
    <n v="22"/>
    <n v="69081.663636363635"/>
    <n v="1370261.6"/>
    <n v="62284.618181818187"/>
  </r>
  <r>
    <x v="2"/>
    <s v="social work"/>
    <s v="June"/>
    <n v="1001406.78"/>
    <n v="695595"/>
    <n v="0.69"/>
    <n v="116340"/>
    <n v="0.12"/>
    <n v="0.81"/>
    <n v="14"/>
    <n v="71529.055714285714"/>
    <n v="885066.78"/>
    <n v="63219.0557142857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1">
  <r>
    <x v="0"/>
    <s v="speech/language"/>
    <s v="September"/>
    <n v="2363948.6"/>
    <n v="1743525"/>
    <n v="0.74"/>
    <n v="249375"/>
    <n v="0.11"/>
    <n v="0.84"/>
    <n v="21"/>
    <n v="112568.98095238095"/>
    <n v="2114573.6"/>
    <x v="0"/>
  </r>
  <r>
    <x v="0"/>
    <s v="speech/language"/>
    <s v="October"/>
    <n v="2549255.88"/>
    <n v="1905630"/>
    <n v="0.75"/>
    <n v="342120"/>
    <n v="0.13"/>
    <n v="0.88"/>
    <n v="22"/>
    <n v="115875.26727272727"/>
    <n v="2207135.88"/>
    <x v="1"/>
  </r>
  <r>
    <x v="0"/>
    <s v="speech/language"/>
    <s v="November"/>
    <n v="1628985.58"/>
    <n v="1354935"/>
    <n v="0.83"/>
    <n v="372390"/>
    <n v="0.23"/>
    <n v="1.06"/>
    <n v="14"/>
    <n v="116356.11285714286"/>
    <n v="1256595.58"/>
    <x v="2"/>
  </r>
  <r>
    <x v="0"/>
    <s v="speech/language"/>
    <s v="December"/>
    <n v="1737846.6"/>
    <n v="1332210"/>
    <n v="0.77"/>
    <n v="296970"/>
    <n v="0.17"/>
    <n v="0.94"/>
    <n v="15"/>
    <n v="115856.44"/>
    <n v="1440876.6"/>
    <x v="3"/>
  </r>
  <r>
    <x v="0"/>
    <s v="speech/language"/>
    <s v="January"/>
    <n v="1843232.36"/>
    <n v="1554000"/>
    <n v="0.84"/>
    <n v="328455"/>
    <n v="0.18"/>
    <n v="1.02"/>
    <n v="16"/>
    <n v="115202.02250000001"/>
    <n v="1514777.36"/>
    <x v="4"/>
  </r>
  <r>
    <x v="0"/>
    <s v="speech/language"/>
    <s v="February"/>
    <n v="2142902.36"/>
    <n v="1636320"/>
    <n v="0.76"/>
    <n v="437850"/>
    <n v="0.2"/>
    <n v="0.97"/>
    <n v="17"/>
    <n v="126053.07999999999"/>
    <n v="1705052.3599999999"/>
    <x v="5"/>
  </r>
  <r>
    <x v="0"/>
    <s v="speech/language"/>
    <s v="March"/>
    <n v="2597950.44"/>
    <n v="1919370"/>
    <n v="0.74"/>
    <n v="392580"/>
    <n v="0.15"/>
    <n v="0.89"/>
    <n v="22"/>
    <n v="118088.65636363636"/>
    <n v="2205370.44"/>
    <x v="6"/>
  </r>
  <r>
    <x v="0"/>
    <s v="speech/language"/>
    <s v="April"/>
    <n v="1719906.9"/>
    <n v="1440705"/>
    <n v="0.84"/>
    <n v="377940"/>
    <n v="0.22"/>
    <n v="1.06"/>
    <n v="15"/>
    <n v="114660.45999999999"/>
    <n v="1341966.8999999999"/>
    <x v="7"/>
  </r>
  <r>
    <x v="0"/>
    <s v="speech/language"/>
    <s v="May"/>
    <n v="2276654.6"/>
    <n v="1753575"/>
    <n v="0.77"/>
    <n v="366615"/>
    <n v="0.16"/>
    <n v="0.93"/>
    <n v="20"/>
    <n v="113832.73000000001"/>
    <n v="1910039.6"/>
    <x v="8"/>
  </r>
  <r>
    <x v="0"/>
    <s v="speech/language"/>
    <s v="June"/>
    <n v="1346829.12"/>
    <n v="1115985"/>
    <n v="0.83"/>
    <n v="296415"/>
    <n v="0.22"/>
    <n v="1.05"/>
    <n v="12"/>
    <n v="112235.76000000001"/>
    <n v="1050414.1200000001"/>
    <x v="9"/>
  </r>
  <r>
    <x v="1"/>
    <s v="speech/language"/>
    <s v="September"/>
    <n v="2039697.82"/>
    <n v="1344600"/>
    <n v="0.66"/>
    <n v="199185"/>
    <n v="0.1"/>
    <n v="0.76"/>
    <n v="17"/>
    <n v="119982.22470588236"/>
    <n v="1840512.82"/>
    <x v="10"/>
  </r>
  <r>
    <x v="1"/>
    <s v="speech/language"/>
    <s v="October"/>
    <n v="2453310.7799999998"/>
    <n v="1903215"/>
    <n v="0.78"/>
    <n v="337815"/>
    <n v="0.14000000000000001"/>
    <n v="0.91"/>
    <n v="21"/>
    <n v="116824.32285714285"/>
    <n v="2115495.7799999998"/>
    <x v="11"/>
  </r>
  <r>
    <x v="1"/>
    <s v="speech/language"/>
    <s v="November"/>
    <n v="1804750.65"/>
    <n v="1477935"/>
    <n v="0.82"/>
    <n v="405270"/>
    <n v="0.22"/>
    <n v="1.04"/>
    <n v="15"/>
    <n v="120316.70999999999"/>
    <n v="1399480.65"/>
    <x v="12"/>
  </r>
  <r>
    <x v="1"/>
    <s v="speech/language"/>
    <s v="December"/>
    <n v="1618029.78"/>
    <n v="1300845"/>
    <n v="0.8"/>
    <n v="255375"/>
    <n v="0.16"/>
    <n v="0.96"/>
    <n v="14"/>
    <n v="115573.55571428571"/>
    <n v="1362654.78"/>
    <x v="13"/>
  </r>
  <r>
    <x v="1"/>
    <s v="speech/language"/>
    <s v="January"/>
    <n v="2180657.86"/>
    <n v="1814280"/>
    <n v="0.83"/>
    <n v="360780"/>
    <n v="0.17"/>
    <n v="1"/>
    <n v="19"/>
    <n v="114771.46631578947"/>
    <n v="1819877.8599999999"/>
    <x v="14"/>
  </r>
  <r>
    <x v="1"/>
    <s v="speech/language"/>
    <s v="February"/>
    <n v="2186436.46"/>
    <n v="1911510"/>
    <n v="0.87"/>
    <n v="404475"/>
    <n v="0.18"/>
    <n v="1.06"/>
    <n v="19"/>
    <n v="115075.60315789473"/>
    <n v="1781961.46"/>
    <x v="15"/>
  </r>
  <r>
    <x v="1"/>
    <s v="speech/language"/>
    <s v="March"/>
    <n v="2612119.12"/>
    <n v="2139435"/>
    <n v="0.82"/>
    <n v="432495"/>
    <n v="0.17"/>
    <n v="0.98"/>
    <n v="23"/>
    <n v="113570.39652173914"/>
    <n v="2179624.12"/>
    <x v="16"/>
  </r>
  <r>
    <x v="1"/>
    <s v="speech/language"/>
    <s v="April"/>
    <n v="1661443.48"/>
    <n v="1359825"/>
    <n v="0.82"/>
    <n v="387660"/>
    <n v="0.23"/>
    <n v="1.05"/>
    <n v="14"/>
    <n v="118674.53428571428"/>
    <n v="1273783.48"/>
    <x v="17"/>
  </r>
  <r>
    <x v="1"/>
    <s v="speech/language"/>
    <s v="May"/>
    <n v="2470804.44"/>
    <n v="1849740"/>
    <n v="0.75"/>
    <n v="354780"/>
    <n v="0.14000000000000001"/>
    <n v="0.89"/>
    <n v="21"/>
    <n v="117657.35428571429"/>
    <n v="2116024.44"/>
    <x v="18"/>
  </r>
  <r>
    <x v="1"/>
    <s v="speech/language"/>
    <s v="June"/>
    <n v="1678772.4"/>
    <n v="1089330"/>
    <n v="0.65"/>
    <n v="268200"/>
    <n v="0.16"/>
    <n v="0.81"/>
    <n v="15"/>
    <n v="111918.15999999999"/>
    <n v="1410572.4"/>
    <x v="19"/>
  </r>
  <r>
    <x v="2"/>
    <s v="speech/language"/>
    <s v="September"/>
    <n v="1934216.26"/>
    <n v="1556625"/>
    <n v="0.8"/>
    <n v="183090"/>
    <n v="0.09"/>
    <n v="0.9"/>
    <n v="19"/>
    <n v="101800.85578947369"/>
    <n v="1751126.26"/>
    <x v="20"/>
  </r>
  <r>
    <x v="2"/>
    <s v="speech/language"/>
    <s v="October"/>
    <n v="2124406.7999999998"/>
    <n v="1838175"/>
    <n v="0.87"/>
    <n v="335520"/>
    <n v="0.16"/>
    <n v="1.02"/>
    <n v="20"/>
    <n v="106220.34"/>
    <n v="1788886.7999999998"/>
    <x v="21"/>
  </r>
  <r>
    <x v="2"/>
    <s v="speech/language"/>
    <s v="November"/>
    <n v="1687988.32"/>
    <n v="1547640"/>
    <n v="0.92"/>
    <n v="387495"/>
    <n v="0.23"/>
    <n v="1.1499999999999999"/>
    <n v="16"/>
    <n v="105499.27"/>
    <n v="1300493.32"/>
    <x v="22"/>
  </r>
  <r>
    <x v="2"/>
    <s v="speech/language"/>
    <s v="December"/>
    <n v="1799371.88"/>
    <n v="1415655"/>
    <n v="0.79"/>
    <n v="321180"/>
    <n v="0.18"/>
    <n v="0.97"/>
    <n v="17"/>
    <n v="105845.40470588235"/>
    <n v="1478191.88"/>
    <x v="23"/>
  </r>
  <r>
    <x v="2"/>
    <s v="speech/language"/>
    <s v="January"/>
    <n v="1666209.44"/>
    <n v="1424880"/>
    <n v="0.86"/>
    <n v="302490"/>
    <n v="0.18"/>
    <n v="1.04"/>
    <n v="16"/>
    <n v="104138.09"/>
    <n v="1363719.44"/>
    <x v="24"/>
  </r>
  <r>
    <x v="2"/>
    <s v="speech/language"/>
    <s v="February"/>
    <n v="1896150.04"/>
    <n v="1600800"/>
    <n v="0.84"/>
    <n v="336285"/>
    <n v="0.18"/>
    <n v="1.02"/>
    <n v="18"/>
    <n v="105341.66888888889"/>
    <n v="1559865.04"/>
    <x v="25"/>
  </r>
  <r>
    <x v="2"/>
    <s v="speech/language"/>
    <s v="March"/>
    <n v="2408490.38"/>
    <n v="1887585"/>
    <n v="0.78"/>
    <n v="387150"/>
    <n v="0.16"/>
    <n v="0.94"/>
    <n v="23"/>
    <n v="104716.97304347825"/>
    <n v="2021340.38"/>
    <x v="26"/>
  </r>
  <r>
    <x v="2"/>
    <s v="speech/language"/>
    <s v="April"/>
    <n v="1375260.04"/>
    <n v="1212090"/>
    <n v="0.88"/>
    <n v="348420"/>
    <n v="0.25"/>
    <n v="1.1299999999999999"/>
    <n v="13"/>
    <n v="105789.23384615385"/>
    <n v="1026840.04"/>
    <x v="27"/>
  </r>
  <r>
    <x v="2"/>
    <s v="speech/language"/>
    <s v="May"/>
    <n v="2332958.7999999998"/>
    <n v="1792845"/>
    <n v="0.77"/>
    <n v="360315"/>
    <n v="0.15"/>
    <n v="0.92"/>
    <n v="22"/>
    <n v="106043.5818181818"/>
    <n v="1972643.7999999998"/>
    <x v="28"/>
  </r>
  <r>
    <x v="2"/>
    <s v="speech/language"/>
    <s v="June"/>
    <n v="1483076.06"/>
    <n v="1011555"/>
    <n v="0.68"/>
    <n v="239310"/>
    <n v="0.16"/>
    <n v="0.84"/>
    <n v="14"/>
    <n v="105934.00428571428"/>
    <n v="1243766.06"/>
    <x v="29"/>
  </r>
  <r>
    <x v="3"/>
    <m/>
    <m/>
    <m/>
    <m/>
    <m/>
    <m/>
    <m/>
    <m/>
    <m/>
    <m/>
    <m/>
    <x v="3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0">
  <r>
    <x v="0"/>
    <s v="physical therapy"/>
    <s v="September"/>
    <n v="126479.4"/>
    <n v="92775"/>
    <n v="0.73"/>
    <n v="19275"/>
    <n v="0.15"/>
    <n v="0.89"/>
    <n v="21"/>
    <n v="107204.4"/>
    <n v="6022.8285714285712"/>
    <n v="6022.8285714285712"/>
    <n v="107204.4"/>
    <n v="5104.9714285714281"/>
  </r>
  <r>
    <x v="0"/>
    <s v="physical therapy"/>
    <s v="October"/>
    <n v="134336"/>
    <n v="86085"/>
    <n v="0.64"/>
    <n v="26175"/>
    <n v="0.19"/>
    <n v="0.84"/>
    <n v="22"/>
    <n v="108161"/>
    <n v="6106.181818181818"/>
    <n v="6106.181818181818"/>
    <n v="108161"/>
    <n v="4916.409090909091"/>
  </r>
  <r>
    <x v="0"/>
    <s v="physical therapy"/>
    <s v="November"/>
    <n v="85747.3"/>
    <n v="70290"/>
    <n v="0.82"/>
    <n v="23070"/>
    <n v="0.27"/>
    <n v="1.0900000000000001"/>
    <n v="14"/>
    <n v="62677.3"/>
    <n v="6124.8071428571429"/>
    <n v="6124.8071428571429"/>
    <n v="62677.3"/>
    <n v="4476.95"/>
  </r>
  <r>
    <x v="0"/>
    <s v="physical therapy"/>
    <s v="December"/>
    <n v="91159.5"/>
    <n v="66180"/>
    <n v="0.73"/>
    <n v="21660"/>
    <n v="0.24"/>
    <n v="0.96"/>
    <n v="15"/>
    <n v="69499.5"/>
    <n v="6077.3"/>
    <n v="6077.3"/>
    <n v="69499.5"/>
    <n v="4633.3"/>
  </r>
  <r>
    <x v="0"/>
    <s v="physical therapy"/>
    <s v="January"/>
    <n v="96410.2"/>
    <n v="77955"/>
    <n v="0.81"/>
    <n v="25440"/>
    <n v="0.26"/>
    <n v="1.07"/>
    <n v="16"/>
    <n v="70970.2"/>
    <n v="6025.6374999999998"/>
    <n v="6025.6374999999998"/>
    <n v="70970.2"/>
    <n v="4435.6374999999998"/>
  </r>
  <r>
    <x v="0"/>
    <s v="physical therapy"/>
    <s v="February"/>
    <n v="113730.8"/>
    <n v="75780"/>
    <n v="0.67"/>
    <n v="27675"/>
    <n v="0.24"/>
    <n v="0.91"/>
    <n v="17"/>
    <n v="86055.8"/>
    <n v="6690.0470588235294"/>
    <n v="6690.0470588235294"/>
    <n v="86055.8"/>
    <n v="5062.1058823529411"/>
  </r>
  <r>
    <x v="0"/>
    <s v="physical therapy"/>
    <s v="March"/>
    <n v="132227"/>
    <n v="91890"/>
    <n v="0.69"/>
    <n v="23325"/>
    <n v="0.18"/>
    <n v="0.87"/>
    <n v="22"/>
    <n v="108902"/>
    <n v="6010.318181818182"/>
    <n v="6010.318181818182"/>
    <n v="108902"/>
    <n v="4950.090909090909"/>
  </r>
  <r>
    <x v="0"/>
    <s v="physical therapy"/>
    <s v="April"/>
    <n v="86931.75"/>
    <n v="65205"/>
    <n v="0.75"/>
    <n v="19260"/>
    <n v="0.22"/>
    <n v="0.97"/>
    <n v="15"/>
    <n v="67671.75"/>
    <n v="5795.45"/>
    <n v="5795.45"/>
    <n v="67671.75"/>
    <n v="4511.45"/>
  </r>
  <r>
    <x v="0"/>
    <s v="physical therapy"/>
    <s v="May"/>
    <n v="114416"/>
    <n v="81360"/>
    <n v="0.71"/>
    <n v="19275"/>
    <n v="0.17"/>
    <n v="0.88"/>
    <n v="20"/>
    <n v="95141"/>
    <n v="5720.8"/>
    <n v="5720.8"/>
    <n v="95141"/>
    <n v="4757.05"/>
  </r>
  <r>
    <x v="0"/>
    <s v="physical therapy"/>
    <s v="June"/>
    <n v="66744.600000000006"/>
    <n v="57030"/>
    <n v="0.85"/>
    <n v="16710"/>
    <n v="0.25"/>
    <n v="1.1000000000000001"/>
    <n v="12"/>
    <n v="50034.600000000006"/>
    <n v="5562.05"/>
    <n v="5562.05"/>
    <n v="50034.600000000006"/>
    <n v="4169.55"/>
  </r>
  <r>
    <x v="1"/>
    <s v="physical therapy"/>
    <s v="September"/>
    <n v="100651.5"/>
    <n v="70170"/>
    <n v="0.7"/>
    <n v="14220"/>
    <n v="0.14000000000000001"/>
    <n v="0.84"/>
    <n v="17"/>
    <n v="86431.5"/>
    <n v="5920.6764705882351"/>
    <n v="5920.6764705882351"/>
    <n v="86431.5"/>
    <n v="5084.2058823529414"/>
  </r>
  <r>
    <x v="1"/>
    <s v="physical therapy"/>
    <s v="October"/>
    <n v="117316.6"/>
    <n v="81405"/>
    <n v="0.69"/>
    <n v="22470"/>
    <n v="0.19"/>
    <n v="0.89"/>
    <n v="21"/>
    <n v="94846.6"/>
    <n v="5586.5047619047618"/>
    <n v="5586.5047619047618"/>
    <n v="94846.6"/>
    <n v="4516.5047619047618"/>
  </r>
  <r>
    <x v="1"/>
    <s v="physical therapy"/>
    <s v="November"/>
    <n v="87179.25"/>
    <n v="63885"/>
    <n v="0.73"/>
    <n v="24300"/>
    <n v="0.28000000000000003"/>
    <n v="1.01"/>
    <n v="15"/>
    <n v="62879.25"/>
    <n v="5811.95"/>
    <n v="5811.95"/>
    <n v="62879.25"/>
    <n v="4191.95"/>
  </r>
  <r>
    <x v="1"/>
    <s v="physical therapy"/>
    <s v="December"/>
    <n v="78089.3"/>
    <n v="57855"/>
    <n v="0.74"/>
    <n v="15075"/>
    <n v="0.19"/>
    <n v="0.93"/>
    <n v="14"/>
    <n v="63014.3"/>
    <n v="5577.8071428571429"/>
    <n v="5577.8071428571429"/>
    <n v="63014.3"/>
    <n v="4501.0214285714292"/>
  </r>
  <r>
    <x v="1"/>
    <s v="physical therapy"/>
    <s v="January"/>
    <n v="105706.5"/>
    <n v="81975"/>
    <n v="0.78"/>
    <n v="24975"/>
    <n v="0.24"/>
    <n v="1.01"/>
    <n v="19"/>
    <n v="80731.5"/>
    <n v="5563.5"/>
    <n v="5563.5"/>
    <n v="80731.5"/>
    <n v="4249.0263157894733"/>
  </r>
  <r>
    <x v="1"/>
    <s v="physical therapy"/>
    <s v="February"/>
    <n v="104465.2"/>
    <n v="85485"/>
    <n v="0.82"/>
    <n v="23565"/>
    <n v="0.23"/>
    <n v="1.04"/>
    <n v="19"/>
    <n v="80900.2"/>
    <n v="5498.1684210526319"/>
    <n v="5498.1684210526319"/>
    <n v="80900.2"/>
    <n v="4257.9052631578943"/>
  </r>
  <r>
    <x v="1"/>
    <s v="physical therapy"/>
    <s v="March"/>
    <n v="121387.8"/>
    <n v="90405"/>
    <n v="0.74"/>
    <n v="25890"/>
    <n v="0.21"/>
    <n v="0.96"/>
    <n v="23"/>
    <n v="95497.8"/>
    <n v="5277.7304347826084"/>
    <n v="5277.7304347826084"/>
    <n v="95497.8"/>
    <n v="4152.0782608695654"/>
  </r>
  <r>
    <x v="1"/>
    <s v="physical therapy"/>
    <s v="April"/>
    <n v="78485.3"/>
    <n v="65565"/>
    <n v="0.84"/>
    <n v="16350"/>
    <n v="0.21"/>
    <n v="1.04"/>
    <n v="14"/>
    <n v="62135.3"/>
    <n v="5606.0928571428576"/>
    <n v="5606.0928571428576"/>
    <n v="62135.3"/>
    <n v="4438.2357142857145"/>
  </r>
  <r>
    <x v="1"/>
    <s v="physical therapy"/>
    <s v="May"/>
    <n v="116632.7"/>
    <n v="81885"/>
    <n v="0.7"/>
    <n v="19740"/>
    <n v="0.17"/>
    <n v="0.87"/>
    <n v="21"/>
    <n v="96892.7"/>
    <n v="5553.9380952380952"/>
    <n v="5553.9380952380952"/>
    <n v="96892.7"/>
    <n v="4613.9380952380952"/>
  </r>
  <r>
    <x v="1"/>
    <s v="physical therapy"/>
    <s v="June"/>
    <n v="79932.75"/>
    <n v="50355"/>
    <n v="0.63"/>
    <n v="16395"/>
    <n v="0.21"/>
    <n v="0.84"/>
    <n v="15"/>
    <n v="63537.75"/>
    <n v="5328.85"/>
    <n v="5328.85"/>
    <n v="63537.75"/>
    <n v="4235.8500000000004"/>
  </r>
  <r>
    <x v="2"/>
    <s v="physical therapy"/>
    <s v="September"/>
    <n v="91414.3"/>
    <n v="75330"/>
    <n v="0.82"/>
    <n v="13110"/>
    <n v="0.14000000000000001"/>
    <n v="0.97"/>
    <n v="19"/>
    <n v="78304.3"/>
    <n v="4811.2789473684215"/>
    <n v="4811.2789473684215"/>
    <n v="78304.3"/>
    <n v="4121.2789473684215"/>
  </r>
  <r>
    <x v="2"/>
    <s v="physical therapy"/>
    <s v="October"/>
    <n v="99009"/>
    <n v="77820"/>
    <n v="0.79"/>
    <n v="20805"/>
    <n v="0.21"/>
    <n v="1"/>
    <n v="20"/>
    <n v="78204"/>
    <n v="4950.45"/>
    <n v="4950.45"/>
    <n v="78204"/>
    <n v="3910.2"/>
  </r>
  <r>
    <x v="2"/>
    <s v="physical therapy"/>
    <s v="November"/>
    <n v="80249.600000000006"/>
    <n v="69915"/>
    <n v="0.87"/>
    <n v="22845"/>
    <n v="0.28000000000000003"/>
    <n v="1.1599999999999999"/>
    <n v="16"/>
    <n v="57404.600000000006"/>
    <n v="5015.6000000000004"/>
    <n v="5015.6000000000004"/>
    <n v="57404.600000000006"/>
    <n v="3587.7875000000004"/>
  </r>
  <r>
    <x v="2"/>
    <s v="physical therapy"/>
    <s v="December"/>
    <n v="86480.3"/>
    <n v="61020"/>
    <n v="0.71"/>
    <n v="20295"/>
    <n v="0.23"/>
    <n v="0.94"/>
    <n v="17"/>
    <n v="66185.3"/>
    <n v="5087.0764705882357"/>
    <n v="5087.0764705882357"/>
    <n v="66185.3"/>
    <n v="3893.2529411764708"/>
  </r>
  <r>
    <x v="2"/>
    <s v="physical therapy"/>
    <s v="January"/>
    <n v="79197.2"/>
    <n v="65205"/>
    <n v="0.82"/>
    <n v="17040"/>
    <n v="0.22"/>
    <n v="1.04"/>
    <n v="16"/>
    <n v="62157.2"/>
    <n v="4949.8249999999998"/>
    <n v="4949.8249999999998"/>
    <n v="62157.2"/>
    <n v="3884.8249999999998"/>
  </r>
  <r>
    <x v="2"/>
    <s v="physical therapy"/>
    <s v="February"/>
    <n v="91515.6"/>
    <n v="70095"/>
    <n v="0.77"/>
    <n v="20925"/>
    <n v="0.23"/>
    <n v="0.99"/>
    <n v="18"/>
    <n v="70590.600000000006"/>
    <n v="5084.2000000000007"/>
    <n v="5084.2000000000007"/>
    <n v="70590.600000000006"/>
    <n v="3921.7000000000003"/>
  </r>
  <r>
    <x v="2"/>
    <s v="physical therapy"/>
    <s v="March"/>
    <n v="112767.5"/>
    <n v="82080"/>
    <n v="0.73"/>
    <n v="24705"/>
    <n v="0.22"/>
    <n v="0.95"/>
    <n v="23"/>
    <n v="88062.5"/>
    <n v="4902.934782608696"/>
    <n v="4902.934782608696"/>
    <n v="88062.5"/>
    <n v="3828.804347826087"/>
  </r>
  <r>
    <x v="2"/>
    <s v="physical therapy"/>
    <s v="April"/>
    <n v="63154.400000000001"/>
    <n v="58770"/>
    <n v="0.93"/>
    <n v="15060"/>
    <n v="0.24"/>
    <n v="1.17"/>
    <n v="13"/>
    <n v="48094.400000000001"/>
    <n v="4858.0307692307697"/>
    <n v="4858.0307692307697"/>
    <n v="48094.400000000001"/>
    <n v="3699.5692307692307"/>
  </r>
  <r>
    <x v="2"/>
    <s v="physical therapy"/>
    <s v="May"/>
    <n v="106382.8"/>
    <n v="84555"/>
    <n v="0.79"/>
    <n v="18360"/>
    <n v="0.17"/>
    <n v="0.97"/>
    <n v="22"/>
    <n v="88022.8"/>
    <n v="4835.5818181818186"/>
    <n v="4835.5818181818186"/>
    <n v="88022.8"/>
    <n v="4001.0363636363636"/>
  </r>
  <r>
    <x v="2"/>
    <s v="physical therapy"/>
    <s v="June"/>
    <n v="68196.100000000006"/>
    <n v="48285"/>
    <n v="0.71"/>
    <n v="14700"/>
    <n v="0.22"/>
    <n v="0.92"/>
    <n v="14"/>
    <n v="53496.100000000006"/>
    <n v="4871.1500000000005"/>
    <n v="4871.1500000000005"/>
    <n v="53496.100000000006"/>
    <n v="3821.150000000000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0">
  <r>
    <x v="0"/>
    <s v="speech/language"/>
    <s v="September"/>
    <n v="2363948.6"/>
    <n v="1743525"/>
    <n v="0.74"/>
    <n v="249375"/>
    <n v="0.11"/>
    <n v="0.84"/>
    <n v="21"/>
    <n v="2114573.6"/>
    <n v="112568.98095238095"/>
    <n v="2114573.6"/>
    <n v="100693.98095238095"/>
  </r>
  <r>
    <x v="0"/>
    <s v="speech/language"/>
    <s v="October"/>
    <n v="2549255.88"/>
    <n v="1905630"/>
    <n v="0.75"/>
    <n v="342120"/>
    <n v="0.13"/>
    <n v="0.88"/>
    <n v="22"/>
    <n v="2207135.88"/>
    <n v="115875.26727272727"/>
    <n v="2207135.88"/>
    <n v="100324.35818181817"/>
  </r>
  <r>
    <x v="0"/>
    <s v="speech/language"/>
    <s v="November"/>
    <n v="1628985.58"/>
    <n v="1354935"/>
    <n v="0.83"/>
    <n v="372390"/>
    <n v="0.23"/>
    <n v="1.06"/>
    <n v="14"/>
    <n v="1256595.58"/>
    <n v="116356.11285714286"/>
    <n v="1256595.58"/>
    <n v="89756.827142857146"/>
  </r>
  <r>
    <x v="0"/>
    <s v="speech/language"/>
    <s v="December"/>
    <n v="1737846.6"/>
    <n v="1332210"/>
    <n v="0.77"/>
    <n v="296970"/>
    <n v="0.17"/>
    <n v="0.94"/>
    <n v="15"/>
    <n v="1440876.6"/>
    <n v="115856.44"/>
    <n v="1440876.6"/>
    <n v="96058.44"/>
  </r>
  <r>
    <x v="0"/>
    <s v="speech/language"/>
    <s v="January"/>
    <n v="1843232.36"/>
    <n v="1554000"/>
    <n v="0.84"/>
    <n v="328455"/>
    <n v="0.18"/>
    <n v="1.02"/>
    <n v="16"/>
    <n v="1514777.36"/>
    <n v="115202.02250000001"/>
    <n v="1514777.36"/>
    <n v="94673.585000000006"/>
  </r>
  <r>
    <x v="0"/>
    <s v="speech/language"/>
    <s v="February"/>
    <n v="2142902.36"/>
    <n v="1636320"/>
    <n v="0.76"/>
    <n v="437850"/>
    <n v="0.2"/>
    <n v="0.97"/>
    <n v="17"/>
    <n v="1705052.3599999999"/>
    <n v="126053.07999999999"/>
    <n v="1705052.3599999999"/>
    <n v="100297.19764705881"/>
  </r>
  <r>
    <x v="0"/>
    <s v="speech/language"/>
    <s v="March"/>
    <n v="2597950.44"/>
    <n v="1919370"/>
    <n v="0.74"/>
    <n v="392580"/>
    <n v="0.15"/>
    <n v="0.89"/>
    <n v="22"/>
    <n v="2205370.44"/>
    <n v="118088.65636363636"/>
    <n v="2205370.44"/>
    <n v="100244.1109090909"/>
  </r>
  <r>
    <x v="0"/>
    <s v="speech/language"/>
    <s v="April"/>
    <n v="1719906.9"/>
    <n v="1440705"/>
    <n v="0.84"/>
    <n v="377940"/>
    <n v="0.22"/>
    <n v="1.06"/>
    <n v="15"/>
    <n v="1341966.8999999999"/>
    <n v="114660.45999999999"/>
    <n v="1341966.8999999999"/>
    <n v="89464.459999999992"/>
  </r>
  <r>
    <x v="0"/>
    <s v="speech/language"/>
    <s v="May"/>
    <n v="2276654.6"/>
    <n v="1753575"/>
    <n v="0.77"/>
    <n v="366615"/>
    <n v="0.16"/>
    <n v="0.93"/>
    <n v="20"/>
    <n v="1910039.6"/>
    <n v="113832.73000000001"/>
    <n v="1910039.6"/>
    <n v="95501.98000000001"/>
  </r>
  <r>
    <x v="0"/>
    <s v="speech/language"/>
    <s v="June"/>
    <n v="1346829.12"/>
    <n v="1115985"/>
    <n v="0.83"/>
    <n v="296415"/>
    <n v="0.22"/>
    <n v="1.05"/>
    <n v="12"/>
    <n v="1050414.1200000001"/>
    <n v="112235.76000000001"/>
    <n v="1050414.1200000001"/>
    <n v="87534.510000000009"/>
  </r>
  <r>
    <x v="1"/>
    <s v="speech/language"/>
    <s v="September"/>
    <n v="2039697.82"/>
    <n v="1344600"/>
    <n v="0.66"/>
    <n v="199185"/>
    <n v="0.1"/>
    <n v="0.76"/>
    <n v="17"/>
    <n v="1840512.82"/>
    <n v="119982.22470588236"/>
    <n v="1840512.82"/>
    <n v="108265.46"/>
  </r>
  <r>
    <x v="1"/>
    <s v="speech/language"/>
    <s v="October"/>
    <n v="2453310.7799999998"/>
    <n v="1903215"/>
    <n v="0.78"/>
    <n v="337815"/>
    <n v="0.14000000000000001"/>
    <n v="0.91"/>
    <n v="21"/>
    <n v="2115495.7799999998"/>
    <n v="116824.32285714285"/>
    <n v="2115495.7799999998"/>
    <n v="100737.89428571428"/>
  </r>
  <r>
    <x v="1"/>
    <s v="speech/language"/>
    <s v="November"/>
    <n v="1804750.65"/>
    <n v="1477935"/>
    <n v="0.82"/>
    <n v="405270"/>
    <n v="0.22"/>
    <n v="1.04"/>
    <n v="15"/>
    <n v="1399480.65"/>
    <n v="120316.70999999999"/>
    <n v="1399480.65"/>
    <n v="93298.709999999992"/>
  </r>
  <r>
    <x v="1"/>
    <s v="speech/language"/>
    <s v="December"/>
    <n v="1618029.78"/>
    <n v="1300845"/>
    <n v="0.8"/>
    <n v="255375"/>
    <n v="0.16"/>
    <n v="0.96"/>
    <n v="14"/>
    <n v="1362654.78"/>
    <n v="115573.55571428571"/>
    <n v="1362654.78"/>
    <n v="97332.484285714294"/>
  </r>
  <r>
    <x v="1"/>
    <s v="speech/language"/>
    <s v="January"/>
    <n v="2180657.86"/>
    <n v="1814280"/>
    <n v="0.83"/>
    <n v="360780"/>
    <n v="0.17"/>
    <n v="1"/>
    <n v="19"/>
    <n v="1819877.8599999999"/>
    <n v="114771.46631578947"/>
    <n v="1819877.8599999999"/>
    <n v="95783.045263157881"/>
  </r>
  <r>
    <x v="1"/>
    <s v="speech/language"/>
    <s v="February"/>
    <n v="2186436.46"/>
    <n v="1911510"/>
    <n v="0.87"/>
    <n v="404475"/>
    <n v="0.18"/>
    <n v="1.06"/>
    <n v="19"/>
    <n v="1781961.46"/>
    <n v="115075.60315789473"/>
    <n v="1781961.46"/>
    <n v="93787.44526315789"/>
  </r>
  <r>
    <x v="1"/>
    <s v="speech/language"/>
    <s v="March"/>
    <n v="2612119.12"/>
    <n v="2139435"/>
    <n v="0.82"/>
    <n v="432495"/>
    <n v="0.17"/>
    <n v="0.98"/>
    <n v="23"/>
    <n v="2179624.12"/>
    <n v="113570.39652173914"/>
    <n v="2179624.12"/>
    <n v="94766.26608695653"/>
  </r>
  <r>
    <x v="1"/>
    <s v="speech/language"/>
    <s v="April"/>
    <n v="1661443.48"/>
    <n v="1359825"/>
    <n v="0.82"/>
    <n v="387660"/>
    <n v="0.23"/>
    <n v="1.05"/>
    <n v="14"/>
    <n v="1273783.48"/>
    <n v="118674.53428571428"/>
    <n v="1273783.48"/>
    <n v="90984.534285714282"/>
  </r>
  <r>
    <x v="1"/>
    <s v="speech/language"/>
    <s v="May"/>
    <n v="2470804.44"/>
    <n v="1849740"/>
    <n v="0.75"/>
    <n v="354780"/>
    <n v="0.14000000000000001"/>
    <n v="0.89"/>
    <n v="21"/>
    <n v="2116024.44"/>
    <n v="117657.35428571429"/>
    <n v="2116024.44"/>
    <n v="100763.06857142856"/>
  </r>
  <r>
    <x v="1"/>
    <s v="speech/language"/>
    <s v="June"/>
    <n v="1678772.4"/>
    <n v="1089330"/>
    <n v="0.65"/>
    <n v="268200"/>
    <n v="0.16"/>
    <n v="0.81"/>
    <n v="15"/>
    <n v="1410572.4"/>
    <n v="111918.15999999999"/>
    <n v="1410572.4"/>
    <n v="94038.159999999989"/>
  </r>
  <r>
    <x v="2"/>
    <s v="speech/language"/>
    <s v="September"/>
    <n v="1934216.26"/>
    <n v="1556625"/>
    <n v="0.8"/>
    <n v="183090"/>
    <n v="0.09"/>
    <n v="0.9"/>
    <n v="19"/>
    <n v="1751126.26"/>
    <n v="101800.85578947369"/>
    <n v="1751126.26"/>
    <n v="92164.54"/>
  </r>
  <r>
    <x v="2"/>
    <s v="speech/language"/>
    <s v="October"/>
    <n v="2124406.7999999998"/>
    <n v="1838175"/>
    <n v="0.87"/>
    <n v="335520"/>
    <n v="0.16"/>
    <n v="1.02"/>
    <n v="20"/>
    <n v="1788886.7999999998"/>
    <n v="106220.34"/>
    <n v="1788886.7999999998"/>
    <n v="89444.34"/>
  </r>
  <r>
    <x v="2"/>
    <s v="speech/language"/>
    <s v="November"/>
    <n v="1687988.32"/>
    <n v="1547640"/>
    <n v="0.92"/>
    <n v="387495"/>
    <n v="0.23"/>
    <n v="1.1499999999999999"/>
    <n v="16"/>
    <n v="1300493.32"/>
    <n v="105499.27"/>
    <n v="1300493.32"/>
    <n v="81280.832500000004"/>
  </r>
  <r>
    <x v="2"/>
    <s v="speech/language"/>
    <s v="December"/>
    <n v="1799371.88"/>
    <n v="1415655"/>
    <n v="0.79"/>
    <n v="321180"/>
    <n v="0.18"/>
    <n v="0.97"/>
    <n v="17"/>
    <n v="1478191.88"/>
    <n v="105845.40470588235"/>
    <n v="1478191.88"/>
    <n v="86952.463529411762"/>
  </r>
  <r>
    <x v="2"/>
    <s v="speech/language"/>
    <s v="January"/>
    <n v="1666209.44"/>
    <n v="1424880"/>
    <n v="0.86"/>
    <n v="302490"/>
    <n v="0.18"/>
    <n v="1.04"/>
    <n v="16"/>
    <n v="1363719.44"/>
    <n v="104138.09"/>
    <n v="1363719.44"/>
    <n v="85232.464999999997"/>
  </r>
  <r>
    <x v="2"/>
    <s v="speech/language"/>
    <s v="February"/>
    <n v="1896150.04"/>
    <n v="1600800"/>
    <n v="0.84"/>
    <n v="336285"/>
    <n v="0.18"/>
    <n v="1.02"/>
    <n v="18"/>
    <n v="1559865.04"/>
    <n v="105341.66888888889"/>
    <n v="1559865.04"/>
    <n v="86659.168888888889"/>
  </r>
  <r>
    <x v="2"/>
    <s v="speech/language"/>
    <s v="March"/>
    <n v="2408490.38"/>
    <n v="1887585"/>
    <n v="0.78"/>
    <n v="387150"/>
    <n v="0.16"/>
    <n v="0.94"/>
    <n v="23"/>
    <n v="2021340.38"/>
    <n v="104716.97304347825"/>
    <n v="2021340.38"/>
    <n v="87884.364347826078"/>
  </r>
  <r>
    <x v="2"/>
    <s v="speech/language"/>
    <s v="April"/>
    <n v="1375260.04"/>
    <n v="1212090"/>
    <n v="0.88"/>
    <n v="348420"/>
    <n v="0.25"/>
    <n v="1.1299999999999999"/>
    <n v="13"/>
    <n v="1026840.04"/>
    <n v="105789.23384615385"/>
    <n v="1026840.04"/>
    <n v="78987.695384615392"/>
  </r>
  <r>
    <x v="2"/>
    <s v="speech/language"/>
    <s v="May"/>
    <n v="2332958.7999999998"/>
    <n v="1792845"/>
    <n v="0.77"/>
    <n v="360315"/>
    <n v="0.15"/>
    <n v="0.92"/>
    <n v="22"/>
    <n v="1972643.7999999998"/>
    <n v="106043.5818181818"/>
    <n v="1972643.7999999998"/>
    <n v="89665.627272727259"/>
  </r>
  <r>
    <x v="2"/>
    <s v="speech/language"/>
    <s v="June"/>
    <n v="1483076.06"/>
    <n v="1011555"/>
    <n v="0.68"/>
    <n v="239310"/>
    <n v="0.16"/>
    <n v="0.84"/>
    <n v="14"/>
    <n v="1243766.06"/>
    <n v="105934.00428571428"/>
    <n v="1243766.06"/>
    <n v="88840.43285714286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0">
  <r>
    <x v="0"/>
    <s v="social work "/>
    <s v="September"/>
    <n v="1464913.75"/>
    <n v="1165665"/>
    <n v="0.8"/>
    <n v="105810"/>
    <n v="7.0000000000000007E-2"/>
    <n v="0.87"/>
    <n v="1359103.75"/>
    <n v="21"/>
    <n v="69757.797619047618"/>
    <n v="1359103.75"/>
    <n v="64719.226190476191"/>
    <n v="1359103.75"/>
  </r>
  <r>
    <x v="0"/>
    <s v="social work "/>
    <s v="October"/>
    <n v="1573111.48"/>
    <n v="1089780"/>
    <n v="0.69"/>
    <n v="136710"/>
    <n v="0.09"/>
    <n v="0.78"/>
    <n v="1436401.48"/>
    <n v="22"/>
    <n v="71505.067272727276"/>
    <n v="1436401.48"/>
    <n v="65290.976363636364"/>
    <n v="1436401.48"/>
  </r>
  <r>
    <x v="0"/>
    <s v="social work "/>
    <s v="November"/>
    <n v="1014132.56"/>
    <n v="815205"/>
    <n v="0.8"/>
    <n v="140670"/>
    <n v="0.14000000000000001"/>
    <n v="0.94"/>
    <n v="873462.56"/>
    <n v="14"/>
    <n v="72438.040000000008"/>
    <n v="873462.56"/>
    <n v="62390.182857142863"/>
    <n v="873462.56"/>
  </r>
  <r>
    <x v="0"/>
    <s v="social work "/>
    <s v="December"/>
    <n v="1089082.6499999999"/>
    <n v="805785"/>
    <n v="0.74"/>
    <n v="104265"/>
    <n v="0.1"/>
    <n v="0.84"/>
    <n v="984817.64999999991"/>
    <n v="15"/>
    <n v="72605.509999999995"/>
    <n v="984817.64999999991"/>
    <n v="65654.509999999995"/>
    <n v="984817.64999999991"/>
  </r>
  <r>
    <x v="0"/>
    <s v="social work "/>
    <s v="January"/>
    <n v="1169011.1599999999"/>
    <n v="881295"/>
    <n v="0.75"/>
    <n v="134865"/>
    <n v="0.12"/>
    <n v="0.87"/>
    <n v="1034146.1599999999"/>
    <n v="16"/>
    <n v="73063.197499999995"/>
    <n v="1034146.1599999999"/>
    <n v="64634.134999999995"/>
    <n v="1034146.1599999999"/>
  </r>
  <r>
    <x v="0"/>
    <s v="social work "/>
    <s v="February"/>
    <n v="1355048.36"/>
    <n v="928080"/>
    <n v="0.68"/>
    <n v="169380"/>
    <n v="0.12"/>
    <n v="0.81"/>
    <n v="1185668.3600000001"/>
    <n v="17"/>
    <n v="79708.727058823541"/>
    <n v="1185668.3600000001"/>
    <n v="69745.197647058827"/>
    <n v="1185668.3600000001"/>
  </r>
  <r>
    <x v="0"/>
    <s v="social work "/>
    <s v="March"/>
    <n v="1633076.64"/>
    <n v="1046895"/>
    <n v="0.64"/>
    <n v="167280"/>
    <n v="0.1"/>
    <n v="0.74"/>
    <n v="1465796.64"/>
    <n v="22"/>
    <n v="74230.756363636363"/>
    <n v="1465796.64"/>
    <n v="66627.12"/>
    <n v="1465796.64"/>
  </r>
  <r>
    <x v="0"/>
    <s v="social work "/>
    <s v="April"/>
    <n v="1135872.75"/>
    <n v="836475"/>
    <n v="0.74"/>
    <n v="171765"/>
    <n v="0.15"/>
    <n v="0.89"/>
    <n v="964107.75"/>
    <n v="15"/>
    <n v="75724.850000000006"/>
    <n v="964107.75"/>
    <n v="64273.85"/>
    <n v="964107.75"/>
  </r>
  <r>
    <x v="0"/>
    <s v="social work "/>
    <s v="May"/>
    <n v="1528886"/>
    <n v="983025"/>
    <n v="0.64"/>
    <n v="154365"/>
    <n v="0.1"/>
    <n v="0.74"/>
    <n v="1374521"/>
    <n v="20"/>
    <n v="76444.3"/>
    <n v="1374521"/>
    <n v="68726.05"/>
    <n v="1374521"/>
  </r>
  <r>
    <x v="0"/>
    <s v="social work "/>
    <s v="June"/>
    <n v="929029.68"/>
    <n v="654195"/>
    <n v="0.7"/>
    <n v="132015"/>
    <n v="0.14000000000000001"/>
    <n v="0.85"/>
    <n v="797014.68"/>
    <n v="12"/>
    <n v="77419.14"/>
    <n v="797014.68"/>
    <n v="66417.89"/>
    <n v="797014.68"/>
  </r>
  <r>
    <x v="1"/>
    <s v="social work"/>
    <s v="September"/>
    <n v="1336965.7"/>
    <n v="920190"/>
    <n v="0.69"/>
    <n v="89805"/>
    <n v="7.0000000000000007E-2"/>
    <n v="0.76"/>
    <n v="1247160.7"/>
    <n v="17"/>
    <n v="78645.041176470579"/>
    <n v="1247160.7"/>
    <n v="73362.394117647054"/>
    <n v="1247160.7"/>
  </r>
  <r>
    <x v="1"/>
    <s v="social work"/>
    <s v="October"/>
    <n v="1622015.16"/>
    <n v="1132125"/>
    <n v="0.7"/>
    <n v="167130"/>
    <n v="0.1"/>
    <n v="0.8"/>
    <n v="1454885.16"/>
    <n v="21"/>
    <n v="77238.817142857137"/>
    <n v="1454885.16"/>
    <n v="69280.245714285717"/>
    <n v="1454885.16"/>
  </r>
  <r>
    <x v="1"/>
    <s v="social work"/>
    <s v="November"/>
    <n v="1172400.1200000001"/>
    <n v="933915"/>
    <n v="0.8"/>
    <n v="169830"/>
    <n v="0.14000000000000001"/>
    <n v="0.94"/>
    <n v="1002570.1200000001"/>
    <n v="15"/>
    <n v="78160.008000000002"/>
    <n v="1002570.1200000001"/>
    <n v="66838.008000000002"/>
    <n v="1002570.1200000001"/>
  </r>
  <r>
    <x v="1"/>
    <s v="social work"/>
    <s v="December"/>
    <n v="1087605.24"/>
    <n v="868605"/>
    <n v="0.8"/>
    <n v="122400"/>
    <n v="0.11"/>
    <n v="0.91"/>
    <n v="965205.24"/>
    <n v="14"/>
    <n v="77686.088571428569"/>
    <n v="965205.24"/>
    <n v="68943.231428571424"/>
    <n v="965205.24"/>
  </r>
  <r>
    <x v="1"/>
    <s v="social work"/>
    <s v="January"/>
    <n v="1484821.7"/>
    <n v="1152960"/>
    <n v="0.78"/>
    <n v="197745"/>
    <n v="0.13"/>
    <n v="0.91"/>
    <n v="1287076.7"/>
    <n v="19"/>
    <n v="78148.510526315789"/>
    <n v="1287076.7"/>
    <n v="67740.878947368416"/>
    <n v="1287076.7"/>
  </r>
  <r>
    <x v="1"/>
    <s v="social work"/>
    <s v="February"/>
    <n v="1493836.42"/>
    <n v="1245930"/>
    <n v="0.83"/>
    <n v="185415"/>
    <n v="0.12"/>
    <n v="0.96"/>
    <n v="1308421.42"/>
    <n v="19"/>
    <n v="78622.969473684207"/>
    <n v="1308421.42"/>
    <n v="68864.285263157886"/>
    <n v="1308421.42"/>
  </r>
  <r>
    <x v="1"/>
    <s v="social work"/>
    <s v="March"/>
    <n v="1722103.2"/>
    <n v="1378770"/>
    <n v="0.8"/>
    <n v="222270"/>
    <n v="0.13"/>
    <n v="0.93"/>
    <n v="1499833.2"/>
    <n v="23"/>
    <n v="74874.052173913034"/>
    <n v="1499833.2"/>
    <n v="65210.139130434778"/>
    <n v="1499833.2"/>
  </r>
  <r>
    <x v="1"/>
    <s v="social work"/>
    <s v="April"/>
    <n v="1105263.44"/>
    <n v="912855"/>
    <n v="0.83"/>
    <n v="210165"/>
    <n v="0.19"/>
    <n v="1.02"/>
    <n v="895098.44"/>
    <n v="14"/>
    <n v="78947.388571428572"/>
    <n v="895098.44"/>
    <n v="63935.602857142854"/>
    <n v="895098.44"/>
  </r>
  <r>
    <x v="1"/>
    <s v="social work"/>
    <s v="May"/>
    <n v="1651184.74"/>
    <n v="1140360"/>
    <n v="0.69"/>
    <n v="188505"/>
    <n v="0.11"/>
    <n v="0.8"/>
    <n v="1462679.74"/>
    <n v="21"/>
    <n v="78627.844761904766"/>
    <n v="1462679.74"/>
    <n v="69651.416190476186"/>
    <n v="1462679.74"/>
  </r>
  <r>
    <x v="1"/>
    <s v="social work"/>
    <s v="June"/>
    <n v="1192813.2"/>
    <n v="721815"/>
    <n v="0.61"/>
    <n v="156645"/>
    <n v="0.13"/>
    <n v="0.74"/>
    <n v="1036168.2"/>
    <n v="15"/>
    <n v="79520.87999999999"/>
    <n v="1036168.2"/>
    <n v="69077.87999999999"/>
    <n v="1036168.2"/>
  </r>
  <r>
    <x v="2"/>
    <s v="social work"/>
    <s v="September"/>
    <n v="1217967.24"/>
    <n v="1044195"/>
    <n v="0.86"/>
    <n v="84165"/>
    <n v="7.0000000000000007E-2"/>
    <n v="0.93"/>
    <n v="1133802.24"/>
    <n v="19"/>
    <n v="64103.538947368419"/>
    <n v="1133802.24"/>
    <n v="59673.802105263159"/>
    <n v="1133802.24"/>
  </r>
  <r>
    <x v="2"/>
    <s v="social work"/>
    <s v="October"/>
    <n v="1318875.6000000001"/>
    <n v="1136220"/>
    <n v="0.86"/>
    <n v="142260"/>
    <n v="0.11"/>
    <n v="0.97"/>
    <n v="1176615.6000000001"/>
    <n v="20"/>
    <n v="65943.78"/>
    <n v="1176615.6000000001"/>
    <n v="58830.780000000006"/>
    <n v="1176615.6000000001"/>
  </r>
  <r>
    <x v="2"/>
    <s v="social work"/>
    <s v="November"/>
    <n v="1050012.52"/>
    <n v="1000155"/>
    <n v="0.95"/>
    <n v="163950"/>
    <n v="0.16"/>
    <n v="1.1100000000000001"/>
    <n v="886062.52"/>
    <n v="16"/>
    <n v="65625.782500000001"/>
    <n v="886062.52"/>
    <n v="55378.907500000001"/>
    <n v="886062.52"/>
  </r>
  <r>
    <x v="2"/>
    <s v="social work"/>
    <s v="December"/>
    <n v="1152240.72"/>
    <n v="939945"/>
    <n v="0.82"/>
    <n v="131460"/>
    <n v="0.11"/>
    <n v="0.93"/>
    <n v="1020780.72"/>
    <n v="17"/>
    <n v="67778.86588235294"/>
    <n v="1020780.72"/>
    <n v="60045.924705882353"/>
    <n v="1020780.72"/>
  </r>
  <r>
    <x v="2"/>
    <s v="social work"/>
    <s v="January"/>
    <n v="1054978.48"/>
    <n v="888405"/>
    <n v="0.84"/>
    <n v="125100"/>
    <n v="0.12"/>
    <n v="0.96"/>
    <n v="929878.48"/>
    <n v="16"/>
    <n v="65936.154999999999"/>
    <n v="929878.48"/>
    <n v="58117.404999999999"/>
    <n v="929878.48"/>
  </r>
  <r>
    <x v="2"/>
    <s v="social work"/>
    <s v="February"/>
    <n v="1219872.1200000001"/>
    <n v="1032990"/>
    <n v="0.85"/>
    <n v="143520"/>
    <n v="0.12"/>
    <n v="0.96"/>
    <n v="1076352.1200000001"/>
    <n v="18"/>
    <n v="67770.67333333334"/>
    <n v="1076352.1200000001"/>
    <n v="59797.340000000004"/>
    <n v="1076352.1200000001"/>
  </r>
  <r>
    <x v="2"/>
    <s v="social work"/>
    <s v="March"/>
    <n v="1527430.72"/>
    <n v="1176480"/>
    <n v="0.77"/>
    <n v="161625"/>
    <n v="0.11"/>
    <n v="0.88"/>
    <n v="1365805.72"/>
    <n v="23"/>
    <n v="66410.031304347824"/>
    <n v="1365805.72"/>
    <n v="59382.857391304344"/>
    <n v="1365805.72"/>
  </r>
  <r>
    <x v="2"/>
    <s v="social work"/>
    <s v="April"/>
    <n v="899929.57"/>
    <n v="789180"/>
    <n v="0.88"/>
    <n v="144375"/>
    <n v="0.16"/>
    <n v="1.04"/>
    <n v="755554.57"/>
    <n v="13"/>
    <n v="69225.351538461531"/>
    <n v="755554.57"/>
    <n v="58119.582307692304"/>
    <n v="755554.57"/>
  </r>
  <r>
    <x v="2"/>
    <s v="social work"/>
    <s v="May"/>
    <n v="1519796.6"/>
    <n v="1139775"/>
    <n v="0.75"/>
    <n v="149535"/>
    <n v="0.1"/>
    <n v="0.85"/>
    <n v="1370261.6"/>
    <n v="22"/>
    <n v="69081.663636363635"/>
    <n v="1370261.6"/>
    <n v="62284.618181818187"/>
    <n v="1370261.6"/>
  </r>
  <r>
    <x v="2"/>
    <s v="social work"/>
    <s v="June"/>
    <n v="1001406.78"/>
    <n v="695595"/>
    <n v="0.69"/>
    <n v="116340"/>
    <n v="0.12"/>
    <n v="0.81"/>
    <n v="885066.78"/>
    <n v="14"/>
    <n v="71529.055714285714"/>
    <n v="885066.78"/>
    <n v="63219.055714285714"/>
    <n v="885066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2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3:Q7" firstHeaderRow="1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ctu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7:U9" firstHeaderRow="1" firstDataRow="2" firstDataCol="1"/>
  <pivotFields count="13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Minutes per day less no service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9:T11" firstHeaderRow="1" firstDataRow="2" firstDataCol="1"/>
  <pivotFields count="13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2" showAll="0"/>
    <pivotField dataField="1" numFmtId="43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Minutes per day less no service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5:U7" firstHeaderRow="1" firstDataRow="2" firstDataCol="1"/>
  <pivotFields count="13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2">
        <item x="29"/>
        <item x="28"/>
        <item x="27"/>
        <item x="26"/>
        <item x="24"/>
        <item x="22"/>
        <item x="25"/>
        <item x="21"/>
        <item x="20"/>
        <item x="23"/>
        <item x="19"/>
        <item x="12"/>
        <item x="17"/>
        <item x="2"/>
        <item x="1"/>
        <item x="14"/>
        <item x="0"/>
        <item x="3"/>
        <item x="6"/>
        <item x="4"/>
        <item x="11"/>
        <item x="18"/>
        <item x="16"/>
        <item x="7"/>
        <item x="13"/>
        <item x="8"/>
        <item x="9"/>
        <item x="15"/>
        <item x="10"/>
        <item x="5"/>
        <item x="30"/>
        <item t="default"/>
      </items>
    </pivotField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inutes per day less no service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8:T10" firstHeaderRow="1" firstDataRow="2" firstDataCol="1"/>
  <pivotFields count="13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Minutes per day less no service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:N7" firstHeaderRow="1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2" showAll="0"/>
    <pivotField showAll="0"/>
    <pivotField dataField="1"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ctu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3:K7" firstHeaderRow="1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2" showAll="0"/>
    <pivotField numFmtId="43" showAll="0"/>
    <pivotField dataField="1" numFmtId="43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ctu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:H7" firstHeaderRow="1" firstDataRow="1" firstDataCol="1"/>
  <pivotFields count="15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ctu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7" firstHeaderRow="1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43" showAll="0"/>
    <pivotField numFmtId="164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ctu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5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numFmtId="164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ctual service 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5:S10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>
      <items count="32">
        <item x="29"/>
        <item x="9"/>
        <item x="19"/>
        <item x="27"/>
        <item x="3"/>
        <item x="2"/>
        <item x="13"/>
        <item x="10"/>
        <item x="17"/>
        <item x="7"/>
        <item x="12"/>
        <item x="24"/>
        <item x="23"/>
        <item x="4"/>
        <item x="5"/>
        <item x="22"/>
        <item x="20"/>
        <item x="25"/>
        <item x="8"/>
        <item x="21"/>
        <item x="11"/>
        <item x="14"/>
        <item x="1"/>
        <item x="0"/>
        <item x="6"/>
        <item x="28"/>
        <item x="18"/>
        <item x="15"/>
        <item x="26"/>
        <item x="16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32">
        <item x="27"/>
        <item x="9"/>
        <item x="29"/>
        <item x="17"/>
        <item x="2"/>
        <item x="22"/>
        <item x="24"/>
        <item x="7"/>
        <item x="13"/>
        <item x="3"/>
        <item x="12"/>
        <item x="19"/>
        <item x="23"/>
        <item x="4"/>
        <item x="25"/>
        <item x="20"/>
        <item x="5"/>
        <item x="21"/>
        <item x="15"/>
        <item x="10"/>
        <item x="14"/>
        <item x="8"/>
        <item x="28"/>
        <item x="26"/>
        <item x="18"/>
        <item x="0"/>
        <item x="11"/>
        <item x="16"/>
        <item x="6"/>
        <item x="1"/>
        <item x="30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rect Service Minutes" fld="4" baseField="0" baseItem="0"/>
    <dataField name="Sum of Actual minutes of servic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9:W11" firstHeaderRow="1" firstDataRow="2" firstDataCol="1"/>
  <pivotFields count="14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2">
        <item x="20"/>
        <item x="28"/>
        <item x="27"/>
        <item x="29"/>
        <item x="26"/>
        <item x="24"/>
        <item x="21"/>
        <item x="22"/>
        <item x="25"/>
        <item x="23"/>
        <item x="16"/>
        <item x="19"/>
        <item x="15"/>
        <item x="18"/>
        <item x="9"/>
        <item x="14"/>
        <item x="13"/>
        <item x="11"/>
        <item x="17"/>
        <item x="8"/>
        <item x="7"/>
        <item x="12"/>
        <item x="10"/>
        <item x="6"/>
        <item x="0"/>
        <item x="4"/>
        <item x="3"/>
        <item x="1"/>
        <item x="2"/>
        <item x="5"/>
        <item x="30"/>
        <item t="default"/>
      </items>
    </pivotField>
    <pivotField showAll="0"/>
    <pivotField dataField="1" showAll="0">
      <items count="32">
        <item x="22"/>
        <item x="27"/>
        <item x="29"/>
        <item x="26"/>
        <item x="24"/>
        <item x="23"/>
        <item x="21"/>
        <item x="25"/>
        <item x="28"/>
        <item x="20"/>
        <item x="16"/>
        <item x="9"/>
        <item x="12"/>
        <item x="19"/>
        <item x="14"/>
        <item x="15"/>
        <item x="4"/>
        <item x="17"/>
        <item x="2"/>
        <item x="13"/>
        <item x="7"/>
        <item x="11"/>
        <item x="18"/>
        <item x="3"/>
        <item x="8"/>
        <item x="1"/>
        <item x="6"/>
        <item x="5"/>
        <item x="10"/>
        <item x="0"/>
        <item x="30"/>
        <item t="default"/>
      </items>
    </pivotField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inutes per day less no service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11:V13" firstHeaderRow="1" firstDataRow="2" firstDataCol="1"/>
  <pivotFields count="13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2">
        <item x="27"/>
        <item x="22"/>
        <item x="24"/>
        <item x="25"/>
        <item x="23"/>
        <item x="9"/>
        <item x="26"/>
        <item x="29"/>
        <item x="21"/>
        <item x="7"/>
        <item x="28"/>
        <item x="2"/>
        <item x="17"/>
        <item x="20"/>
        <item x="12"/>
        <item x="15"/>
        <item x="19"/>
        <item x="4"/>
        <item x="16"/>
        <item x="8"/>
        <item x="14"/>
        <item x="3"/>
        <item x="13"/>
        <item x="6"/>
        <item x="5"/>
        <item x="1"/>
        <item x="0"/>
        <item x="11"/>
        <item x="18"/>
        <item x="10"/>
        <item x="30"/>
        <item t="default"/>
      </items>
    </pivotField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inutes per day less no service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RowHeight="14.4" x14ac:dyDescent="0.3"/>
  <cols>
    <col min="1" max="1" width="36" bestFit="1" customWidth="1"/>
    <col min="2" max="3" width="12.109375" bestFit="1" customWidth="1"/>
    <col min="4" max="4" width="12.109375" customWidth="1"/>
    <col min="5" max="5" width="11.109375" bestFit="1" customWidth="1"/>
  </cols>
  <sheetData>
    <row r="1" spans="1:6" x14ac:dyDescent="0.3">
      <c r="B1" t="s">
        <v>8</v>
      </c>
      <c r="C1" t="s">
        <v>28</v>
      </c>
      <c r="D1" t="s">
        <v>69</v>
      </c>
      <c r="E1" t="s">
        <v>45</v>
      </c>
      <c r="F1" t="s">
        <v>70</v>
      </c>
    </row>
    <row r="2" spans="1:6" x14ac:dyDescent="0.3">
      <c r="A2" t="s">
        <v>9</v>
      </c>
      <c r="B2" s="11">
        <v>251905.14089750446</v>
      </c>
      <c r="C2" s="11">
        <v>256580.17770399916</v>
      </c>
      <c r="D2" s="14">
        <f>(C2-B2)/B2</f>
        <v>1.8558719325211716E-2</v>
      </c>
      <c r="E2" s="11">
        <v>226409.59183389033</v>
      </c>
      <c r="F2" s="13">
        <f>(E2-C2)/C2</f>
        <v>-0.1175873605673264</v>
      </c>
    </row>
    <row r="3" spans="1:6" x14ac:dyDescent="0.3">
      <c r="A3" t="s">
        <v>56</v>
      </c>
      <c r="B3" s="11">
        <v>4701.7514810924376</v>
      </c>
      <c r="C3" s="11">
        <v>4424.0715722169871</v>
      </c>
      <c r="D3" s="14">
        <f t="shared" ref="D3:D8" si="0">(C3-B3)/B3</f>
        <v>-5.9058823077338084E-2</v>
      </c>
      <c r="E3" s="11">
        <v>3866.9604330776579</v>
      </c>
      <c r="F3" s="13">
        <f t="shared" ref="F3:F8" si="1">(E3-C3)/C3</f>
        <v>-0.12592724372678948</v>
      </c>
    </row>
    <row r="4" spans="1:6" x14ac:dyDescent="0.3">
      <c r="A4" t="s">
        <v>60</v>
      </c>
      <c r="B4" s="11">
        <v>55069.423827985745</v>
      </c>
      <c r="C4" s="11">
        <v>53955.88225934402</v>
      </c>
      <c r="D4" s="14">
        <f t="shared" si="0"/>
        <v>-2.02206867484209E-2</v>
      </c>
      <c r="E4" s="11">
        <v>48411.189544699053</v>
      </c>
      <c r="F4" s="13">
        <f t="shared" si="1"/>
        <v>-0.10276345196236214</v>
      </c>
    </row>
    <row r="5" spans="1:6" x14ac:dyDescent="0.3">
      <c r="A5" t="s">
        <v>62</v>
      </c>
      <c r="B5" s="11">
        <v>27575.18991787624</v>
      </c>
      <c r="C5" s="11">
        <v>29714.979283541335</v>
      </c>
      <c r="D5" s="14">
        <f t="shared" si="0"/>
        <v>7.7598354609261608E-2</v>
      </c>
      <c r="E5" s="11">
        <v>25638.916325521572</v>
      </c>
      <c r="F5" s="13">
        <f t="shared" si="1"/>
        <v>-0.13717199393362631</v>
      </c>
    </row>
    <row r="6" spans="1:6" x14ac:dyDescent="0.3">
      <c r="A6" t="s">
        <v>64</v>
      </c>
      <c r="B6">
        <v>3255.9168813980132</v>
      </c>
      <c r="C6">
        <v>3218.9296198039856</v>
      </c>
      <c r="D6" s="14">
        <f t="shared" si="0"/>
        <v>-1.1360014073254271E-2</v>
      </c>
      <c r="E6">
        <v>2296.305261906215</v>
      </c>
      <c r="F6" s="13">
        <f t="shared" si="1"/>
        <v>-0.28662458235230165</v>
      </c>
    </row>
    <row r="7" spans="1:6" x14ac:dyDescent="0.3">
      <c r="A7" t="s">
        <v>66</v>
      </c>
      <c r="B7">
        <v>65847.913805831427</v>
      </c>
      <c r="C7">
        <v>68290.40816490844</v>
      </c>
      <c r="D7" s="14">
        <f t="shared" si="0"/>
        <v>3.7092964953746303E-2</v>
      </c>
      <c r="E7">
        <v>59485.02729062461</v>
      </c>
      <c r="F7" s="13">
        <f t="shared" si="1"/>
        <v>-0.12894022910246045</v>
      </c>
    </row>
    <row r="8" spans="1:6" x14ac:dyDescent="0.3">
      <c r="A8" t="s">
        <v>68</v>
      </c>
      <c r="B8">
        <v>95454.944983320587</v>
      </c>
      <c r="C8">
        <v>96975.706804184359</v>
      </c>
      <c r="D8" s="14">
        <f t="shared" si="0"/>
        <v>1.5931723821427001E-2</v>
      </c>
      <c r="E8">
        <v>86711.192978061241</v>
      </c>
      <c r="F8" s="13">
        <f t="shared" si="1"/>
        <v>-0.10584623886113527</v>
      </c>
    </row>
    <row r="11" spans="1:6" x14ac:dyDescent="0.3">
      <c r="B11" s="23">
        <v>51426</v>
      </c>
      <c r="C11" s="24">
        <v>52231</v>
      </c>
      <c r="E11" s="25">
        <v>52093</v>
      </c>
      <c r="F11">
        <f>(E11-C11)/C11</f>
        <v>-2.6421090923015068E-3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>
      <selection activeCell="A25" sqref="A25"/>
    </sheetView>
  </sheetViews>
  <sheetFormatPr defaultRowHeight="14.4" x14ac:dyDescent="0.3"/>
  <cols>
    <col min="1" max="1" width="12.5546875" bestFit="1" customWidth="1"/>
    <col min="2" max="2" width="26.44140625" bestFit="1" customWidth="1"/>
    <col min="4" max="5" width="12.5546875" bestFit="1" customWidth="1"/>
    <col min="7" max="8" width="12.5546875" bestFit="1" customWidth="1"/>
    <col min="10" max="11" width="12.5546875" bestFit="1" customWidth="1"/>
    <col min="13" max="14" width="12.5546875" bestFit="1" customWidth="1"/>
    <col min="16" max="17" width="12.5546875" bestFit="1" customWidth="1"/>
  </cols>
  <sheetData>
    <row r="2" spans="1:17" x14ac:dyDescent="0.3">
      <c r="B2" t="s">
        <v>44</v>
      </c>
      <c r="E2" t="s">
        <v>78</v>
      </c>
      <c r="H2" t="s">
        <v>66</v>
      </c>
      <c r="K2" t="s">
        <v>79</v>
      </c>
      <c r="N2" t="s">
        <v>80</v>
      </c>
      <c r="Q2" t="s">
        <v>58</v>
      </c>
    </row>
    <row r="3" spans="1:17" x14ac:dyDescent="0.3">
      <c r="A3" s="18" t="s">
        <v>71</v>
      </c>
      <c r="B3" t="s">
        <v>75</v>
      </c>
      <c r="D3" s="18" t="s">
        <v>71</v>
      </c>
      <c r="E3" t="s">
        <v>77</v>
      </c>
      <c r="G3" s="18" t="s">
        <v>71</v>
      </c>
      <c r="H3" t="s">
        <v>77</v>
      </c>
      <c r="J3" s="18" t="s">
        <v>71</v>
      </c>
      <c r="K3" t="s">
        <v>77</v>
      </c>
      <c r="M3" s="18" t="s">
        <v>71</v>
      </c>
      <c r="N3" t="s">
        <v>77</v>
      </c>
      <c r="P3" s="18" t="s">
        <v>71</v>
      </c>
      <c r="Q3" t="s">
        <v>77</v>
      </c>
    </row>
    <row r="4" spans="1:17" x14ac:dyDescent="0.3">
      <c r="A4" s="26" t="s">
        <v>8</v>
      </c>
      <c r="B4" s="19">
        <v>826317.54999999993</v>
      </c>
      <c r="D4" s="26" t="s">
        <v>8</v>
      </c>
      <c r="E4" s="19">
        <v>16746802.439999998</v>
      </c>
      <c r="G4" s="26" t="s">
        <v>8</v>
      </c>
      <c r="H4" s="19">
        <v>11475040.029999999</v>
      </c>
      <c r="J4" s="26" t="s">
        <v>8</v>
      </c>
      <c r="K4" s="19">
        <v>4848625.4700000007</v>
      </c>
      <c r="M4" s="26" t="s">
        <v>8</v>
      </c>
      <c r="N4" s="19">
        <v>565404.89</v>
      </c>
      <c r="P4" s="26" t="s">
        <v>8</v>
      </c>
      <c r="Q4" s="19">
        <v>9632718.2899999991</v>
      </c>
    </row>
    <row r="5" spans="1:17" x14ac:dyDescent="0.3">
      <c r="A5" s="26" t="s">
        <v>28</v>
      </c>
      <c r="B5" s="19">
        <v>786866.9</v>
      </c>
      <c r="D5" s="26" t="s">
        <v>28</v>
      </c>
      <c r="E5" s="19">
        <v>17299987.790000003</v>
      </c>
      <c r="G5" s="26" t="s">
        <v>28</v>
      </c>
      <c r="H5" s="19">
        <v>12159098.919999998</v>
      </c>
      <c r="J5" s="26" t="s">
        <v>28</v>
      </c>
      <c r="K5" s="19">
        <v>5301101.53</v>
      </c>
      <c r="M5" s="26" t="s">
        <v>28</v>
      </c>
      <c r="N5" s="19">
        <v>574597.88</v>
      </c>
      <c r="P5" s="26" t="s">
        <v>28</v>
      </c>
      <c r="Q5" s="19">
        <v>9578345.6500000004</v>
      </c>
    </row>
    <row r="6" spans="1:17" x14ac:dyDescent="0.3">
      <c r="A6" s="26" t="s">
        <v>45</v>
      </c>
      <c r="B6" s="19">
        <v>690521.8</v>
      </c>
      <c r="D6" s="26" t="s">
        <v>45</v>
      </c>
      <c r="E6" s="19">
        <v>15506873.019999998</v>
      </c>
      <c r="G6" s="26" t="s">
        <v>45</v>
      </c>
      <c r="H6" s="19">
        <v>10600180.35</v>
      </c>
      <c r="J6" s="26" t="s">
        <v>45</v>
      </c>
      <c r="K6" s="19">
        <v>4587620.4299999988</v>
      </c>
      <c r="M6" s="26" t="s">
        <v>45</v>
      </c>
      <c r="N6" s="19">
        <v>409152.52999999997</v>
      </c>
      <c r="P6" s="26" t="s">
        <v>45</v>
      </c>
      <c r="Q6" s="19">
        <v>8614928.3099999987</v>
      </c>
    </row>
    <row r="7" spans="1:17" x14ac:dyDescent="0.3">
      <c r="A7" s="26" t="s">
        <v>52</v>
      </c>
      <c r="B7" s="19">
        <v>2303706.25</v>
      </c>
      <c r="D7" s="26" t="s">
        <v>52</v>
      </c>
      <c r="E7" s="19">
        <v>49553663.25</v>
      </c>
      <c r="G7" s="26" t="s">
        <v>52</v>
      </c>
      <c r="H7" s="19">
        <v>34234319.299999997</v>
      </c>
      <c r="J7" s="26" t="s">
        <v>52</v>
      </c>
      <c r="K7" s="19">
        <v>14737347.43</v>
      </c>
      <c r="M7" s="26" t="s">
        <v>52</v>
      </c>
      <c r="N7" s="19">
        <v>1549155.3</v>
      </c>
      <c r="P7" s="26" t="s">
        <v>52</v>
      </c>
      <c r="Q7" s="19">
        <v>27825992.249999996</v>
      </c>
    </row>
    <row r="12" spans="1:17" x14ac:dyDescent="0.3">
      <c r="B12" t="s">
        <v>44</v>
      </c>
      <c r="E12" t="s">
        <v>78</v>
      </c>
      <c r="H12" t="s">
        <v>66</v>
      </c>
      <c r="K12" t="s">
        <v>79</v>
      </c>
      <c r="N12" t="s">
        <v>80</v>
      </c>
      <c r="Q12" t="s">
        <v>58</v>
      </c>
    </row>
    <row r="13" spans="1:17" x14ac:dyDescent="0.3">
      <c r="A13" t="s">
        <v>71</v>
      </c>
      <c r="B13" t="s">
        <v>75</v>
      </c>
      <c r="D13" t="s">
        <v>71</v>
      </c>
      <c r="E13" t="s">
        <v>77</v>
      </c>
      <c r="G13" t="s">
        <v>71</v>
      </c>
      <c r="H13" t="s">
        <v>77</v>
      </c>
      <c r="J13" t="s">
        <v>71</v>
      </c>
      <c r="K13" t="s">
        <v>77</v>
      </c>
      <c r="M13" t="s">
        <v>71</v>
      </c>
      <c r="N13" t="s">
        <v>77</v>
      </c>
      <c r="P13" t="s">
        <v>71</v>
      </c>
      <c r="Q13" t="s">
        <v>77</v>
      </c>
    </row>
    <row r="14" spans="1:17" x14ac:dyDescent="0.3">
      <c r="A14" t="s">
        <v>8</v>
      </c>
      <c r="B14">
        <v>826317.54999999993</v>
      </c>
      <c r="D14" t="s">
        <v>8</v>
      </c>
      <c r="E14">
        <v>16746802.439999998</v>
      </c>
      <c r="G14" t="s">
        <v>8</v>
      </c>
      <c r="H14">
        <v>11475040.029999999</v>
      </c>
      <c r="J14" t="s">
        <v>8</v>
      </c>
      <c r="K14">
        <v>4848625.4700000007</v>
      </c>
      <c r="M14" t="s">
        <v>8</v>
      </c>
      <c r="N14">
        <v>565404.89</v>
      </c>
      <c r="P14" t="s">
        <v>8</v>
      </c>
      <c r="Q14">
        <v>9632718.2899999991</v>
      </c>
    </row>
    <row r="15" spans="1:17" x14ac:dyDescent="0.3">
      <c r="A15" t="s">
        <v>28</v>
      </c>
      <c r="B15">
        <v>786866.9</v>
      </c>
      <c r="D15" t="s">
        <v>28</v>
      </c>
      <c r="E15">
        <v>17299987.790000003</v>
      </c>
      <c r="G15" t="s">
        <v>28</v>
      </c>
      <c r="H15">
        <v>12159098.919999998</v>
      </c>
      <c r="J15" t="s">
        <v>28</v>
      </c>
      <c r="K15">
        <v>5301101.53</v>
      </c>
      <c r="M15" t="s">
        <v>28</v>
      </c>
      <c r="N15">
        <v>574597.88</v>
      </c>
      <c r="P15" t="s">
        <v>28</v>
      </c>
      <c r="Q15">
        <v>9578345.6500000004</v>
      </c>
    </row>
    <row r="16" spans="1:17" x14ac:dyDescent="0.3">
      <c r="A16" t="s">
        <v>45</v>
      </c>
      <c r="B16">
        <v>690521.8</v>
      </c>
      <c r="D16" t="s">
        <v>45</v>
      </c>
      <c r="E16">
        <v>15506873.019999998</v>
      </c>
      <c r="G16" t="s">
        <v>45</v>
      </c>
      <c r="H16">
        <v>10600180.35</v>
      </c>
      <c r="J16" t="s">
        <v>45</v>
      </c>
      <c r="K16">
        <v>4587620.4299999988</v>
      </c>
      <c r="M16" t="s">
        <v>45</v>
      </c>
      <c r="N16">
        <v>409152.52999999997</v>
      </c>
      <c r="P16" t="s">
        <v>45</v>
      </c>
      <c r="Q16">
        <v>8614928.3099999987</v>
      </c>
    </row>
    <row r="17" spans="1:17" x14ac:dyDescent="0.3">
      <c r="A17" t="s">
        <v>52</v>
      </c>
      <c r="B17">
        <v>2303706.25</v>
      </c>
      <c r="D17" t="s">
        <v>52</v>
      </c>
      <c r="E17">
        <v>49553663.25</v>
      </c>
      <c r="G17" t="s">
        <v>52</v>
      </c>
      <c r="H17">
        <v>34234319.299999997</v>
      </c>
      <c r="J17" t="s">
        <v>52</v>
      </c>
      <c r="K17">
        <v>14737347.43</v>
      </c>
      <c r="M17" t="s">
        <v>52</v>
      </c>
      <c r="N17">
        <v>1549155.3</v>
      </c>
      <c r="P17" t="s">
        <v>52</v>
      </c>
      <c r="Q17">
        <v>27825992.249999996</v>
      </c>
    </row>
    <row r="18" spans="1:17" x14ac:dyDescent="0.3">
      <c r="B18" s="14">
        <v>-0.12244141925400595</v>
      </c>
      <c r="C18" s="14"/>
      <c r="D18" s="14"/>
      <c r="E18" s="14">
        <v>-0.10364832575410765</v>
      </c>
      <c r="F18" s="14"/>
      <c r="G18" s="14"/>
      <c r="H18" s="14">
        <v>-0.12821004091313032</v>
      </c>
      <c r="I18" s="14"/>
      <c r="J18" s="14"/>
      <c r="K18" s="14">
        <v>-0.1345911026156108</v>
      </c>
      <c r="L18" s="14"/>
      <c r="M18" s="14"/>
      <c r="N18" s="14">
        <v>-0.28793240587661068</v>
      </c>
      <c r="O18" s="14"/>
      <c r="P18" s="14"/>
      <c r="Q18" s="14">
        <v>-0.10058285378331504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I1" workbookViewId="0">
      <selection activeCell="S11" sqref="S11"/>
    </sheetView>
  </sheetViews>
  <sheetFormatPr defaultRowHeight="14.4" x14ac:dyDescent="0.3"/>
  <cols>
    <col min="1" max="1" width="9.6640625" bestFit="1" customWidth="1"/>
    <col min="2" max="4" width="11.109375" bestFit="1" customWidth="1"/>
    <col min="7" max="7" width="12.21875" bestFit="1" customWidth="1"/>
    <col min="11" max="11" width="33.77734375" bestFit="1" customWidth="1"/>
    <col min="12" max="12" width="11.109375" bestFit="1" customWidth="1"/>
    <col min="13" max="13" width="12.5546875" style="29" bestFit="1" customWidth="1"/>
    <col min="14" max="14" width="11.109375" customWidth="1"/>
    <col min="17" max="17" width="12.5546875" customWidth="1"/>
    <col min="18" max="18" width="26.5546875" customWidth="1"/>
    <col min="19" max="19" width="28.88671875" bestFit="1" customWidth="1"/>
  </cols>
  <sheetData>
    <row r="1" spans="1:19" ht="40.799999999999997" x14ac:dyDescent="0.3">
      <c r="A1" s="1" t="s">
        <v>57</v>
      </c>
      <c r="B1" s="1" t="s">
        <v>39</v>
      </c>
      <c r="C1" s="2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40</v>
      </c>
      <c r="L1" s="12" t="s">
        <v>41</v>
      </c>
      <c r="M1" s="30" t="s">
        <v>42</v>
      </c>
      <c r="N1" s="16" t="s">
        <v>43</v>
      </c>
    </row>
    <row r="2" spans="1:19" x14ac:dyDescent="0.3">
      <c r="A2" s="1" t="s">
        <v>8</v>
      </c>
      <c r="B2" s="1" t="s">
        <v>9</v>
      </c>
      <c r="C2" s="2" t="s">
        <v>10</v>
      </c>
      <c r="D2" s="4">
        <v>6163219.3899999997</v>
      </c>
      <c r="E2" s="5">
        <v>4476705</v>
      </c>
      <c r="F2" s="6">
        <v>0.73</v>
      </c>
      <c r="G2" s="15">
        <v>650310</v>
      </c>
      <c r="H2" s="7">
        <v>0.11</v>
      </c>
      <c r="I2" s="7">
        <v>0.83</v>
      </c>
      <c r="J2" s="8">
        <v>21</v>
      </c>
      <c r="K2" s="9">
        <v>293486.6376190476</v>
      </c>
      <c r="L2" s="11">
        <f t="shared" ref="L2:L31" si="0">E2/J2</f>
        <v>213176.42857142858</v>
      </c>
      <c r="M2" s="31">
        <f t="shared" ref="M2:M31" si="1">D2-G2</f>
        <v>5512909.3899999997</v>
      </c>
      <c r="N2" s="11">
        <f t="shared" ref="N2:N31" si="2">M2/J2</f>
        <v>262519.49476190476</v>
      </c>
    </row>
    <row r="3" spans="1:19" x14ac:dyDescent="0.3">
      <c r="A3" s="1" t="s">
        <v>8</v>
      </c>
      <c r="B3" s="1" t="s">
        <v>9</v>
      </c>
      <c r="C3" s="2" t="s">
        <v>11</v>
      </c>
      <c r="D3" s="4">
        <v>6574560.5199999996</v>
      </c>
      <c r="E3" s="5">
        <v>4436190</v>
      </c>
      <c r="F3" s="6">
        <v>0.67</v>
      </c>
      <c r="G3" s="15">
        <v>844170</v>
      </c>
      <c r="H3" s="7">
        <v>0.13</v>
      </c>
      <c r="I3" s="7">
        <v>0.8</v>
      </c>
      <c r="J3" s="8">
        <v>22</v>
      </c>
      <c r="K3" s="9">
        <v>298843.65999999997</v>
      </c>
      <c r="L3" s="11">
        <f t="shared" si="0"/>
        <v>201645</v>
      </c>
      <c r="M3" s="31">
        <f t="shared" si="1"/>
        <v>5730390.5199999996</v>
      </c>
      <c r="N3" s="11">
        <f t="shared" si="2"/>
        <v>260472.29636363636</v>
      </c>
    </row>
    <row r="4" spans="1:19" x14ac:dyDescent="0.3">
      <c r="A4" s="1" t="s">
        <v>8</v>
      </c>
      <c r="B4" s="1" t="s">
        <v>9</v>
      </c>
      <c r="C4" s="2" t="s">
        <v>12</v>
      </c>
      <c r="D4" s="4">
        <v>4207896.9800000004</v>
      </c>
      <c r="E4" s="5">
        <v>3186675</v>
      </c>
      <c r="F4" s="6">
        <v>0.76</v>
      </c>
      <c r="G4" s="15">
        <v>841695</v>
      </c>
      <c r="H4" s="7">
        <v>0.2</v>
      </c>
      <c r="I4" s="7">
        <v>0.96</v>
      </c>
      <c r="J4" s="8">
        <v>14</v>
      </c>
      <c r="K4" s="9">
        <v>300564.07</v>
      </c>
      <c r="L4" s="11">
        <f t="shared" si="0"/>
        <v>227619.64285714287</v>
      </c>
      <c r="M4" s="31">
        <f t="shared" si="1"/>
        <v>3366201.9800000004</v>
      </c>
      <c r="N4" s="11">
        <f t="shared" si="2"/>
        <v>240442.99857142862</v>
      </c>
    </row>
    <row r="5" spans="1:19" x14ac:dyDescent="0.3">
      <c r="A5" s="1" t="s">
        <v>8</v>
      </c>
      <c r="B5" s="1" t="s">
        <v>9</v>
      </c>
      <c r="C5" s="2" t="s">
        <v>13</v>
      </c>
      <c r="D5" s="10">
        <v>4506751.5</v>
      </c>
      <c r="E5" s="5">
        <v>3161370</v>
      </c>
      <c r="F5" s="6">
        <v>0.7</v>
      </c>
      <c r="G5" s="15">
        <v>731955</v>
      </c>
      <c r="H5" s="7">
        <v>0.16</v>
      </c>
      <c r="I5" s="7">
        <v>0.86</v>
      </c>
      <c r="J5" s="8">
        <v>15</v>
      </c>
      <c r="K5" s="9">
        <v>300450.09999999998</v>
      </c>
      <c r="L5" s="11">
        <f t="shared" si="0"/>
        <v>210758</v>
      </c>
      <c r="M5" s="31">
        <f t="shared" si="1"/>
        <v>3774796.5</v>
      </c>
      <c r="N5" s="11">
        <f t="shared" si="2"/>
        <v>251653.1</v>
      </c>
      <c r="Q5" s="18" t="s">
        <v>71</v>
      </c>
      <c r="R5" t="s">
        <v>72</v>
      </c>
      <c r="S5" t="s">
        <v>73</v>
      </c>
    </row>
    <row r="6" spans="1:19" x14ac:dyDescent="0.3">
      <c r="A6" s="1" t="s">
        <v>8</v>
      </c>
      <c r="B6" s="1" t="s">
        <v>9</v>
      </c>
      <c r="C6" s="2" t="s">
        <v>14</v>
      </c>
      <c r="D6" s="4">
        <v>4800468.96</v>
      </c>
      <c r="E6" s="5">
        <v>3643605</v>
      </c>
      <c r="F6" s="6">
        <v>0.76</v>
      </c>
      <c r="G6" s="15">
        <v>831750</v>
      </c>
      <c r="H6" s="7">
        <v>0.17</v>
      </c>
      <c r="I6" s="7">
        <v>0.93</v>
      </c>
      <c r="J6" s="8">
        <v>16</v>
      </c>
      <c r="K6" s="9">
        <v>300029.31</v>
      </c>
      <c r="L6" s="11">
        <f t="shared" si="0"/>
        <v>227725.3125</v>
      </c>
      <c r="M6" s="31">
        <f t="shared" si="1"/>
        <v>3968718.96</v>
      </c>
      <c r="N6" s="11">
        <f t="shared" si="2"/>
        <v>248044.935</v>
      </c>
      <c r="Q6" s="26" t="s">
        <v>8</v>
      </c>
      <c r="R6" s="19">
        <v>37552560</v>
      </c>
      <c r="S6" s="19">
        <v>44094908.670000002</v>
      </c>
    </row>
    <row r="7" spans="1:19" x14ac:dyDescent="0.3">
      <c r="A7" s="1" t="s">
        <v>8</v>
      </c>
      <c r="B7" s="1" t="s">
        <v>9</v>
      </c>
      <c r="C7" s="2" t="s">
        <v>15</v>
      </c>
      <c r="D7" s="4">
        <v>5568512.2800000003</v>
      </c>
      <c r="E7" s="5">
        <v>3763680</v>
      </c>
      <c r="F7" s="6">
        <v>0.68</v>
      </c>
      <c r="G7" s="15">
        <v>1052940</v>
      </c>
      <c r="H7" s="7">
        <v>0.19</v>
      </c>
      <c r="I7" s="7">
        <v>0.86</v>
      </c>
      <c r="J7" s="8">
        <v>17</v>
      </c>
      <c r="K7" s="9">
        <v>327559.54588235298</v>
      </c>
      <c r="L7" s="11">
        <f t="shared" si="0"/>
        <v>221392.9411764706</v>
      </c>
      <c r="M7" s="31">
        <f t="shared" si="1"/>
        <v>4515572.28</v>
      </c>
      <c r="N7" s="11">
        <f t="shared" si="2"/>
        <v>265621.89882352942</v>
      </c>
      <c r="Q7" s="26" t="s">
        <v>28</v>
      </c>
      <c r="R7" s="19">
        <v>39599265</v>
      </c>
      <c r="S7" s="19">
        <v>45700028.669999994</v>
      </c>
    </row>
    <row r="8" spans="1:19" x14ac:dyDescent="0.3">
      <c r="A8" s="1" t="s">
        <v>8</v>
      </c>
      <c r="B8" s="1" t="s">
        <v>9</v>
      </c>
      <c r="C8" s="2" t="s">
        <v>16</v>
      </c>
      <c r="D8" s="4">
        <v>6682640.9199999999</v>
      </c>
      <c r="E8" s="5">
        <v>4497795</v>
      </c>
      <c r="F8" s="6">
        <v>0.67</v>
      </c>
      <c r="G8" s="15">
        <v>1000560</v>
      </c>
      <c r="H8" s="7">
        <v>0.15</v>
      </c>
      <c r="I8" s="7">
        <v>0.82</v>
      </c>
      <c r="J8" s="8">
        <v>22</v>
      </c>
      <c r="K8" s="9">
        <v>303756.40545454546</v>
      </c>
      <c r="L8" s="11">
        <f t="shared" si="0"/>
        <v>204445.22727272726</v>
      </c>
      <c r="M8" s="31">
        <f t="shared" si="1"/>
        <v>5682080.9199999999</v>
      </c>
      <c r="N8" s="11">
        <f t="shared" si="2"/>
        <v>258276.40545454546</v>
      </c>
      <c r="Q8" s="26" t="s">
        <v>45</v>
      </c>
      <c r="R8" s="19">
        <v>38323005</v>
      </c>
      <c r="S8" s="19">
        <v>40409276.439999998</v>
      </c>
    </row>
    <row r="9" spans="1:19" x14ac:dyDescent="0.3">
      <c r="A9" s="1" t="s">
        <v>8</v>
      </c>
      <c r="B9" s="1" t="s">
        <v>9</v>
      </c>
      <c r="C9" s="2" t="s">
        <v>17</v>
      </c>
      <c r="D9" s="5">
        <v>4505046</v>
      </c>
      <c r="E9" s="5">
        <v>3427065</v>
      </c>
      <c r="F9" s="6">
        <v>0.76</v>
      </c>
      <c r="G9" s="15">
        <v>901425</v>
      </c>
      <c r="H9" s="7">
        <v>0.2</v>
      </c>
      <c r="I9" s="7">
        <v>0.96</v>
      </c>
      <c r="J9" s="8">
        <v>15</v>
      </c>
      <c r="K9" s="9">
        <v>300336.40000000002</v>
      </c>
      <c r="L9" s="11">
        <f t="shared" si="0"/>
        <v>228471</v>
      </c>
      <c r="M9" s="31">
        <f t="shared" si="1"/>
        <v>3603621</v>
      </c>
      <c r="N9" s="11">
        <f t="shared" si="2"/>
        <v>240241.4</v>
      </c>
      <c r="Q9" s="26" t="s">
        <v>51</v>
      </c>
      <c r="R9" s="19"/>
      <c r="S9" s="19"/>
    </row>
    <row r="10" spans="1:19" x14ac:dyDescent="0.3">
      <c r="A10" s="1" t="s">
        <v>8</v>
      </c>
      <c r="B10" s="1" t="s">
        <v>9</v>
      </c>
      <c r="C10" s="2" t="s">
        <v>18</v>
      </c>
      <c r="D10" s="10">
        <v>5988726.4000000004</v>
      </c>
      <c r="E10" s="5">
        <v>4165740</v>
      </c>
      <c r="F10" s="6">
        <v>0.7</v>
      </c>
      <c r="G10" s="15">
        <v>890550</v>
      </c>
      <c r="H10" s="7">
        <v>0.15</v>
      </c>
      <c r="I10" s="7">
        <v>0.84</v>
      </c>
      <c r="J10" s="8">
        <v>20</v>
      </c>
      <c r="K10" s="9">
        <v>299436.32</v>
      </c>
      <c r="L10" s="11">
        <f t="shared" si="0"/>
        <v>208287</v>
      </c>
      <c r="M10" s="31">
        <f t="shared" si="1"/>
        <v>5098176.4000000004</v>
      </c>
      <c r="N10" s="11">
        <f t="shared" si="2"/>
        <v>254908.82</v>
      </c>
      <c r="Q10" s="26" t="s">
        <v>52</v>
      </c>
      <c r="R10" s="19">
        <v>115474830</v>
      </c>
      <c r="S10" s="19">
        <v>130204213.78</v>
      </c>
    </row>
    <row r="11" spans="1:19" x14ac:dyDescent="0.3">
      <c r="A11" s="1" t="s">
        <v>8</v>
      </c>
      <c r="B11" s="1" t="s">
        <v>9</v>
      </c>
      <c r="C11" s="2" t="s">
        <v>19</v>
      </c>
      <c r="D11" s="4">
        <v>3570930.72</v>
      </c>
      <c r="E11" s="5">
        <v>2793735</v>
      </c>
      <c r="F11" s="6">
        <v>0.78</v>
      </c>
      <c r="G11" s="15">
        <v>728490</v>
      </c>
      <c r="H11" s="7">
        <v>0.2</v>
      </c>
      <c r="I11" s="7">
        <v>0.99</v>
      </c>
      <c r="J11" s="8">
        <v>12</v>
      </c>
      <c r="K11" s="9">
        <v>297577.56</v>
      </c>
      <c r="L11" s="11">
        <f t="shared" si="0"/>
        <v>232811.25</v>
      </c>
      <c r="M11" s="31">
        <f t="shared" si="1"/>
        <v>2842440.72</v>
      </c>
      <c r="N11" s="11">
        <f t="shared" si="2"/>
        <v>236870.06000000003</v>
      </c>
      <c r="S11" s="14">
        <f>(GETPIVOTDATA("Sum of Actual minutes of service",$Q$5,"year","2016-2017")-GETPIVOTDATA("Sum of Actual minutes of service",$Q$5,"year","2015-2016"))/GETPIVOTDATA("Sum of Actual minutes of service",$Q$5,"year","2015-2016")</f>
        <v>-0.11577131095922347</v>
      </c>
    </row>
    <row r="12" spans="1:19" x14ac:dyDescent="0.3">
      <c r="A12" s="1" t="s">
        <v>28</v>
      </c>
      <c r="B12" s="1" t="s">
        <v>9</v>
      </c>
      <c r="C12" s="1" t="s">
        <v>29</v>
      </c>
      <c r="D12" s="1">
        <v>5310895.62</v>
      </c>
      <c r="E12" s="1">
        <v>3222690</v>
      </c>
      <c r="F12" s="1">
        <v>0.61</v>
      </c>
      <c r="G12" s="1">
        <v>485550</v>
      </c>
      <c r="H12" s="1">
        <v>0.09</v>
      </c>
      <c r="I12" s="1">
        <v>0.7</v>
      </c>
      <c r="J12" s="1">
        <v>17</v>
      </c>
      <c r="K12" s="9">
        <v>312405.62470588234</v>
      </c>
      <c r="L12">
        <f t="shared" si="0"/>
        <v>189570</v>
      </c>
      <c r="M12" s="29">
        <f t="shared" si="1"/>
        <v>4825345.62</v>
      </c>
      <c r="N12" s="11">
        <f t="shared" si="2"/>
        <v>283843.86</v>
      </c>
    </row>
    <row r="13" spans="1:19" x14ac:dyDescent="0.3">
      <c r="A13" s="1" t="s">
        <v>28</v>
      </c>
      <c r="B13" s="1" t="s">
        <v>9</v>
      </c>
      <c r="C13" s="1" t="s">
        <v>30</v>
      </c>
      <c r="D13" s="1">
        <v>6383420.2800000003</v>
      </c>
      <c r="E13" s="1">
        <v>4395330</v>
      </c>
      <c r="F13" s="1">
        <v>0.69</v>
      </c>
      <c r="G13" s="1">
        <v>787785</v>
      </c>
      <c r="H13" s="1">
        <v>0.12</v>
      </c>
      <c r="I13" s="1">
        <v>0.81</v>
      </c>
      <c r="J13" s="1">
        <v>21</v>
      </c>
      <c r="K13" s="9">
        <v>303972.39428571431</v>
      </c>
      <c r="L13">
        <f t="shared" si="0"/>
        <v>209301.42857142858</v>
      </c>
      <c r="M13" s="29">
        <f t="shared" si="1"/>
        <v>5595635.2800000003</v>
      </c>
      <c r="N13" s="11">
        <f t="shared" si="2"/>
        <v>266458.82285714289</v>
      </c>
    </row>
    <row r="14" spans="1:19" x14ac:dyDescent="0.3">
      <c r="A14" s="1" t="s">
        <v>28</v>
      </c>
      <c r="B14" s="1" t="s">
        <v>9</v>
      </c>
      <c r="C14" s="1" t="s">
        <v>31</v>
      </c>
      <c r="D14" s="1">
        <v>4659653.82</v>
      </c>
      <c r="E14" s="1">
        <v>3515070</v>
      </c>
      <c r="F14" s="1">
        <v>0.75</v>
      </c>
      <c r="G14" s="1">
        <v>870360</v>
      </c>
      <c r="H14" s="1">
        <v>0.19</v>
      </c>
      <c r="I14" s="1">
        <v>0.94</v>
      </c>
      <c r="J14" s="1">
        <v>15</v>
      </c>
      <c r="K14" s="9">
        <v>310643.58800000005</v>
      </c>
      <c r="L14">
        <f t="shared" si="0"/>
        <v>234338</v>
      </c>
      <c r="M14" s="29">
        <f t="shared" si="1"/>
        <v>3789293.8200000003</v>
      </c>
      <c r="N14" s="11">
        <f t="shared" si="2"/>
        <v>252619.58800000002</v>
      </c>
    </row>
    <row r="15" spans="1:19" x14ac:dyDescent="0.3">
      <c r="A15" s="1" t="s">
        <v>28</v>
      </c>
      <c r="B15" s="1" t="s">
        <v>9</v>
      </c>
      <c r="C15" s="1" t="s">
        <v>32</v>
      </c>
      <c r="D15" s="1">
        <v>4231586</v>
      </c>
      <c r="E15" s="1">
        <v>3209340</v>
      </c>
      <c r="F15" s="1">
        <v>0.76</v>
      </c>
      <c r="G15" s="1">
        <v>605130</v>
      </c>
      <c r="H15" s="1">
        <v>0.14000000000000001</v>
      </c>
      <c r="I15" s="1">
        <v>0.9</v>
      </c>
      <c r="J15" s="1">
        <v>14</v>
      </c>
      <c r="K15" s="9">
        <v>302256.14285714284</v>
      </c>
      <c r="L15">
        <f t="shared" si="0"/>
        <v>229238.57142857142</v>
      </c>
      <c r="M15" s="29">
        <f t="shared" si="1"/>
        <v>3626456</v>
      </c>
      <c r="N15" s="11">
        <f t="shared" si="2"/>
        <v>259032.57142857142</v>
      </c>
    </row>
    <row r="16" spans="1:19" x14ac:dyDescent="0.3">
      <c r="A16" s="1" t="s">
        <v>28</v>
      </c>
      <c r="B16" s="1" t="s">
        <v>9</v>
      </c>
      <c r="C16" s="1" t="s">
        <v>33</v>
      </c>
      <c r="D16" s="1">
        <v>5739531.8799999999</v>
      </c>
      <c r="E16" s="1">
        <v>4424565</v>
      </c>
      <c r="F16" s="1">
        <v>0.77</v>
      </c>
      <c r="G16" s="1">
        <v>908430</v>
      </c>
      <c r="H16" s="1">
        <v>0.16</v>
      </c>
      <c r="I16" s="1">
        <v>0.93</v>
      </c>
      <c r="J16" s="1">
        <v>19</v>
      </c>
      <c r="K16" s="9">
        <v>302080.62526315788</v>
      </c>
      <c r="L16">
        <f t="shared" si="0"/>
        <v>232871.84210526315</v>
      </c>
      <c r="M16" s="29">
        <f t="shared" si="1"/>
        <v>4831101.88</v>
      </c>
      <c r="N16" s="11">
        <f t="shared" si="2"/>
        <v>254268.52</v>
      </c>
    </row>
    <row r="17" spans="1:14" x14ac:dyDescent="0.3">
      <c r="A17" s="1" t="s">
        <v>28</v>
      </c>
      <c r="B17" s="1" t="s">
        <v>9</v>
      </c>
      <c r="C17" s="1" t="s">
        <v>34</v>
      </c>
      <c r="D17" s="1">
        <v>5727233.3799999999</v>
      </c>
      <c r="E17" s="1">
        <v>4706220</v>
      </c>
      <c r="F17" s="1">
        <v>0.82</v>
      </c>
      <c r="G17" s="1">
        <v>968715</v>
      </c>
      <c r="H17" s="1">
        <v>0.17</v>
      </c>
      <c r="I17" s="1">
        <v>0.99</v>
      </c>
      <c r="J17" s="1">
        <v>19</v>
      </c>
      <c r="K17" s="9">
        <v>301433.33578947367</v>
      </c>
      <c r="L17">
        <f t="shared" si="0"/>
        <v>247695.78947368421</v>
      </c>
      <c r="M17" s="29">
        <f t="shared" si="1"/>
        <v>4758518.38</v>
      </c>
      <c r="N17" s="11">
        <f t="shared" si="2"/>
        <v>250448.33578947367</v>
      </c>
    </row>
    <row r="18" spans="1:14" x14ac:dyDescent="0.3">
      <c r="A18" s="1" t="s">
        <v>28</v>
      </c>
      <c r="B18" s="1" t="s">
        <v>9</v>
      </c>
      <c r="C18" s="1" t="s">
        <v>35</v>
      </c>
      <c r="D18" s="1">
        <v>6678885.3200000003</v>
      </c>
      <c r="E18" s="1">
        <v>5272830</v>
      </c>
      <c r="F18" s="1">
        <v>0.79</v>
      </c>
      <c r="G18" s="1">
        <v>1067895</v>
      </c>
      <c r="H18" s="1">
        <v>0.16</v>
      </c>
      <c r="I18" s="1">
        <v>0.95</v>
      </c>
      <c r="J18" s="1">
        <v>23</v>
      </c>
      <c r="K18" s="9">
        <v>290386.31826086959</v>
      </c>
      <c r="L18">
        <f t="shared" si="0"/>
        <v>229253.47826086957</v>
      </c>
      <c r="M18" s="29">
        <f t="shared" si="1"/>
        <v>5610990.3200000003</v>
      </c>
      <c r="N18" s="11">
        <f t="shared" si="2"/>
        <v>243956.10086956524</v>
      </c>
    </row>
    <row r="19" spans="1:14" x14ac:dyDescent="0.3">
      <c r="A19" s="1" t="s">
        <v>28</v>
      </c>
      <c r="B19" s="1" t="s">
        <v>9</v>
      </c>
      <c r="C19" s="1" t="s">
        <v>36</v>
      </c>
      <c r="D19" s="1">
        <v>4274402.8600000003</v>
      </c>
      <c r="E19" s="1">
        <v>3382185</v>
      </c>
      <c r="F19" s="1">
        <v>0.79</v>
      </c>
      <c r="G19" s="1">
        <v>915240</v>
      </c>
      <c r="H19" s="1">
        <v>0.21</v>
      </c>
      <c r="I19" s="1">
        <v>1.01</v>
      </c>
      <c r="J19" s="1">
        <v>14</v>
      </c>
      <c r="K19" s="9">
        <v>305314.49000000005</v>
      </c>
      <c r="L19">
        <f t="shared" si="0"/>
        <v>241584.64285714287</v>
      </c>
      <c r="M19" s="29">
        <f t="shared" si="1"/>
        <v>3359162.8600000003</v>
      </c>
      <c r="N19" s="11">
        <f t="shared" si="2"/>
        <v>239940.20428571431</v>
      </c>
    </row>
    <row r="20" spans="1:14" x14ac:dyDescent="0.3">
      <c r="A20" s="1" t="s">
        <v>28</v>
      </c>
      <c r="B20" s="1" t="s">
        <v>9</v>
      </c>
      <c r="C20" s="1" t="s">
        <v>37</v>
      </c>
      <c r="D20" s="1">
        <v>6389282.6600000001</v>
      </c>
      <c r="E20" s="1">
        <v>4599180</v>
      </c>
      <c r="F20" s="1">
        <v>0.72</v>
      </c>
      <c r="G20" s="1">
        <v>876720</v>
      </c>
      <c r="H20" s="1">
        <v>0.14000000000000001</v>
      </c>
      <c r="I20" s="1">
        <v>0.86</v>
      </c>
      <c r="J20" s="1">
        <v>21</v>
      </c>
      <c r="K20" s="9">
        <v>304251.55523809523</v>
      </c>
      <c r="L20">
        <f t="shared" si="0"/>
        <v>219008.57142857142</v>
      </c>
      <c r="M20" s="29">
        <f t="shared" si="1"/>
        <v>5512562.6600000001</v>
      </c>
      <c r="N20" s="11">
        <f t="shared" si="2"/>
        <v>262502.98380952381</v>
      </c>
    </row>
    <row r="21" spans="1:14" x14ac:dyDescent="0.3">
      <c r="A21" s="1" t="s">
        <v>28</v>
      </c>
      <c r="B21" s="1" t="s">
        <v>9</v>
      </c>
      <c r="C21" s="1" t="s">
        <v>38</v>
      </c>
      <c r="D21" s="1">
        <v>4474526.8499999996</v>
      </c>
      <c r="E21" s="1">
        <v>2871855</v>
      </c>
      <c r="F21" s="1">
        <v>0.64</v>
      </c>
      <c r="G21" s="1">
        <v>683565</v>
      </c>
      <c r="H21" s="1">
        <v>0.15</v>
      </c>
      <c r="I21" s="1">
        <v>0.79</v>
      </c>
      <c r="J21" s="1">
        <v>15</v>
      </c>
      <c r="K21" s="9">
        <v>298301.78999999998</v>
      </c>
      <c r="L21">
        <f t="shared" si="0"/>
        <v>191457</v>
      </c>
      <c r="M21" s="29">
        <f t="shared" si="1"/>
        <v>3790961.8499999996</v>
      </c>
      <c r="N21" s="11">
        <f t="shared" si="2"/>
        <v>252730.78999999998</v>
      </c>
    </row>
    <row r="22" spans="1:14" x14ac:dyDescent="0.3">
      <c r="A22" s="1" t="s">
        <v>45</v>
      </c>
      <c r="B22" s="1" t="s">
        <v>9</v>
      </c>
      <c r="C22" s="1" t="s">
        <v>29</v>
      </c>
      <c r="D22" s="1">
        <v>4936287.22</v>
      </c>
      <c r="E22" s="1">
        <v>3935775</v>
      </c>
      <c r="F22" s="1">
        <v>0.8</v>
      </c>
      <c r="G22" s="9">
        <v>481275</v>
      </c>
      <c r="H22" s="1">
        <v>0.1</v>
      </c>
      <c r="I22" s="1">
        <v>0.89</v>
      </c>
      <c r="J22" s="1">
        <v>19</v>
      </c>
      <c r="K22" s="9">
        <v>259804.59052631576</v>
      </c>
      <c r="L22">
        <f t="shared" si="0"/>
        <v>207146.05263157896</v>
      </c>
      <c r="M22" s="32">
        <f t="shared" si="1"/>
        <v>4455012.22</v>
      </c>
      <c r="N22" s="13">
        <f t="shared" si="2"/>
        <v>234474.32736842104</v>
      </c>
    </row>
    <row r="23" spans="1:14" x14ac:dyDescent="0.3">
      <c r="A23" s="1" t="s">
        <v>45</v>
      </c>
      <c r="B23" s="1" t="s">
        <v>9</v>
      </c>
      <c r="C23" s="1" t="s">
        <v>30</v>
      </c>
      <c r="D23" s="1">
        <v>5348561.4000000004</v>
      </c>
      <c r="E23" s="1">
        <v>4386450</v>
      </c>
      <c r="F23" s="1">
        <v>0.82</v>
      </c>
      <c r="G23" s="9">
        <v>791715</v>
      </c>
      <c r="H23" s="1">
        <v>0.15</v>
      </c>
      <c r="I23" s="1">
        <v>0.97</v>
      </c>
      <c r="J23" s="1">
        <v>20</v>
      </c>
      <c r="K23" s="9">
        <v>267428.07</v>
      </c>
      <c r="L23">
        <f t="shared" si="0"/>
        <v>219322.5</v>
      </c>
      <c r="M23" s="32">
        <f t="shared" si="1"/>
        <v>4556846.4000000004</v>
      </c>
      <c r="N23" s="13">
        <f t="shared" si="2"/>
        <v>227842.32</v>
      </c>
    </row>
    <row r="24" spans="1:14" x14ac:dyDescent="0.3">
      <c r="A24" s="1" t="s">
        <v>45</v>
      </c>
      <c r="B24" s="1" t="s">
        <v>9</v>
      </c>
      <c r="C24" s="1" t="s">
        <v>31</v>
      </c>
      <c r="D24" s="1">
        <v>4271005.4000000004</v>
      </c>
      <c r="E24" s="1">
        <v>3764760</v>
      </c>
      <c r="F24" s="1">
        <v>0.88</v>
      </c>
      <c r="G24" s="9">
        <v>863010</v>
      </c>
      <c r="H24" s="1">
        <v>0.2</v>
      </c>
      <c r="I24" s="1">
        <v>1.08</v>
      </c>
      <c r="J24" s="1">
        <v>16</v>
      </c>
      <c r="K24" s="9">
        <v>266937.83750000002</v>
      </c>
      <c r="L24">
        <f t="shared" si="0"/>
        <v>235297.5</v>
      </c>
      <c r="M24" s="32">
        <f t="shared" si="1"/>
        <v>3407995.4000000004</v>
      </c>
      <c r="N24" s="13">
        <f t="shared" si="2"/>
        <v>212999.71250000002</v>
      </c>
    </row>
    <row r="25" spans="1:14" x14ac:dyDescent="0.3">
      <c r="A25" s="1" t="s">
        <v>45</v>
      </c>
      <c r="B25" s="1" t="s">
        <v>9</v>
      </c>
      <c r="C25" s="1" t="s">
        <v>32</v>
      </c>
      <c r="D25" s="1">
        <v>4612313.12</v>
      </c>
      <c r="E25" s="1">
        <v>3546315</v>
      </c>
      <c r="F25" s="1">
        <v>0.77</v>
      </c>
      <c r="G25" s="9">
        <v>785535</v>
      </c>
      <c r="H25" s="1">
        <v>0.17</v>
      </c>
      <c r="I25" s="1">
        <v>0.94</v>
      </c>
      <c r="J25" s="1">
        <v>17</v>
      </c>
      <c r="K25" s="9">
        <v>271312.53647058824</v>
      </c>
      <c r="L25">
        <f t="shared" si="0"/>
        <v>208606.76470588235</v>
      </c>
      <c r="M25" s="32">
        <f t="shared" si="1"/>
        <v>3826778.12</v>
      </c>
      <c r="N25" s="13">
        <f t="shared" si="2"/>
        <v>225104.59529411767</v>
      </c>
    </row>
    <row r="26" spans="1:14" x14ac:dyDescent="0.3">
      <c r="A26" s="1" t="s">
        <v>45</v>
      </c>
      <c r="B26" s="1" t="s">
        <v>9</v>
      </c>
      <c r="C26" s="1" t="s">
        <v>33</v>
      </c>
      <c r="D26" s="1">
        <v>4257015</v>
      </c>
      <c r="E26" s="1">
        <v>3534075</v>
      </c>
      <c r="F26" s="1">
        <v>0.83</v>
      </c>
      <c r="G26" s="9">
        <v>716265</v>
      </c>
      <c r="H26" s="1">
        <v>0.17</v>
      </c>
      <c r="I26" s="1">
        <v>1</v>
      </c>
      <c r="J26" s="1">
        <v>16</v>
      </c>
      <c r="K26" s="9">
        <v>266063.4375</v>
      </c>
      <c r="L26">
        <f t="shared" si="0"/>
        <v>220879.6875</v>
      </c>
      <c r="M26" s="32">
        <f t="shared" si="1"/>
        <v>3540750</v>
      </c>
      <c r="N26" s="13">
        <f t="shared" si="2"/>
        <v>221296.875</v>
      </c>
    </row>
    <row r="27" spans="1:14" x14ac:dyDescent="0.3">
      <c r="A27" s="1" t="s">
        <v>45</v>
      </c>
      <c r="B27" s="1" t="s">
        <v>9</v>
      </c>
      <c r="C27" s="1" t="s">
        <v>34</v>
      </c>
      <c r="D27" s="1">
        <v>4906125.92</v>
      </c>
      <c r="E27" s="1">
        <v>4032765</v>
      </c>
      <c r="F27" s="1">
        <v>0.82</v>
      </c>
      <c r="G27" s="9">
        <v>838155</v>
      </c>
      <c r="H27" s="1">
        <v>0.17</v>
      </c>
      <c r="I27" s="1">
        <v>0.99</v>
      </c>
      <c r="J27" s="1">
        <v>18</v>
      </c>
      <c r="K27" s="9">
        <v>272562.55111111113</v>
      </c>
      <c r="L27">
        <f t="shared" si="0"/>
        <v>224042.5</v>
      </c>
      <c r="M27" s="32">
        <f t="shared" si="1"/>
        <v>4067970.92</v>
      </c>
      <c r="N27" s="13">
        <f t="shared" si="2"/>
        <v>225998.38444444444</v>
      </c>
    </row>
    <row r="28" spans="1:14" x14ac:dyDescent="0.3">
      <c r="A28" s="1" t="s">
        <v>45</v>
      </c>
      <c r="B28" s="1" t="s">
        <v>9</v>
      </c>
      <c r="C28" s="1" t="s">
        <v>35</v>
      </c>
      <c r="D28" s="1">
        <v>6203182.7599999998</v>
      </c>
      <c r="E28" s="1">
        <v>4772955</v>
      </c>
      <c r="F28" s="1">
        <v>0.77</v>
      </c>
      <c r="G28" s="9">
        <v>951075</v>
      </c>
      <c r="H28" s="1">
        <v>0.15</v>
      </c>
      <c r="I28" s="1">
        <v>0.92</v>
      </c>
      <c r="J28" s="1">
        <v>23</v>
      </c>
      <c r="K28" s="9">
        <v>269703.59826086956</v>
      </c>
      <c r="L28">
        <f t="shared" si="0"/>
        <v>207519.78260869565</v>
      </c>
      <c r="M28" s="32">
        <f t="shared" si="1"/>
        <v>5252107.76</v>
      </c>
      <c r="N28" s="13">
        <f t="shared" si="2"/>
        <v>228352.5113043478</v>
      </c>
    </row>
    <row r="29" spans="1:14" x14ac:dyDescent="0.3">
      <c r="A29" s="1" t="s">
        <v>45</v>
      </c>
      <c r="B29" s="1" t="s">
        <v>9</v>
      </c>
      <c r="C29" s="1" t="s">
        <v>36</v>
      </c>
      <c r="D29" s="1">
        <v>3588727.98</v>
      </c>
      <c r="E29" s="1">
        <v>3056700</v>
      </c>
      <c r="F29" s="1">
        <v>0.85</v>
      </c>
      <c r="G29" s="9">
        <v>773625</v>
      </c>
      <c r="H29" s="1">
        <v>0.22</v>
      </c>
      <c r="I29" s="1">
        <v>1.07</v>
      </c>
      <c r="J29" s="1">
        <v>13</v>
      </c>
      <c r="K29" s="9">
        <v>276055.99846153846</v>
      </c>
      <c r="L29">
        <f t="shared" si="0"/>
        <v>235130.76923076922</v>
      </c>
      <c r="M29" s="32">
        <f t="shared" si="1"/>
        <v>2815102.98</v>
      </c>
      <c r="N29" s="13">
        <f t="shared" si="2"/>
        <v>216546.38307692308</v>
      </c>
    </row>
    <row r="30" spans="1:14" x14ac:dyDescent="0.3">
      <c r="A30" s="1" t="s">
        <v>45</v>
      </c>
      <c r="B30" s="1" t="s">
        <v>9</v>
      </c>
      <c r="C30" s="1" t="s">
        <v>37</v>
      </c>
      <c r="D30" s="1">
        <v>6073563.5999999996</v>
      </c>
      <c r="E30" s="1">
        <v>4585845</v>
      </c>
      <c r="F30" s="1">
        <v>0.76</v>
      </c>
      <c r="G30" s="9">
        <v>887115</v>
      </c>
      <c r="H30" s="1">
        <v>0.15</v>
      </c>
      <c r="I30" s="1">
        <v>0.9</v>
      </c>
      <c r="J30" s="1">
        <v>22</v>
      </c>
      <c r="K30" s="9">
        <v>276071.07272727269</v>
      </c>
      <c r="L30">
        <f t="shared" si="0"/>
        <v>208447.5</v>
      </c>
      <c r="M30" s="32">
        <f t="shared" si="1"/>
        <v>5186448.5999999996</v>
      </c>
      <c r="N30" s="13">
        <f t="shared" si="2"/>
        <v>235747.66363636361</v>
      </c>
    </row>
    <row r="31" spans="1:14" x14ac:dyDescent="0.3">
      <c r="A31" s="1" t="s">
        <v>45</v>
      </c>
      <c r="B31" s="1" t="s">
        <v>9</v>
      </c>
      <c r="C31" s="1" t="s">
        <v>38</v>
      </c>
      <c r="D31" s="1">
        <v>3909894.04</v>
      </c>
      <c r="E31" s="1">
        <v>2707365</v>
      </c>
      <c r="F31" s="1">
        <v>0.69</v>
      </c>
      <c r="G31" s="9">
        <v>609630</v>
      </c>
      <c r="H31" s="1">
        <v>0.16</v>
      </c>
      <c r="I31" s="1">
        <v>0.85</v>
      </c>
      <c r="J31" s="1">
        <v>14</v>
      </c>
      <c r="K31" s="9">
        <v>279278.14571428573</v>
      </c>
      <c r="L31">
        <f t="shared" si="0"/>
        <v>193383.21428571429</v>
      </c>
      <c r="M31" s="32">
        <f t="shared" si="1"/>
        <v>3300264.04</v>
      </c>
      <c r="N31" s="13">
        <f t="shared" si="2"/>
        <v>235733.14571428573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K1" sqref="K1:K1048576"/>
    </sheetView>
  </sheetViews>
  <sheetFormatPr defaultRowHeight="14.4" x14ac:dyDescent="0.3"/>
  <cols>
    <col min="11" max="11" width="8.88671875" style="29"/>
    <col min="16" max="16" width="12" customWidth="1"/>
    <col min="17" max="17" width="8" customWidth="1"/>
    <col min="18" max="18" width="37.21875" customWidth="1"/>
    <col min="19" max="19" width="15.5546875" customWidth="1"/>
    <col min="20" max="21" width="12" customWidth="1"/>
    <col min="22" max="22" width="7" customWidth="1"/>
    <col min="23" max="24" width="12" customWidth="1"/>
    <col min="25" max="25" width="7" customWidth="1"/>
    <col min="26" max="27" width="8" customWidth="1"/>
    <col min="28" max="30" width="12" customWidth="1"/>
    <col min="31" max="31" width="10" customWidth="1"/>
    <col min="32" max="32" width="7" customWidth="1"/>
    <col min="33" max="35" width="12" customWidth="1"/>
    <col min="36" max="36" width="7" customWidth="1"/>
    <col min="37" max="37" width="10.77734375" customWidth="1"/>
    <col min="38" max="38" width="14" bestFit="1" customWidth="1"/>
    <col min="39" max="39" width="21.5546875" bestFit="1" customWidth="1"/>
    <col min="40" max="40" width="14" bestFit="1" customWidth="1"/>
    <col min="41" max="41" width="21.5546875" bestFit="1" customWidth="1"/>
    <col min="42" max="42" width="14" bestFit="1" customWidth="1"/>
    <col min="43" max="43" width="21.5546875" bestFit="1" customWidth="1"/>
    <col min="44" max="44" width="9" bestFit="1" customWidth="1"/>
    <col min="45" max="45" width="11.21875" bestFit="1" customWidth="1"/>
    <col min="46" max="46" width="10" bestFit="1" customWidth="1"/>
    <col min="47" max="47" width="12.21875" bestFit="1" customWidth="1"/>
    <col min="48" max="48" width="10" bestFit="1" customWidth="1"/>
    <col min="49" max="49" width="12.21875" bestFit="1" customWidth="1"/>
    <col min="50" max="50" width="14" bestFit="1" customWidth="1"/>
    <col min="51" max="51" width="21.5546875" bestFit="1" customWidth="1"/>
    <col min="52" max="52" width="14" bestFit="1" customWidth="1"/>
    <col min="53" max="53" width="21.5546875" bestFit="1" customWidth="1"/>
    <col min="54" max="54" width="14" bestFit="1" customWidth="1"/>
    <col min="55" max="55" width="21.5546875" bestFit="1" customWidth="1"/>
    <col min="56" max="56" width="12" bestFit="1" customWidth="1"/>
    <col min="57" max="57" width="14.33203125" bestFit="1" customWidth="1"/>
    <col min="58" max="58" width="9" bestFit="1" customWidth="1"/>
    <col min="59" max="59" width="11.21875" bestFit="1" customWidth="1"/>
    <col min="60" max="60" width="14" bestFit="1" customWidth="1"/>
    <col min="61" max="61" width="21.5546875" bestFit="1" customWidth="1"/>
    <col min="62" max="62" width="14" bestFit="1" customWidth="1"/>
    <col min="63" max="63" width="21.5546875" bestFit="1" customWidth="1"/>
    <col min="64" max="64" width="14" bestFit="1" customWidth="1"/>
    <col min="65" max="65" width="21.5546875" bestFit="1" customWidth="1"/>
    <col min="66" max="66" width="9" bestFit="1" customWidth="1"/>
    <col min="67" max="67" width="11.6640625" bestFit="1" customWidth="1"/>
    <col min="68" max="68" width="10.77734375" bestFit="1" customWidth="1"/>
  </cols>
  <sheetData>
    <row r="1" spans="1:23" s="20" customFormat="1" ht="57.6" x14ac:dyDescent="0.3">
      <c r="A1" s="20" t="s">
        <v>47</v>
      </c>
      <c r="B1" s="20" t="s">
        <v>46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7" t="s">
        <v>74</v>
      </c>
      <c r="L1" s="21" t="s">
        <v>50</v>
      </c>
      <c r="M1" s="21" t="s">
        <v>48</v>
      </c>
      <c r="N1" s="21" t="s">
        <v>49</v>
      </c>
      <c r="O1" s="21" t="s">
        <v>54</v>
      </c>
    </row>
    <row r="2" spans="1:23" x14ac:dyDescent="0.3">
      <c r="A2" s="1" t="s">
        <v>8</v>
      </c>
      <c r="B2" s="1" t="s">
        <v>44</v>
      </c>
      <c r="C2" s="2" t="s">
        <v>10</v>
      </c>
      <c r="D2" s="10">
        <v>126479.4</v>
      </c>
      <c r="E2" s="5">
        <v>92775</v>
      </c>
      <c r="F2" s="6">
        <v>0.73</v>
      </c>
      <c r="G2" s="5">
        <v>19275</v>
      </c>
      <c r="H2" s="7">
        <v>0.15</v>
      </c>
      <c r="I2" s="7">
        <v>0.89</v>
      </c>
      <c r="J2" s="8">
        <v>21</v>
      </c>
      <c r="K2" s="28">
        <v>107204.4</v>
      </c>
      <c r="L2" s="9">
        <v>6022.8285714285712</v>
      </c>
      <c r="M2">
        <v>6022.8285714285712</v>
      </c>
      <c r="N2" s="17">
        <v>107204.4</v>
      </c>
      <c r="O2">
        <v>5104.9714285714281</v>
      </c>
    </row>
    <row r="3" spans="1:23" x14ac:dyDescent="0.3">
      <c r="A3" s="1" t="s">
        <v>8</v>
      </c>
      <c r="B3" s="1" t="s">
        <v>44</v>
      </c>
      <c r="C3" s="2" t="s">
        <v>11</v>
      </c>
      <c r="D3" s="5">
        <v>134336</v>
      </c>
      <c r="E3" s="5">
        <v>86085</v>
      </c>
      <c r="F3" s="6">
        <v>0.64</v>
      </c>
      <c r="G3" s="5">
        <v>26175</v>
      </c>
      <c r="H3" s="7">
        <v>0.19</v>
      </c>
      <c r="I3" s="7">
        <v>0.84</v>
      </c>
      <c r="J3" s="8">
        <v>22</v>
      </c>
      <c r="K3" s="28">
        <v>108161</v>
      </c>
      <c r="L3" s="9">
        <v>6106.181818181818</v>
      </c>
      <c r="M3">
        <v>6106.181818181818</v>
      </c>
      <c r="N3" s="17">
        <v>108161</v>
      </c>
      <c r="O3">
        <v>4916.409090909091</v>
      </c>
    </row>
    <row r="4" spans="1:23" x14ac:dyDescent="0.3">
      <c r="A4" s="1" t="s">
        <v>8</v>
      </c>
      <c r="B4" s="1" t="s">
        <v>44</v>
      </c>
      <c r="C4" s="2" t="s">
        <v>12</v>
      </c>
      <c r="D4" s="10">
        <v>85747.3</v>
      </c>
      <c r="E4" s="5">
        <v>70290</v>
      </c>
      <c r="F4" s="6">
        <v>0.82</v>
      </c>
      <c r="G4" s="5">
        <v>23070</v>
      </c>
      <c r="H4" s="7">
        <v>0.27</v>
      </c>
      <c r="I4" s="7">
        <v>1.0900000000000001</v>
      </c>
      <c r="J4" s="8">
        <v>14</v>
      </c>
      <c r="K4" s="28">
        <v>62677.3</v>
      </c>
      <c r="L4" s="9">
        <v>6124.8071428571429</v>
      </c>
      <c r="M4">
        <v>6124.8071428571429</v>
      </c>
      <c r="N4" s="17">
        <v>62677.3</v>
      </c>
      <c r="O4">
        <v>4476.95</v>
      </c>
    </row>
    <row r="5" spans="1:23" x14ac:dyDescent="0.3">
      <c r="A5" s="1" t="s">
        <v>8</v>
      </c>
      <c r="B5" s="1" t="s">
        <v>44</v>
      </c>
      <c r="C5" s="2" t="s">
        <v>13</v>
      </c>
      <c r="D5" s="10">
        <v>91159.5</v>
      </c>
      <c r="E5" s="5">
        <v>66180</v>
      </c>
      <c r="F5" s="6">
        <v>0.73</v>
      </c>
      <c r="G5" s="5">
        <v>21660</v>
      </c>
      <c r="H5" s="7">
        <v>0.24</v>
      </c>
      <c r="I5" s="7">
        <v>0.96</v>
      </c>
      <c r="J5" s="8">
        <v>15</v>
      </c>
      <c r="K5" s="28">
        <v>69499.5</v>
      </c>
      <c r="L5" s="9">
        <v>6077.3</v>
      </c>
      <c r="M5">
        <v>6077.3</v>
      </c>
      <c r="N5" s="17">
        <v>69499.5</v>
      </c>
      <c r="O5">
        <v>4633.3</v>
      </c>
    </row>
    <row r="6" spans="1:23" x14ac:dyDescent="0.3">
      <c r="A6" s="1" t="s">
        <v>8</v>
      </c>
      <c r="B6" s="1" t="s">
        <v>44</v>
      </c>
      <c r="C6" s="2" t="s">
        <v>14</v>
      </c>
      <c r="D6" s="10">
        <v>96410.2</v>
      </c>
      <c r="E6" s="5">
        <v>77955</v>
      </c>
      <c r="F6" s="6">
        <v>0.81</v>
      </c>
      <c r="G6" s="5">
        <v>25440</v>
      </c>
      <c r="H6" s="7">
        <v>0.26</v>
      </c>
      <c r="I6" s="7">
        <v>1.07</v>
      </c>
      <c r="J6" s="8">
        <v>16</v>
      </c>
      <c r="K6" s="28">
        <v>70970.2</v>
      </c>
      <c r="L6" s="9">
        <v>6025.6374999999998</v>
      </c>
      <c r="M6">
        <v>6025.6374999999998</v>
      </c>
      <c r="N6" s="17">
        <v>70970.2</v>
      </c>
      <c r="O6">
        <v>4435.6374999999998</v>
      </c>
    </row>
    <row r="7" spans="1:23" x14ac:dyDescent="0.3">
      <c r="A7" s="1" t="s">
        <v>8</v>
      </c>
      <c r="B7" s="1" t="s">
        <v>44</v>
      </c>
      <c r="C7" s="2" t="s">
        <v>15</v>
      </c>
      <c r="D7" s="10">
        <v>113730.8</v>
      </c>
      <c r="E7" s="5">
        <v>75780</v>
      </c>
      <c r="F7" s="6">
        <v>0.67</v>
      </c>
      <c r="G7" s="5">
        <v>27675</v>
      </c>
      <c r="H7" s="7">
        <v>0.24</v>
      </c>
      <c r="I7" s="7">
        <v>0.91</v>
      </c>
      <c r="J7" s="8">
        <v>17</v>
      </c>
      <c r="K7" s="28">
        <v>86055.8</v>
      </c>
      <c r="L7" s="9">
        <v>6690.0470588235294</v>
      </c>
      <c r="M7">
        <v>6690.0470588235294</v>
      </c>
      <c r="N7" s="17">
        <v>86055.8</v>
      </c>
      <c r="O7">
        <v>5062.1058823529411</v>
      </c>
    </row>
    <row r="8" spans="1:23" x14ac:dyDescent="0.3">
      <c r="A8" s="1" t="s">
        <v>8</v>
      </c>
      <c r="B8" s="1" t="s">
        <v>44</v>
      </c>
      <c r="C8" s="2" t="s">
        <v>16</v>
      </c>
      <c r="D8" s="5">
        <v>132227</v>
      </c>
      <c r="E8" s="5">
        <v>91890</v>
      </c>
      <c r="F8" s="6">
        <v>0.69</v>
      </c>
      <c r="G8" s="5">
        <v>23325</v>
      </c>
      <c r="H8" s="7">
        <v>0.18</v>
      </c>
      <c r="I8" s="7">
        <v>0.87</v>
      </c>
      <c r="J8" s="8">
        <v>22</v>
      </c>
      <c r="K8" s="28">
        <v>108902</v>
      </c>
      <c r="L8" s="9">
        <v>6010.318181818182</v>
      </c>
      <c r="M8">
        <v>6010.318181818182</v>
      </c>
      <c r="N8" s="17">
        <v>108902</v>
      </c>
      <c r="O8">
        <v>4950.090909090909</v>
      </c>
    </row>
    <row r="9" spans="1:23" x14ac:dyDescent="0.3">
      <c r="A9" s="1" t="s">
        <v>8</v>
      </c>
      <c r="B9" s="1" t="s">
        <v>44</v>
      </c>
      <c r="C9" s="2" t="s">
        <v>17</v>
      </c>
      <c r="D9" s="4">
        <v>86931.75</v>
      </c>
      <c r="E9" s="5">
        <v>65205</v>
      </c>
      <c r="F9" s="6">
        <v>0.75</v>
      </c>
      <c r="G9" s="5">
        <v>19260</v>
      </c>
      <c r="H9" s="7">
        <v>0.22</v>
      </c>
      <c r="I9" s="7">
        <v>0.97</v>
      </c>
      <c r="J9" s="8">
        <v>15</v>
      </c>
      <c r="K9" s="28">
        <v>67671.75</v>
      </c>
      <c r="L9" s="9">
        <v>5795.45</v>
      </c>
      <c r="M9">
        <v>5795.45</v>
      </c>
      <c r="N9" s="17">
        <v>67671.75</v>
      </c>
      <c r="O9">
        <v>4511.45</v>
      </c>
      <c r="S9" s="18" t="s">
        <v>53</v>
      </c>
    </row>
    <row r="10" spans="1:23" x14ac:dyDescent="0.3">
      <c r="A10" s="1" t="s">
        <v>8</v>
      </c>
      <c r="B10" s="1" t="s">
        <v>44</v>
      </c>
      <c r="C10" s="2" t="s">
        <v>18</v>
      </c>
      <c r="D10" s="5">
        <v>114416</v>
      </c>
      <c r="E10" s="5">
        <v>81360</v>
      </c>
      <c r="F10" s="6">
        <v>0.71</v>
      </c>
      <c r="G10" s="5">
        <v>19275</v>
      </c>
      <c r="H10" s="7">
        <v>0.17</v>
      </c>
      <c r="I10" s="7">
        <v>0.88</v>
      </c>
      <c r="J10" s="8">
        <v>20</v>
      </c>
      <c r="K10" s="28">
        <v>95141</v>
      </c>
      <c r="L10" s="9">
        <v>5720.8</v>
      </c>
      <c r="M10">
        <v>5720.8</v>
      </c>
      <c r="N10" s="17">
        <v>95141</v>
      </c>
      <c r="O10">
        <v>4757.05</v>
      </c>
      <c r="S10" t="s">
        <v>8</v>
      </c>
      <c r="T10" t="s">
        <v>28</v>
      </c>
      <c r="U10" t="s">
        <v>45</v>
      </c>
      <c r="V10" t="s">
        <v>51</v>
      </c>
      <c r="W10" t="s">
        <v>52</v>
      </c>
    </row>
    <row r="11" spans="1:23" x14ac:dyDescent="0.3">
      <c r="A11" s="1" t="s">
        <v>8</v>
      </c>
      <c r="B11" s="1" t="s">
        <v>44</v>
      </c>
      <c r="C11" s="2" t="s">
        <v>19</v>
      </c>
      <c r="D11" s="10">
        <v>66744.600000000006</v>
      </c>
      <c r="E11" s="5">
        <v>57030</v>
      </c>
      <c r="F11" s="6">
        <v>0.85</v>
      </c>
      <c r="G11" s="5">
        <v>16710</v>
      </c>
      <c r="H11" s="7">
        <v>0.25</v>
      </c>
      <c r="I11" s="7">
        <v>1.1000000000000001</v>
      </c>
      <c r="J11" s="8">
        <v>12</v>
      </c>
      <c r="K11" s="28">
        <v>50034.600000000006</v>
      </c>
      <c r="L11" s="9">
        <v>5562.05</v>
      </c>
      <c r="M11">
        <v>5562.05</v>
      </c>
      <c r="N11" s="17">
        <v>50034.600000000006</v>
      </c>
      <c r="O11">
        <v>4169.55</v>
      </c>
      <c r="R11" t="s">
        <v>55</v>
      </c>
      <c r="S11" s="19">
        <v>4701.7514810924376</v>
      </c>
      <c r="T11" s="19">
        <v>4424.0715722169871</v>
      </c>
      <c r="U11" s="19">
        <v>3866.9604330776579</v>
      </c>
      <c r="V11" s="19"/>
      <c r="W11" s="19">
        <v>4330.927828795694</v>
      </c>
    </row>
    <row r="12" spans="1:23" x14ac:dyDescent="0.3">
      <c r="A12" s="1" t="s">
        <v>28</v>
      </c>
      <c r="B12" s="1" t="s">
        <v>44</v>
      </c>
      <c r="C12" s="1" t="s">
        <v>29</v>
      </c>
      <c r="D12" s="1">
        <v>100651.5</v>
      </c>
      <c r="E12" s="1">
        <v>70170</v>
      </c>
      <c r="F12" s="1">
        <v>0.7</v>
      </c>
      <c r="G12" s="1">
        <v>14220</v>
      </c>
      <c r="H12" s="1">
        <v>0.14000000000000001</v>
      </c>
      <c r="I12" s="1">
        <v>0.84</v>
      </c>
      <c r="J12" s="1">
        <v>17</v>
      </c>
      <c r="K12" s="28">
        <v>86431.5</v>
      </c>
      <c r="L12" s="9">
        <v>5920.6764705882351</v>
      </c>
      <c r="M12">
        <v>5920.6764705882351</v>
      </c>
      <c r="N12" s="17">
        <v>86431.5</v>
      </c>
      <c r="O12">
        <v>5084.2058823529414</v>
      </c>
    </row>
    <row r="13" spans="1:23" x14ac:dyDescent="0.3">
      <c r="A13" s="1" t="s">
        <v>28</v>
      </c>
      <c r="B13" s="1" t="s">
        <v>44</v>
      </c>
      <c r="C13" s="1" t="s">
        <v>30</v>
      </c>
      <c r="D13" s="1">
        <v>117316.6</v>
      </c>
      <c r="E13" s="1">
        <v>81405</v>
      </c>
      <c r="F13" s="1">
        <v>0.69</v>
      </c>
      <c r="G13" s="1">
        <v>22470</v>
      </c>
      <c r="H13" s="1">
        <v>0.19</v>
      </c>
      <c r="I13" s="1">
        <v>0.89</v>
      </c>
      <c r="J13" s="1">
        <v>21</v>
      </c>
      <c r="K13" s="28">
        <v>94846.6</v>
      </c>
      <c r="L13" s="9">
        <v>5586.5047619047618</v>
      </c>
      <c r="M13">
        <v>5586.5047619047618</v>
      </c>
      <c r="N13" s="17">
        <v>94846.6</v>
      </c>
      <c r="O13">
        <v>4516.5047619047618</v>
      </c>
    </row>
    <row r="14" spans="1:23" x14ac:dyDescent="0.3">
      <c r="A14" s="1" t="s">
        <v>28</v>
      </c>
      <c r="B14" s="1" t="s">
        <v>44</v>
      </c>
      <c r="C14" s="1" t="s">
        <v>31</v>
      </c>
      <c r="D14" s="1">
        <v>87179.25</v>
      </c>
      <c r="E14" s="1">
        <v>63885</v>
      </c>
      <c r="F14" s="1">
        <v>0.73</v>
      </c>
      <c r="G14" s="1">
        <v>24300</v>
      </c>
      <c r="H14" s="1">
        <v>0.28000000000000003</v>
      </c>
      <c r="I14" s="1">
        <v>1.01</v>
      </c>
      <c r="J14" s="1">
        <v>15</v>
      </c>
      <c r="K14" s="28">
        <v>62879.25</v>
      </c>
      <c r="L14" s="9">
        <v>5811.95</v>
      </c>
      <c r="M14">
        <v>5811.95</v>
      </c>
      <c r="N14" s="17">
        <v>62879.25</v>
      </c>
      <c r="O14">
        <v>4191.95</v>
      </c>
    </row>
    <row r="15" spans="1:23" x14ac:dyDescent="0.3">
      <c r="A15" s="1" t="s">
        <v>28</v>
      </c>
      <c r="B15" s="1" t="s">
        <v>44</v>
      </c>
      <c r="C15" s="1" t="s">
        <v>32</v>
      </c>
      <c r="D15" s="1">
        <v>78089.3</v>
      </c>
      <c r="E15" s="1">
        <v>57855</v>
      </c>
      <c r="F15" s="1">
        <v>0.74</v>
      </c>
      <c r="G15" s="1">
        <v>15075</v>
      </c>
      <c r="H15" s="1">
        <v>0.19</v>
      </c>
      <c r="I15" s="1">
        <v>0.93</v>
      </c>
      <c r="J15" s="1">
        <v>14</v>
      </c>
      <c r="K15" s="28">
        <v>63014.3</v>
      </c>
      <c r="L15" s="9">
        <v>5577.8071428571429</v>
      </c>
      <c r="M15">
        <v>5577.8071428571429</v>
      </c>
      <c r="N15" s="17">
        <v>63014.3</v>
      </c>
      <c r="O15">
        <v>4501.0214285714292</v>
      </c>
    </row>
    <row r="16" spans="1:23" x14ac:dyDescent="0.3">
      <c r="A16" s="1" t="s">
        <v>28</v>
      </c>
      <c r="B16" s="1" t="s">
        <v>44</v>
      </c>
      <c r="C16" s="1" t="s">
        <v>33</v>
      </c>
      <c r="D16" s="1">
        <v>105706.5</v>
      </c>
      <c r="E16" s="1">
        <v>81975</v>
      </c>
      <c r="F16" s="1">
        <v>0.78</v>
      </c>
      <c r="G16" s="1">
        <v>24975</v>
      </c>
      <c r="H16" s="1">
        <v>0.24</v>
      </c>
      <c r="I16" s="1">
        <v>1.01</v>
      </c>
      <c r="J16" s="1">
        <v>19</v>
      </c>
      <c r="K16" s="28">
        <v>80731.5</v>
      </c>
      <c r="L16" s="9">
        <v>5563.5</v>
      </c>
      <c r="M16">
        <v>5563.5</v>
      </c>
      <c r="N16" s="17">
        <v>80731.5</v>
      </c>
      <c r="O16">
        <v>4249.0263157894733</v>
      </c>
    </row>
    <row r="17" spans="1:15" x14ac:dyDescent="0.3">
      <c r="A17" s="1" t="s">
        <v>28</v>
      </c>
      <c r="B17" s="1" t="s">
        <v>44</v>
      </c>
      <c r="C17" s="1" t="s">
        <v>34</v>
      </c>
      <c r="D17" s="1">
        <v>104465.2</v>
      </c>
      <c r="E17" s="1">
        <v>85485</v>
      </c>
      <c r="F17" s="1">
        <v>0.82</v>
      </c>
      <c r="G17" s="1">
        <v>23565</v>
      </c>
      <c r="H17" s="1">
        <v>0.23</v>
      </c>
      <c r="I17" s="1">
        <v>1.04</v>
      </c>
      <c r="J17" s="1">
        <v>19</v>
      </c>
      <c r="K17" s="28">
        <v>80900.2</v>
      </c>
      <c r="L17" s="9">
        <v>5498.1684210526319</v>
      </c>
      <c r="M17">
        <v>5498.1684210526319</v>
      </c>
      <c r="N17" s="17">
        <v>80900.2</v>
      </c>
      <c r="O17">
        <v>4257.9052631578943</v>
      </c>
    </row>
    <row r="18" spans="1:15" x14ac:dyDescent="0.3">
      <c r="A18" s="1" t="s">
        <v>28</v>
      </c>
      <c r="B18" s="1" t="s">
        <v>44</v>
      </c>
      <c r="C18" s="1" t="s">
        <v>35</v>
      </c>
      <c r="D18" s="1">
        <v>121387.8</v>
      </c>
      <c r="E18" s="1">
        <v>90405</v>
      </c>
      <c r="F18" s="1">
        <v>0.74</v>
      </c>
      <c r="G18" s="1">
        <v>25890</v>
      </c>
      <c r="H18" s="1">
        <v>0.21</v>
      </c>
      <c r="I18" s="1">
        <v>0.96</v>
      </c>
      <c r="J18" s="1">
        <v>23</v>
      </c>
      <c r="K18" s="28">
        <v>95497.8</v>
      </c>
      <c r="L18" s="9">
        <v>5277.7304347826084</v>
      </c>
      <c r="M18">
        <v>5277.7304347826084</v>
      </c>
      <c r="N18" s="17">
        <v>95497.8</v>
      </c>
      <c r="O18">
        <v>4152.0782608695654</v>
      </c>
    </row>
    <row r="19" spans="1:15" x14ac:dyDescent="0.3">
      <c r="A19" s="1" t="s">
        <v>28</v>
      </c>
      <c r="B19" s="1" t="s">
        <v>44</v>
      </c>
      <c r="C19" s="1" t="s">
        <v>36</v>
      </c>
      <c r="D19" s="1">
        <v>78485.3</v>
      </c>
      <c r="E19" s="1">
        <v>65565</v>
      </c>
      <c r="F19" s="1">
        <v>0.84</v>
      </c>
      <c r="G19" s="1">
        <v>16350</v>
      </c>
      <c r="H19" s="1">
        <v>0.21</v>
      </c>
      <c r="I19" s="1">
        <v>1.04</v>
      </c>
      <c r="J19" s="1">
        <v>14</v>
      </c>
      <c r="K19" s="28">
        <v>62135.3</v>
      </c>
      <c r="L19" s="9">
        <v>5606.0928571428576</v>
      </c>
      <c r="M19">
        <v>5606.0928571428576</v>
      </c>
      <c r="N19" s="17">
        <v>62135.3</v>
      </c>
      <c r="O19">
        <v>4438.2357142857145</v>
      </c>
    </row>
    <row r="20" spans="1:15" x14ac:dyDescent="0.3">
      <c r="A20" s="1" t="s">
        <v>28</v>
      </c>
      <c r="B20" s="1" t="s">
        <v>44</v>
      </c>
      <c r="C20" s="1" t="s">
        <v>37</v>
      </c>
      <c r="D20" s="1">
        <v>116632.7</v>
      </c>
      <c r="E20" s="1">
        <v>81885</v>
      </c>
      <c r="F20" s="1">
        <v>0.7</v>
      </c>
      <c r="G20" s="1">
        <v>19740</v>
      </c>
      <c r="H20" s="1">
        <v>0.17</v>
      </c>
      <c r="I20" s="1">
        <v>0.87</v>
      </c>
      <c r="J20" s="1">
        <v>21</v>
      </c>
      <c r="K20" s="28">
        <v>96892.7</v>
      </c>
      <c r="L20" s="9">
        <v>5553.9380952380952</v>
      </c>
      <c r="M20">
        <v>5553.9380952380952</v>
      </c>
      <c r="N20" s="17">
        <v>96892.7</v>
      </c>
      <c r="O20">
        <v>4613.9380952380952</v>
      </c>
    </row>
    <row r="21" spans="1:15" x14ac:dyDescent="0.3">
      <c r="A21" s="1" t="s">
        <v>28</v>
      </c>
      <c r="B21" s="1" t="s">
        <v>44</v>
      </c>
      <c r="C21" s="1" t="s">
        <v>38</v>
      </c>
      <c r="D21" s="1">
        <v>79932.75</v>
      </c>
      <c r="E21" s="1">
        <v>50355</v>
      </c>
      <c r="F21" s="1">
        <v>0.63</v>
      </c>
      <c r="G21" s="1">
        <v>16395</v>
      </c>
      <c r="H21" s="1">
        <v>0.21</v>
      </c>
      <c r="I21" s="1">
        <v>0.84</v>
      </c>
      <c r="J21" s="1">
        <v>15</v>
      </c>
      <c r="K21" s="28">
        <v>63537.75</v>
      </c>
      <c r="L21" s="9">
        <v>5328.85</v>
      </c>
      <c r="M21">
        <v>5328.85</v>
      </c>
      <c r="N21" s="17">
        <v>63537.75</v>
      </c>
      <c r="O21">
        <v>4235.8500000000004</v>
      </c>
    </row>
    <row r="22" spans="1:15" x14ac:dyDescent="0.3">
      <c r="A22" t="s">
        <v>45</v>
      </c>
      <c r="B22" t="s">
        <v>44</v>
      </c>
      <c r="C22" t="s">
        <v>29</v>
      </c>
      <c r="D22">
        <v>91414.3</v>
      </c>
      <c r="E22">
        <v>75330</v>
      </c>
      <c r="F22">
        <v>0.82</v>
      </c>
      <c r="G22">
        <v>13110</v>
      </c>
      <c r="H22">
        <v>0.14000000000000001</v>
      </c>
      <c r="I22">
        <v>0.97</v>
      </c>
      <c r="J22">
        <v>19</v>
      </c>
      <c r="K22" s="28">
        <v>78304.3</v>
      </c>
      <c r="L22">
        <v>4811.2789473684215</v>
      </c>
      <c r="M22">
        <v>4811.2789473684215</v>
      </c>
      <c r="N22" s="17">
        <v>78304.3</v>
      </c>
      <c r="O22">
        <v>4121.2789473684215</v>
      </c>
    </row>
    <row r="23" spans="1:15" x14ac:dyDescent="0.3">
      <c r="A23" t="s">
        <v>45</v>
      </c>
      <c r="B23" t="s">
        <v>44</v>
      </c>
      <c r="C23" t="s">
        <v>30</v>
      </c>
      <c r="D23">
        <v>99009</v>
      </c>
      <c r="E23">
        <v>77820</v>
      </c>
      <c r="F23">
        <v>0.79</v>
      </c>
      <c r="G23">
        <v>20805</v>
      </c>
      <c r="H23">
        <v>0.21</v>
      </c>
      <c r="I23">
        <v>1</v>
      </c>
      <c r="J23">
        <v>20</v>
      </c>
      <c r="K23" s="28">
        <v>78204</v>
      </c>
      <c r="L23">
        <v>4950.45</v>
      </c>
      <c r="M23">
        <v>4950.45</v>
      </c>
      <c r="N23" s="17">
        <v>78204</v>
      </c>
      <c r="O23">
        <v>3910.2</v>
      </c>
    </row>
    <row r="24" spans="1:15" x14ac:dyDescent="0.3">
      <c r="A24" t="s">
        <v>45</v>
      </c>
      <c r="B24" t="s">
        <v>44</v>
      </c>
      <c r="C24" t="s">
        <v>31</v>
      </c>
      <c r="D24">
        <v>80249.600000000006</v>
      </c>
      <c r="E24">
        <v>69915</v>
      </c>
      <c r="F24">
        <v>0.87</v>
      </c>
      <c r="G24">
        <v>22845</v>
      </c>
      <c r="H24">
        <v>0.28000000000000003</v>
      </c>
      <c r="I24">
        <v>1.1599999999999999</v>
      </c>
      <c r="J24">
        <v>16</v>
      </c>
      <c r="K24" s="28">
        <v>57404.600000000006</v>
      </c>
      <c r="L24">
        <v>5015.6000000000004</v>
      </c>
      <c r="M24">
        <v>5015.6000000000004</v>
      </c>
      <c r="N24" s="17">
        <v>57404.600000000006</v>
      </c>
      <c r="O24">
        <v>3587.7875000000004</v>
      </c>
    </row>
    <row r="25" spans="1:15" x14ac:dyDescent="0.3">
      <c r="A25" t="s">
        <v>45</v>
      </c>
      <c r="B25" t="s">
        <v>44</v>
      </c>
      <c r="C25" t="s">
        <v>32</v>
      </c>
      <c r="D25">
        <v>86480.3</v>
      </c>
      <c r="E25">
        <v>61020</v>
      </c>
      <c r="F25">
        <v>0.71</v>
      </c>
      <c r="G25">
        <v>20295</v>
      </c>
      <c r="H25">
        <v>0.23</v>
      </c>
      <c r="I25">
        <v>0.94</v>
      </c>
      <c r="J25">
        <v>17</v>
      </c>
      <c r="K25" s="28">
        <v>66185.3</v>
      </c>
      <c r="L25">
        <v>5087.0764705882357</v>
      </c>
      <c r="M25">
        <v>5087.0764705882357</v>
      </c>
      <c r="N25" s="17">
        <v>66185.3</v>
      </c>
      <c r="O25">
        <v>3893.2529411764708</v>
      </c>
    </row>
    <row r="26" spans="1:15" x14ac:dyDescent="0.3">
      <c r="A26" t="s">
        <v>45</v>
      </c>
      <c r="B26" t="s">
        <v>44</v>
      </c>
      <c r="C26" t="s">
        <v>33</v>
      </c>
      <c r="D26">
        <v>79197.2</v>
      </c>
      <c r="E26">
        <v>65205</v>
      </c>
      <c r="F26">
        <v>0.82</v>
      </c>
      <c r="G26">
        <v>17040</v>
      </c>
      <c r="H26">
        <v>0.22</v>
      </c>
      <c r="I26">
        <v>1.04</v>
      </c>
      <c r="J26">
        <v>16</v>
      </c>
      <c r="K26" s="28">
        <v>62157.2</v>
      </c>
      <c r="L26">
        <v>4949.8249999999998</v>
      </c>
      <c r="M26">
        <v>4949.8249999999998</v>
      </c>
      <c r="N26" s="17">
        <v>62157.2</v>
      </c>
      <c r="O26">
        <v>3884.8249999999998</v>
      </c>
    </row>
    <row r="27" spans="1:15" x14ac:dyDescent="0.3">
      <c r="A27" t="s">
        <v>45</v>
      </c>
      <c r="B27" t="s">
        <v>44</v>
      </c>
      <c r="C27" t="s">
        <v>34</v>
      </c>
      <c r="D27">
        <v>91515.6</v>
      </c>
      <c r="E27">
        <v>70095</v>
      </c>
      <c r="F27">
        <v>0.77</v>
      </c>
      <c r="G27">
        <v>20925</v>
      </c>
      <c r="H27">
        <v>0.23</v>
      </c>
      <c r="I27">
        <v>0.99</v>
      </c>
      <c r="J27">
        <v>18</v>
      </c>
      <c r="K27" s="28">
        <v>70590.600000000006</v>
      </c>
      <c r="L27">
        <v>5084.2000000000007</v>
      </c>
      <c r="M27">
        <v>5084.2000000000007</v>
      </c>
      <c r="N27" s="17">
        <v>70590.600000000006</v>
      </c>
      <c r="O27">
        <v>3921.7000000000003</v>
      </c>
    </row>
    <row r="28" spans="1:15" x14ac:dyDescent="0.3">
      <c r="A28" t="s">
        <v>45</v>
      </c>
      <c r="B28" t="s">
        <v>44</v>
      </c>
      <c r="C28" t="s">
        <v>35</v>
      </c>
      <c r="D28">
        <v>112767.5</v>
      </c>
      <c r="E28">
        <v>82080</v>
      </c>
      <c r="F28">
        <v>0.73</v>
      </c>
      <c r="G28">
        <v>24705</v>
      </c>
      <c r="H28">
        <v>0.22</v>
      </c>
      <c r="I28">
        <v>0.95</v>
      </c>
      <c r="J28">
        <v>23</v>
      </c>
      <c r="K28" s="28">
        <v>88062.5</v>
      </c>
      <c r="L28">
        <v>4902.934782608696</v>
      </c>
      <c r="M28">
        <v>4902.934782608696</v>
      </c>
      <c r="N28" s="17">
        <v>88062.5</v>
      </c>
      <c r="O28">
        <v>3828.804347826087</v>
      </c>
    </row>
    <row r="29" spans="1:15" x14ac:dyDescent="0.3">
      <c r="A29" t="s">
        <v>45</v>
      </c>
      <c r="B29" t="s">
        <v>44</v>
      </c>
      <c r="C29" t="s">
        <v>36</v>
      </c>
      <c r="D29">
        <v>63154.400000000001</v>
      </c>
      <c r="E29">
        <v>58770</v>
      </c>
      <c r="F29">
        <v>0.93</v>
      </c>
      <c r="G29">
        <v>15060</v>
      </c>
      <c r="H29">
        <v>0.24</v>
      </c>
      <c r="I29">
        <v>1.17</v>
      </c>
      <c r="J29">
        <v>13</v>
      </c>
      <c r="K29" s="28">
        <v>48094.400000000001</v>
      </c>
      <c r="L29">
        <v>4858.0307692307697</v>
      </c>
      <c r="M29">
        <v>4858.0307692307697</v>
      </c>
      <c r="N29" s="17">
        <v>48094.400000000001</v>
      </c>
      <c r="O29">
        <v>3699.5692307692307</v>
      </c>
    </row>
    <row r="30" spans="1:15" x14ac:dyDescent="0.3">
      <c r="A30" t="s">
        <v>45</v>
      </c>
      <c r="B30" t="s">
        <v>44</v>
      </c>
      <c r="C30" t="s">
        <v>37</v>
      </c>
      <c r="D30">
        <v>106382.8</v>
      </c>
      <c r="E30">
        <v>84555</v>
      </c>
      <c r="F30">
        <v>0.79</v>
      </c>
      <c r="G30">
        <v>18360</v>
      </c>
      <c r="H30">
        <v>0.17</v>
      </c>
      <c r="I30">
        <v>0.97</v>
      </c>
      <c r="J30">
        <v>22</v>
      </c>
      <c r="K30" s="28">
        <v>88022.8</v>
      </c>
      <c r="L30">
        <v>4835.5818181818186</v>
      </c>
      <c r="M30">
        <v>4835.5818181818186</v>
      </c>
      <c r="N30" s="17">
        <v>88022.8</v>
      </c>
      <c r="O30">
        <v>4001.0363636363636</v>
      </c>
    </row>
    <row r="31" spans="1:15" x14ac:dyDescent="0.3">
      <c r="A31" t="s">
        <v>45</v>
      </c>
      <c r="B31" t="s">
        <v>44</v>
      </c>
      <c r="C31" t="s">
        <v>38</v>
      </c>
      <c r="D31">
        <v>68196.100000000006</v>
      </c>
      <c r="E31">
        <v>48285</v>
      </c>
      <c r="F31">
        <v>0.71</v>
      </c>
      <c r="G31">
        <v>14700</v>
      </c>
      <c r="H31">
        <v>0.22</v>
      </c>
      <c r="I31">
        <v>0.92</v>
      </c>
      <c r="J31">
        <v>14</v>
      </c>
      <c r="K31" s="28">
        <v>53496.100000000006</v>
      </c>
      <c r="L31">
        <v>4871.1500000000005</v>
      </c>
      <c r="M31">
        <v>4871.1500000000005</v>
      </c>
      <c r="N31" s="17">
        <v>53496.100000000006</v>
      </c>
      <c r="O31">
        <v>3821.1500000000005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K1" sqref="K1:K1048576"/>
    </sheetView>
  </sheetViews>
  <sheetFormatPr defaultRowHeight="14.4" x14ac:dyDescent="0.3"/>
  <cols>
    <col min="2" max="2" width="14.77734375" bestFit="1" customWidth="1"/>
    <col min="4" max="4" width="15.33203125" bestFit="1" customWidth="1"/>
    <col min="11" max="11" width="8.88671875" style="29"/>
    <col min="12" max="12" width="14.109375" bestFit="1" customWidth="1"/>
    <col min="13" max="13" width="9.5546875" bestFit="1" customWidth="1"/>
    <col min="17" max="17" width="37.21875" customWidth="1"/>
    <col min="18" max="18" width="15.5546875" bestFit="1" customWidth="1"/>
    <col min="19" max="19" width="11" customWidth="1"/>
    <col min="20" max="20" width="12" customWidth="1"/>
    <col min="21" max="21" width="7" customWidth="1"/>
    <col min="22" max="22" width="12" bestFit="1" customWidth="1"/>
  </cols>
  <sheetData>
    <row r="1" spans="1:22" x14ac:dyDescent="0.3">
      <c r="A1" t="s">
        <v>47</v>
      </c>
      <c r="B1" t="s">
        <v>46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s="29" t="s">
        <v>76</v>
      </c>
      <c r="L1" t="s">
        <v>50</v>
      </c>
      <c r="M1" t="s">
        <v>49</v>
      </c>
      <c r="N1" t="s">
        <v>54</v>
      </c>
    </row>
    <row r="2" spans="1:22" x14ac:dyDescent="0.3">
      <c r="A2" s="1" t="s">
        <v>8</v>
      </c>
      <c r="B2" s="1" t="s">
        <v>67</v>
      </c>
      <c r="C2" s="2" t="s">
        <v>10</v>
      </c>
      <c r="D2" s="10">
        <v>2363948.6</v>
      </c>
      <c r="E2" s="5">
        <v>1743525</v>
      </c>
      <c r="F2" s="6">
        <v>0.74</v>
      </c>
      <c r="G2" s="5">
        <v>249375</v>
      </c>
      <c r="H2" s="7">
        <v>0.11</v>
      </c>
      <c r="I2" s="7">
        <v>0.84</v>
      </c>
      <c r="J2" s="8">
        <v>21</v>
      </c>
      <c r="K2" s="28">
        <v>2114573.6</v>
      </c>
      <c r="L2" s="9">
        <v>112568.98095238095</v>
      </c>
      <c r="M2" s="17">
        <v>2114573.6</v>
      </c>
      <c r="N2">
        <v>100693.98095238095</v>
      </c>
    </row>
    <row r="3" spans="1:22" x14ac:dyDescent="0.3">
      <c r="A3" s="1" t="s">
        <v>8</v>
      </c>
      <c r="B3" s="1" t="s">
        <v>67</v>
      </c>
      <c r="C3" s="2" t="s">
        <v>11</v>
      </c>
      <c r="D3" s="4">
        <v>2549255.88</v>
      </c>
      <c r="E3" s="5">
        <v>1905630</v>
      </c>
      <c r="F3" s="6">
        <v>0.75</v>
      </c>
      <c r="G3" s="5">
        <v>342120</v>
      </c>
      <c r="H3" s="7">
        <v>0.13</v>
      </c>
      <c r="I3" s="7">
        <v>0.88</v>
      </c>
      <c r="J3" s="8">
        <v>22</v>
      </c>
      <c r="K3" s="28">
        <v>2207135.88</v>
      </c>
      <c r="L3" s="9">
        <v>115875.26727272727</v>
      </c>
      <c r="M3" s="17">
        <v>2207135.88</v>
      </c>
      <c r="N3">
        <v>100324.35818181817</v>
      </c>
    </row>
    <row r="4" spans="1:22" x14ac:dyDescent="0.3">
      <c r="A4" s="1" t="s">
        <v>8</v>
      </c>
      <c r="B4" s="1" t="s">
        <v>67</v>
      </c>
      <c r="C4" s="2" t="s">
        <v>12</v>
      </c>
      <c r="D4" s="4">
        <v>1628985.58</v>
      </c>
      <c r="E4" s="5">
        <v>1354935</v>
      </c>
      <c r="F4" s="6">
        <v>0.83</v>
      </c>
      <c r="G4" s="5">
        <v>372390</v>
      </c>
      <c r="H4" s="7">
        <v>0.23</v>
      </c>
      <c r="I4" s="7">
        <v>1.06</v>
      </c>
      <c r="J4" s="8">
        <v>14</v>
      </c>
      <c r="K4" s="28">
        <v>1256595.58</v>
      </c>
      <c r="L4" s="9">
        <v>116356.11285714286</v>
      </c>
      <c r="M4" s="17">
        <v>1256595.58</v>
      </c>
      <c r="N4">
        <v>89756.827142857146</v>
      </c>
    </row>
    <row r="5" spans="1:22" x14ac:dyDescent="0.3">
      <c r="A5" s="1" t="s">
        <v>8</v>
      </c>
      <c r="B5" s="1" t="s">
        <v>67</v>
      </c>
      <c r="C5" s="2" t="s">
        <v>13</v>
      </c>
      <c r="D5" s="10">
        <v>1737846.6</v>
      </c>
      <c r="E5" s="5">
        <v>1332210</v>
      </c>
      <c r="F5" s="6">
        <v>0.77</v>
      </c>
      <c r="G5" s="5">
        <v>296970</v>
      </c>
      <c r="H5" s="7">
        <v>0.17</v>
      </c>
      <c r="I5" s="7">
        <v>0.94</v>
      </c>
      <c r="J5" s="8">
        <v>15</v>
      </c>
      <c r="K5" s="28">
        <v>1440876.6</v>
      </c>
      <c r="L5" s="9">
        <v>115856.44</v>
      </c>
      <c r="M5" s="17">
        <v>1440876.6</v>
      </c>
      <c r="N5">
        <v>96058.44</v>
      </c>
    </row>
    <row r="6" spans="1:22" x14ac:dyDescent="0.3">
      <c r="A6" s="1" t="s">
        <v>8</v>
      </c>
      <c r="B6" s="1" t="s">
        <v>67</v>
      </c>
      <c r="C6" s="2" t="s">
        <v>14</v>
      </c>
      <c r="D6" s="4">
        <v>1843232.36</v>
      </c>
      <c r="E6" s="5">
        <v>1554000</v>
      </c>
      <c r="F6" s="6">
        <v>0.84</v>
      </c>
      <c r="G6" s="5">
        <v>328455</v>
      </c>
      <c r="H6" s="7">
        <v>0.18</v>
      </c>
      <c r="I6" s="7">
        <v>1.02</v>
      </c>
      <c r="J6" s="8">
        <v>16</v>
      </c>
      <c r="K6" s="28">
        <v>1514777.36</v>
      </c>
      <c r="L6" s="9">
        <v>115202.02250000001</v>
      </c>
      <c r="M6" s="17">
        <v>1514777.36</v>
      </c>
      <c r="N6">
        <v>94673.585000000006</v>
      </c>
    </row>
    <row r="7" spans="1:22" x14ac:dyDescent="0.3">
      <c r="A7" s="1" t="s">
        <v>8</v>
      </c>
      <c r="B7" s="1" t="s">
        <v>67</v>
      </c>
      <c r="C7" s="2" t="s">
        <v>15</v>
      </c>
      <c r="D7" s="4">
        <v>2142902.36</v>
      </c>
      <c r="E7" s="5">
        <v>1636320</v>
      </c>
      <c r="F7" s="6">
        <v>0.76</v>
      </c>
      <c r="G7" s="5">
        <v>437850</v>
      </c>
      <c r="H7" s="7">
        <v>0.2</v>
      </c>
      <c r="I7" s="7">
        <v>0.97</v>
      </c>
      <c r="J7" s="8">
        <v>17</v>
      </c>
      <c r="K7" s="28">
        <v>1705052.3599999999</v>
      </c>
      <c r="L7" s="9">
        <v>126053.07999999999</v>
      </c>
      <c r="M7" s="17">
        <v>1705052.3599999999</v>
      </c>
      <c r="N7">
        <v>100297.19764705881</v>
      </c>
    </row>
    <row r="8" spans="1:22" x14ac:dyDescent="0.3">
      <c r="A8" s="1" t="s">
        <v>8</v>
      </c>
      <c r="B8" s="1" t="s">
        <v>67</v>
      </c>
      <c r="C8" s="2" t="s">
        <v>16</v>
      </c>
      <c r="D8" s="4">
        <v>2597950.44</v>
      </c>
      <c r="E8" s="5">
        <v>1919370</v>
      </c>
      <c r="F8" s="6">
        <v>0.74</v>
      </c>
      <c r="G8" s="5">
        <v>392580</v>
      </c>
      <c r="H8" s="7">
        <v>0.15</v>
      </c>
      <c r="I8" s="7">
        <v>0.89</v>
      </c>
      <c r="J8" s="8">
        <v>22</v>
      </c>
      <c r="K8" s="28">
        <v>2205370.44</v>
      </c>
      <c r="L8" s="9">
        <v>118088.65636363636</v>
      </c>
      <c r="M8" s="17">
        <v>2205370.44</v>
      </c>
      <c r="N8">
        <v>100244.1109090909</v>
      </c>
    </row>
    <row r="9" spans="1:22" x14ac:dyDescent="0.3">
      <c r="A9" s="1" t="s">
        <v>8</v>
      </c>
      <c r="B9" s="1" t="s">
        <v>67</v>
      </c>
      <c r="C9" s="2" t="s">
        <v>17</v>
      </c>
      <c r="D9" s="10">
        <v>1719906.9</v>
      </c>
      <c r="E9" s="5">
        <v>1440705</v>
      </c>
      <c r="F9" s="6">
        <v>0.84</v>
      </c>
      <c r="G9" s="5">
        <v>377940</v>
      </c>
      <c r="H9" s="7">
        <v>0.22</v>
      </c>
      <c r="I9" s="7">
        <v>1.06</v>
      </c>
      <c r="J9" s="8">
        <v>15</v>
      </c>
      <c r="K9" s="28">
        <v>1341966.8999999999</v>
      </c>
      <c r="L9" s="9">
        <v>114660.45999999999</v>
      </c>
      <c r="M9" s="17">
        <v>1341966.8999999999</v>
      </c>
      <c r="N9">
        <v>89464.459999999992</v>
      </c>
    </row>
    <row r="10" spans="1:22" x14ac:dyDescent="0.3">
      <c r="A10" s="1" t="s">
        <v>8</v>
      </c>
      <c r="B10" s="1" t="s">
        <v>67</v>
      </c>
      <c r="C10" s="2" t="s">
        <v>18</v>
      </c>
      <c r="D10" s="10">
        <v>2276654.6</v>
      </c>
      <c r="E10" s="5">
        <v>1753575</v>
      </c>
      <c r="F10" s="6">
        <v>0.77</v>
      </c>
      <c r="G10" s="5">
        <v>366615</v>
      </c>
      <c r="H10" s="7">
        <v>0.16</v>
      </c>
      <c r="I10" s="7">
        <v>0.93</v>
      </c>
      <c r="J10" s="8">
        <v>20</v>
      </c>
      <c r="K10" s="28">
        <v>1910039.6</v>
      </c>
      <c r="L10" s="9">
        <v>113832.73000000001</v>
      </c>
      <c r="M10" s="17">
        <v>1910039.6</v>
      </c>
      <c r="N10">
        <v>95501.98000000001</v>
      </c>
    </row>
    <row r="11" spans="1:22" x14ac:dyDescent="0.3">
      <c r="A11" s="1" t="s">
        <v>8</v>
      </c>
      <c r="B11" s="1" t="s">
        <v>67</v>
      </c>
      <c r="C11" s="2" t="s">
        <v>19</v>
      </c>
      <c r="D11" s="4">
        <v>1346829.12</v>
      </c>
      <c r="E11" s="5">
        <v>1115985</v>
      </c>
      <c r="F11" s="6">
        <v>0.83</v>
      </c>
      <c r="G11" s="5">
        <v>296415</v>
      </c>
      <c r="H11" s="7">
        <v>0.22</v>
      </c>
      <c r="I11" s="7">
        <v>1.05</v>
      </c>
      <c r="J11" s="8">
        <v>12</v>
      </c>
      <c r="K11" s="28">
        <v>1050414.1200000001</v>
      </c>
      <c r="L11" s="9">
        <v>112235.76000000001</v>
      </c>
      <c r="M11" s="17">
        <v>1050414.1200000001</v>
      </c>
      <c r="N11">
        <v>87534.510000000009</v>
      </c>
      <c r="R11" s="18" t="s">
        <v>53</v>
      </c>
    </row>
    <row r="12" spans="1:22" x14ac:dyDescent="0.3">
      <c r="A12" s="1" t="s">
        <v>28</v>
      </c>
      <c r="B12" s="1" t="s">
        <v>67</v>
      </c>
      <c r="C12" s="1" t="s">
        <v>29</v>
      </c>
      <c r="D12" s="1">
        <v>2039697.82</v>
      </c>
      <c r="E12" s="1">
        <v>1344600</v>
      </c>
      <c r="F12" s="1">
        <v>0.66</v>
      </c>
      <c r="G12" s="1">
        <v>199185</v>
      </c>
      <c r="H12" s="1">
        <v>0.1</v>
      </c>
      <c r="I12" s="1">
        <v>0.76</v>
      </c>
      <c r="J12" s="1">
        <v>17</v>
      </c>
      <c r="K12" s="28">
        <v>1840512.82</v>
      </c>
      <c r="L12" s="9">
        <v>119982.22470588236</v>
      </c>
      <c r="M12" s="17">
        <v>1840512.82</v>
      </c>
      <c r="N12">
        <v>108265.46</v>
      </c>
      <c r="R12" t="s">
        <v>8</v>
      </c>
      <c r="S12" t="s">
        <v>28</v>
      </c>
      <c r="T12" t="s">
        <v>45</v>
      </c>
      <c r="U12" t="s">
        <v>51</v>
      </c>
      <c r="V12" t="s">
        <v>52</v>
      </c>
    </row>
    <row r="13" spans="1:22" x14ac:dyDescent="0.3">
      <c r="A13" s="1" t="s">
        <v>28</v>
      </c>
      <c r="B13" s="1" t="s">
        <v>67</v>
      </c>
      <c r="C13" s="1" t="s">
        <v>30</v>
      </c>
      <c r="D13" s="1">
        <v>2453310.7799999998</v>
      </c>
      <c r="E13" s="1">
        <v>1903215</v>
      </c>
      <c r="F13" s="1">
        <v>0.78</v>
      </c>
      <c r="G13" s="1">
        <v>337815</v>
      </c>
      <c r="H13" s="1">
        <v>0.14000000000000001</v>
      </c>
      <c r="I13" s="1">
        <v>0.91</v>
      </c>
      <c r="J13" s="1">
        <v>21</v>
      </c>
      <c r="K13" s="28">
        <v>2115495.7799999998</v>
      </c>
      <c r="L13" s="9">
        <v>116824.32285714285</v>
      </c>
      <c r="M13" s="17">
        <v>2115495.7799999998</v>
      </c>
      <c r="N13">
        <v>100737.89428571428</v>
      </c>
      <c r="Q13" t="s">
        <v>55</v>
      </c>
      <c r="R13" s="19">
        <v>95454.944983320587</v>
      </c>
      <c r="S13" s="19">
        <v>96975.706804184359</v>
      </c>
      <c r="T13" s="19">
        <v>86711.192978061241</v>
      </c>
      <c r="U13" s="19"/>
      <c r="V13" s="19">
        <v>93047.281588522063</v>
      </c>
    </row>
    <row r="14" spans="1:22" x14ac:dyDescent="0.3">
      <c r="A14" s="1" t="s">
        <v>28</v>
      </c>
      <c r="B14" s="1" t="s">
        <v>67</v>
      </c>
      <c r="C14" s="1" t="s">
        <v>31</v>
      </c>
      <c r="D14" s="1">
        <v>1804750.65</v>
      </c>
      <c r="E14" s="1">
        <v>1477935</v>
      </c>
      <c r="F14" s="1">
        <v>0.82</v>
      </c>
      <c r="G14" s="1">
        <v>405270</v>
      </c>
      <c r="H14" s="1">
        <v>0.22</v>
      </c>
      <c r="I14" s="1">
        <v>1.04</v>
      </c>
      <c r="J14" s="1">
        <v>15</v>
      </c>
      <c r="K14" s="28">
        <v>1399480.65</v>
      </c>
      <c r="L14" s="9">
        <v>120316.70999999999</v>
      </c>
      <c r="M14" s="17">
        <v>1399480.65</v>
      </c>
      <c r="N14">
        <v>93298.709999999992</v>
      </c>
    </row>
    <row r="15" spans="1:22" x14ac:dyDescent="0.3">
      <c r="A15" s="1" t="s">
        <v>28</v>
      </c>
      <c r="B15" s="1" t="s">
        <v>67</v>
      </c>
      <c r="C15" s="1" t="s">
        <v>32</v>
      </c>
      <c r="D15" s="1">
        <v>1618029.78</v>
      </c>
      <c r="E15" s="1">
        <v>1300845</v>
      </c>
      <c r="F15" s="1">
        <v>0.8</v>
      </c>
      <c r="G15" s="1">
        <v>255375</v>
      </c>
      <c r="H15" s="1">
        <v>0.16</v>
      </c>
      <c r="I15" s="1">
        <v>0.96</v>
      </c>
      <c r="J15" s="1">
        <v>14</v>
      </c>
      <c r="K15" s="28">
        <v>1362654.78</v>
      </c>
      <c r="L15" s="9">
        <v>115573.55571428571</v>
      </c>
      <c r="M15" s="17">
        <v>1362654.78</v>
      </c>
      <c r="N15">
        <v>97332.484285714294</v>
      </c>
    </row>
    <row r="16" spans="1:22" x14ac:dyDescent="0.3">
      <c r="A16" s="1" t="s">
        <v>28</v>
      </c>
      <c r="B16" s="1" t="s">
        <v>67</v>
      </c>
      <c r="C16" s="1" t="s">
        <v>33</v>
      </c>
      <c r="D16" s="1">
        <v>2180657.86</v>
      </c>
      <c r="E16" s="1">
        <v>1814280</v>
      </c>
      <c r="F16" s="1">
        <v>0.83</v>
      </c>
      <c r="G16" s="1">
        <v>360780</v>
      </c>
      <c r="H16" s="1">
        <v>0.17</v>
      </c>
      <c r="I16" s="1">
        <v>1</v>
      </c>
      <c r="J16" s="1">
        <v>19</v>
      </c>
      <c r="K16" s="28">
        <v>1819877.8599999999</v>
      </c>
      <c r="L16" s="9">
        <v>114771.46631578947</v>
      </c>
      <c r="M16" s="17">
        <v>1819877.8599999999</v>
      </c>
      <c r="N16">
        <v>95783.045263157881</v>
      </c>
    </row>
    <row r="17" spans="1:14" x14ac:dyDescent="0.3">
      <c r="A17" s="1" t="s">
        <v>28</v>
      </c>
      <c r="B17" s="1" t="s">
        <v>67</v>
      </c>
      <c r="C17" s="1" t="s">
        <v>34</v>
      </c>
      <c r="D17" s="1">
        <v>2186436.46</v>
      </c>
      <c r="E17" s="1">
        <v>1911510</v>
      </c>
      <c r="F17" s="1">
        <v>0.87</v>
      </c>
      <c r="G17" s="1">
        <v>404475</v>
      </c>
      <c r="H17" s="1">
        <v>0.18</v>
      </c>
      <c r="I17" s="1">
        <v>1.06</v>
      </c>
      <c r="J17" s="1">
        <v>19</v>
      </c>
      <c r="K17" s="28">
        <v>1781961.46</v>
      </c>
      <c r="L17" s="9">
        <v>115075.60315789473</v>
      </c>
      <c r="M17" s="17">
        <v>1781961.46</v>
      </c>
      <c r="N17">
        <v>93787.44526315789</v>
      </c>
    </row>
    <row r="18" spans="1:14" x14ac:dyDescent="0.3">
      <c r="A18" s="1" t="s">
        <v>28</v>
      </c>
      <c r="B18" s="1" t="s">
        <v>67</v>
      </c>
      <c r="C18" s="1" t="s">
        <v>35</v>
      </c>
      <c r="D18" s="1">
        <v>2612119.12</v>
      </c>
      <c r="E18" s="1">
        <v>2139435</v>
      </c>
      <c r="F18" s="1">
        <v>0.82</v>
      </c>
      <c r="G18" s="1">
        <v>432495</v>
      </c>
      <c r="H18" s="1">
        <v>0.17</v>
      </c>
      <c r="I18" s="1">
        <v>0.98</v>
      </c>
      <c r="J18" s="1">
        <v>23</v>
      </c>
      <c r="K18" s="28">
        <v>2179624.12</v>
      </c>
      <c r="L18" s="9">
        <v>113570.39652173914</v>
      </c>
      <c r="M18" s="17">
        <v>2179624.12</v>
      </c>
      <c r="N18">
        <v>94766.26608695653</v>
      </c>
    </row>
    <row r="19" spans="1:14" x14ac:dyDescent="0.3">
      <c r="A19" s="1" t="s">
        <v>28</v>
      </c>
      <c r="B19" s="1" t="s">
        <v>67</v>
      </c>
      <c r="C19" s="1" t="s">
        <v>36</v>
      </c>
      <c r="D19" s="1">
        <v>1661443.48</v>
      </c>
      <c r="E19" s="1">
        <v>1359825</v>
      </c>
      <c r="F19" s="1">
        <v>0.82</v>
      </c>
      <c r="G19" s="1">
        <v>387660</v>
      </c>
      <c r="H19" s="1">
        <v>0.23</v>
      </c>
      <c r="I19" s="1">
        <v>1.05</v>
      </c>
      <c r="J19" s="1">
        <v>14</v>
      </c>
      <c r="K19" s="28">
        <v>1273783.48</v>
      </c>
      <c r="L19" s="9">
        <v>118674.53428571428</v>
      </c>
      <c r="M19" s="17">
        <v>1273783.48</v>
      </c>
      <c r="N19">
        <v>90984.534285714282</v>
      </c>
    </row>
    <row r="20" spans="1:14" x14ac:dyDescent="0.3">
      <c r="A20" s="1" t="s">
        <v>28</v>
      </c>
      <c r="B20" s="1" t="s">
        <v>67</v>
      </c>
      <c r="C20" s="1" t="s">
        <v>37</v>
      </c>
      <c r="D20" s="1">
        <v>2470804.44</v>
      </c>
      <c r="E20" s="1">
        <v>1849740</v>
      </c>
      <c r="F20" s="1">
        <v>0.75</v>
      </c>
      <c r="G20" s="1">
        <v>354780</v>
      </c>
      <c r="H20" s="1">
        <v>0.14000000000000001</v>
      </c>
      <c r="I20" s="1">
        <v>0.89</v>
      </c>
      <c r="J20" s="1">
        <v>21</v>
      </c>
      <c r="K20" s="28">
        <v>2116024.44</v>
      </c>
      <c r="L20" s="9">
        <v>117657.35428571429</v>
      </c>
      <c r="M20" s="17">
        <v>2116024.44</v>
      </c>
      <c r="N20">
        <v>100763.06857142856</v>
      </c>
    </row>
    <row r="21" spans="1:14" x14ac:dyDescent="0.3">
      <c r="A21" s="1" t="s">
        <v>28</v>
      </c>
      <c r="B21" s="1" t="s">
        <v>67</v>
      </c>
      <c r="C21" s="1" t="s">
        <v>38</v>
      </c>
      <c r="D21" s="1">
        <v>1678772.4</v>
      </c>
      <c r="E21" s="1">
        <v>1089330</v>
      </c>
      <c r="F21" s="1">
        <v>0.65</v>
      </c>
      <c r="G21" s="1">
        <v>268200</v>
      </c>
      <c r="H21" s="1">
        <v>0.16</v>
      </c>
      <c r="I21" s="1">
        <v>0.81</v>
      </c>
      <c r="J21" s="1">
        <v>15</v>
      </c>
      <c r="K21" s="28">
        <v>1410572.4</v>
      </c>
      <c r="L21" s="9">
        <v>111918.15999999999</v>
      </c>
      <c r="M21" s="17">
        <v>1410572.4</v>
      </c>
      <c r="N21">
        <v>94038.159999999989</v>
      </c>
    </row>
    <row r="22" spans="1:14" x14ac:dyDescent="0.3">
      <c r="A22" s="1" t="s">
        <v>45</v>
      </c>
      <c r="B22" s="1" t="s">
        <v>67</v>
      </c>
      <c r="C22" s="1" t="s">
        <v>29</v>
      </c>
      <c r="D22" s="1">
        <v>1934216.26</v>
      </c>
      <c r="E22" s="1">
        <v>1556625</v>
      </c>
      <c r="F22" s="1">
        <v>0.8</v>
      </c>
      <c r="G22" s="1">
        <v>183090</v>
      </c>
      <c r="H22" s="1">
        <v>0.09</v>
      </c>
      <c r="I22" s="1">
        <v>0.9</v>
      </c>
      <c r="J22" s="1">
        <v>19</v>
      </c>
      <c r="K22" s="28">
        <v>1751126.26</v>
      </c>
      <c r="L22" s="9">
        <v>101800.85578947369</v>
      </c>
      <c r="M22" s="17">
        <v>1751126.26</v>
      </c>
      <c r="N22">
        <v>92164.54</v>
      </c>
    </row>
    <row r="23" spans="1:14" x14ac:dyDescent="0.3">
      <c r="A23" s="1" t="s">
        <v>45</v>
      </c>
      <c r="B23" s="1" t="s">
        <v>67</v>
      </c>
      <c r="C23" s="1" t="s">
        <v>30</v>
      </c>
      <c r="D23" s="1">
        <v>2124406.7999999998</v>
      </c>
      <c r="E23" s="1">
        <v>1838175</v>
      </c>
      <c r="F23" s="1">
        <v>0.87</v>
      </c>
      <c r="G23" s="1">
        <v>335520</v>
      </c>
      <c r="H23" s="1">
        <v>0.16</v>
      </c>
      <c r="I23" s="1">
        <v>1.02</v>
      </c>
      <c r="J23" s="1">
        <v>20</v>
      </c>
      <c r="K23" s="28">
        <v>1788886.7999999998</v>
      </c>
      <c r="L23" s="9">
        <v>106220.34</v>
      </c>
      <c r="M23" s="17">
        <v>1788886.7999999998</v>
      </c>
      <c r="N23">
        <v>89444.34</v>
      </c>
    </row>
    <row r="24" spans="1:14" x14ac:dyDescent="0.3">
      <c r="A24" s="1" t="s">
        <v>45</v>
      </c>
      <c r="B24" s="1" t="s">
        <v>67</v>
      </c>
      <c r="C24" s="1" t="s">
        <v>31</v>
      </c>
      <c r="D24" s="1">
        <v>1687988.32</v>
      </c>
      <c r="E24" s="1">
        <v>1547640</v>
      </c>
      <c r="F24" s="1">
        <v>0.92</v>
      </c>
      <c r="G24" s="1">
        <v>387495</v>
      </c>
      <c r="H24" s="1">
        <v>0.23</v>
      </c>
      <c r="I24" s="1">
        <v>1.1499999999999999</v>
      </c>
      <c r="J24" s="1">
        <v>16</v>
      </c>
      <c r="K24" s="28">
        <v>1300493.32</v>
      </c>
      <c r="L24" s="9">
        <v>105499.27</v>
      </c>
      <c r="M24" s="17">
        <v>1300493.32</v>
      </c>
      <c r="N24">
        <v>81280.832500000004</v>
      </c>
    </row>
    <row r="25" spans="1:14" x14ac:dyDescent="0.3">
      <c r="A25" s="1" t="s">
        <v>45</v>
      </c>
      <c r="B25" s="1" t="s">
        <v>67</v>
      </c>
      <c r="C25" s="1" t="s">
        <v>32</v>
      </c>
      <c r="D25" s="1">
        <v>1799371.88</v>
      </c>
      <c r="E25" s="1">
        <v>1415655</v>
      </c>
      <c r="F25" s="1">
        <v>0.79</v>
      </c>
      <c r="G25" s="1">
        <v>321180</v>
      </c>
      <c r="H25" s="1">
        <v>0.18</v>
      </c>
      <c r="I25" s="1">
        <v>0.97</v>
      </c>
      <c r="J25" s="1">
        <v>17</v>
      </c>
      <c r="K25" s="28">
        <v>1478191.88</v>
      </c>
      <c r="L25" s="9">
        <v>105845.40470588235</v>
      </c>
      <c r="M25" s="17">
        <v>1478191.88</v>
      </c>
      <c r="N25">
        <v>86952.463529411762</v>
      </c>
    </row>
    <row r="26" spans="1:14" x14ac:dyDescent="0.3">
      <c r="A26" s="1" t="s">
        <v>45</v>
      </c>
      <c r="B26" s="1" t="s">
        <v>67</v>
      </c>
      <c r="C26" s="1" t="s">
        <v>33</v>
      </c>
      <c r="D26" s="1">
        <v>1666209.44</v>
      </c>
      <c r="E26" s="1">
        <v>1424880</v>
      </c>
      <c r="F26" s="1">
        <v>0.86</v>
      </c>
      <c r="G26" s="1">
        <v>302490</v>
      </c>
      <c r="H26" s="1">
        <v>0.18</v>
      </c>
      <c r="I26" s="1">
        <v>1.04</v>
      </c>
      <c r="J26" s="1">
        <v>16</v>
      </c>
      <c r="K26" s="28">
        <v>1363719.44</v>
      </c>
      <c r="L26" s="9">
        <v>104138.09</v>
      </c>
      <c r="M26" s="17">
        <v>1363719.44</v>
      </c>
      <c r="N26">
        <v>85232.464999999997</v>
      </c>
    </row>
    <row r="27" spans="1:14" x14ac:dyDescent="0.3">
      <c r="A27" s="1" t="s">
        <v>45</v>
      </c>
      <c r="B27" s="1" t="s">
        <v>67</v>
      </c>
      <c r="C27" s="1" t="s">
        <v>34</v>
      </c>
      <c r="D27" s="1">
        <v>1896150.04</v>
      </c>
      <c r="E27" s="1">
        <v>1600800</v>
      </c>
      <c r="F27" s="1">
        <v>0.84</v>
      </c>
      <c r="G27" s="1">
        <v>336285</v>
      </c>
      <c r="H27" s="1">
        <v>0.18</v>
      </c>
      <c r="I27" s="1">
        <v>1.02</v>
      </c>
      <c r="J27" s="1">
        <v>18</v>
      </c>
      <c r="K27" s="28">
        <v>1559865.04</v>
      </c>
      <c r="L27" s="9">
        <v>105341.66888888889</v>
      </c>
      <c r="M27" s="17">
        <v>1559865.04</v>
      </c>
      <c r="N27">
        <v>86659.168888888889</v>
      </c>
    </row>
    <row r="28" spans="1:14" x14ac:dyDescent="0.3">
      <c r="A28" s="1" t="s">
        <v>45</v>
      </c>
      <c r="B28" s="1" t="s">
        <v>67</v>
      </c>
      <c r="C28" s="1" t="s">
        <v>35</v>
      </c>
      <c r="D28" s="1">
        <v>2408490.38</v>
      </c>
      <c r="E28" s="1">
        <v>1887585</v>
      </c>
      <c r="F28" s="1">
        <v>0.78</v>
      </c>
      <c r="G28" s="1">
        <v>387150</v>
      </c>
      <c r="H28" s="1">
        <v>0.16</v>
      </c>
      <c r="I28" s="1">
        <v>0.94</v>
      </c>
      <c r="J28" s="1">
        <v>23</v>
      </c>
      <c r="K28" s="28">
        <v>2021340.38</v>
      </c>
      <c r="L28" s="9">
        <v>104716.97304347825</v>
      </c>
      <c r="M28" s="17">
        <v>2021340.38</v>
      </c>
      <c r="N28">
        <v>87884.364347826078</v>
      </c>
    </row>
    <row r="29" spans="1:14" x14ac:dyDescent="0.3">
      <c r="A29" s="1" t="s">
        <v>45</v>
      </c>
      <c r="B29" s="1" t="s">
        <v>67</v>
      </c>
      <c r="C29" s="1" t="s">
        <v>36</v>
      </c>
      <c r="D29" s="1">
        <v>1375260.04</v>
      </c>
      <c r="E29" s="1">
        <v>1212090</v>
      </c>
      <c r="F29" s="1">
        <v>0.88</v>
      </c>
      <c r="G29" s="1">
        <v>348420</v>
      </c>
      <c r="H29" s="1">
        <v>0.25</v>
      </c>
      <c r="I29" s="1">
        <v>1.1299999999999999</v>
      </c>
      <c r="J29" s="1">
        <v>13</v>
      </c>
      <c r="K29" s="28">
        <v>1026840.04</v>
      </c>
      <c r="L29" s="9">
        <v>105789.23384615385</v>
      </c>
      <c r="M29" s="17">
        <v>1026840.04</v>
      </c>
      <c r="N29">
        <v>78987.695384615392</v>
      </c>
    </row>
    <row r="30" spans="1:14" x14ac:dyDescent="0.3">
      <c r="A30" s="1" t="s">
        <v>45</v>
      </c>
      <c r="B30" s="1" t="s">
        <v>67</v>
      </c>
      <c r="C30" s="1" t="s">
        <v>37</v>
      </c>
      <c r="D30" s="1">
        <v>2332958.7999999998</v>
      </c>
      <c r="E30" s="1">
        <v>1792845</v>
      </c>
      <c r="F30" s="1">
        <v>0.77</v>
      </c>
      <c r="G30" s="1">
        <v>360315</v>
      </c>
      <c r="H30" s="1">
        <v>0.15</v>
      </c>
      <c r="I30" s="1">
        <v>0.92</v>
      </c>
      <c r="J30" s="1">
        <v>22</v>
      </c>
      <c r="K30" s="28">
        <v>1972643.7999999998</v>
      </c>
      <c r="L30" s="9">
        <v>106043.5818181818</v>
      </c>
      <c r="M30" s="17">
        <v>1972643.7999999998</v>
      </c>
      <c r="N30">
        <v>89665.627272727259</v>
      </c>
    </row>
    <row r="31" spans="1:14" x14ac:dyDescent="0.3">
      <c r="A31" s="1" t="s">
        <v>45</v>
      </c>
      <c r="B31" s="1" t="s">
        <v>67</v>
      </c>
      <c r="C31" s="1" t="s">
        <v>38</v>
      </c>
      <c r="D31" s="1">
        <v>1483076.06</v>
      </c>
      <c r="E31" s="1">
        <v>1011555</v>
      </c>
      <c r="F31" s="1">
        <v>0.68</v>
      </c>
      <c r="G31" s="1">
        <v>239310</v>
      </c>
      <c r="H31" s="1">
        <v>0.16</v>
      </c>
      <c r="I31" s="1">
        <v>0.84</v>
      </c>
      <c r="J31" s="1">
        <v>14</v>
      </c>
      <c r="K31" s="28">
        <v>1243766.06</v>
      </c>
      <c r="L31" s="9">
        <v>105934.00428571428</v>
      </c>
      <c r="M31" s="17">
        <v>1243766.06</v>
      </c>
      <c r="N31">
        <v>88840.432857142863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J1" sqref="J1:J1048576"/>
    </sheetView>
  </sheetViews>
  <sheetFormatPr defaultRowHeight="14.4" x14ac:dyDescent="0.3"/>
  <cols>
    <col min="9" max="9" width="12.44140625" customWidth="1"/>
    <col min="10" max="10" width="8.88671875" style="29"/>
    <col min="12" max="12" width="12" bestFit="1" customWidth="1"/>
    <col min="17" max="17" width="37.21875" bestFit="1" customWidth="1"/>
    <col min="18" max="18" width="15.5546875" bestFit="1" customWidth="1"/>
    <col min="19" max="19" width="12" customWidth="1"/>
    <col min="20" max="21" width="12" bestFit="1" customWidth="1"/>
  </cols>
  <sheetData>
    <row r="1" spans="1:21" x14ac:dyDescent="0.3">
      <c r="A1" t="s">
        <v>47</v>
      </c>
      <c r="B1" t="s">
        <v>46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s="29" t="s">
        <v>76</v>
      </c>
      <c r="K1" t="s">
        <v>27</v>
      </c>
      <c r="L1" t="s">
        <v>50</v>
      </c>
      <c r="M1" t="s">
        <v>49</v>
      </c>
      <c r="N1" t="s">
        <v>54</v>
      </c>
      <c r="O1" t="s">
        <v>76</v>
      </c>
    </row>
    <row r="2" spans="1:21" x14ac:dyDescent="0.3">
      <c r="A2" t="s">
        <v>8</v>
      </c>
      <c r="B2" t="s">
        <v>65</v>
      </c>
      <c r="C2" t="s">
        <v>29</v>
      </c>
      <c r="D2">
        <v>1464913.75</v>
      </c>
      <c r="E2">
        <v>1165665</v>
      </c>
      <c r="F2">
        <v>0.8</v>
      </c>
      <c r="G2">
        <v>105810</v>
      </c>
      <c r="H2">
        <v>7.0000000000000007E-2</v>
      </c>
      <c r="I2">
        <v>0.87</v>
      </c>
      <c r="J2" s="29">
        <v>1359103.75</v>
      </c>
      <c r="K2">
        <v>21</v>
      </c>
      <c r="L2">
        <v>69757.797619047618</v>
      </c>
      <c r="M2">
        <v>1359103.75</v>
      </c>
      <c r="N2">
        <v>64719.226190476191</v>
      </c>
      <c r="O2">
        <v>1359103.75</v>
      </c>
    </row>
    <row r="3" spans="1:21" x14ac:dyDescent="0.3">
      <c r="A3" t="s">
        <v>8</v>
      </c>
      <c r="B3" t="s">
        <v>65</v>
      </c>
      <c r="C3" t="s">
        <v>30</v>
      </c>
      <c r="D3">
        <v>1573111.48</v>
      </c>
      <c r="E3">
        <v>1089780</v>
      </c>
      <c r="F3">
        <v>0.69</v>
      </c>
      <c r="G3">
        <v>136710</v>
      </c>
      <c r="H3">
        <v>0.09</v>
      </c>
      <c r="I3">
        <v>0.78</v>
      </c>
      <c r="J3" s="29">
        <v>1436401.48</v>
      </c>
      <c r="K3">
        <v>22</v>
      </c>
      <c r="L3">
        <v>71505.067272727276</v>
      </c>
      <c r="M3">
        <v>1436401.48</v>
      </c>
      <c r="N3">
        <v>65290.976363636364</v>
      </c>
      <c r="O3">
        <v>1436401.48</v>
      </c>
    </row>
    <row r="4" spans="1:21" x14ac:dyDescent="0.3">
      <c r="A4" t="s">
        <v>8</v>
      </c>
      <c r="B4" t="s">
        <v>65</v>
      </c>
      <c r="C4" t="s">
        <v>31</v>
      </c>
      <c r="D4">
        <v>1014132.56</v>
      </c>
      <c r="E4">
        <v>815205</v>
      </c>
      <c r="F4">
        <v>0.8</v>
      </c>
      <c r="G4">
        <v>140670</v>
      </c>
      <c r="H4">
        <v>0.14000000000000001</v>
      </c>
      <c r="I4">
        <v>0.94</v>
      </c>
      <c r="J4" s="29">
        <v>873462.56</v>
      </c>
      <c r="K4">
        <v>14</v>
      </c>
      <c r="L4">
        <v>72438.040000000008</v>
      </c>
      <c r="M4">
        <v>873462.56</v>
      </c>
      <c r="N4">
        <v>62390.182857142863</v>
      </c>
      <c r="O4">
        <v>873462.56</v>
      </c>
    </row>
    <row r="5" spans="1:21" x14ac:dyDescent="0.3">
      <c r="A5" t="s">
        <v>8</v>
      </c>
      <c r="B5" t="s">
        <v>65</v>
      </c>
      <c r="C5" t="s">
        <v>32</v>
      </c>
      <c r="D5">
        <v>1089082.6499999999</v>
      </c>
      <c r="E5">
        <v>805785</v>
      </c>
      <c r="F5">
        <v>0.74</v>
      </c>
      <c r="G5">
        <v>104265</v>
      </c>
      <c r="H5">
        <v>0.1</v>
      </c>
      <c r="I5">
        <v>0.84</v>
      </c>
      <c r="J5" s="29">
        <v>984817.64999999991</v>
      </c>
      <c r="K5">
        <v>15</v>
      </c>
      <c r="L5">
        <v>72605.509999999995</v>
      </c>
      <c r="M5">
        <v>984817.64999999991</v>
      </c>
      <c r="N5">
        <v>65654.509999999995</v>
      </c>
      <c r="O5">
        <v>984817.64999999991</v>
      </c>
    </row>
    <row r="6" spans="1:21" x14ac:dyDescent="0.3">
      <c r="A6" t="s">
        <v>8</v>
      </c>
      <c r="B6" t="s">
        <v>65</v>
      </c>
      <c r="C6" t="s">
        <v>33</v>
      </c>
      <c r="D6">
        <v>1169011.1599999999</v>
      </c>
      <c r="E6">
        <v>881295</v>
      </c>
      <c r="F6">
        <v>0.75</v>
      </c>
      <c r="G6">
        <v>134865</v>
      </c>
      <c r="H6">
        <v>0.12</v>
      </c>
      <c r="I6">
        <v>0.87</v>
      </c>
      <c r="J6" s="29">
        <v>1034146.1599999999</v>
      </c>
      <c r="K6">
        <v>16</v>
      </c>
      <c r="L6">
        <v>73063.197499999995</v>
      </c>
      <c r="M6">
        <v>1034146.1599999999</v>
      </c>
      <c r="N6">
        <v>64634.134999999995</v>
      </c>
      <c r="O6">
        <v>1034146.1599999999</v>
      </c>
    </row>
    <row r="7" spans="1:21" x14ac:dyDescent="0.3">
      <c r="A7" t="s">
        <v>8</v>
      </c>
      <c r="B7" t="s">
        <v>65</v>
      </c>
      <c r="C7" t="s">
        <v>34</v>
      </c>
      <c r="D7">
        <v>1355048.36</v>
      </c>
      <c r="E7">
        <v>928080</v>
      </c>
      <c r="F7">
        <v>0.68</v>
      </c>
      <c r="G7">
        <v>169380</v>
      </c>
      <c r="H7">
        <v>0.12</v>
      </c>
      <c r="I7">
        <v>0.81</v>
      </c>
      <c r="J7" s="29">
        <v>1185668.3600000001</v>
      </c>
      <c r="K7">
        <v>17</v>
      </c>
      <c r="L7">
        <v>79708.727058823541</v>
      </c>
      <c r="M7">
        <v>1185668.3600000001</v>
      </c>
      <c r="N7">
        <v>69745.197647058827</v>
      </c>
      <c r="O7">
        <v>1185668.3600000001</v>
      </c>
      <c r="R7" s="18" t="s">
        <v>53</v>
      </c>
    </row>
    <row r="8" spans="1:21" x14ac:dyDescent="0.3">
      <c r="A8" t="s">
        <v>8</v>
      </c>
      <c r="B8" t="s">
        <v>65</v>
      </c>
      <c r="C8" t="s">
        <v>35</v>
      </c>
      <c r="D8">
        <v>1633076.64</v>
      </c>
      <c r="E8">
        <v>1046895</v>
      </c>
      <c r="F8">
        <v>0.64</v>
      </c>
      <c r="G8">
        <v>167280</v>
      </c>
      <c r="H8">
        <v>0.1</v>
      </c>
      <c r="I8">
        <v>0.74</v>
      </c>
      <c r="J8" s="29">
        <v>1465796.64</v>
      </c>
      <c r="K8">
        <v>22</v>
      </c>
      <c r="L8">
        <v>74230.756363636363</v>
      </c>
      <c r="M8">
        <v>1465796.64</v>
      </c>
      <c r="N8">
        <v>66627.12</v>
      </c>
      <c r="O8">
        <v>1465796.64</v>
      </c>
      <c r="R8" t="s">
        <v>8</v>
      </c>
      <c r="S8" t="s">
        <v>28</v>
      </c>
      <c r="T8" t="s">
        <v>45</v>
      </c>
      <c r="U8" t="s">
        <v>52</v>
      </c>
    </row>
    <row r="9" spans="1:21" x14ac:dyDescent="0.3">
      <c r="A9" t="s">
        <v>8</v>
      </c>
      <c r="B9" t="s">
        <v>65</v>
      </c>
      <c r="C9" t="s">
        <v>36</v>
      </c>
      <c r="D9">
        <v>1135872.75</v>
      </c>
      <c r="E9">
        <v>836475</v>
      </c>
      <c r="F9">
        <v>0.74</v>
      </c>
      <c r="G9">
        <v>171765</v>
      </c>
      <c r="H9">
        <v>0.15</v>
      </c>
      <c r="I9">
        <v>0.89</v>
      </c>
      <c r="J9" s="29">
        <v>964107.75</v>
      </c>
      <c r="K9">
        <v>15</v>
      </c>
      <c r="L9">
        <v>75724.850000000006</v>
      </c>
      <c r="M9">
        <v>964107.75</v>
      </c>
      <c r="N9">
        <v>64273.85</v>
      </c>
      <c r="O9">
        <v>964107.75</v>
      </c>
      <c r="Q9" t="s">
        <v>55</v>
      </c>
      <c r="R9" s="19">
        <v>65847.913805831427</v>
      </c>
      <c r="S9" s="19">
        <v>68290.40816490844</v>
      </c>
      <c r="T9" s="19">
        <v>59485.02729062461</v>
      </c>
      <c r="U9" s="19">
        <v>64541.116420454819</v>
      </c>
    </row>
    <row r="10" spans="1:21" x14ac:dyDescent="0.3">
      <c r="A10" t="s">
        <v>8</v>
      </c>
      <c r="B10" t="s">
        <v>65</v>
      </c>
      <c r="C10" t="s">
        <v>37</v>
      </c>
      <c r="D10">
        <v>1528886</v>
      </c>
      <c r="E10">
        <v>983025</v>
      </c>
      <c r="F10">
        <v>0.64</v>
      </c>
      <c r="G10">
        <v>154365</v>
      </c>
      <c r="H10">
        <v>0.1</v>
      </c>
      <c r="I10">
        <v>0.74</v>
      </c>
      <c r="J10" s="29">
        <v>1374521</v>
      </c>
      <c r="K10">
        <v>20</v>
      </c>
      <c r="L10">
        <v>76444.3</v>
      </c>
      <c r="M10">
        <v>1374521</v>
      </c>
      <c r="N10">
        <v>68726.05</v>
      </c>
      <c r="O10">
        <v>1374521</v>
      </c>
    </row>
    <row r="11" spans="1:21" x14ac:dyDescent="0.3">
      <c r="A11" t="s">
        <v>8</v>
      </c>
      <c r="B11" t="s">
        <v>65</v>
      </c>
      <c r="C11" t="s">
        <v>38</v>
      </c>
      <c r="D11">
        <v>929029.68</v>
      </c>
      <c r="E11">
        <v>654195</v>
      </c>
      <c r="F11">
        <v>0.7</v>
      </c>
      <c r="G11">
        <v>132015</v>
      </c>
      <c r="H11">
        <v>0.14000000000000001</v>
      </c>
      <c r="I11">
        <v>0.85</v>
      </c>
      <c r="J11" s="29">
        <v>797014.68</v>
      </c>
      <c r="K11">
        <v>12</v>
      </c>
      <c r="L11">
        <v>77419.14</v>
      </c>
      <c r="M11">
        <v>797014.68</v>
      </c>
      <c r="N11">
        <v>66417.89</v>
      </c>
      <c r="O11">
        <v>797014.68</v>
      </c>
    </row>
    <row r="12" spans="1:21" x14ac:dyDescent="0.3">
      <c r="A12" t="s">
        <v>28</v>
      </c>
      <c r="B12" t="s">
        <v>66</v>
      </c>
      <c r="C12" t="s">
        <v>29</v>
      </c>
      <c r="D12">
        <v>1336965.7</v>
      </c>
      <c r="E12">
        <v>920190</v>
      </c>
      <c r="F12">
        <v>0.69</v>
      </c>
      <c r="G12">
        <v>89805</v>
      </c>
      <c r="H12">
        <v>7.0000000000000007E-2</v>
      </c>
      <c r="I12">
        <v>0.76</v>
      </c>
      <c r="J12" s="29">
        <v>1247160.7</v>
      </c>
      <c r="K12">
        <v>17</v>
      </c>
      <c r="L12">
        <v>78645.041176470579</v>
      </c>
      <c r="M12">
        <v>1247160.7</v>
      </c>
      <c r="N12">
        <v>73362.394117647054</v>
      </c>
      <c r="O12">
        <v>1247160.7</v>
      </c>
    </row>
    <row r="13" spans="1:21" x14ac:dyDescent="0.3">
      <c r="A13" t="s">
        <v>28</v>
      </c>
      <c r="B13" t="s">
        <v>66</v>
      </c>
      <c r="C13" t="s">
        <v>30</v>
      </c>
      <c r="D13">
        <v>1622015.16</v>
      </c>
      <c r="E13">
        <v>1132125</v>
      </c>
      <c r="F13">
        <v>0.7</v>
      </c>
      <c r="G13">
        <v>167130</v>
      </c>
      <c r="H13">
        <v>0.1</v>
      </c>
      <c r="I13">
        <v>0.8</v>
      </c>
      <c r="J13" s="29">
        <v>1454885.16</v>
      </c>
      <c r="K13">
        <v>21</v>
      </c>
      <c r="L13">
        <v>77238.817142857137</v>
      </c>
      <c r="M13">
        <v>1454885.16</v>
      </c>
      <c r="N13">
        <v>69280.245714285717</v>
      </c>
      <c r="O13">
        <v>1454885.16</v>
      </c>
    </row>
    <row r="14" spans="1:21" x14ac:dyDescent="0.3">
      <c r="A14" t="s">
        <v>28</v>
      </c>
      <c r="B14" t="s">
        <v>66</v>
      </c>
      <c r="C14" t="s">
        <v>31</v>
      </c>
      <c r="D14">
        <v>1172400.1200000001</v>
      </c>
      <c r="E14">
        <v>933915</v>
      </c>
      <c r="F14">
        <v>0.8</v>
      </c>
      <c r="G14">
        <v>169830</v>
      </c>
      <c r="H14">
        <v>0.14000000000000001</v>
      </c>
      <c r="I14">
        <v>0.94</v>
      </c>
      <c r="J14" s="29">
        <v>1002570.1200000001</v>
      </c>
      <c r="K14">
        <v>15</v>
      </c>
      <c r="L14">
        <v>78160.008000000002</v>
      </c>
      <c r="M14">
        <v>1002570.1200000001</v>
      </c>
      <c r="N14">
        <v>66838.008000000002</v>
      </c>
      <c r="O14">
        <v>1002570.1200000001</v>
      </c>
    </row>
    <row r="15" spans="1:21" x14ac:dyDescent="0.3">
      <c r="A15" t="s">
        <v>28</v>
      </c>
      <c r="B15" t="s">
        <v>66</v>
      </c>
      <c r="C15" t="s">
        <v>32</v>
      </c>
      <c r="D15">
        <v>1087605.24</v>
      </c>
      <c r="E15">
        <v>868605</v>
      </c>
      <c r="F15">
        <v>0.8</v>
      </c>
      <c r="G15">
        <v>122400</v>
      </c>
      <c r="H15">
        <v>0.11</v>
      </c>
      <c r="I15">
        <v>0.91</v>
      </c>
      <c r="J15" s="29">
        <v>965205.24</v>
      </c>
      <c r="K15">
        <v>14</v>
      </c>
      <c r="L15">
        <v>77686.088571428569</v>
      </c>
      <c r="M15">
        <v>965205.24</v>
      </c>
      <c r="N15">
        <v>68943.231428571424</v>
      </c>
      <c r="O15">
        <v>965205.24</v>
      </c>
    </row>
    <row r="16" spans="1:21" x14ac:dyDescent="0.3">
      <c r="A16" t="s">
        <v>28</v>
      </c>
      <c r="B16" t="s">
        <v>66</v>
      </c>
      <c r="C16" t="s">
        <v>33</v>
      </c>
      <c r="D16">
        <v>1484821.7</v>
      </c>
      <c r="E16">
        <v>1152960</v>
      </c>
      <c r="F16">
        <v>0.78</v>
      </c>
      <c r="G16">
        <v>197745</v>
      </c>
      <c r="H16">
        <v>0.13</v>
      </c>
      <c r="I16">
        <v>0.91</v>
      </c>
      <c r="J16" s="29">
        <v>1287076.7</v>
      </c>
      <c r="K16">
        <v>19</v>
      </c>
      <c r="L16">
        <v>78148.510526315789</v>
      </c>
      <c r="M16">
        <v>1287076.7</v>
      </c>
      <c r="N16">
        <v>67740.878947368416</v>
      </c>
      <c r="O16">
        <v>1287076.7</v>
      </c>
    </row>
    <row r="17" spans="1:15" x14ac:dyDescent="0.3">
      <c r="A17" t="s">
        <v>28</v>
      </c>
      <c r="B17" t="s">
        <v>66</v>
      </c>
      <c r="C17" t="s">
        <v>34</v>
      </c>
      <c r="D17">
        <v>1493836.42</v>
      </c>
      <c r="E17">
        <v>1245930</v>
      </c>
      <c r="F17">
        <v>0.83</v>
      </c>
      <c r="G17">
        <v>185415</v>
      </c>
      <c r="H17">
        <v>0.12</v>
      </c>
      <c r="I17">
        <v>0.96</v>
      </c>
      <c r="J17" s="29">
        <v>1308421.42</v>
      </c>
      <c r="K17">
        <v>19</v>
      </c>
      <c r="L17">
        <v>78622.969473684207</v>
      </c>
      <c r="M17">
        <v>1308421.42</v>
      </c>
      <c r="N17">
        <v>68864.285263157886</v>
      </c>
      <c r="O17">
        <v>1308421.42</v>
      </c>
    </row>
    <row r="18" spans="1:15" x14ac:dyDescent="0.3">
      <c r="A18" t="s">
        <v>28</v>
      </c>
      <c r="B18" t="s">
        <v>66</v>
      </c>
      <c r="C18" t="s">
        <v>35</v>
      </c>
      <c r="D18">
        <v>1722103.2</v>
      </c>
      <c r="E18">
        <v>1378770</v>
      </c>
      <c r="F18">
        <v>0.8</v>
      </c>
      <c r="G18">
        <v>222270</v>
      </c>
      <c r="H18">
        <v>0.13</v>
      </c>
      <c r="I18">
        <v>0.93</v>
      </c>
      <c r="J18" s="29">
        <v>1499833.2</v>
      </c>
      <c r="K18">
        <v>23</v>
      </c>
      <c r="L18">
        <v>74874.052173913034</v>
      </c>
      <c r="M18">
        <v>1499833.2</v>
      </c>
      <c r="N18">
        <v>65210.139130434778</v>
      </c>
      <c r="O18">
        <v>1499833.2</v>
      </c>
    </row>
    <row r="19" spans="1:15" x14ac:dyDescent="0.3">
      <c r="A19" t="s">
        <v>28</v>
      </c>
      <c r="B19" t="s">
        <v>66</v>
      </c>
      <c r="C19" t="s">
        <v>36</v>
      </c>
      <c r="D19">
        <v>1105263.44</v>
      </c>
      <c r="E19">
        <v>912855</v>
      </c>
      <c r="F19">
        <v>0.83</v>
      </c>
      <c r="G19">
        <v>210165</v>
      </c>
      <c r="H19">
        <v>0.19</v>
      </c>
      <c r="I19">
        <v>1.02</v>
      </c>
      <c r="J19" s="29">
        <v>895098.44</v>
      </c>
      <c r="K19">
        <v>14</v>
      </c>
      <c r="L19">
        <v>78947.388571428572</v>
      </c>
      <c r="M19">
        <v>895098.44</v>
      </c>
      <c r="N19">
        <v>63935.602857142854</v>
      </c>
      <c r="O19">
        <v>895098.44</v>
      </c>
    </row>
    <row r="20" spans="1:15" x14ac:dyDescent="0.3">
      <c r="A20" t="s">
        <v>28</v>
      </c>
      <c r="B20" t="s">
        <v>66</v>
      </c>
      <c r="C20" t="s">
        <v>37</v>
      </c>
      <c r="D20">
        <v>1651184.74</v>
      </c>
      <c r="E20">
        <v>1140360</v>
      </c>
      <c r="F20">
        <v>0.69</v>
      </c>
      <c r="G20">
        <v>188505</v>
      </c>
      <c r="H20">
        <v>0.11</v>
      </c>
      <c r="I20">
        <v>0.8</v>
      </c>
      <c r="J20" s="29">
        <v>1462679.74</v>
      </c>
      <c r="K20">
        <v>21</v>
      </c>
      <c r="L20">
        <v>78627.844761904766</v>
      </c>
      <c r="M20">
        <v>1462679.74</v>
      </c>
      <c r="N20">
        <v>69651.416190476186</v>
      </c>
      <c r="O20">
        <v>1462679.74</v>
      </c>
    </row>
    <row r="21" spans="1:15" x14ac:dyDescent="0.3">
      <c r="A21" t="s">
        <v>28</v>
      </c>
      <c r="B21" t="s">
        <v>66</v>
      </c>
      <c r="C21" t="s">
        <v>38</v>
      </c>
      <c r="D21">
        <v>1192813.2</v>
      </c>
      <c r="E21">
        <v>721815</v>
      </c>
      <c r="F21">
        <v>0.61</v>
      </c>
      <c r="G21">
        <v>156645</v>
      </c>
      <c r="H21">
        <v>0.13</v>
      </c>
      <c r="I21">
        <v>0.74</v>
      </c>
      <c r="J21" s="29">
        <v>1036168.2</v>
      </c>
      <c r="K21">
        <v>15</v>
      </c>
      <c r="L21">
        <v>79520.87999999999</v>
      </c>
      <c r="M21">
        <v>1036168.2</v>
      </c>
      <c r="N21">
        <v>69077.87999999999</v>
      </c>
      <c r="O21">
        <v>1036168.2</v>
      </c>
    </row>
    <row r="22" spans="1:15" x14ac:dyDescent="0.3">
      <c r="A22" s="1" t="s">
        <v>45</v>
      </c>
      <c r="B22" s="1" t="s">
        <v>66</v>
      </c>
      <c r="C22" s="1" t="s">
        <v>29</v>
      </c>
      <c r="D22" s="1">
        <v>1217967.24</v>
      </c>
      <c r="E22" s="1">
        <v>1044195</v>
      </c>
      <c r="F22" s="1">
        <v>0.86</v>
      </c>
      <c r="G22" s="1">
        <v>84165</v>
      </c>
      <c r="H22" s="1">
        <v>7.0000000000000007E-2</v>
      </c>
      <c r="I22" s="1">
        <v>0.93</v>
      </c>
      <c r="J22" s="29">
        <v>1133802.24</v>
      </c>
      <c r="K22" s="1">
        <v>19</v>
      </c>
      <c r="L22" s="9">
        <v>64103.538947368419</v>
      </c>
      <c r="M22">
        <v>1133802.24</v>
      </c>
      <c r="N22">
        <v>59673.802105263159</v>
      </c>
      <c r="O22">
        <v>1133802.24</v>
      </c>
    </row>
    <row r="23" spans="1:15" x14ac:dyDescent="0.3">
      <c r="A23" s="1" t="s">
        <v>45</v>
      </c>
      <c r="B23" s="1" t="s">
        <v>66</v>
      </c>
      <c r="C23" s="1" t="s">
        <v>30</v>
      </c>
      <c r="D23" s="1">
        <v>1318875.6000000001</v>
      </c>
      <c r="E23" s="1">
        <v>1136220</v>
      </c>
      <c r="F23" s="1">
        <v>0.86</v>
      </c>
      <c r="G23" s="1">
        <v>142260</v>
      </c>
      <c r="H23" s="1">
        <v>0.11</v>
      </c>
      <c r="I23" s="1">
        <v>0.97</v>
      </c>
      <c r="J23" s="29">
        <v>1176615.6000000001</v>
      </c>
      <c r="K23" s="1">
        <v>20</v>
      </c>
      <c r="L23" s="9">
        <v>65943.78</v>
      </c>
      <c r="M23">
        <v>1176615.6000000001</v>
      </c>
      <c r="N23">
        <v>58830.780000000006</v>
      </c>
      <c r="O23">
        <v>1176615.6000000001</v>
      </c>
    </row>
    <row r="24" spans="1:15" x14ac:dyDescent="0.3">
      <c r="A24" s="1" t="s">
        <v>45</v>
      </c>
      <c r="B24" s="1" t="s">
        <v>66</v>
      </c>
      <c r="C24" s="1" t="s">
        <v>31</v>
      </c>
      <c r="D24" s="1">
        <v>1050012.52</v>
      </c>
      <c r="E24" s="1">
        <v>1000155</v>
      </c>
      <c r="F24" s="1">
        <v>0.95</v>
      </c>
      <c r="G24" s="1">
        <v>163950</v>
      </c>
      <c r="H24" s="1">
        <v>0.16</v>
      </c>
      <c r="I24" s="1">
        <v>1.1100000000000001</v>
      </c>
      <c r="J24" s="29">
        <v>886062.52</v>
      </c>
      <c r="K24" s="1">
        <v>16</v>
      </c>
      <c r="L24" s="9">
        <v>65625.782500000001</v>
      </c>
      <c r="M24">
        <v>886062.52</v>
      </c>
      <c r="N24">
        <v>55378.907500000001</v>
      </c>
      <c r="O24">
        <v>886062.52</v>
      </c>
    </row>
    <row r="25" spans="1:15" x14ac:dyDescent="0.3">
      <c r="A25" s="1" t="s">
        <v>45</v>
      </c>
      <c r="B25" s="1" t="s">
        <v>66</v>
      </c>
      <c r="C25" s="1" t="s">
        <v>32</v>
      </c>
      <c r="D25" s="1">
        <v>1152240.72</v>
      </c>
      <c r="E25" s="1">
        <v>939945</v>
      </c>
      <c r="F25" s="1">
        <v>0.82</v>
      </c>
      <c r="G25" s="1">
        <v>131460</v>
      </c>
      <c r="H25" s="1">
        <v>0.11</v>
      </c>
      <c r="I25" s="1">
        <v>0.93</v>
      </c>
      <c r="J25" s="29">
        <v>1020780.72</v>
      </c>
      <c r="K25" s="1">
        <v>17</v>
      </c>
      <c r="L25" s="9">
        <v>67778.86588235294</v>
      </c>
      <c r="M25">
        <v>1020780.72</v>
      </c>
      <c r="N25">
        <v>60045.924705882353</v>
      </c>
      <c r="O25">
        <v>1020780.72</v>
      </c>
    </row>
    <row r="26" spans="1:15" x14ac:dyDescent="0.3">
      <c r="A26" s="1" t="s">
        <v>45</v>
      </c>
      <c r="B26" s="1" t="s">
        <v>66</v>
      </c>
      <c r="C26" s="1" t="s">
        <v>33</v>
      </c>
      <c r="D26" s="1">
        <v>1054978.48</v>
      </c>
      <c r="E26" s="1">
        <v>888405</v>
      </c>
      <c r="F26" s="1">
        <v>0.84</v>
      </c>
      <c r="G26" s="1">
        <v>125100</v>
      </c>
      <c r="H26" s="1">
        <v>0.12</v>
      </c>
      <c r="I26" s="1">
        <v>0.96</v>
      </c>
      <c r="J26" s="29">
        <v>929878.48</v>
      </c>
      <c r="K26" s="1">
        <v>16</v>
      </c>
      <c r="L26" s="9">
        <v>65936.154999999999</v>
      </c>
      <c r="M26">
        <v>929878.48</v>
      </c>
      <c r="N26">
        <v>58117.404999999999</v>
      </c>
      <c r="O26">
        <v>929878.48</v>
      </c>
    </row>
    <row r="27" spans="1:15" x14ac:dyDescent="0.3">
      <c r="A27" s="1" t="s">
        <v>45</v>
      </c>
      <c r="B27" s="1" t="s">
        <v>66</v>
      </c>
      <c r="C27" s="1" t="s">
        <v>34</v>
      </c>
      <c r="D27" s="1">
        <v>1219872.1200000001</v>
      </c>
      <c r="E27" s="1">
        <v>1032990</v>
      </c>
      <c r="F27" s="1">
        <v>0.85</v>
      </c>
      <c r="G27" s="1">
        <v>143520</v>
      </c>
      <c r="H27" s="1">
        <v>0.12</v>
      </c>
      <c r="I27" s="1">
        <v>0.96</v>
      </c>
      <c r="J27" s="29">
        <v>1076352.1200000001</v>
      </c>
      <c r="K27" s="1">
        <v>18</v>
      </c>
      <c r="L27" s="9">
        <v>67770.67333333334</v>
      </c>
      <c r="M27">
        <v>1076352.1200000001</v>
      </c>
      <c r="N27">
        <v>59797.340000000004</v>
      </c>
      <c r="O27">
        <v>1076352.1200000001</v>
      </c>
    </row>
    <row r="28" spans="1:15" x14ac:dyDescent="0.3">
      <c r="A28" s="1" t="s">
        <v>45</v>
      </c>
      <c r="B28" s="1" t="s">
        <v>66</v>
      </c>
      <c r="C28" s="1" t="s">
        <v>35</v>
      </c>
      <c r="D28" s="1">
        <v>1527430.72</v>
      </c>
      <c r="E28" s="1">
        <v>1176480</v>
      </c>
      <c r="F28" s="1">
        <v>0.77</v>
      </c>
      <c r="G28" s="1">
        <v>161625</v>
      </c>
      <c r="H28" s="1">
        <v>0.11</v>
      </c>
      <c r="I28" s="1">
        <v>0.88</v>
      </c>
      <c r="J28" s="29">
        <v>1365805.72</v>
      </c>
      <c r="K28" s="1">
        <v>23</v>
      </c>
      <c r="L28" s="9">
        <v>66410.031304347824</v>
      </c>
      <c r="M28">
        <v>1365805.72</v>
      </c>
      <c r="N28">
        <v>59382.857391304344</v>
      </c>
      <c r="O28">
        <v>1365805.72</v>
      </c>
    </row>
    <row r="29" spans="1:15" x14ac:dyDescent="0.3">
      <c r="A29" s="1" t="s">
        <v>45</v>
      </c>
      <c r="B29" s="1" t="s">
        <v>66</v>
      </c>
      <c r="C29" s="1" t="s">
        <v>36</v>
      </c>
      <c r="D29" s="1">
        <v>899929.57</v>
      </c>
      <c r="E29" s="1">
        <v>789180</v>
      </c>
      <c r="F29" s="1">
        <v>0.88</v>
      </c>
      <c r="G29" s="1">
        <v>144375</v>
      </c>
      <c r="H29" s="1">
        <v>0.16</v>
      </c>
      <c r="I29" s="1">
        <v>1.04</v>
      </c>
      <c r="J29" s="29">
        <v>755554.57</v>
      </c>
      <c r="K29" s="1">
        <v>13</v>
      </c>
      <c r="L29" s="9">
        <v>69225.351538461531</v>
      </c>
      <c r="M29">
        <v>755554.57</v>
      </c>
      <c r="N29">
        <v>58119.582307692304</v>
      </c>
      <c r="O29">
        <v>755554.57</v>
      </c>
    </row>
    <row r="30" spans="1:15" x14ac:dyDescent="0.3">
      <c r="A30" s="1" t="s">
        <v>45</v>
      </c>
      <c r="B30" s="1" t="s">
        <v>66</v>
      </c>
      <c r="C30" s="1" t="s">
        <v>37</v>
      </c>
      <c r="D30" s="1">
        <v>1519796.6</v>
      </c>
      <c r="E30" s="1">
        <v>1139775</v>
      </c>
      <c r="F30" s="1">
        <v>0.75</v>
      </c>
      <c r="G30" s="1">
        <v>149535</v>
      </c>
      <c r="H30" s="1">
        <v>0.1</v>
      </c>
      <c r="I30" s="1">
        <v>0.85</v>
      </c>
      <c r="J30" s="29">
        <v>1370261.6</v>
      </c>
      <c r="K30" s="1">
        <v>22</v>
      </c>
      <c r="L30" s="9">
        <v>69081.663636363635</v>
      </c>
      <c r="M30">
        <v>1370261.6</v>
      </c>
      <c r="N30">
        <v>62284.618181818187</v>
      </c>
      <c r="O30">
        <v>1370261.6</v>
      </c>
    </row>
    <row r="31" spans="1:15" x14ac:dyDescent="0.3">
      <c r="A31" s="1" t="s">
        <v>45</v>
      </c>
      <c r="B31" s="1" t="s">
        <v>66</v>
      </c>
      <c r="C31" s="1" t="s">
        <v>38</v>
      </c>
      <c r="D31" s="1">
        <v>1001406.78</v>
      </c>
      <c r="E31" s="1">
        <v>695595</v>
      </c>
      <c r="F31" s="1">
        <v>0.69</v>
      </c>
      <c r="G31" s="1">
        <v>116340</v>
      </c>
      <c r="H31" s="1">
        <v>0.12</v>
      </c>
      <c r="I31" s="1">
        <v>0.81</v>
      </c>
      <c r="J31" s="29">
        <v>885066.78</v>
      </c>
      <c r="K31" s="1">
        <v>14</v>
      </c>
      <c r="L31" s="9">
        <v>71529.055714285714</v>
      </c>
      <c r="M31">
        <v>885066.78</v>
      </c>
      <c r="N31">
        <v>63219.055714285714</v>
      </c>
      <c r="O31">
        <v>885066.78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N1" sqref="N1:N1048576"/>
    </sheetView>
  </sheetViews>
  <sheetFormatPr defaultRowHeight="14.4" x14ac:dyDescent="0.3"/>
  <cols>
    <col min="4" max="4" width="10" bestFit="1" customWidth="1"/>
    <col min="11" max="11" width="10.109375" bestFit="1" customWidth="1"/>
    <col min="12" max="12" width="9.5546875" bestFit="1" customWidth="1"/>
    <col min="13" max="13" width="10.109375" bestFit="1" customWidth="1"/>
    <col min="14" max="14" width="11.109375" style="29" bestFit="1" customWidth="1"/>
    <col min="16" max="16" width="37.21875" bestFit="1" customWidth="1"/>
    <col min="17" max="17" width="15.5546875" bestFit="1" customWidth="1"/>
    <col min="18" max="18" width="12" customWidth="1"/>
    <col min="19" max="20" width="12" bestFit="1" customWidth="1"/>
  </cols>
  <sheetData>
    <row r="1" spans="1:20" ht="57.6" x14ac:dyDescent="0.3">
      <c r="A1" s="20" t="s">
        <v>47</v>
      </c>
      <c r="B1" s="20" t="s">
        <v>46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50</v>
      </c>
      <c r="L1" s="21" t="s">
        <v>49</v>
      </c>
      <c r="M1" s="21" t="s">
        <v>54</v>
      </c>
      <c r="N1" s="27" t="s">
        <v>76</v>
      </c>
    </row>
    <row r="2" spans="1:20" x14ac:dyDescent="0.3">
      <c r="A2" s="1" t="s">
        <v>8</v>
      </c>
      <c r="B2" s="1" t="s">
        <v>61</v>
      </c>
      <c r="C2" s="2" t="s">
        <v>10</v>
      </c>
      <c r="D2" s="4">
        <v>705218.88</v>
      </c>
      <c r="E2" s="5">
        <v>470175</v>
      </c>
      <c r="F2" s="6">
        <v>0.67</v>
      </c>
      <c r="G2" s="5">
        <v>93285</v>
      </c>
      <c r="H2" s="7">
        <v>0.13</v>
      </c>
      <c r="I2" s="7">
        <v>0.8</v>
      </c>
      <c r="J2" s="8">
        <v>21</v>
      </c>
      <c r="K2" s="9">
        <v>33581.851428571426</v>
      </c>
      <c r="L2" s="22">
        <v>611933.88</v>
      </c>
      <c r="M2" s="11">
        <v>29139.708571428571</v>
      </c>
      <c r="N2" s="31">
        <v>611933.88</v>
      </c>
    </row>
    <row r="3" spans="1:20" x14ac:dyDescent="0.3">
      <c r="A3" s="1" t="s">
        <v>8</v>
      </c>
      <c r="B3" s="1" t="s">
        <v>61</v>
      </c>
      <c r="C3" s="2" t="s">
        <v>11</v>
      </c>
      <c r="D3" s="4">
        <v>748861.24</v>
      </c>
      <c r="E3" s="5">
        <v>475380</v>
      </c>
      <c r="F3" s="6">
        <v>0.63</v>
      </c>
      <c r="G3" s="5">
        <v>135825</v>
      </c>
      <c r="H3" s="7">
        <v>0.18</v>
      </c>
      <c r="I3" s="7">
        <v>0.82</v>
      </c>
      <c r="J3" s="8">
        <v>22</v>
      </c>
      <c r="K3" s="9">
        <v>34039.14727272727</v>
      </c>
      <c r="L3" s="22">
        <v>613036.24</v>
      </c>
      <c r="M3" s="11">
        <v>27865.283636363634</v>
      </c>
      <c r="N3" s="31">
        <v>613036.24</v>
      </c>
    </row>
    <row r="4" spans="1:20" x14ac:dyDescent="0.3">
      <c r="A4" s="1" t="s">
        <v>8</v>
      </c>
      <c r="B4" s="1" t="s">
        <v>61</v>
      </c>
      <c r="C4" s="2" t="s">
        <v>12</v>
      </c>
      <c r="D4" s="4">
        <v>484898.48</v>
      </c>
      <c r="E4" s="5">
        <v>331725</v>
      </c>
      <c r="F4" s="6">
        <v>0.68</v>
      </c>
      <c r="G4" s="5">
        <v>135660</v>
      </c>
      <c r="H4" s="7">
        <v>0.28000000000000003</v>
      </c>
      <c r="I4" s="7">
        <v>0.96</v>
      </c>
      <c r="J4" s="8">
        <v>14</v>
      </c>
      <c r="K4" s="9">
        <v>34635.60571428571</v>
      </c>
      <c r="L4" s="22">
        <v>349238.48</v>
      </c>
      <c r="M4" s="11">
        <v>24945.605714285713</v>
      </c>
      <c r="N4" s="31">
        <v>349238.48</v>
      </c>
    </row>
    <row r="5" spans="1:20" x14ac:dyDescent="0.3">
      <c r="A5" s="1" t="s">
        <v>8</v>
      </c>
      <c r="B5" s="1" t="s">
        <v>61</v>
      </c>
      <c r="C5" s="2" t="s">
        <v>13</v>
      </c>
      <c r="D5" s="4">
        <v>520954.35</v>
      </c>
      <c r="E5" s="5">
        <v>327900</v>
      </c>
      <c r="F5" s="6">
        <v>0.63</v>
      </c>
      <c r="G5" s="5">
        <v>118155</v>
      </c>
      <c r="H5" s="7">
        <v>0.23</v>
      </c>
      <c r="I5" s="7">
        <v>0.86</v>
      </c>
      <c r="J5" s="8">
        <v>15</v>
      </c>
      <c r="K5" s="9">
        <v>34730.29</v>
      </c>
      <c r="L5" s="22">
        <v>402799.35</v>
      </c>
      <c r="M5" s="11">
        <v>26853.289999999997</v>
      </c>
      <c r="N5" s="31">
        <v>402799.35</v>
      </c>
    </row>
    <row r="6" spans="1:20" x14ac:dyDescent="0.3">
      <c r="A6" s="1" t="s">
        <v>8</v>
      </c>
      <c r="B6" s="1" t="s">
        <v>61</v>
      </c>
      <c r="C6" s="2" t="s">
        <v>14</v>
      </c>
      <c r="D6" s="4">
        <v>558354.64</v>
      </c>
      <c r="E6" s="5">
        <v>365130</v>
      </c>
      <c r="F6" s="6">
        <v>0.65</v>
      </c>
      <c r="G6" s="5">
        <v>129840</v>
      </c>
      <c r="H6" s="7">
        <v>0.23</v>
      </c>
      <c r="I6" s="7">
        <v>0.89</v>
      </c>
      <c r="J6" s="8">
        <v>16</v>
      </c>
      <c r="K6" s="9">
        <v>34897.165000000001</v>
      </c>
      <c r="L6" s="22">
        <v>428514.64</v>
      </c>
      <c r="M6" s="11">
        <v>26782.165000000001</v>
      </c>
      <c r="N6" s="31">
        <v>428514.64</v>
      </c>
    </row>
    <row r="7" spans="1:20" x14ac:dyDescent="0.3">
      <c r="A7" s="1" t="s">
        <v>8</v>
      </c>
      <c r="B7" s="1" t="s">
        <v>61</v>
      </c>
      <c r="C7" s="2" t="s">
        <v>15</v>
      </c>
      <c r="D7" s="10">
        <v>657906.6</v>
      </c>
      <c r="E7" s="5">
        <v>374925</v>
      </c>
      <c r="F7" s="6">
        <v>0.56999999999999995</v>
      </c>
      <c r="G7" s="5">
        <v>165015</v>
      </c>
      <c r="H7" s="7">
        <v>0.25</v>
      </c>
      <c r="I7" s="7">
        <v>0.82</v>
      </c>
      <c r="J7" s="8">
        <v>17</v>
      </c>
      <c r="K7" s="9">
        <v>38700.388235294115</v>
      </c>
      <c r="L7" s="22">
        <v>492891.6</v>
      </c>
      <c r="M7" s="11">
        <v>28993.623529411765</v>
      </c>
      <c r="N7" s="31">
        <v>492891.6</v>
      </c>
    </row>
    <row r="8" spans="1:20" x14ac:dyDescent="0.3">
      <c r="A8" s="1" t="s">
        <v>8</v>
      </c>
      <c r="B8" s="1" t="s">
        <v>61</v>
      </c>
      <c r="C8" s="2" t="s">
        <v>16</v>
      </c>
      <c r="D8" s="10">
        <v>793183.2</v>
      </c>
      <c r="E8" s="5">
        <v>454740</v>
      </c>
      <c r="F8" s="6">
        <v>0.56999999999999995</v>
      </c>
      <c r="G8" s="5">
        <v>121350</v>
      </c>
      <c r="H8" s="7">
        <v>0.15</v>
      </c>
      <c r="I8" s="7">
        <v>0.73</v>
      </c>
      <c r="J8" s="8">
        <v>22</v>
      </c>
      <c r="K8" s="9">
        <v>36053.781818181815</v>
      </c>
      <c r="L8" s="22">
        <v>671833.2</v>
      </c>
      <c r="M8" s="11">
        <v>30537.872727272726</v>
      </c>
      <c r="N8" s="31">
        <v>671833.2</v>
      </c>
    </row>
    <row r="9" spans="1:20" x14ac:dyDescent="0.3">
      <c r="A9" s="1" t="s">
        <v>8</v>
      </c>
      <c r="B9" s="1" t="s">
        <v>61</v>
      </c>
      <c r="C9" s="2" t="s">
        <v>17</v>
      </c>
      <c r="D9" s="10">
        <v>528451.19999999995</v>
      </c>
      <c r="E9" s="5">
        <v>348960</v>
      </c>
      <c r="F9" s="6">
        <v>0.66</v>
      </c>
      <c r="G9" s="5">
        <v>139695</v>
      </c>
      <c r="H9" s="7">
        <v>0.26</v>
      </c>
      <c r="I9" s="7">
        <v>0.92</v>
      </c>
      <c r="J9" s="8">
        <v>15</v>
      </c>
      <c r="K9" s="9">
        <v>35230.079999999994</v>
      </c>
      <c r="L9" s="22">
        <v>388756.19999999995</v>
      </c>
      <c r="M9" s="11">
        <v>25917.079999999998</v>
      </c>
      <c r="N9" s="31">
        <v>388756.19999999995</v>
      </c>
      <c r="Q9" s="18" t="s">
        <v>53</v>
      </c>
    </row>
    <row r="10" spans="1:20" x14ac:dyDescent="0.3">
      <c r="A10" s="1" t="s">
        <v>8</v>
      </c>
      <c r="B10" s="1" t="s">
        <v>61</v>
      </c>
      <c r="C10" s="2" t="s">
        <v>18</v>
      </c>
      <c r="D10" s="10">
        <v>700466.6</v>
      </c>
      <c r="E10" s="5">
        <v>415155</v>
      </c>
      <c r="F10" s="6">
        <v>0.59</v>
      </c>
      <c r="G10" s="5">
        <v>117930</v>
      </c>
      <c r="H10" s="7">
        <v>0.17</v>
      </c>
      <c r="I10" s="7">
        <v>0.76</v>
      </c>
      <c r="J10" s="8">
        <v>20</v>
      </c>
      <c r="K10" s="9">
        <v>35023.33</v>
      </c>
      <c r="L10" s="22">
        <v>582536.6</v>
      </c>
      <c r="M10" s="11">
        <v>29126.829999999998</v>
      </c>
      <c r="N10" s="31">
        <v>582536.6</v>
      </c>
      <c r="Q10" t="s">
        <v>8</v>
      </c>
      <c r="R10" t="s">
        <v>28</v>
      </c>
      <c r="S10" t="s">
        <v>45</v>
      </c>
      <c r="T10" t="s">
        <v>52</v>
      </c>
    </row>
    <row r="11" spans="1:20" x14ac:dyDescent="0.3">
      <c r="A11" s="1" t="s">
        <v>8</v>
      </c>
      <c r="B11" s="1" t="s">
        <v>61</v>
      </c>
      <c r="C11" s="2" t="s">
        <v>19</v>
      </c>
      <c r="D11" s="4">
        <v>413720.28</v>
      </c>
      <c r="E11" s="5">
        <v>284955</v>
      </c>
      <c r="F11" s="6">
        <v>0.69</v>
      </c>
      <c r="G11" s="5">
        <v>106635</v>
      </c>
      <c r="H11" s="7">
        <v>0.26</v>
      </c>
      <c r="I11" s="7">
        <v>0.95</v>
      </c>
      <c r="J11" s="8">
        <v>12</v>
      </c>
      <c r="K11" s="9">
        <v>34476.69</v>
      </c>
      <c r="L11" s="22">
        <v>307085.28000000003</v>
      </c>
      <c r="M11" s="11">
        <v>25590.440000000002</v>
      </c>
      <c r="N11" s="31">
        <v>307085.28000000003</v>
      </c>
      <c r="P11" t="s">
        <v>55</v>
      </c>
      <c r="Q11" s="19">
        <v>27575.18991787624</v>
      </c>
      <c r="R11" s="19">
        <v>29714.979283541335</v>
      </c>
      <c r="S11" s="19">
        <v>25638.916325521572</v>
      </c>
      <c r="T11" s="19">
        <v>27643.028508979707</v>
      </c>
    </row>
    <row r="12" spans="1:20" x14ac:dyDescent="0.3">
      <c r="A12" s="1" t="s">
        <v>28</v>
      </c>
      <c r="B12" s="1" t="s">
        <v>61</v>
      </c>
      <c r="C12" s="1" t="s">
        <v>29</v>
      </c>
      <c r="D12" s="1">
        <v>638877.07999999996</v>
      </c>
      <c r="E12" s="1">
        <v>317850</v>
      </c>
      <c r="F12" s="1">
        <v>0.5</v>
      </c>
      <c r="G12" s="1">
        <v>61635</v>
      </c>
      <c r="H12" s="1">
        <v>0.1</v>
      </c>
      <c r="I12" s="1">
        <v>0.59</v>
      </c>
      <c r="J12" s="1">
        <v>17</v>
      </c>
      <c r="K12" s="9">
        <v>37581.004705882347</v>
      </c>
      <c r="L12" s="22">
        <v>577242.07999999996</v>
      </c>
      <c r="M12" s="11">
        <v>33955.416470588236</v>
      </c>
      <c r="N12" s="31">
        <v>577242.07999999996</v>
      </c>
    </row>
    <row r="13" spans="1:20" x14ac:dyDescent="0.3">
      <c r="A13" s="1" t="s">
        <v>28</v>
      </c>
      <c r="B13" s="1" t="s">
        <v>61</v>
      </c>
      <c r="C13" s="1" t="s">
        <v>30</v>
      </c>
      <c r="D13" s="1">
        <v>756087.34</v>
      </c>
      <c r="E13" s="1">
        <v>425040</v>
      </c>
      <c r="F13" s="1">
        <v>0.56000000000000005</v>
      </c>
      <c r="G13" s="1">
        <v>104445</v>
      </c>
      <c r="H13" s="1">
        <v>0.14000000000000001</v>
      </c>
      <c r="I13" s="1">
        <v>0.7</v>
      </c>
      <c r="J13" s="1">
        <v>21</v>
      </c>
      <c r="K13" s="9">
        <v>36004.159047619047</v>
      </c>
      <c r="L13" s="22">
        <v>651642.34</v>
      </c>
      <c r="M13" s="11">
        <v>31030.587619047619</v>
      </c>
      <c r="N13" s="31">
        <v>651642.34</v>
      </c>
    </row>
    <row r="14" spans="1:20" x14ac:dyDescent="0.3">
      <c r="A14" s="1" t="s">
        <v>28</v>
      </c>
      <c r="B14" s="1" t="s">
        <v>61</v>
      </c>
      <c r="C14" s="1" t="s">
        <v>31</v>
      </c>
      <c r="D14" s="1">
        <v>560561.4</v>
      </c>
      <c r="E14" s="1">
        <v>334500</v>
      </c>
      <c r="F14" s="1">
        <v>0.6</v>
      </c>
      <c r="G14" s="1">
        <v>127635</v>
      </c>
      <c r="H14" s="1">
        <v>0.23</v>
      </c>
      <c r="I14" s="1">
        <v>0.82</v>
      </c>
      <c r="J14" s="1">
        <v>15</v>
      </c>
      <c r="K14" s="9">
        <v>37370.76</v>
      </c>
      <c r="L14" s="22">
        <v>432926.4</v>
      </c>
      <c r="M14" s="11">
        <v>28861.760000000002</v>
      </c>
      <c r="N14" s="31">
        <v>432926.4</v>
      </c>
    </row>
    <row r="15" spans="1:20" x14ac:dyDescent="0.3">
      <c r="A15" s="1" t="s">
        <v>28</v>
      </c>
      <c r="B15" s="1" t="s">
        <v>61</v>
      </c>
      <c r="C15" s="1" t="s">
        <v>32</v>
      </c>
      <c r="D15" s="1">
        <v>501287.14</v>
      </c>
      <c r="E15" s="1">
        <v>295950</v>
      </c>
      <c r="F15" s="1">
        <v>0.59</v>
      </c>
      <c r="G15" s="1">
        <v>77400</v>
      </c>
      <c r="H15" s="1">
        <v>0.15</v>
      </c>
      <c r="I15" s="1">
        <v>0.74</v>
      </c>
      <c r="J15" s="1">
        <v>14</v>
      </c>
      <c r="K15" s="9">
        <v>35806.224285714285</v>
      </c>
      <c r="L15" s="22">
        <v>423887.14</v>
      </c>
      <c r="M15" s="11">
        <v>30277.652857142857</v>
      </c>
      <c r="N15" s="31">
        <v>423887.14</v>
      </c>
    </row>
    <row r="16" spans="1:20" x14ac:dyDescent="0.3">
      <c r="A16" s="1" t="s">
        <v>28</v>
      </c>
      <c r="B16" s="1" t="s">
        <v>61</v>
      </c>
      <c r="C16" s="1" t="s">
        <v>33</v>
      </c>
      <c r="D16" s="1">
        <v>680788.47999999998</v>
      </c>
      <c r="E16" s="1">
        <v>423765</v>
      </c>
      <c r="F16" s="1">
        <v>0.62</v>
      </c>
      <c r="G16" s="1">
        <v>115410</v>
      </c>
      <c r="H16" s="1">
        <v>0.17</v>
      </c>
      <c r="I16" s="1">
        <v>0.79</v>
      </c>
      <c r="J16" s="1">
        <v>19</v>
      </c>
      <c r="K16" s="9">
        <v>35830.972631578945</v>
      </c>
      <c r="L16" s="22">
        <v>565378.48</v>
      </c>
      <c r="M16" s="11">
        <v>29756.762105263158</v>
      </c>
      <c r="N16" s="31">
        <v>565378.48</v>
      </c>
    </row>
    <row r="17" spans="1:14" x14ac:dyDescent="0.3">
      <c r="A17" s="1" t="s">
        <v>28</v>
      </c>
      <c r="B17" s="1" t="s">
        <v>61</v>
      </c>
      <c r="C17" s="1" t="s">
        <v>34</v>
      </c>
      <c r="D17" s="1">
        <v>676871.08</v>
      </c>
      <c r="E17" s="1">
        <v>453345</v>
      </c>
      <c r="F17" s="1">
        <v>0.67</v>
      </c>
      <c r="G17" s="1">
        <v>140640</v>
      </c>
      <c r="H17" s="1">
        <v>0.21</v>
      </c>
      <c r="I17" s="1">
        <v>0.88</v>
      </c>
      <c r="J17" s="1">
        <v>19</v>
      </c>
      <c r="K17" s="9">
        <v>35624.793684210526</v>
      </c>
      <c r="L17" s="22">
        <v>536231.07999999996</v>
      </c>
      <c r="M17" s="11">
        <v>28222.68842105263</v>
      </c>
      <c r="N17" s="31">
        <v>536231.07999999996</v>
      </c>
    </row>
    <row r="18" spans="1:14" x14ac:dyDescent="0.3">
      <c r="A18" s="1" t="s">
        <v>28</v>
      </c>
      <c r="B18" s="1" t="s">
        <v>61</v>
      </c>
      <c r="C18" s="1" t="s">
        <v>35</v>
      </c>
      <c r="D18" s="1">
        <v>802377.76</v>
      </c>
      <c r="E18" s="1">
        <v>489735</v>
      </c>
      <c r="F18" s="1">
        <v>0.61</v>
      </c>
      <c r="G18" s="1">
        <v>145320</v>
      </c>
      <c r="H18" s="1">
        <v>0.18</v>
      </c>
      <c r="I18" s="1">
        <v>0.79</v>
      </c>
      <c r="J18" s="1">
        <v>23</v>
      </c>
      <c r="K18" s="9">
        <v>34885.989565217395</v>
      </c>
      <c r="L18" s="22">
        <v>657057.76</v>
      </c>
      <c r="M18" s="11">
        <v>28567.728695652175</v>
      </c>
      <c r="N18" s="31">
        <v>657057.76</v>
      </c>
    </row>
    <row r="19" spans="1:14" x14ac:dyDescent="0.3">
      <c r="A19" s="1" t="s">
        <v>28</v>
      </c>
      <c r="B19" s="1" t="s">
        <v>61</v>
      </c>
      <c r="C19" s="1" t="s">
        <v>36</v>
      </c>
      <c r="D19" s="1">
        <v>512480.8</v>
      </c>
      <c r="E19" s="1">
        <v>295290</v>
      </c>
      <c r="F19" s="1">
        <v>0.57999999999999996</v>
      </c>
      <c r="G19" s="1">
        <v>135795</v>
      </c>
      <c r="H19" s="1">
        <v>0.26</v>
      </c>
      <c r="I19" s="1">
        <v>0.84</v>
      </c>
      <c r="J19" s="1">
        <v>14</v>
      </c>
      <c r="K19" s="9">
        <v>36605.771428571425</v>
      </c>
      <c r="L19" s="22">
        <v>376685.8</v>
      </c>
      <c r="M19" s="11">
        <v>26906.12857142857</v>
      </c>
      <c r="N19" s="31">
        <v>376685.8</v>
      </c>
    </row>
    <row r="20" spans="1:14" x14ac:dyDescent="0.3">
      <c r="A20" s="1" t="s">
        <v>28</v>
      </c>
      <c r="B20" s="1" t="s">
        <v>61</v>
      </c>
      <c r="C20" s="1" t="s">
        <v>37</v>
      </c>
      <c r="D20" s="1">
        <v>762870.5</v>
      </c>
      <c r="E20" s="1">
        <v>433515</v>
      </c>
      <c r="F20" s="1">
        <v>0.56999999999999995</v>
      </c>
      <c r="G20" s="1">
        <v>110175</v>
      </c>
      <c r="H20" s="1">
        <v>0.14000000000000001</v>
      </c>
      <c r="I20" s="1">
        <v>0.71</v>
      </c>
      <c r="J20" s="1">
        <v>21</v>
      </c>
      <c r="K20" s="9">
        <v>36327.166666666664</v>
      </c>
      <c r="L20" s="22">
        <v>652695.5</v>
      </c>
      <c r="M20" s="11">
        <v>31080.738095238095</v>
      </c>
      <c r="N20" s="31">
        <v>652695.5</v>
      </c>
    </row>
    <row r="21" spans="1:14" x14ac:dyDescent="0.3">
      <c r="A21" s="1" t="s">
        <v>28</v>
      </c>
      <c r="B21" s="1" t="s">
        <v>61</v>
      </c>
      <c r="C21" s="1" t="s">
        <v>38</v>
      </c>
      <c r="D21" s="1">
        <v>517414.95</v>
      </c>
      <c r="E21" s="1">
        <v>274725</v>
      </c>
      <c r="F21" s="1">
        <v>0.53</v>
      </c>
      <c r="G21" s="1">
        <v>90060</v>
      </c>
      <c r="H21" s="1">
        <v>0.17</v>
      </c>
      <c r="I21" s="1">
        <v>0.71</v>
      </c>
      <c r="J21" s="1">
        <v>15</v>
      </c>
      <c r="K21" s="9">
        <v>34494.33</v>
      </c>
      <c r="L21" s="22">
        <v>427354.95</v>
      </c>
      <c r="M21" s="11">
        <v>28490.33</v>
      </c>
      <c r="N21" s="31">
        <v>427354.95</v>
      </c>
    </row>
    <row r="22" spans="1:14" x14ac:dyDescent="0.3">
      <c r="A22" s="1" t="s">
        <v>45</v>
      </c>
      <c r="B22" s="1" t="s">
        <v>61</v>
      </c>
      <c r="C22" s="1" t="s">
        <v>29</v>
      </c>
      <c r="D22" s="1">
        <v>596716.22</v>
      </c>
      <c r="E22" s="1">
        <v>391245</v>
      </c>
      <c r="F22" s="1">
        <v>0.66</v>
      </c>
      <c r="G22" s="1">
        <v>64020</v>
      </c>
      <c r="H22" s="1">
        <v>0.11</v>
      </c>
      <c r="I22" s="1">
        <v>0.76</v>
      </c>
      <c r="J22" s="1">
        <v>19</v>
      </c>
      <c r="K22" s="9">
        <v>31406.116842105261</v>
      </c>
      <c r="L22" s="22">
        <v>532696.22</v>
      </c>
      <c r="M22" s="11">
        <v>28036.643157894734</v>
      </c>
      <c r="N22" s="31">
        <v>532696.22</v>
      </c>
    </row>
    <row r="23" spans="1:14" x14ac:dyDescent="0.3">
      <c r="A23" s="1" t="s">
        <v>45</v>
      </c>
      <c r="B23" s="1" t="s">
        <v>61</v>
      </c>
      <c r="C23" s="1" t="s">
        <v>30</v>
      </c>
      <c r="D23" s="1">
        <v>645602.6</v>
      </c>
      <c r="E23" s="1">
        <v>409275</v>
      </c>
      <c r="F23" s="1">
        <v>0.63</v>
      </c>
      <c r="G23" s="1">
        <v>119505</v>
      </c>
      <c r="H23" s="1">
        <v>0.19</v>
      </c>
      <c r="I23" s="1">
        <v>0.82</v>
      </c>
      <c r="J23" s="1">
        <v>20</v>
      </c>
      <c r="K23" s="9">
        <v>32280.129999999997</v>
      </c>
      <c r="L23" s="22">
        <v>526097.6</v>
      </c>
      <c r="M23" s="11">
        <v>26304.879999999997</v>
      </c>
      <c r="N23" s="31">
        <v>526097.6</v>
      </c>
    </row>
    <row r="24" spans="1:14" x14ac:dyDescent="0.3">
      <c r="A24" s="1" t="s">
        <v>45</v>
      </c>
      <c r="B24" s="1" t="s">
        <v>61</v>
      </c>
      <c r="C24" s="1" t="s">
        <v>31</v>
      </c>
      <c r="D24" s="1">
        <v>511330.48</v>
      </c>
      <c r="E24" s="1">
        <v>373680</v>
      </c>
      <c r="F24" s="1">
        <v>0.73</v>
      </c>
      <c r="G24" s="1">
        <v>126435</v>
      </c>
      <c r="H24" s="1">
        <v>0.25</v>
      </c>
      <c r="I24" s="1">
        <v>0.98</v>
      </c>
      <c r="J24" s="1">
        <v>16</v>
      </c>
      <c r="K24" s="9">
        <v>31958.154999999999</v>
      </c>
      <c r="L24" s="22">
        <v>384895.48</v>
      </c>
      <c r="M24" s="11">
        <v>24055.967499999999</v>
      </c>
      <c r="N24" s="31">
        <v>384895.48</v>
      </c>
    </row>
    <row r="25" spans="1:14" x14ac:dyDescent="0.3">
      <c r="A25" s="1" t="s">
        <v>45</v>
      </c>
      <c r="B25" s="1" t="s">
        <v>61</v>
      </c>
      <c r="C25" s="1" t="s">
        <v>32</v>
      </c>
      <c r="D25" s="1">
        <v>548765.56000000006</v>
      </c>
      <c r="E25" s="1">
        <v>364695</v>
      </c>
      <c r="F25" s="1">
        <v>0.66</v>
      </c>
      <c r="G25" s="1">
        <v>101610</v>
      </c>
      <c r="H25" s="1">
        <v>0.19</v>
      </c>
      <c r="I25" s="1">
        <v>0.85</v>
      </c>
      <c r="J25" s="1">
        <v>17</v>
      </c>
      <c r="K25" s="9">
        <v>32280.327058823532</v>
      </c>
      <c r="L25" s="22">
        <v>447155.56000000006</v>
      </c>
      <c r="M25" s="11">
        <v>26303.268235294119</v>
      </c>
      <c r="N25" s="31">
        <v>447155.56000000006</v>
      </c>
    </row>
    <row r="26" spans="1:14" x14ac:dyDescent="0.3">
      <c r="A26" s="1" t="s">
        <v>45</v>
      </c>
      <c r="B26" s="1" t="s">
        <v>61</v>
      </c>
      <c r="C26" s="1" t="s">
        <v>33</v>
      </c>
      <c r="D26" s="1">
        <v>503485.52</v>
      </c>
      <c r="E26" s="1">
        <v>354840</v>
      </c>
      <c r="F26" s="1">
        <v>0.7</v>
      </c>
      <c r="G26" s="1">
        <v>104055</v>
      </c>
      <c r="H26" s="1">
        <v>0.21</v>
      </c>
      <c r="I26" s="1">
        <v>0.91</v>
      </c>
      <c r="J26" s="1">
        <v>16</v>
      </c>
      <c r="K26" s="9">
        <v>31467.845000000001</v>
      </c>
      <c r="L26" s="22">
        <v>399430.52</v>
      </c>
      <c r="M26" s="11">
        <v>24964.407500000001</v>
      </c>
      <c r="N26" s="31">
        <v>399430.52</v>
      </c>
    </row>
    <row r="27" spans="1:14" x14ac:dyDescent="0.3">
      <c r="A27" s="1" t="s">
        <v>45</v>
      </c>
      <c r="B27" s="1" t="s">
        <v>61</v>
      </c>
      <c r="C27" s="1" t="s">
        <v>34</v>
      </c>
      <c r="D27" s="1">
        <v>572678.36</v>
      </c>
      <c r="E27" s="1">
        <v>401550</v>
      </c>
      <c r="F27" s="1">
        <v>0.7</v>
      </c>
      <c r="G27" s="1">
        <v>116010</v>
      </c>
      <c r="H27" s="1">
        <v>0.2</v>
      </c>
      <c r="I27" s="1">
        <v>0.9</v>
      </c>
      <c r="J27" s="1">
        <v>18</v>
      </c>
      <c r="K27" s="9">
        <v>31815.464444444442</v>
      </c>
      <c r="L27" s="22">
        <v>456668.36</v>
      </c>
      <c r="M27" s="11">
        <v>25370.464444444442</v>
      </c>
      <c r="N27" s="31">
        <v>456668.36</v>
      </c>
    </row>
    <row r="28" spans="1:14" x14ac:dyDescent="0.3">
      <c r="A28" s="1" t="s">
        <v>45</v>
      </c>
      <c r="B28" s="1" t="s">
        <v>61</v>
      </c>
      <c r="C28" s="1" t="s">
        <v>35</v>
      </c>
      <c r="D28" s="1">
        <v>715182.86</v>
      </c>
      <c r="E28" s="1">
        <v>482595</v>
      </c>
      <c r="F28" s="1">
        <v>0.67</v>
      </c>
      <c r="G28" s="1">
        <v>109965</v>
      </c>
      <c r="H28" s="1">
        <v>0.15</v>
      </c>
      <c r="I28" s="1">
        <v>0.83</v>
      </c>
      <c r="J28" s="1">
        <v>23</v>
      </c>
      <c r="K28" s="9">
        <v>31094.90695652174</v>
      </c>
      <c r="L28" s="22">
        <v>605217.86</v>
      </c>
      <c r="M28" s="11">
        <v>26313.82</v>
      </c>
      <c r="N28" s="31">
        <v>605217.86</v>
      </c>
    </row>
    <row r="29" spans="1:14" x14ac:dyDescent="0.3">
      <c r="A29" s="1" t="s">
        <v>45</v>
      </c>
      <c r="B29" s="1" t="s">
        <v>61</v>
      </c>
      <c r="C29" s="1" t="s">
        <v>36</v>
      </c>
      <c r="D29" s="1">
        <v>411195.15</v>
      </c>
      <c r="E29" s="1">
        <v>302445</v>
      </c>
      <c r="F29" s="1">
        <v>0.74</v>
      </c>
      <c r="G29" s="1">
        <v>110535</v>
      </c>
      <c r="H29" s="1">
        <v>0.27</v>
      </c>
      <c r="I29" s="1">
        <v>1</v>
      </c>
      <c r="J29" s="1">
        <v>13</v>
      </c>
      <c r="K29" s="9">
        <v>31630.396153846155</v>
      </c>
      <c r="L29" s="22">
        <v>300660.15000000002</v>
      </c>
      <c r="M29" s="11">
        <v>23127.703846153847</v>
      </c>
      <c r="N29" s="31">
        <v>300660.15000000002</v>
      </c>
    </row>
    <row r="30" spans="1:14" x14ac:dyDescent="0.3">
      <c r="A30" s="1" t="s">
        <v>45</v>
      </c>
      <c r="B30" s="1" t="s">
        <v>61</v>
      </c>
      <c r="C30" s="1" t="s">
        <v>37</v>
      </c>
      <c r="D30" s="1">
        <v>692414.04</v>
      </c>
      <c r="E30" s="1">
        <v>472080</v>
      </c>
      <c r="F30" s="1">
        <v>0.68</v>
      </c>
      <c r="G30" s="1">
        <v>120330</v>
      </c>
      <c r="H30" s="1">
        <v>0.17</v>
      </c>
      <c r="I30" s="1">
        <v>0.86</v>
      </c>
      <c r="J30" s="1">
        <v>22</v>
      </c>
      <c r="K30" s="9">
        <v>31473.365454545456</v>
      </c>
      <c r="L30" s="22">
        <v>572084.04</v>
      </c>
      <c r="M30" s="11">
        <v>26003.820000000003</v>
      </c>
      <c r="N30" s="31">
        <v>572084.04</v>
      </c>
    </row>
    <row r="31" spans="1:14" x14ac:dyDescent="0.3">
      <c r="A31" s="1" t="s">
        <v>45</v>
      </c>
      <c r="B31" s="1" t="s">
        <v>61</v>
      </c>
      <c r="C31" s="1" t="s">
        <v>38</v>
      </c>
      <c r="D31" s="1">
        <v>445499.64</v>
      </c>
      <c r="E31" s="1">
        <v>263685</v>
      </c>
      <c r="F31" s="1">
        <v>0.59</v>
      </c>
      <c r="G31" s="1">
        <v>82785</v>
      </c>
      <c r="H31" s="1">
        <v>0.19</v>
      </c>
      <c r="I31" s="1">
        <v>0.78</v>
      </c>
      <c r="J31" s="1">
        <v>14</v>
      </c>
      <c r="K31" s="9">
        <v>31821.402857142857</v>
      </c>
      <c r="L31" s="22">
        <v>362714.64</v>
      </c>
      <c r="M31" s="11">
        <v>25908.188571428571</v>
      </c>
      <c r="N31" s="31">
        <v>362714.64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N1" sqref="A1:N31"/>
    </sheetView>
  </sheetViews>
  <sheetFormatPr defaultRowHeight="14.4" x14ac:dyDescent="0.3"/>
  <cols>
    <col min="16" max="16" width="37.21875" customWidth="1"/>
    <col min="17" max="17" width="15.5546875" bestFit="1" customWidth="1"/>
    <col min="18" max="18" width="11" customWidth="1"/>
    <col min="19" max="19" width="12" customWidth="1"/>
    <col min="20" max="20" width="7" customWidth="1"/>
    <col min="21" max="21" width="12" bestFit="1" customWidth="1"/>
  </cols>
  <sheetData>
    <row r="1" spans="1:21" ht="57.6" x14ac:dyDescent="0.3">
      <c r="A1" s="20" t="s">
        <v>47</v>
      </c>
      <c r="B1" s="20" t="s">
        <v>46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50</v>
      </c>
      <c r="L1" s="21" t="s">
        <v>49</v>
      </c>
      <c r="M1" s="21" t="s">
        <v>54</v>
      </c>
      <c r="N1" s="21" t="s">
        <v>76</v>
      </c>
    </row>
    <row r="2" spans="1:21" x14ac:dyDescent="0.3">
      <c r="A2" s="1" t="s">
        <v>8</v>
      </c>
      <c r="B2" s="1" t="s">
        <v>63</v>
      </c>
      <c r="C2" s="2" t="s">
        <v>10</v>
      </c>
      <c r="D2" s="4">
        <v>71739.06</v>
      </c>
      <c r="E2" s="5">
        <v>63045</v>
      </c>
      <c r="F2" s="6">
        <v>0.88</v>
      </c>
      <c r="G2" s="5">
        <v>4590</v>
      </c>
      <c r="H2" s="7">
        <v>0.06</v>
      </c>
      <c r="I2" s="7">
        <v>0.94</v>
      </c>
      <c r="J2" s="8">
        <v>21</v>
      </c>
      <c r="K2" s="9">
        <v>3416.1457142857143</v>
      </c>
      <c r="L2" s="22">
        <v>67149.06</v>
      </c>
      <c r="M2">
        <v>3197.5742857142855</v>
      </c>
      <c r="N2" s="22">
        <v>67149.06</v>
      </c>
    </row>
    <row r="3" spans="1:21" x14ac:dyDescent="0.3">
      <c r="A3" s="1" t="s">
        <v>8</v>
      </c>
      <c r="B3" s="1" t="s">
        <v>63</v>
      </c>
      <c r="C3" s="2" t="s">
        <v>11</v>
      </c>
      <c r="D3" s="4">
        <v>75032.320000000007</v>
      </c>
      <c r="E3" s="5">
        <v>61140</v>
      </c>
      <c r="F3" s="6">
        <v>0.81</v>
      </c>
      <c r="G3" s="5">
        <v>6345</v>
      </c>
      <c r="H3" s="7">
        <v>0.08</v>
      </c>
      <c r="I3" s="7">
        <v>0.9</v>
      </c>
      <c r="J3" s="8">
        <v>22</v>
      </c>
      <c r="K3" s="9">
        <v>3410.5600000000004</v>
      </c>
      <c r="L3" s="22">
        <v>68687.320000000007</v>
      </c>
      <c r="M3">
        <v>3122.1509090909094</v>
      </c>
      <c r="N3" s="22">
        <v>68687.320000000007</v>
      </c>
    </row>
    <row r="4" spans="1:21" x14ac:dyDescent="0.3">
      <c r="A4" s="1" t="s">
        <v>8</v>
      </c>
      <c r="B4" s="1" t="s">
        <v>63</v>
      </c>
      <c r="C4" s="2" t="s">
        <v>12</v>
      </c>
      <c r="D4" s="4">
        <v>48527.54</v>
      </c>
      <c r="E4" s="5">
        <v>44805</v>
      </c>
      <c r="F4" s="6">
        <v>0.92</v>
      </c>
      <c r="G4" s="5">
        <v>5250</v>
      </c>
      <c r="H4" s="7">
        <v>0.11</v>
      </c>
      <c r="I4" s="7">
        <v>1.03</v>
      </c>
      <c r="J4" s="8">
        <v>14</v>
      </c>
      <c r="K4" s="9">
        <v>3466.252857142857</v>
      </c>
      <c r="L4" s="22">
        <v>43277.54</v>
      </c>
      <c r="M4">
        <v>3091.252857142857</v>
      </c>
      <c r="N4" s="22">
        <v>43277.54</v>
      </c>
    </row>
    <row r="5" spans="1:21" x14ac:dyDescent="0.3">
      <c r="A5" s="1" t="s">
        <v>8</v>
      </c>
      <c r="B5" s="1" t="s">
        <v>63</v>
      </c>
      <c r="C5" s="2" t="s">
        <v>13</v>
      </c>
      <c r="D5" s="10">
        <v>51572.1</v>
      </c>
      <c r="E5" s="5">
        <v>44685</v>
      </c>
      <c r="F5" s="6">
        <v>0.87</v>
      </c>
      <c r="G5" s="5">
        <v>3555</v>
      </c>
      <c r="H5" s="7">
        <v>7.0000000000000007E-2</v>
      </c>
      <c r="I5" s="7">
        <v>0.94</v>
      </c>
      <c r="J5" s="8">
        <v>15</v>
      </c>
      <c r="K5" s="9">
        <v>3438.14</v>
      </c>
      <c r="L5" s="22">
        <v>48017.1</v>
      </c>
      <c r="M5">
        <v>3201.14</v>
      </c>
      <c r="N5" s="22">
        <v>48017.1</v>
      </c>
      <c r="Q5" s="18" t="s">
        <v>53</v>
      </c>
    </row>
    <row r="6" spans="1:21" x14ac:dyDescent="0.3">
      <c r="A6" s="1" t="s">
        <v>8</v>
      </c>
      <c r="B6" s="1" t="s">
        <v>63</v>
      </c>
      <c r="C6" s="2" t="s">
        <v>14</v>
      </c>
      <c r="D6" s="4">
        <v>56533.24</v>
      </c>
      <c r="E6" s="5">
        <v>51660</v>
      </c>
      <c r="F6" s="6">
        <v>0.91</v>
      </c>
      <c r="G6" s="5">
        <v>5040</v>
      </c>
      <c r="H6" s="7">
        <v>0.09</v>
      </c>
      <c r="I6" s="7">
        <v>1</v>
      </c>
      <c r="J6" s="8">
        <v>16</v>
      </c>
      <c r="K6" s="9">
        <v>3533.3274999999999</v>
      </c>
      <c r="L6" s="22">
        <v>51493.24</v>
      </c>
      <c r="M6">
        <v>3218.3274999999999</v>
      </c>
      <c r="N6" s="22">
        <v>51493.24</v>
      </c>
      <c r="Q6" t="s">
        <v>8</v>
      </c>
      <c r="R6" t="s">
        <v>28</v>
      </c>
      <c r="S6" t="s">
        <v>45</v>
      </c>
      <c r="T6" t="s">
        <v>51</v>
      </c>
      <c r="U6" t="s">
        <v>52</v>
      </c>
    </row>
    <row r="7" spans="1:21" x14ac:dyDescent="0.3">
      <c r="A7" s="1" t="s">
        <v>8</v>
      </c>
      <c r="B7" s="1" t="s">
        <v>63</v>
      </c>
      <c r="C7" s="2" t="s">
        <v>15</v>
      </c>
      <c r="D7" s="4">
        <v>65054.12</v>
      </c>
      <c r="E7" s="5">
        <v>50205</v>
      </c>
      <c r="F7" s="6">
        <v>0.77</v>
      </c>
      <c r="G7" s="5">
        <v>5805</v>
      </c>
      <c r="H7" s="7">
        <v>0.09</v>
      </c>
      <c r="I7" s="7">
        <v>0.86</v>
      </c>
      <c r="J7" s="8">
        <v>17</v>
      </c>
      <c r="K7" s="9">
        <v>3826.7129411764708</v>
      </c>
      <c r="L7" s="22">
        <v>59249.120000000003</v>
      </c>
      <c r="M7">
        <v>3485.2423529411767</v>
      </c>
      <c r="N7" s="22">
        <v>59249.120000000003</v>
      </c>
      <c r="P7" t="s">
        <v>55</v>
      </c>
      <c r="Q7" s="19">
        <v>3255.9168813980132</v>
      </c>
      <c r="R7" s="19">
        <v>3218.9296198039856</v>
      </c>
      <c r="S7" s="19">
        <v>2296.305261906215</v>
      </c>
      <c r="T7" s="19"/>
      <c r="U7" s="19">
        <v>2923.7172543694051</v>
      </c>
    </row>
    <row r="8" spans="1:21" x14ac:dyDescent="0.3">
      <c r="A8" s="1" t="s">
        <v>8</v>
      </c>
      <c r="B8" s="1" t="s">
        <v>63</v>
      </c>
      <c r="C8" s="2" t="s">
        <v>16</v>
      </c>
      <c r="D8" s="4">
        <v>76573.88</v>
      </c>
      <c r="E8" s="5">
        <v>58290</v>
      </c>
      <c r="F8" s="6">
        <v>0.76</v>
      </c>
      <c r="G8" s="5">
        <v>6105</v>
      </c>
      <c r="H8" s="7">
        <v>0.08</v>
      </c>
      <c r="I8" s="7">
        <v>0.84</v>
      </c>
      <c r="J8" s="8">
        <v>22</v>
      </c>
      <c r="K8" s="9">
        <v>3480.6309090909094</v>
      </c>
      <c r="L8" s="22">
        <v>70468.88</v>
      </c>
      <c r="M8">
        <v>3203.1309090909094</v>
      </c>
      <c r="N8" s="22">
        <v>70468.88</v>
      </c>
    </row>
    <row r="9" spans="1:21" x14ac:dyDescent="0.3">
      <c r="A9" s="1" t="s">
        <v>8</v>
      </c>
      <c r="B9" s="1" t="s">
        <v>63</v>
      </c>
      <c r="C9" s="2" t="s">
        <v>17</v>
      </c>
      <c r="D9" s="4">
        <v>53905.95</v>
      </c>
      <c r="E9" s="5">
        <v>44490</v>
      </c>
      <c r="F9" s="6">
        <v>0.83</v>
      </c>
      <c r="G9" s="5">
        <v>4935</v>
      </c>
      <c r="H9" s="7">
        <v>0.09</v>
      </c>
      <c r="I9" s="7">
        <v>0.92</v>
      </c>
      <c r="J9" s="8">
        <v>15</v>
      </c>
      <c r="K9" s="9">
        <v>3593.73</v>
      </c>
      <c r="L9" s="22">
        <v>48970.95</v>
      </c>
      <c r="M9">
        <v>3264.73</v>
      </c>
      <c r="N9" s="22">
        <v>48970.95</v>
      </c>
    </row>
    <row r="10" spans="1:21" x14ac:dyDescent="0.3">
      <c r="A10" s="1" t="s">
        <v>8</v>
      </c>
      <c r="B10" s="1" t="s">
        <v>63</v>
      </c>
      <c r="C10" s="2" t="s">
        <v>18</v>
      </c>
      <c r="D10" s="10">
        <v>74025.600000000006</v>
      </c>
      <c r="E10" s="5">
        <v>51090</v>
      </c>
      <c r="F10" s="6">
        <v>0.69</v>
      </c>
      <c r="G10" s="5">
        <v>7065</v>
      </c>
      <c r="H10" s="7">
        <v>0.1</v>
      </c>
      <c r="I10" s="7">
        <v>0.79</v>
      </c>
      <c r="J10" s="8">
        <v>20</v>
      </c>
      <c r="K10" s="9">
        <v>3701.28</v>
      </c>
      <c r="L10" s="22">
        <v>66960.600000000006</v>
      </c>
      <c r="M10">
        <v>3348.03</v>
      </c>
      <c r="N10" s="22">
        <v>66960.600000000006</v>
      </c>
    </row>
    <row r="11" spans="1:21" x14ac:dyDescent="0.3">
      <c r="A11" s="1" t="s">
        <v>8</v>
      </c>
      <c r="B11" s="1" t="s">
        <v>63</v>
      </c>
      <c r="C11" s="2" t="s">
        <v>19</v>
      </c>
      <c r="D11" s="4">
        <v>45286.080000000002</v>
      </c>
      <c r="E11" s="5">
        <v>43380</v>
      </c>
      <c r="F11" s="6">
        <v>0.96</v>
      </c>
      <c r="G11" s="5">
        <v>4155</v>
      </c>
      <c r="H11" s="7">
        <v>0.09</v>
      </c>
      <c r="I11" s="7">
        <v>1.05</v>
      </c>
      <c r="J11" s="8">
        <v>12</v>
      </c>
      <c r="K11" s="9">
        <v>3773.84</v>
      </c>
      <c r="L11" s="22">
        <v>41131.08</v>
      </c>
      <c r="M11">
        <v>3427.59</v>
      </c>
      <c r="N11" s="22">
        <v>41131.08</v>
      </c>
    </row>
    <row r="12" spans="1:21" x14ac:dyDescent="0.3">
      <c r="A12" s="1" t="s">
        <v>28</v>
      </c>
      <c r="B12" s="1" t="s">
        <v>64</v>
      </c>
      <c r="C12" s="1" t="s">
        <v>29</v>
      </c>
      <c r="D12" s="1">
        <v>63942.1</v>
      </c>
      <c r="E12" s="1">
        <v>49785</v>
      </c>
      <c r="F12" s="1">
        <v>0.78</v>
      </c>
      <c r="G12" s="1">
        <v>4950</v>
      </c>
      <c r="H12" s="1">
        <v>0.08</v>
      </c>
      <c r="I12" s="1">
        <v>0.86</v>
      </c>
      <c r="J12" s="1">
        <v>17</v>
      </c>
      <c r="K12" s="9">
        <v>3761.2999999999997</v>
      </c>
      <c r="L12" s="22">
        <v>58992.1</v>
      </c>
      <c r="M12">
        <v>3470.1235294117646</v>
      </c>
      <c r="N12" s="22">
        <v>58992.1</v>
      </c>
    </row>
    <row r="13" spans="1:21" x14ac:dyDescent="0.3">
      <c r="A13" s="1" t="s">
        <v>28</v>
      </c>
      <c r="B13" s="1" t="s">
        <v>64</v>
      </c>
      <c r="C13" s="1" t="s">
        <v>30</v>
      </c>
      <c r="D13" s="1">
        <v>71973.14</v>
      </c>
      <c r="E13" s="1">
        <v>56265</v>
      </c>
      <c r="F13" s="1">
        <v>0.78</v>
      </c>
      <c r="G13" s="1">
        <v>4260</v>
      </c>
      <c r="H13" s="1">
        <v>0.06</v>
      </c>
      <c r="I13" s="1">
        <v>0.84</v>
      </c>
      <c r="J13" s="1">
        <v>21</v>
      </c>
      <c r="K13" s="9">
        <v>3427.2923809523809</v>
      </c>
      <c r="L13" s="22">
        <v>67713.14</v>
      </c>
      <c r="M13">
        <v>3224.4352380952382</v>
      </c>
      <c r="N13" s="22">
        <v>67713.14</v>
      </c>
    </row>
    <row r="14" spans="1:21" x14ac:dyDescent="0.3">
      <c r="A14" s="1" t="s">
        <v>28</v>
      </c>
      <c r="B14" s="1" t="s">
        <v>64</v>
      </c>
      <c r="C14" s="1" t="s">
        <v>31</v>
      </c>
      <c r="D14" s="1">
        <v>52473.599999999999</v>
      </c>
      <c r="E14" s="1">
        <v>45390</v>
      </c>
      <c r="F14" s="1">
        <v>0.87</v>
      </c>
      <c r="G14" s="1">
        <v>6495</v>
      </c>
      <c r="H14" s="1">
        <v>0.12</v>
      </c>
      <c r="I14" s="1">
        <v>0.99</v>
      </c>
      <c r="J14" s="1">
        <v>15</v>
      </c>
      <c r="K14" s="9">
        <v>3498.24</v>
      </c>
      <c r="L14" s="22">
        <v>45978.6</v>
      </c>
      <c r="M14">
        <v>3065.24</v>
      </c>
      <c r="N14" s="22">
        <v>45978.6</v>
      </c>
    </row>
    <row r="15" spans="1:21" x14ac:dyDescent="0.3">
      <c r="A15" s="1" t="s">
        <v>28</v>
      </c>
      <c r="B15" s="1" t="s">
        <v>64</v>
      </c>
      <c r="C15" s="1" t="s">
        <v>32</v>
      </c>
      <c r="D15" s="1">
        <v>49493</v>
      </c>
      <c r="E15" s="1">
        <v>43365</v>
      </c>
      <c r="F15" s="1">
        <v>0.88</v>
      </c>
      <c r="G15" s="1">
        <v>3645</v>
      </c>
      <c r="H15" s="1">
        <v>7.0000000000000007E-2</v>
      </c>
      <c r="I15" s="1">
        <v>0.95</v>
      </c>
      <c r="J15" s="1">
        <v>14</v>
      </c>
      <c r="K15" s="9">
        <v>3535.2142857142858</v>
      </c>
      <c r="L15" s="22">
        <v>45848</v>
      </c>
      <c r="M15">
        <v>3274.8571428571427</v>
      </c>
      <c r="N15" s="22">
        <v>45848</v>
      </c>
    </row>
    <row r="16" spans="1:21" x14ac:dyDescent="0.3">
      <c r="A16" s="1" t="s">
        <v>28</v>
      </c>
      <c r="B16" s="1" t="s">
        <v>64</v>
      </c>
      <c r="C16" s="1" t="s">
        <v>33</v>
      </c>
      <c r="D16" s="1">
        <v>64912.1</v>
      </c>
      <c r="E16" s="1">
        <v>51765</v>
      </c>
      <c r="F16" s="1">
        <v>0.8</v>
      </c>
      <c r="G16" s="1">
        <v>4950</v>
      </c>
      <c r="H16" s="1">
        <v>0.08</v>
      </c>
      <c r="I16" s="1">
        <v>0.87</v>
      </c>
      <c r="J16" s="1">
        <v>19</v>
      </c>
      <c r="K16" s="9">
        <v>3416.4263157894734</v>
      </c>
      <c r="L16" s="22">
        <v>59962.1</v>
      </c>
      <c r="M16">
        <v>3155.9</v>
      </c>
      <c r="N16" s="22">
        <v>59962.1</v>
      </c>
    </row>
    <row r="17" spans="1:14" x14ac:dyDescent="0.3">
      <c r="A17" s="1" t="s">
        <v>28</v>
      </c>
      <c r="B17" s="1" t="s">
        <v>64</v>
      </c>
      <c r="C17" s="1" t="s">
        <v>34</v>
      </c>
      <c r="D17" s="1">
        <v>71534.94</v>
      </c>
      <c r="E17" s="1">
        <v>56565</v>
      </c>
      <c r="F17" s="1">
        <v>0.79</v>
      </c>
      <c r="G17" s="1">
        <v>6000</v>
      </c>
      <c r="H17" s="1">
        <v>0.08</v>
      </c>
      <c r="I17" s="1">
        <v>0.87</v>
      </c>
      <c r="J17" s="1">
        <v>19</v>
      </c>
      <c r="K17" s="9">
        <v>3764.9968421052631</v>
      </c>
      <c r="L17" s="22">
        <v>65534.94</v>
      </c>
      <c r="M17">
        <v>3449.2073684210527</v>
      </c>
      <c r="N17" s="22">
        <v>65534.94</v>
      </c>
    </row>
    <row r="18" spans="1:14" x14ac:dyDescent="0.3">
      <c r="A18" s="1" t="s">
        <v>28</v>
      </c>
      <c r="B18" s="1" t="s">
        <v>64</v>
      </c>
      <c r="C18" s="1" t="s">
        <v>35</v>
      </c>
      <c r="D18" s="1">
        <v>80007.199999999997</v>
      </c>
      <c r="E18" s="1">
        <v>62115</v>
      </c>
      <c r="F18" s="1">
        <v>0.78</v>
      </c>
      <c r="G18" s="1">
        <v>5310</v>
      </c>
      <c r="H18" s="1">
        <v>7.0000000000000007E-2</v>
      </c>
      <c r="I18" s="1">
        <v>0.84</v>
      </c>
      <c r="J18" s="1">
        <v>23</v>
      </c>
      <c r="K18" s="9">
        <v>3478.5739130434781</v>
      </c>
      <c r="L18" s="22">
        <v>74697.2</v>
      </c>
      <c r="M18">
        <v>3247.7043478260866</v>
      </c>
      <c r="N18" s="22">
        <v>74697.2</v>
      </c>
    </row>
    <row r="19" spans="1:14" x14ac:dyDescent="0.3">
      <c r="A19" s="1" t="s">
        <v>28</v>
      </c>
      <c r="B19" s="1" t="s">
        <v>64</v>
      </c>
      <c r="C19" s="1" t="s">
        <v>36</v>
      </c>
      <c r="D19" s="1">
        <v>48999.8</v>
      </c>
      <c r="E19" s="1">
        <v>40410</v>
      </c>
      <c r="F19" s="1">
        <v>0.82</v>
      </c>
      <c r="G19" s="1">
        <v>6075</v>
      </c>
      <c r="H19" s="1">
        <v>0.12</v>
      </c>
      <c r="I19" s="1">
        <v>0.95</v>
      </c>
      <c r="J19" s="1">
        <v>14</v>
      </c>
      <c r="K19" s="9">
        <v>3499.9857142857145</v>
      </c>
      <c r="L19" s="22">
        <v>42924.800000000003</v>
      </c>
      <c r="M19">
        <v>3066.0571428571429</v>
      </c>
      <c r="N19" s="22">
        <v>42924.800000000003</v>
      </c>
    </row>
    <row r="20" spans="1:14" x14ac:dyDescent="0.3">
      <c r="A20" s="1" t="s">
        <v>28</v>
      </c>
      <c r="B20" s="1" t="s">
        <v>64</v>
      </c>
      <c r="C20" s="1" t="s">
        <v>37</v>
      </c>
      <c r="D20" s="1">
        <v>73126.5</v>
      </c>
      <c r="E20" s="1">
        <v>50085</v>
      </c>
      <c r="F20" s="1">
        <v>0.68</v>
      </c>
      <c r="G20" s="1">
        <v>5190</v>
      </c>
      <c r="H20" s="1">
        <v>7.0000000000000007E-2</v>
      </c>
      <c r="I20" s="1">
        <v>0.76</v>
      </c>
      <c r="J20" s="1">
        <v>21</v>
      </c>
      <c r="K20" s="9">
        <v>3482.2142857142858</v>
      </c>
      <c r="L20" s="22">
        <v>67936.5</v>
      </c>
      <c r="M20">
        <v>3235.0714285714284</v>
      </c>
      <c r="N20" s="22">
        <v>67936.5</v>
      </c>
    </row>
    <row r="21" spans="1:14" x14ac:dyDescent="0.3">
      <c r="A21" s="1" t="s">
        <v>28</v>
      </c>
      <c r="B21" s="1" t="s">
        <v>64</v>
      </c>
      <c r="C21" s="1" t="s">
        <v>38</v>
      </c>
      <c r="D21" s="1">
        <v>50410.5</v>
      </c>
      <c r="E21" s="1">
        <v>36810</v>
      </c>
      <c r="F21" s="1">
        <v>0.73</v>
      </c>
      <c r="G21" s="1">
        <v>5400</v>
      </c>
      <c r="H21" s="1">
        <v>0.11</v>
      </c>
      <c r="I21" s="1">
        <v>0.84</v>
      </c>
      <c r="J21" s="1">
        <v>15</v>
      </c>
      <c r="K21" s="9">
        <v>3360.7</v>
      </c>
      <c r="L21" s="22">
        <v>45010.5</v>
      </c>
      <c r="M21">
        <v>3000.7</v>
      </c>
      <c r="N21" s="22">
        <v>45010.5</v>
      </c>
    </row>
    <row r="22" spans="1:14" x14ac:dyDescent="0.3">
      <c r="A22" s="1" t="s">
        <v>45</v>
      </c>
      <c r="B22" s="1" t="s">
        <v>64</v>
      </c>
      <c r="C22" s="1" t="s">
        <v>29</v>
      </c>
      <c r="D22" s="1">
        <v>48526.2</v>
      </c>
      <c r="E22" s="1">
        <v>45885</v>
      </c>
      <c r="F22" s="1">
        <v>0.95</v>
      </c>
      <c r="G22" s="1">
        <v>1845</v>
      </c>
      <c r="H22" s="1">
        <v>0.04</v>
      </c>
      <c r="I22" s="1">
        <v>0.98</v>
      </c>
      <c r="J22" s="1">
        <v>19</v>
      </c>
      <c r="K22" s="9">
        <v>2554.0105263157893</v>
      </c>
      <c r="L22" s="22">
        <v>46681.2</v>
      </c>
      <c r="M22">
        <v>2456.9052631578948</v>
      </c>
      <c r="N22" s="22">
        <v>46681.2</v>
      </c>
    </row>
    <row r="23" spans="1:14" x14ac:dyDescent="0.3">
      <c r="A23" s="1" t="s">
        <v>45</v>
      </c>
      <c r="B23" s="1" t="s">
        <v>64</v>
      </c>
      <c r="C23" s="1" t="s">
        <v>30</v>
      </c>
      <c r="D23" s="1">
        <v>50998</v>
      </c>
      <c r="E23" s="1">
        <v>45735</v>
      </c>
      <c r="F23" s="1">
        <v>0.9</v>
      </c>
      <c r="G23" s="1">
        <v>3255</v>
      </c>
      <c r="H23" s="1">
        <v>0.06</v>
      </c>
      <c r="I23" s="1">
        <v>0.96</v>
      </c>
      <c r="J23" s="1">
        <v>20</v>
      </c>
      <c r="K23" s="9">
        <v>2549.9</v>
      </c>
      <c r="L23" s="22">
        <v>47743</v>
      </c>
      <c r="M23">
        <v>2387.15</v>
      </c>
      <c r="N23" s="22">
        <v>47743</v>
      </c>
    </row>
    <row r="24" spans="1:14" x14ac:dyDescent="0.3">
      <c r="A24" s="1" t="s">
        <v>45</v>
      </c>
      <c r="B24" s="1" t="s">
        <v>64</v>
      </c>
      <c r="C24" s="1" t="s">
        <v>31</v>
      </c>
      <c r="D24" s="1">
        <v>39965.599999999999</v>
      </c>
      <c r="E24" s="1">
        <v>39720</v>
      </c>
      <c r="F24" s="1">
        <v>0.99</v>
      </c>
      <c r="G24" s="1">
        <v>3135</v>
      </c>
      <c r="H24" s="1">
        <v>0.08</v>
      </c>
      <c r="I24" s="1">
        <v>1.07</v>
      </c>
      <c r="J24" s="1">
        <v>16</v>
      </c>
      <c r="K24" s="9">
        <v>2497.85</v>
      </c>
      <c r="L24" s="22">
        <v>36830.6</v>
      </c>
      <c r="M24">
        <v>2301.9124999999999</v>
      </c>
      <c r="N24" s="22">
        <v>36830.6</v>
      </c>
    </row>
    <row r="25" spans="1:14" x14ac:dyDescent="0.3">
      <c r="A25" s="1" t="s">
        <v>45</v>
      </c>
      <c r="B25" s="1" t="s">
        <v>64</v>
      </c>
      <c r="C25" s="1" t="s">
        <v>32</v>
      </c>
      <c r="D25" s="1">
        <v>44497.78</v>
      </c>
      <c r="E25" s="1">
        <v>37500</v>
      </c>
      <c r="F25" s="1">
        <v>0.84</v>
      </c>
      <c r="G25" s="1">
        <v>2445</v>
      </c>
      <c r="H25" s="1">
        <v>0.05</v>
      </c>
      <c r="I25" s="1">
        <v>0.9</v>
      </c>
      <c r="J25" s="1">
        <v>17</v>
      </c>
      <c r="K25" s="9">
        <v>2617.5164705882353</v>
      </c>
      <c r="L25" s="22">
        <v>42052.78</v>
      </c>
      <c r="M25">
        <v>2473.6929411764704</v>
      </c>
      <c r="N25" s="22">
        <v>42052.78</v>
      </c>
    </row>
    <row r="26" spans="1:14" x14ac:dyDescent="0.3">
      <c r="A26" s="1" t="s">
        <v>45</v>
      </c>
      <c r="B26" s="1" t="s">
        <v>64</v>
      </c>
      <c r="C26" s="1" t="s">
        <v>33</v>
      </c>
      <c r="D26" s="1">
        <v>38812</v>
      </c>
      <c r="E26" s="1">
        <v>34680</v>
      </c>
      <c r="F26" s="1">
        <v>0.89</v>
      </c>
      <c r="G26" s="1">
        <v>2010</v>
      </c>
      <c r="H26" s="1">
        <v>0.05</v>
      </c>
      <c r="I26" s="1">
        <v>0.95</v>
      </c>
      <c r="J26" s="1">
        <v>16</v>
      </c>
      <c r="K26" s="9">
        <v>2425.75</v>
      </c>
      <c r="L26" s="22">
        <v>36802</v>
      </c>
      <c r="M26">
        <v>2300.125</v>
      </c>
      <c r="N26" s="22">
        <v>36802</v>
      </c>
    </row>
    <row r="27" spans="1:14" x14ac:dyDescent="0.3">
      <c r="A27" s="1" t="s">
        <v>45</v>
      </c>
      <c r="B27" s="1" t="s">
        <v>64</v>
      </c>
      <c r="C27" s="1" t="s">
        <v>34</v>
      </c>
      <c r="D27" s="1">
        <v>45185.599999999999</v>
      </c>
      <c r="E27" s="1">
        <v>34965</v>
      </c>
      <c r="F27" s="1">
        <v>0.77</v>
      </c>
      <c r="G27" s="1">
        <v>2985</v>
      </c>
      <c r="H27" s="1">
        <v>7.0000000000000007E-2</v>
      </c>
      <c r="I27" s="1">
        <v>0.84</v>
      </c>
      <c r="J27" s="1">
        <v>18</v>
      </c>
      <c r="K27" s="9">
        <v>2510.3111111111111</v>
      </c>
      <c r="L27" s="22">
        <v>42200.6</v>
      </c>
      <c r="M27">
        <v>2344.4777777777776</v>
      </c>
      <c r="N27" s="22">
        <v>42200.6</v>
      </c>
    </row>
    <row r="28" spans="1:14" x14ac:dyDescent="0.3">
      <c r="A28" s="1" t="s">
        <v>45</v>
      </c>
      <c r="B28" s="1" t="s">
        <v>64</v>
      </c>
      <c r="C28" s="1" t="s">
        <v>35</v>
      </c>
      <c r="D28" s="1">
        <v>54145</v>
      </c>
      <c r="E28" s="1">
        <v>40470</v>
      </c>
      <c r="F28" s="1">
        <v>0.75</v>
      </c>
      <c r="G28" s="1">
        <v>2955</v>
      </c>
      <c r="H28" s="1">
        <v>0.05</v>
      </c>
      <c r="I28" s="1">
        <v>0.8</v>
      </c>
      <c r="J28" s="1">
        <v>23</v>
      </c>
      <c r="K28" s="9">
        <v>2354.1304347826085</v>
      </c>
      <c r="L28" s="22">
        <v>51190</v>
      </c>
      <c r="M28">
        <v>2225.6521739130435</v>
      </c>
      <c r="N28" s="22">
        <v>51190</v>
      </c>
    </row>
    <row r="29" spans="1:14" x14ac:dyDescent="0.3">
      <c r="A29" s="1" t="s">
        <v>45</v>
      </c>
      <c r="B29" s="1" t="s">
        <v>64</v>
      </c>
      <c r="C29" s="1" t="s">
        <v>36</v>
      </c>
      <c r="D29" s="1">
        <v>30762.05</v>
      </c>
      <c r="E29" s="1">
        <v>26550</v>
      </c>
      <c r="F29" s="1">
        <v>0.86</v>
      </c>
      <c r="G29" s="1">
        <v>2370</v>
      </c>
      <c r="H29" s="1">
        <v>0.08</v>
      </c>
      <c r="I29" s="1">
        <v>0.94</v>
      </c>
      <c r="J29" s="1">
        <v>13</v>
      </c>
      <c r="K29" s="9">
        <v>2366.3115384615385</v>
      </c>
      <c r="L29" s="22">
        <v>28392.05</v>
      </c>
      <c r="M29">
        <v>2184.0038461538461</v>
      </c>
      <c r="N29" s="22">
        <v>28392.05</v>
      </c>
    </row>
    <row r="30" spans="1:14" x14ac:dyDescent="0.3">
      <c r="A30" s="1" t="s">
        <v>45</v>
      </c>
      <c r="B30" s="1" t="s">
        <v>64</v>
      </c>
      <c r="C30" s="1" t="s">
        <v>37</v>
      </c>
      <c r="D30" s="1">
        <v>50154.2</v>
      </c>
      <c r="E30" s="1">
        <v>37740</v>
      </c>
      <c r="F30" s="1">
        <v>0.75</v>
      </c>
      <c r="G30" s="1">
        <v>2820</v>
      </c>
      <c r="H30" s="1">
        <v>0.06</v>
      </c>
      <c r="I30" s="1">
        <v>0.81</v>
      </c>
      <c r="J30" s="1">
        <v>22</v>
      </c>
      <c r="K30" s="9">
        <v>2279.7363636363634</v>
      </c>
      <c r="L30" s="22">
        <v>47334.2</v>
      </c>
      <c r="M30">
        <v>2151.5545454545454</v>
      </c>
      <c r="N30" s="22">
        <v>47334.2</v>
      </c>
    </row>
    <row r="31" spans="1:14" x14ac:dyDescent="0.3">
      <c r="A31" s="1" t="s">
        <v>45</v>
      </c>
      <c r="B31" s="1" t="s">
        <v>64</v>
      </c>
      <c r="C31" s="1" t="s">
        <v>38</v>
      </c>
      <c r="D31" s="1">
        <v>32911.1</v>
      </c>
      <c r="E31" s="1">
        <v>26550</v>
      </c>
      <c r="F31" s="1">
        <v>0.81</v>
      </c>
      <c r="G31" s="1">
        <v>2985</v>
      </c>
      <c r="H31" s="1">
        <v>0.09</v>
      </c>
      <c r="I31" s="1">
        <v>0.9</v>
      </c>
      <c r="J31" s="1">
        <v>14</v>
      </c>
      <c r="K31" s="9">
        <v>2350.792857142857</v>
      </c>
      <c r="L31" s="22">
        <v>29926.1</v>
      </c>
      <c r="M31">
        <v>2137.5785714285712</v>
      </c>
      <c r="N31" s="22">
        <v>29926.1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N1" sqref="A1:N31"/>
    </sheetView>
  </sheetViews>
  <sheetFormatPr defaultRowHeight="14.4" x14ac:dyDescent="0.3"/>
  <cols>
    <col min="4" max="4" width="10.44140625" bestFit="1" customWidth="1"/>
    <col min="11" max="11" width="12" bestFit="1" customWidth="1"/>
    <col min="12" max="12" width="12.6640625" bestFit="1" customWidth="1"/>
    <col min="13" max="13" width="10.109375" bestFit="1" customWidth="1"/>
    <col min="14" max="14" width="9.5546875" bestFit="1" customWidth="1"/>
    <col min="16" max="16" width="37.21875" bestFit="1" customWidth="1"/>
    <col min="17" max="17" width="15.5546875" bestFit="1" customWidth="1"/>
    <col min="18" max="18" width="12" customWidth="1"/>
    <col min="19" max="20" width="12" bestFit="1" customWidth="1"/>
  </cols>
  <sheetData>
    <row r="1" spans="1:20" ht="57.6" x14ac:dyDescent="0.3">
      <c r="A1" s="20" t="s">
        <v>47</v>
      </c>
      <c r="B1" s="20" t="s">
        <v>46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50</v>
      </c>
      <c r="L1" s="21" t="s">
        <v>49</v>
      </c>
      <c r="M1" s="21" t="s">
        <v>54</v>
      </c>
      <c r="N1" s="21" t="s">
        <v>76</v>
      </c>
    </row>
    <row r="2" spans="1:20" x14ac:dyDescent="0.3">
      <c r="A2" s="1" t="s">
        <v>8</v>
      </c>
      <c r="B2" s="1" t="s">
        <v>58</v>
      </c>
      <c r="C2" s="2" t="s">
        <v>10</v>
      </c>
      <c r="D2" s="10">
        <v>1430919.7</v>
      </c>
      <c r="E2" s="5">
        <v>941520</v>
      </c>
      <c r="F2" s="6">
        <v>0.66</v>
      </c>
      <c r="G2" s="5">
        <v>177975</v>
      </c>
      <c r="H2" s="7">
        <v>0.12</v>
      </c>
      <c r="I2" s="7">
        <v>0.78</v>
      </c>
      <c r="J2" s="8">
        <v>21</v>
      </c>
      <c r="K2" s="9">
        <f t="shared" ref="K2:K11" si="0">D2/J2</f>
        <v>68139.033333333326</v>
      </c>
      <c r="L2" s="11">
        <f t="shared" ref="L2:L31" si="1">D2-G2</f>
        <v>1252944.7</v>
      </c>
      <c r="M2" s="11">
        <f t="shared" ref="M2:M31" si="2">L2/J2</f>
        <v>59664.033333333333</v>
      </c>
      <c r="N2" s="17">
        <v>1252944.7</v>
      </c>
    </row>
    <row r="3" spans="1:20" x14ac:dyDescent="0.3">
      <c r="A3" s="1" t="s">
        <v>8</v>
      </c>
      <c r="B3" s="1" t="s">
        <v>58</v>
      </c>
      <c r="C3" s="2" t="s">
        <v>11</v>
      </c>
      <c r="D3" s="10">
        <v>1493963.6</v>
      </c>
      <c r="E3" s="5">
        <v>818175</v>
      </c>
      <c r="F3" s="6">
        <v>0.55000000000000004</v>
      </c>
      <c r="G3" s="5">
        <v>196995</v>
      </c>
      <c r="H3" s="7">
        <v>0.13</v>
      </c>
      <c r="I3" s="7">
        <v>0.68</v>
      </c>
      <c r="J3" s="8">
        <v>22</v>
      </c>
      <c r="K3" s="9">
        <f t="shared" si="0"/>
        <v>67907.436363636371</v>
      </c>
      <c r="L3" s="11">
        <f t="shared" si="1"/>
        <v>1296968.6000000001</v>
      </c>
      <c r="M3" s="11">
        <f t="shared" si="2"/>
        <v>58953.118181818187</v>
      </c>
      <c r="N3" s="17">
        <v>1296968.6000000001</v>
      </c>
    </row>
    <row r="4" spans="1:20" x14ac:dyDescent="0.3">
      <c r="A4" s="1" t="s">
        <v>8</v>
      </c>
      <c r="B4" s="1" t="s">
        <v>58</v>
      </c>
      <c r="C4" s="2" t="s">
        <v>12</v>
      </c>
      <c r="D4" s="4">
        <v>945605.52</v>
      </c>
      <c r="E4" s="5">
        <v>569715</v>
      </c>
      <c r="F4" s="6">
        <v>0.6</v>
      </c>
      <c r="G4" s="5">
        <v>164655</v>
      </c>
      <c r="H4" s="7">
        <v>0.17</v>
      </c>
      <c r="I4" s="7">
        <v>0.78</v>
      </c>
      <c r="J4" s="8">
        <v>14</v>
      </c>
      <c r="K4" s="9">
        <f t="shared" si="0"/>
        <v>67543.251428571428</v>
      </c>
      <c r="L4" s="11">
        <f t="shared" si="1"/>
        <v>780950.52</v>
      </c>
      <c r="M4" s="11">
        <f t="shared" si="2"/>
        <v>55782.18</v>
      </c>
      <c r="N4" s="17">
        <v>780950.52</v>
      </c>
    </row>
    <row r="5" spans="1:20" x14ac:dyDescent="0.3">
      <c r="A5" s="1" t="s">
        <v>8</v>
      </c>
      <c r="B5" s="1" t="s">
        <v>58</v>
      </c>
      <c r="C5" s="2" t="s">
        <v>13</v>
      </c>
      <c r="D5" s="10">
        <v>1016136.3</v>
      </c>
      <c r="E5" s="5">
        <v>584610</v>
      </c>
      <c r="F5" s="6">
        <v>0.57999999999999996</v>
      </c>
      <c r="G5" s="5">
        <v>187350</v>
      </c>
      <c r="H5" s="7">
        <v>0.18</v>
      </c>
      <c r="I5" s="7">
        <v>0.76</v>
      </c>
      <c r="J5" s="8">
        <v>15</v>
      </c>
      <c r="K5" s="9">
        <f t="shared" si="0"/>
        <v>67742.42</v>
      </c>
      <c r="L5" s="11">
        <f t="shared" si="1"/>
        <v>828786.3</v>
      </c>
      <c r="M5" s="11">
        <f t="shared" si="2"/>
        <v>55252.420000000006</v>
      </c>
      <c r="N5" s="17">
        <v>828786.3</v>
      </c>
    </row>
    <row r="6" spans="1:20" x14ac:dyDescent="0.3">
      <c r="A6" s="1" t="s">
        <v>8</v>
      </c>
      <c r="B6" s="1" t="s">
        <v>58</v>
      </c>
      <c r="C6" s="2" t="s">
        <v>14</v>
      </c>
      <c r="D6" s="4">
        <v>1076927.3600000001</v>
      </c>
      <c r="E6" s="5">
        <v>713565</v>
      </c>
      <c r="F6" s="6">
        <v>0.66</v>
      </c>
      <c r="G6" s="5">
        <v>208110</v>
      </c>
      <c r="H6" s="7">
        <v>0.19</v>
      </c>
      <c r="I6" s="7">
        <v>0.86</v>
      </c>
      <c r="J6" s="8">
        <v>16</v>
      </c>
      <c r="K6" s="9">
        <f t="shared" si="0"/>
        <v>67307.960000000006</v>
      </c>
      <c r="L6" s="11">
        <f t="shared" si="1"/>
        <v>868817.3600000001</v>
      </c>
      <c r="M6" s="11">
        <f t="shared" si="2"/>
        <v>54301.085000000006</v>
      </c>
      <c r="N6" s="17">
        <v>868817.3600000001</v>
      </c>
    </row>
    <row r="7" spans="1:20" x14ac:dyDescent="0.3">
      <c r="A7" s="1" t="s">
        <v>8</v>
      </c>
      <c r="B7" s="1" t="s">
        <v>58</v>
      </c>
      <c r="C7" s="2" t="s">
        <v>15</v>
      </c>
      <c r="D7" s="4">
        <v>1233870.04</v>
      </c>
      <c r="E7" s="5">
        <v>698370</v>
      </c>
      <c r="F7" s="6">
        <v>0.56999999999999995</v>
      </c>
      <c r="G7" s="5">
        <v>247215</v>
      </c>
      <c r="H7" s="7">
        <v>0.2</v>
      </c>
      <c r="I7" s="7">
        <v>0.77</v>
      </c>
      <c r="J7" s="8">
        <v>17</v>
      </c>
      <c r="K7" s="9">
        <f t="shared" si="0"/>
        <v>72580.590588235296</v>
      </c>
      <c r="L7" s="11">
        <f t="shared" si="1"/>
        <v>986655.04</v>
      </c>
      <c r="M7" s="11">
        <f t="shared" si="2"/>
        <v>58038.531764705884</v>
      </c>
      <c r="N7" s="17">
        <v>986655.04</v>
      </c>
    </row>
    <row r="8" spans="1:20" x14ac:dyDescent="0.3">
      <c r="A8" s="1" t="s">
        <v>8</v>
      </c>
      <c r="B8" s="1" t="s">
        <v>58</v>
      </c>
      <c r="C8" s="2" t="s">
        <v>16</v>
      </c>
      <c r="D8" s="4">
        <v>1449629.76</v>
      </c>
      <c r="E8" s="5">
        <v>926610</v>
      </c>
      <c r="F8" s="6">
        <v>0.64</v>
      </c>
      <c r="G8" s="5">
        <v>289920</v>
      </c>
      <c r="H8" s="7">
        <v>0.2</v>
      </c>
      <c r="I8" s="7">
        <v>0.84</v>
      </c>
      <c r="J8" s="8">
        <v>22</v>
      </c>
      <c r="K8" s="9">
        <f t="shared" si="0"/>
        <v>65892.261818181825</v>
      </c>
      <c r="L8" s="11">
        <f t="shared" si="1"/>
        <v>1159709.76</v>
      </c>
      <c r="M8" s="11">
        <f t="shared" si="2"/>
        <v>52714.080000000002</v>
      </c>
      <c r="N8" s="17">
        <v>1159709.76</v>
      </c>
      <c r="Q8" s="18" t="s">
        <v>53</v>
      </c>
    </row>
    <row r="9" spans="1:20" x14ac:dyDescent="0.3">
      <c r="A9" s="1" t="s">
        <v>8</v>
      </c>
      <c r="B9" s="1" t="s">
        <v>58</v>
      </c>
      <c r="C9" s="2" t="s">
        <v>17</v>
      </c>
      <c r="D9" s="4">
        <v>979977.45</v>
      </c>
      <c r="E9" s="5">
        <v>691230</v>
      </c>
      <c r="F9" s="6">
        <v>0.71</v>
      </c>
      <c r="G9" s="5">
        <v>187830</v>
      </c>
      <c r="H9" s="7">
        <v>0.19</v>
      </c>
      <c r="I9" s="7">
        <v>0.9</v>
      </c>
      <c r="J9" s="8">
        <v>15</v>
      </c>
      <c r="K9" s="9">
        <f t="shared" si="0"/>
        <v>65331.829999999994</v>
      </c>
      <c r="L9" s="11">
        <f t="shared" si="1"/>
        <v>792147.45</v>
      </c>
      <c r="M9" s="11">
        <f t="shared" si="2"/>
        <v>52809.829999999994</v>
      </c>
      <c r="N9" s="17">
        <v>792147.45</v>
      </c>
      <c r="Q9" t="s">
        <v>8</v>
      </c>
      <c r="R9" t="s">
        <v>28</v>
      </c>
      <c r="S9" t="s">
        <v>45</v>
      </c>
      <c r="T9" t="s">
        <v>52</v>
      </c>
    </row>
    <row r="10" spans="1:20" x14ac:dyDescent="0.3">
      <c r="A10" s="1" t="s">
        <v>8</v>
      </c>
      <c r="B10" s="1" t="s">
        <v>58</v>
      </c>
      <c r="C10" s="2" t="s">
        <v>18</v>
      </c>
      <c r="D10" s="10">
        <v>1294277.6000000001</v>
      </c>
      <c r="E10" s="5">
        <v>881535</v>
      </c>
      <c r="F10" s="6">
        <v>0.68</v>
      </c>
      <c r="G10" s="5">
        <v>225300</v>
      </c>
      <c r="H10" s="7">
        <v>0.17</v>
      </c>
      <c r="I10" s="7">
        <v>0.86</v>
      </c>
      <c r="J10" s="8">
        <v>20</v>
      </c>
      <c r="K10" s="9">
        <f t="shared" si="0"/>
        <v>64713.880000000005</v>
      </c>
      <c r="L10" s="11">
        <f t="shared" si="1"/>
        <v>1068977.6000000001</v>
      </c>
      <c r="M10" s="11">
        <f t="shared" si="2"/>
        <v>53448.880000000005</v>
      </c>
      <c r="N10" s="17">
        <v>1068977.6000000001</v>
      </c>
      <c r="P10" t="s">
        <v>55</v>
      </c>
      <c r="Q10" s="19">
        <v>55069.423827985745</v>
      </c>
      <c r="R10" s="19">
        <v>53955.88225934402</v>
      </c>
      <c r="S10" s="19">
        <v>48411.189544699053</v>
      </c>
      <c r="T10" s="19">
        <v>52478.831877342942</v>
      </c>
    </row>
    <row r="11" spans="1:20" x14ac:dyDescent="0.3">
      <c r="A11" s="1" t="s">
        <v>8</v>
      </c>
      <c r="B11" s="1" t="s">
        <v>58</v>
      </c>
      <c r="C11" s="2" t="s">
        <v>19</v>
      </c>
      <c r="D11" s="4">
        <v>769320.95999999996</v>
      </c>
      <c r="E11" s="5">
        <v>638190</v>
      </c>
      <c r="F11" s="6">
        <v>0.83</v>
      </c>
      <c r="G11" s="5">
        <v>172560</v>
      </c>
      <c r="H11" s="7">
        <v>0.22</v>
      </c>
      <c r="I11" s="7">
        <v>1.05</v>
      </c>
      <c r="J11" s="8">
        <v>12</v>
      </c>
      <c r="K11" s="9">
        <f t="shared" si="0"/>
        <v>64110.079999999994</v>
      </c>
      <c r="L11" s="11">
        <f t="shared" si="1"/>
        <v>596760.96</v>
      </c>
      <c r="M11" s="11">
        <f t="shared" si="2"/>
        <v>49730.079999999994</v>
      </c>
      <c r="N11" s="17">
        <v>596760.96</v>
      </c>
    </row>
    <row r="12" spans="1:20" x14ac:dyDescent="0.3">
      <c r="A12" t="s">
        <v>28</v>
      </c>
      <c r="B12" t="s">
        <v>58</v>
      </c>
      <c r="C12" t="s">
        <v>29</v>
      </c>
      <c r="D12">
        <v>1130761.42</v>
      </c>
      <c r="E12">
        <v>520095</v>
      </c>
      <c r="F12">
        <v>0.46</v>
      </c>
      <c r="G12">
        <v>115755</v>
      </c>
      <c r="H12">
        <v>0.1</v>
      </c>
      <c r="I12">
        <v>0.56000000000000005</v>
      </c>
      <c r="J12">
        <v>17</v>
      </c>
      <c r="K12">
        <v>66515.37764705882</v>
      </c>
      <c r="L12" s="11">
        <f t="shared" si="1"/>
        <v>1015006.4199999999</v>
      </c>
      <c r="M12" s="11">
        <f t="shared" si="2"/>
        <v>59706.259999999995</v>
      </c>
      <c r="N12" s="17">
        <v>1015006.4199999999</v>
      </c>
    </row>
    <row r="13" spans="1:20" x14ac:dyDescent="0.3">
      <c r="A13" t="s">
        <v>28</v>
      </c>
      <c r="B13" t="s">
        <v>58</v>
      </c>
      <c r="C13" t="s">
        <v>30</v>
      </c>
      <c r="D13">
        <v>1362717.26</v>
      </c>
      <c r="E13">
        <v>797280</v>
      </c>
      <c r="F13">
        <v>0.59</v>
      </c>
      <c r="G13">
        <v>151665</v>
      </c>
      <c r="H13">
        <v>0.11</v>
      </c>
      <c r="I13">
        <v>0.7</v>
      </c>
      <c r="J13">
        <v>21</v>
      </c>
      <c r="K13">
        <v>64891.298095238097</v>
      </c>
      <c r="L13" s="11">
        <f t="shared" si="1"/>
        <v>1211052.26</v>
      </c>
      <c r="M13" s="11">
        <f t="shared" si="2"/>
        <v>57669.155238095242</v>
      </c>
      <c r="N13" s="17">
        <v>1211052.26</v>
      </c>
    </row>
    <row r="14" spans="1:20" x14ac:dyDescent="0.3">
      <c r="A14" t="s">
        <v>28</v>
      </c>
      <c r="B14" t="s">
        <v>58</v>
      </c>
      <c r="C14" t="s">
        <v>31</v>
      </c>
      <c r="D14">
        <v>982288.8</v>
      </c>
      <c r="E14">
        <v>659445</v>
      </c>
      <c r="F14">
        <v>0.67</v>
      </c>
      <c r="G14">
        <v>136830</v>
      </c>
      <c r="H14">
        <v>0.14000000000000001</v>
      </c>
      <c r="I14">
        <v>0.81</v>
      </c>
      <c r="J14">
        <v>15</v>
      </c>
      <c r="K14">
        <v>65485.920000000006</v>
      </c>
      <c r="L14" s="11">
        <f t="shared" si="1"/>
        <v>845458.8</v>
      </c>
      <c r="M14" s="11">
        <f t="shared" si="2"/>
        <v>56363.920000000006</v>
      </c>
      <c r="N14" s="17">
        <v>845458.8</v>
      </c>
    </row>
    <row r="15" spans="1:20" x14ac:dyDescent="0.3">
      <c r="A15" t="s">
        <v>28</v>
      </c>
      <c r="B15" t="s">
        <v>58</v>
      </c>
      <c r="C15" t="s">
        <v>32</v>
      </c>
      <c r="D15">
        <v>897081.54</v>
      </c>
      <c r="E15">
        <v>642720</v>
      </c>
      <c r="F15">
        <v>0.72</v>
      </c>
      <c r="G15">
        <v>131235</v>
      </c>
      <c r="H15">
        <v>0.15</v>
      </c>
      <c r="I15">
        <v>0.86</v>
      </c>
      <c r="J15">
        <v>14</v>
      </c>
      <c r="K15">
        <v>64077.252857142863</v>
      </c>
      <c r="L15" s="11">
        <f t="shared" si="1"/>
        <v>765846.54</v>
      </c>
      <c r="M15" s="11">
        <f t="shared" si="2"/>
        <v>54703.32428571429</v>
      </c>
      <c r="N15" s="17">
        <v>765846.54</v>
      </c>
    </row>
    <row r="16" spans="1:20" x14ac:dyDescent="0.3">
      <c r="A16" t="s">
        <v>28</v>
      </c>
      <c r="B16" t="s">
        <v>58</v>
      </c>
      <c r="C16" t="s">
        <v>33</v>
      </c>
      <c r="D16">
        <v>1222645.24</v>
      </c>
      <c r="E16">
        <v>899820</v>
      </c>
      <c r="F16">
        <v>0.74</v>
      </c>
      <c r="G16">
        <v>204570</v>
      </c>
      <c r="H16">
        <v>0.17</v>
      </c>
      <c r="I16">
        <v>0.9</v>
      </c>
      <c r="J16">
        <v>19</v>
      </c>
      <c r="K16">
        <v>64349.749473684213</v>
      </c>
      <c r="L16" s="11">
        <f t="shared" si="1"/>
        <v>1018075.24</v>
      </c>
      <c r="M16" s="11">
        <f t="shared" si="2"/>
        <v>53582.907368421053</v>
      </c>
      <c r="N16" s="17">
        <v>1018075.24</v>
      </c>
    </row>
    <row r="17" spans="1:14" x14ac:dyDescent="0.3">
      <c r="A17" t="s">
        <v>28</v>
      </c>
      <c r="B17" t="s">
        <v>58</v>
      </c>
      <c r="C17" t="s">
        <v>34</v>
      </c>
      <c r="D17">
        <v>1194089.28</v>
      </c>
      <c r="E17">
        <v>953385</v>
      </c>
      <c r="F17">
        <v>0.8</v>
      </c>
      <c r="G17">
        <v>208620</v>
      </c>
      <c r="H17">
        <v>0.17</v>
      </c>
      <c r="I17">
        <v>0.97</v>
      </c>
      <c r="J17">
        <v>19</v>
      </c>
      <c r="K17">
        <v>62846.804210526316</v>
      </c>
      <c r="L17" s="11">
        <f t="shared" si="1"/>
        <v>985469.28</v>
      </c>
      <c r="M17" s="11">
        <f t="shared" si="2"/>
        <v>51866.804210526316</v>
      </c>
      <c r="N17" s="17">
        <v>985469.28</v>
      </c>
    </row>
    <row r="18" spans="1:14" x14ac:dyDescent="0.3">
      <c r="A18" t="s">
        <v>28</v>
      </c>
      <c r="B18" t="s">
        <v>58</v>
      </c>
      <c r="C18" t="s">
        <v>35</v>
      </c>
      <c r="D18">
        <v>1340890.24</v>
      </c>
      <c r="E18">
        <v>1112370</v>
      </c>
      <c r="F18">
        <v>0.83</v>
      </c>
      <c r="G18">
        <v>236610</v>
      </c>
      <c r="H18">
        <v>0.18</v>
      </c>
      <c r="I18">
        <v>1.01</v>
      </c>
      <c r="J18">
        <v>23</v>
      </c>
      <c r="K18">
        <v>58299.575652173909</v>
      </c>
      <c r="L18" s="11">
        <f t="shared" si="1"/>
        <v>1104280.24</v>
      </c>
      <c r="M18" s="11">
        <f t="shared" si="2"/>
        <v>48012.184347826085</v>
      </c>
      <c r="N18" s="17">
        <v>1104280.24</v>
      </c>
    </row>
    <row r="19" spans="1:14" x14ac:dyDescent="0.3">
      <c r="A19" t="s">
        <v>28</v>
      </c>
      <c r="B19" t="s">
        <v>58</v>
      </c>
      <c r="C19" t="s">
        <v>36</v>
      </c>
      <c r="D19">
        <v>867730.04</v>
      </c>
      <c r="E19">
        <v>708240</v>
      </c>
      <c r="F19">
        <v>0.82</v>
      </c>
      <c r="G19">
        <v>159195</v>
      </c>
      <c r="H19">
        <v>0.18</v>
      </c>
      <c r="I19">
        <v>1</v>
      </c>
      <c r="J19">
        <v>14</v>
      </c>
      <c r="K19">
        <v>61980.717142857146</v>
      </c>
      <c r="L19" s="11">
        <f t="shared" si="1"/>
        <v>708535.04</v>
      </c>
      <c r="M19" s="11">
        <f t="shared" si="2"/>
        <v>50609.645714285718</v>
      </c>
      <c r="N19" s="17">
        <v>708535.04</v>
      </c>
    </row>
    <row r="20" spans="1:14" x14ac:dyDescent="0.3">
      <c r="A20" t="s">
        <v>28</v>
      </c>
      <c r="B20" t="s">
        <v>58</v>
      </c>
      <c r="C20" t="s">
        <v>37</v>
      </c>
      <c r="D20">
        <v>1314663.78</v>
      </c>
      <c r="E20">
        <v>1043595</v>
      </c>
      <c r="F20">
        <v>0.79</v>
      </c>
      <c r="G20">
        <v>198330</v>
      </c>
      <c r="H20">
        <v>0.15</v>
      </c>
      <c r="I20">
        <v>0.94</v>
      </c>
      <c r="J20">
        <v>21</v>
      </c>
      <c r="K20">
        <v>62603.037142857145</v>
      </c>
      <c r="L20" s="11">
        <f t="shared" si="1"/>
        <v>1116333.78</v>
      </c>
      <c r="M20" s="11">
        <f t="shared" si="2"/>
        <v>53158.751428571428</v>
      </c>
      <c r="N20" s="17">
        <v>1116333.78</v>
      </c>
    </row>
    <row r="21" spans="1:14" x14ac:dyDescent="0.3">
      <c r="A21" t="s">
        <v>28</v>
      </c>
      <c r="B21" t="s">
        <v>58</v>
      </c>
      <c r="C21" t="s">
        <v>38</v>
      </c>
      <c r="D21">
        <v>955183.05</v>
      </c>
      <c r="E21">
        <v>699135</v>
      </c>
      <c r="F21">
        <v>0.73</v>
      </c>
      <c r="G21">
        <v>146895</v>
      </c>
      <c r="H21">
        <v>0.15</v>
      </c>
      <c r="I21">
        <v>0.89</v>
      </c>
      <c r="J21">
        <v>15</v>
      </c>
      <c r="K21">
        <v>63678.87</v>
      </c>
      <c r="L21" s="11">
        <f t="shared" si="1"/>
        <v>808288.05</v>
      </c>
      <c r="M21" s="11">
        <f t="shared" si="2"/>
        <v>53885.87</v>
      </c>
      <c r="N21" s="17">
        <v>808288.05</v>
      </c>
    </row>
    <row r="22" spans="1:14" x14ac:dyDescent="0.3">
      <c r="A22" t="s">
        <v>45</v>
      </c>
      <c r="B22" t="s">
        <v>59</v>
      </c>
      <c r="C22" t="s">
        <v>29</v>
      </c>
      <c r="D22">
        <v>1047447</v>
      </c>
      <c r="E22">
        <v>822495</v>
      </c>
      <c r="F22">
        <v>0.79</v>
      </c>
      <c r="G22">
        <v>135045</v>
      </c>
      <c r="H22">
        <v>0.13</v>
      </c>
      <c r="I22">
        <v>0.91</v>
      </c>
      <c r="J22">
        <v>19</v>
      </c>
      <c r="K22">
        <v>55128.789473684214</v>
      </c>
      <c r="L22" s="11">
        <f t="shared" si="1"/>
        <v>912402</v>
      </c>
      <c r="M22" s="11">
        <f t="shared" si="2"/>
        <v>48021.15789473684</v>
      </c>
      <c r="N22" s="17">
        <v>912402</v>
      </c>
    </row>
    <row r="23" spans="1:14" x14ac:dyDescent="0.3">
      <c r="A23" t="s">
        <v>45</v>
      </c>
      <c r="B23" t="s">
        <v>59</v>
      </c>
      <c r="C23" t="s">
        <v>30</v>
      </c>
      <c r="D23">
        <v>1109669.3999999999</v>
      </c>
      <c r="E23">
        <v>879225</v>
      </c>
      <c r="F23">
        <v>0.79</v>
      </c>
      <c r="G23">
        <v>170370</v>
      </c>
      <c r="H23">
        <v>0.15</v>
      </c>
      <c r="I23">
        <v>0.95</v>
      </c>
      <c r="J23">
        <v>20</v>
      </c>
      <c r="K23">
        <v>55483.469999999994</v>
      </c>
      <c r="L23" s="11">
        <f t="shared" si="1"/>
        <v>939299.39999999991</v>
      </c>
      <c r="M23" s="11">
        <f t="shared" si="2"/>
        <v>46964.969999999994</v>
      </c>
      <c r="N23" s="17">
        <v>939299.39999999991</v>
      </c>
    </row>
    <row r="24" spans="1:14" x14ac:dyDescent="0.3">
      <c r="A24" t="s">
        <v>45</v>
      </c>
      <c r="B24" t="s">
        <v>59</v>
      </c>
      <c r="C24" t="s">
        <v>31</v>
      </c>
      <c r="D24">
        <v>901458.88</v>
      </c>
      <c r="E24">
        <v>733650</v>
      </c>
      <c r="F24">
        <v>0.81</v>
      </c>
      <c r="G24">
        <v>159150</v>
      </c>
      <c r="H24">
        <v>0.18</v>
      </c>
      <c r="I24">
        <v>0.99</v>
      </c>
      <c r="J24">
        <v>16</v>
      </c>
      <c r="K24">
        <v>56341.18</v>
      </c>
      <c r="L24" s="11">
        <f t="shared" si="1"/>
        <v>742308.88</v>
      </c>
      <c r="M24" s="11">
        <f t="shared" si="2"/>
        <v>46394.305</v>
      </c>
      <c r="N24" s="17">
        <v>742308.88</v>
      </c>
    </row>
    <row r="25" spans="1:14" x14ac:dyDescent="0.3">
      <c r="A25" t="s">
        <v>45</v>
      </c>
      <c r="B25" t="s">
        <v>59</v>
      </c>
      <c r="C25" t="s">
        <v>32</v>
      </c>
      <c r="D25">
        <v>980956.88</v>
      </c>
      <c r="E25">
        <v>727500</v>
      </c>
      <c r="F25">
        <v>0.74</v>
      </c>
      <c r="G25">
        <v>208545</v>
      </c>
      <c r="H25">
        <v>0.21</v>
      </c>
      <c r="I25">
        <v>0.95</v>
      </c>
      <c r="J25">
        <v>17</v>
      </c>
      <c r="K25">
        <v>57703.345882352944</v>
      </c>
      <c r="L25" s="11">
        <f t="shared" si="1"/>
        <v>772411.88</v>
      </c>
      <c r="M25" s="11">
        <f t="shared" si="2"/>
        <v>45435.992941176468</v>
      </c>
      <c r="N25" s="17">
        <v>772411.88</v>
      </c>
    </row>
    <row r="26" spans="1:14" x14ac:dyDescent="0.3">
      <c r="A26" t="s">
        <v>45</v>
      </c>
      <c r="B26" t="s">
        <v>59</v>
      </c>
      <c r="C26" t="s">
        <v>33</v>
      </c>
      <c r="D26">
        <v>914332.36</v>
      </c>
      <c r="E26">
        <v>766065</v>
      </c>
      <c r="F26">
        <v>0.84</v>
      </c>
      <c r="G26">
        <v>165570</v>
      </c>
      <c r="H26">
        <v>0.18</v>
      </c>
      <c r="I26">
        <v>1.02</v>
      </c>
      <c r="J26">
        <v>16</v>
      </c>
      <c r="K26">
        <v>57145.772499999999</v>
      </c>
      <c r="L26" s="11">
        <f t="shared" si="1"/>
        <v>748762.36</v>
      </c>
      <c r="M26" s="11">
        <f t="shared" si="2"/>
        <v>46797.647499999999</v>
      </c>
      <c r="N26" s="17">
        <v>748762.36</v>
      </c>
    </row>
    <row r="27" spans="1:14" x14ac:dyDescent="0.3">
      <c r="A27" t="s">
        <v>45</v>
      </c>
      <c r="B27" t="s">
        <v>59</v>
      </c>
      <c r="C27" t="s">
        <v>34</v>
      </c>
      <c r="D27">
        <v>1080724.2</v>
      </c>
      <c r="E27">
        <v>892365</v>
      </c>
      <c r="F27">
        <v>0.83</v>
      </c>
      <c r="G27">
        <v>218430</v>
      </c>
      <c r="H27">
        <v>0.2</v>
      </c>
      <c r="I27">
        <v>1.03</v>
      </c>
      <c r="J27">
        <v>18</v>
      </c>
      <c r="K27">
        <v>60040.23333333333</v>
      </c>
      <c r="L27" s="11">
        <f t="shared" si="1"/>
        <v>862294.2</v>
      </c>
      <c r="M27" s="11">
        <f t="shared" si="2"/>
        <v>47905.23333333333</v>
      </c>
      <c r="N27" s="17">
        <v>862294.2</v>
      </c>
    </row>
    <row r="28" spans="1:14" x14ac:dyDescent="0.3">
      <c r="A28" t="s">
        <v>45</v>
      </c>
      <c r="B28" t="s">
        <v>59</v>
      </c>
      <c r="C28" t="s">
        <v>35</v>
      </c>
      <c r="D28">
        <v>1385166.3</v>
      </c>
      <c r="E28">
        <v>1103745</v>
      </c>
      <c r="F28">
        <v>0.8</v>
      </c>
      <c r="G28">
        <v>264675</v>
      </c>
      <c r="H28">
        <v>0.19</v>
      </c>
      <c r="I28">
        <v>0.99</v>
      </c>
      <c r="J28">
        <v>23</v>
      </c>
      <c r="K28">
        <v>60224.621739130438</v>
      </c>
      <c r="L28" s="11">
        <f t="shared" si="1"/>
        <v>1120491.3</v>
      </c>
      <c r="M28" s="11">
        <f t="shared" si="2"/>
        <v>48717.013043478262</v>
      </c>
      <c r="N28" s="17">
        <v>1120491.3</v>
      </c>
    </row>
    <row r="29" spans="1:14" x14ac:dyDescent="0.3">
      <c r="A29" t="s">
        <v>45</v>
      </c>
      <c r="B29" t="s">
        <v>59</v>
      </c>
      <c r="C29" t="s">
        <v>36</v>
      </c>
      <c r="D29">
        <v>808426.77</v>
      </c>
      <c r="E29">
        <v>667665</v>
      </c>
      <c r="F29">
        <v>0.83</v>
      </c>
      <c r="G29">
        <v>152865</v>
      </c>
      <c r="H29">
        <v>0.19</v>
      </c>
      <c r="I29">
        <v>1.01</v>
      </c>
      <c r="J29">
        <v>13</v>
      </c>
      <c r="K29">
        <v>62186.674615384618</v>
      </c>
      <c r="L29" s="11">
        <f t="shared" si="1"/>
        <v>655561.77</v>
      </c>
      <c r="M29" s="11">
        <f t="shared" si="2"/>
        <v>50427.828461538462</v>
      </c>
      <c r="N29" s="17">
        <v>655561.77</v>
      </c>
    </row>
    <row r="30" spans="1:14" x14ac:dyDescent="0.3">
      <c r="A30" t="s">
        <v>45</v>
      </c>
      <c r="B30" t="s">
        <v>59</v>
      </c>
      <c r="C30" t="s">
        <v>37</v>
      </c>
      <c r="D30">
        <v>1371857.16</v>
      </c>
      <c r="E30">
        <v>1058850</v>
      </c>
      <c r="F30">
        <v>0.77</v>
      </c>
      <c r="G30">
        <v>235755</v>
      </c>
      <c r="H30">
        <v>0.17</v>
      </c>
      <c r="I30">
        <v>0.94</v>
      </c>
      <c r="J30">
        <v>22</v>
      </c>
      <c r="K30">
        <v>62357.143636363631</v>
      </c>
      <c r="L30" s="11">
        <f t="shared" si="1"/>
        <v>1136102.1599999999</v>
      </c>
      <c r="M30" s="11">
        <f t="shared" si="2"/>
        <v>51641.007272727271</v>
      </c>
      <c r="N30" s="17">
        <v>1136102.1599999999</v>
      </c>
    </row>
    <row r="31" spans="1:14" x14ac:dyDescent="0.3">
      <c r="A31" t="s">
        <v>45</v>
      </c>
      <c r="B31" t="s">
        <v>59</v>
      </c>
      <c r="C31" t="s">
        <v>38</v>
      </c>
      <c r="D31">
        <v>878804.36</v>
      </c>
      <c r="E31">
        <v>661695</v>
      </c>
      <c r="F31">
        <v>0.75</v>
      </c>
      <c r="G31">
        <v>153510</v>
      </c>
      <c r="H31">
        <v>0.17</v>
      </c>
      <c r="I31">
        <v>0.93</v>
      </c>
      <c r="J31">
        <v>14</v>
      </c>
      <c r="K31">
        <v>62771.74</v>
      </c>
      <c r="L31" s="11">
        <f t="shared" si="1"/>
        <v>725294.36</v>
      </c>
      <c r="M31" s="11">
        <f t="shared" si="2"/>
        <v>51806.74</v>
      </c>
      <c r="N31" s="17">
        <v>725294.36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analysis by minutes by # of day</vt:lpstr>
      <vt:lpstr> analysis by actual service min</vt:lpstr>
      <vt:lpstr>all</vt:lpstr>
      <vt:lpstr>physical therapy</vt:lpstr>
      <vt:lpstr>speech and language</vt:lpstr>
      <vt:lpstr>social work</vt:lpstr>
      <vt:lpstr>ot</vt:lpstr>
      <vt:lpstr>Psycology</vt:lpstr>
      <vt:lpstr>nursing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Karp</dc:creator>
  <cp:lastModifiedBy>Sarah Karp</cp:lastModifiedBy>
  <dcterms:created xsi:type="dcterms:W3CDTF">2017-09-14T20:11:02Z</dcterms:created>
  <dcterms:modified xsi:type="dcterms:W3CDTF">2017-10-24T15:21:54Z</dcterms:modified>
</cp:coreProperties>
</file>