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.LAPTOP-D8G9M6HA\Documents\Prescriptive-Analytics\"/>
    </mc:Choice>
  </mc:AlternateContent>
  <xr:revisionPtr revIDLastSave="0" documentId="13_ncr:1_{6F73958E-EFFF-4626-AD50-B8E8349CD2C5}" xr6:coauthVersionLast="47" xr6:coauthVersionMax="47" xr10:uidLastSave="{00000000-0000-0000-0000-000000000000}"/>
  <bookViews>
    <workbookView xWindow="684" yWindow="1536" windowWidth="22356" windowHeight="8964" activeTab="1" xr2:uid="{69577B00-DDBF-474D-92B2-20D7878A1B91}"/>
  </bookViews>
  <sheets>
    <sheet name="Answer Report 1" sheetId="6" r:id="rId1"/>
    <sheet name="Formulation1" sheetId="3" r:id="rId2"/>
    <sheet name="Formulation2" sheetId="2" r:id="rId3"/>
    <sheet name="Question2" sheetId="4" r:id="rId4"/>
    <sheet name="Question3" sheetId="5" r:id="rId5"/>
    <sheet name="Formulation3" sheetId="1" r:id="rId6"/>
  </sheets>
  <definedNames>
    <definedName name="solver_adj" localSheetId="1" hidden="1">Formulation1!$E$15:$N$15</definedName>
    <definedName name="solver_adj" localSheetId="5" hidden="1">Formulation3!$C$13:$E$13</definedName>
    <definedName name="solver_cvg" localSheetId="1" hidden="1">0.0001</definedName>
    <definedName name="solver_cvg" localSheetId="5" hidden="1">0.0001</definedName>
    <definedName name="solver_drv" localSheetId="1" hidden="1">1</definedName>
    <definedName name="solver_drv" localSheetId="5" hidden="1">2</definedName>
    <definedName name="solver_eng" localSheetId="1" hidden="1">2</definedName>
    <definedName name="solver_eng" localSheetId="2" hidden="1">1</definedName>
    <definedName name="solver_eng" localSheetId="5" hidden="1">2</definedName>
    <definedName name="solver_est" localSheetId="1" hidden="1">1</definedName>
    <definedName name="solver_est" localSheetId="5" hidden="1">1</definedName>
    <definedName name="solver_itr" localSheetId="1" hidden="1">2147483647</definedName>
    <definedName name="solver_itr" localSheetId="5" hidden="1">2147483647</definedName>
    <definedName name="solver_lhs1" localSheetId="1" hidden="1">Formulation1!$C$15</definedName>
    <definedName name="solver_lhs1" localSheetId="5" hidden="1">Formulation3!$B$13</definedName>
    <definedName name="solver_lhs10" localSheetId="1" hidden="1">Formulation1!$J$15</definedName>
    <definedName name="solver_lhs11" localSheetId="1" hidden="1">Formulation1!$J$15</definedName>
    <definedName name="solver_lhs12" localSheetId="1" hidden="1">Formulation1!$K$15</definedName>
    <definedName name="solver_lhs13" localSheetId="1" hidden="1">Formulation1!$L$15</definedName>
    <definedName name="solver_lhs14" localSheetId="1" hidden="1">Formulation1!$L$15</definedName>
    <definedName name="solver_lhs15" localSheetId="1" hidden="1">Formulation1!$M$15</definedName>
    <definedName name="solver_lhs16" localSheetId="1" hidden="1">Formulation1!$N$15</definedName>
    <definedName name="solver_lhs2" localSheetId="1" hidden="1">Formulation1!$D$15</definedName>
    <definedName name="solver_lhs2" localSheetId="5" hidden="1">Formulation3!$B$13</definedName>
    <definedName name="solver_lhs3" localSheetId="1" hidden="1">Formulation1!$D$15</definedName>
    <definedName name="solver_lhs3" localSheetId="5" hidden="1">Formulation3!$C$13</definedName>
    <definedName name="solver_lhs4" localSheetId="1" hidden="1">Formulation1!$E$15</definedName>
    <definedName name="solver_lhs5" localSheetId="1" hidden="1">Formulation1!$E$15:$N$15</definedName>
    <definedName name="solver_lhs6" localSheetId="1" hidden="1">Formulation1!$F$15</definedName>
    <definedName name="solver_lhs7" localSheetId="1" hidden="1">Formulation1!$G$15</definedName>
    <definedName name="solver_lhs8" localSheetId="1" hidden="1">Formulation1!$H$15</definedName>
    <definedName name="solver_lhs9" localSheetId="1" hidden="1">Formulation1!$I$15</definedName>
    <definedName name="solver_mip" localSheetId="1" hidden="1">2147483647</definedName>
    <definedName name="solver_mip" localSheetId="5" hidden="1">2147483647</definedName>
    <definedName name="solver_mni" localSheetId="1" hidden="1">30</definedName>
    <definedName name="solver_mni" localSheetId="5" hidden="1">30</definedName>
    <definedName name="solver_mrt" localSheetId="1" hidden="1">0.075</definedName>
    <definedName name="solver_mrt" localSheetId="5" hidden="1">0.075</definedName>
    <definedName name="solver_msl" localSheetId="1" hidden="1">2</definedName>
    <definedName name="solver_msl" localSheetId="5" hidden="1">2</definedName>
    <definedName name="solver_neg" localSheetId="1" hidden="1">1</definedName>
    <definedName name="solver_neg" localSheetId="2" hidden="1">1</definedName>
    <definedName name="solver_neg" localSheetId="5" hidden="1">1</definedName>
    <definedName name="solver_nod" localSheetId="1" hidden="1">2147483647</definedName>
    <definedName name="solver_nod" localSheetId="5" hidden="1">2147483647</definedName>
    <definedName name="solver_num" localSheetId="1" hidden="1">16</definedName>
    <definedName name="solver_num" localSheetId="2" hidden="1">0</definedName>
    <definedName name="solver_num" localSheetId="5" hidden="1">3</definedName>
    <definedName name="solver_nwt" localSheetId="1" hidden="1">1</definedName>
    <definedName name="solver_nwt" localSheetId="5" hidden="1">1</definedName>
    <definedName name="solver_opt" localSheetId="1" hidden="1">Formulation1!$C$15</definedName>
    <definedName name="solver_opt" localSheetId="2" hidden="1">Formulation2!$I$16</definedName>
    <definedName name="solver_opt" localSheetId="5" hidden="1">Formulation3!$B$14</definedName>
    <definedName name="solver_pre" localSheetId="1" hidden="1">0.000001</definedName>
    <definedName name="solver_pre" localSheetId="5" hidden="1">0.000001</definedName>
    <definedName name="solver_rbv" localSheetId="1" hidden="1">1</definedName>
    <definedName name="solver_rbv" localSheetId="5" hidden="1">2</definedName>
    <definedName name="solver_rel1" localSheetId="1" hidden="1">1</definedName>
    <definedName name="solver_rel1" localSheetId="5" hidden="1">1</definedName>
    <definedName name="solver_rel10" localSheetId="1" hidden="1">1</definedName>
    <definedName name="solver_rel11" localSheetId="1" hidden="1">1</definedName>
    <definedName name="solver_rel12" localSheetId="1" hidden="1">1</definedName>
    <definedName name="solver_rel13" localSheetId="1" hidden="1">1</definedName>
    <definedName name="solver_rel14" localSheetId="1" hidden="1">1</definedName>
    <definedName name="solver_rel15" localSheetId="1" hidden="1">1</definedName>
    <definedName name="solver_rel16" localSheetId="1" hidden="1">1</definedName>
    <definedName name="solver_rel2" localSheetId="1" hidden="1">1</definedName>
    <definedName name="solver_rel2" localSheetId="5" hidden="1">3</definedName>
    <definedName name="solver_rel3" localSheetId="1" hidden="1">3</definedName>
    <definedName name="solver_rel3" localSheetId="5" hidden="1">3</definedName>
    <definedName name="solver_rel4" localSheetId="1" hidden="1">1</definedName>
    <definedName name="solver_rel5" localSheetId="1" hidden="1">4</definedName>
    <definedName name="solver_rel6" localSheetId="1" hidden="1">1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hs1" localSheetId="1" hidden="1">10</definedName>
    <definedName name="solver_rhs1" localSheetId="5" hidden="1">30</definedName>
    <definedName name="solver_rhs10" localSheetId="1" hidden="1">1</definedName>
    <definedName name="solver_rhs11" localSheetId="1" hidden="1">1</definedName>
    <definedName name="solver_rhs12" localSheetId="1" hidden="1">1</definedName>
    <definedName name="solver_rhs13" localSheetId="1" hidden="1">1</definedName>
    <definedName name="solver_rhs14" localSheetId="1" hidden="1">1</definedName>
    <definedName name="solver_rhs15" localSheetId="1" hidden="1">1</definedName>
    <definedName name="solver_rhs16" localSheetId="1" hidden="1">1</definedName>
    <definedName name="solver_rhs2" localSheetId="1" hidden="1">10</definedName>
    <definedName name="solver_rhs2" localSheetId="5" hidden="1">20</definedName>
    <definedName name="solver_rhs3" localSheetId="1" hidden="1">6</definedName>
    <definedName name="solver_rhs3" localSheetId="5" hidden="1">1/2*Formulation3!$B$13</definedName>
    <definedName name="solver_rhs4" localSheetId="1" hidden="1">1</definedName>
    <definedName name="solver_rhs5" localSheetId="1" hidden="1">"integer"</definedName>
    <definedName name="solver_rhs6" localSheetId="1" hidden="1">1</definedName>
    <definedName name="solver_rhs7" localSheetId="1" hidden="1">1</definedName>
    <definedName name="solver_rhs8" localSheetId="1" hidden="1">1</definedName>
    <definedName name="solver_rhs9" localSheetId="1" hidden="1">1</definedName>
    <definedName name="solver_rlx" localSheetId="1" hidden="1">2</definedName>
    <definedName name="solver_rlx" localSheetId="5" hidden="1">2</definedName>
    <definedName name="solver_rsd" localSheetId="1" hidden="1">0</definedName>
    <definedName name="solver_rsd" localSheetId="5" hidden="1">0</definedName>
    <definedName name="solver_scl" localSheetId="1" hidden="1">1</definedName>
    <definedName name="solver_scl" localSheetId="5" hidden="1">2</definedName>
    <definedName name="solver_sho" localSheetId="1" hidden="1">2</definedName>
    <definedName name="solver_sho" localSheetId="5" hidden="1">2</definedName>
    <definedName name="solver_ssz" localSheetId="1" hidden="1">100</definedName>
    <definedName name="solver_ssz" localSheetId="5" hidden="1">100</definedName>
    <definedName name="solver_tim" localSheetId="1" hidden="1">2147483647</definedName>
    <definedName name="solver_tim" localSheetId="5" hidden="1">2147483647</definedName>
    <definedName name="solver_tol" localSheetId="1" hidden="1">0.01</definedName>
    <definedName name="solver_tol" localSheetId="5" hidden="1">0.01</definedName>
    <definedName name="solver_typ" localSheetId="1" hidden="1">1</definedName>
    <definedName name="solver_typ" localSheetId="2" hidden="1">1</definedName>
    <definedName name="solver_typ" localSheetId="5" hidden="1">1</definedName>
    <definedName name="solver_val" localSheetId="1" hidden="1">0</definedName>
    <definedName name="solver_val" localSheetId="2" hidden="1">0</definedName>
    <definedName name="solver_val" localSheetId="5" hidden="1">0</definedName>
    <definedName name="solver_ver" localSheetId="1" hidden="1">3</definedName>
    <definedName name="solver_ver" localSheetId="2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3" l="1"/>
  <c r="C15" i="3"/>
  <c r="I16" i="2"/>
  <c r="I15" i="2"/>
  <c r="L18" i="4"/>
  <c r="L17" i="4"/>
  <c r="L16" i="4"/>
  <c r="L15" i="4"/>
  <c r="B14" i="1"/>
  <c r="B13" i="1"/>
</calcChain>
</file>

<file path=xl/sharedStrings.xml><?xml version="1.0" encoding="utf-8"?>
<sst xmlns="http://schemas.openxmlformats.org/spreadsheetml/2006/main" count="178" uniqueCount="127">
  <si>
    <t>Budget=$10million</t>
  </si>
  <si>
    <r>
      <rPr>
        <sz val="12"/>
        <color theme="1"/>
        <rFont val="Calibri"/>
        <family val="2"/>
      </rPr>
      <t>£</t>
    </r>
    <r>
      <rPr>
        <sz val="12"/>
        <color theme="1"/>
        <rFont val="Arial"/>
        <family val="2"/>
      </rPr>
      <t xml:space="preserve"> Fi + Si </t>
    </r>
    <r>
      <rPr>
        <sz val="12"/>
        <color theme="1"/>
        <rFont val="Calibri"/>
        <family val="2"/>
      </rPr>
      <t>≥</t>
    </r>
    <r>
      <rPr>
        <sz val="12"/>
        <color theme="1"/>
        <rFont val="Arial"/>
        <family val="2"/>
      </rPr>
      <t xml:space="preserve"> 6</t>
    </r>
  </si>
  <si>
    <t>0.78  F5</t>
  </si>
  <si>
    <t>1.25  F4</t>
  </si>
  <si>
    <t>0.9  F3</t>
  </si>
  <si>
    <t>1  F2</t>
  </si>
  <si>
    <t>1.2  F1</t>
  </si>
  <si>
    <t>1.1 F6</t>
  </si>
  <si>
    <t>1  S1</t>
  </si>
  <si>
    <t>1.3 S2</t>
  </si>
  <si>
    <t>0.95 S3</t>
  </si>
  <si>
    <t>1.15 S4</t>
  </si>
  <si>
    <t>Millions of Dollars $</t>
  </si>
  <si>
    <t>Fi + Si &gt;= 0 and  int</t>
  </si>
  <si>
    <t>labor = 350 hrs</t>
  </si>
  <si>
    <t>steel = 2,000lbs</t>
  </si>
  <si>
    <t>total cost</t>
  </si>
  <si>
    <r>
      <rPr>
        <sz val="12"/>
        <color theme="1"/>
        <rFont val="Calibri"/>
        <family val="2"/>
      </rPr>
      <t>£</t>
    </r>
    <r>
      <rPr>
        <sz val="12"/>
        <color theme="1"/>
        <rFont val="Arial"/>
        <family val="2"/>
      </rPr>
      <t xml:space="preserve"> Fi + Si</t>
    </r>
  </si>
  <si>
    <t xml:space="preserve"> </t>
  </si>
  <si>
    <t>F1 + F4   &lt;= 1</t>
  </si>
  <si>
    <t>y</t>
  </si>
  <si>
    <t>Units</t>
  </si>
  <si>
    <t>y &lt;=</t>
  </si>
  <si>
    <t>x &lt;=</t>
  </si>
  <si>
    <t># of Houses</t>
  </si>
  <si>
    <t>Demand for 1</t>
  </si>
  <si>
    <t>Demand for 2</t>
  </si>
  <si>
    <t>Demand for 3</t>
  </si>
  <si>
    <t>Demand for 4</t>
  </si>
  <si>
    <t>F2 - S4 = 0</t>
  </si>
  <si>
    <t>S2 - S4 &gt;= 0</t>
  </si>
  <si>
    <t>350 hours</t>
  </si>
  <si>
    <t>2,000 lbs</t>
  </si>
  <si>
    <t xml:space="preserve"> &lt;=</t>
  </si>
  <si>
    <t>25X1 +22X2 +24X3 + 29X4</t>
  </si>
  <si>
    <t>Xi&gt;= 0 and int</t>
  </si>
  <si>
    <t>non-negativity and int</t>
  </si>
  <si>
    <t>no more than 12 duplex and condominum</t>
  </si>
  <si>
    <t>at least half are single family dwellings</t>
  </si>
  <si>
    <t>no more than 30 buildings total</t>
  </si>
  <si>
    <t>at least 20 buildings total</t>
  </si>
  <si>
    <t>Max</t>
  </si>
  <si>
    <t>Revenue $</t>
  </si>
  <si>
    <t>Total</t>
  </si>
  <si>
    <t>multi-family</t>
  </si>
  <si>
    <t>single-family</t>
  </si>
  <si>
    <t>&lt;=</t>
  </si>
  <si>
    <t>&gt;=</t>
  </si>
  <si>
    <t># of dwellings</t>
  </si>
  <si>
    <t>500Xs</t>
  </si>
  <si>
    <t>Revenue (hundreds of thousands)$</t>
  </si>
  <si>
    <t>230Xd</t>
  </si>
  <si>
    <t>187.5Xc</t>
  </si>
  <si>
    <t>max</t>
  </si>
  <si>
    <t xml:space="preserve"> Xs = single family dwelling # ;  Xd = duplex # ; Xc = condominium # </t>
  </si>
  <si>
    <t>X= component ; Xi= Component(1,2,3,4) #</t>
  </si>
  <si>
    <r>
      <t>binary declaration   F</t>
    </r>
    <r>
      <rPr>
        <vertAlign val="subscript"/>
        <sz val="12"/>
        <color theme="1"/>
        <rFont val="Arial"/>
        <family val="2"/>
      </rPr>
      <t>T</t>
    </r>
    <r>
      <rPr>
        <sz val="12"/>
        <color theme="1"/>
        <rFont val="Arial"/>
        <family val="2"/>
      </rPr>
      <t xml:space="preserve"> = 1 ; F</t>
    </r>
    <r>
      <rPr>
        <vertAlign val="subscript"/>
        <sz val="12"/>
        <color theme="1"/>
        <rFont val="Arial"/>
        <family val="2"/>
      </rPr>
      <t>F</t>
    </r>
    <r>
      <rPr>
        <sz val="12"/>
        <color theme="1"/>
        <rFont val="Arial"/>
        <family val="2"/>
      </rPr>
      <t xml:space="preserve"> = 0</t>
    </r>
  </si>
  <si>
    <t>Si = # sorority houses built ;  S (1,2,3,4)</t>
  </si>
  <si>
    <t>Fi = number of (#) fraternity houses built;   F (1,2,3,4,5,6)</t>
  </si>
  <si>
    <r>
      <t xml:space="preserve">         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 1, house is built  ;  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 0, house is not built</t>
    </r>
  </si>
  <si>
    <t xml:space="preserve">Max </t>
  </si>
  <si>
    <t>Max NPV</t>
  </si>
  <si>
    <r>
      <rPr>
        <vertAlign val="subscript"/>
        <sz val="12"/>
        <color theme="1"/>
        <rFont val="Arial"/>
        <family val="2"/>
      </rPr>
      <t>T</t>
    </r>
    <r>
      <rPr>
        <sz val="12"/>
        <color theme="1"/>
        <rFont val="Arial"/>
        <family val="2"/>
      </rPr>
      <t xml:space="preserve"> = 1 , component is produced  ; </t>
    </r>
    <r>
      <rPr>
        <vertAlign val="subscript"/>
        <sz val="12"/>
        <color theme="1"/>
        <rFont val="Arial"/>
        <family val="2"/>
      </rPr>
      <t xml:space="preserve">F </t>
    </r>
    <r>
      <rPr>
        <sz val="12"/>
        <color theme="1"/>
        <rFont val="Arial"/>
        <family val="2"/>
      </rPr>
      <t>= 0 , component not produced</t>
    </r>
  </si>
  <si>
    <t>binary declaration   XiT = 1 ; XiF = 0</t>
  </si>
  <si>
    <t>X2</t>
  </si>
  <si>
    <t>X3</t>
  </si>
  <si>
    <t>X4</t>
  </si>
  <si>
    <t>35X1</t>
  </si>
  <si>
    <t>26X2</t>
  </si>
  <si>
    <t>45X3</t>
  </si>
  <si>
    <t>32X4</t>
  </si>
  <si>
    <t>Either product 3 or 4 will be produced&lt;=1</t>
  </si>
  <si>
    <t>2X1 + 2.5X2 + 4.0X3 + 1.5X4</t>
  </si>
  <si>
    <t>Total Revenue $</t>
  </si>
  <si>
    <t xml:space="preserve">&gt;= </t>
  </si>
  <si>
    <t>1/2x</t>
  </si>
  <si>
    <t xml:space="preserve">Total Revenue$  </t>
  </si>
  <si>
    <t>profit * demand - set-up costs</t>
  </si>
  <si>
    <t>35 * 85</t>
  </si>
  <si>
    <t>26*65</t>
  </si>
  <si>
    <t>45*28</t>
  </si>
  <si>
    <t>32*38</t>
  </si>
  <si>
    <t>[=]</t>
  </si>
  <si>
    <t>------</t>
  </si>
  <si>
    <t>----</t>
  </si>
  <si>
    <t xml:space="preserve">X1 </t>
  </si>
  <si>
    <t>X3 + X4</t>
  </si>
  <si>
    <t>Microsoft Excel 16.0 Answer Report</t>
  </si>
  <si>
    <t>Worksheet: [homework 4.xlsx]Formulation1</t>
  </si>
  <si>
    <t>Report Created: 7/31/2022 10:41:49 PM</t>
  </si>
  <si>
    <t>Result: Solver found an integer solution within tolerance.  All Constraints are satisfied.</t>
  </si>
  <si>
    <t>Solver Engine</t>
  </si>
  <si>
    <t>Engine: Simplex LP</t>
  </si>
  <si>
    <t>Solution Time: 0.078 Seconds.</t>
  </si>
  <si>
    <t>Iterations: 1 Subproblems: 44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</si>
  <si>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</si>
  <si>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</si>
  <si>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</si>
  <si>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</si>
  <si>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</si>
  <si>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</si>
  <si>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</si>
  <si>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</si>
  <si>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</si>
  <si>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</si>
  <si>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</si>
  <si>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</si>
  <si>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</si>
  <si>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</si>
  <si>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</si>
  <si>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$C$15</t>
  </si>
  <si>
    <t>$E$15</t>
  </si>
  <si>
    <t>$F$15</t>
  </si>
  <si>
    <t>$G$15</t>
  </si>
  <si>
    <t>$H$15</t>
  </si>
  <si>
    <t>$I$15</t>
  </si>
  <si>
    <t>$J$15</t>
  </si>
  <si>
    <t>$K$15</t>
  </si>
  <si>
    <t>$L$15</t>
  </si>
  <si>
    <t>$M$15</t>
  </si>
  <si>
    <t>$N$15</t>
  </si>
  <si>
    <t>$C$15&lt;=10</t>
  </si>
  <si>
    <t>Not Binding</t>
  </si>
  <si>
    <t>$D$15</t>
  </si>
  <si>
    <t>$D$15&lt;=10</t>
  </si>
  <si>
    <t>$D$15&gt;=6</t>
  </si>
  <si>
    <t>$E$15:$N$15=Integer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</si>
</sst>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4" tint="0.39997558519241921"/>
      <name val="Arial"/>
      <family val="2"/>
    </font>
    <font>
      <b/>
      <sz val="12"/>
      <color theme="1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3" borderId="2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0" xfId="0" applyFont="1" applyFill="1"/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/>
    <xf numFmtId="0" fontId="0" fillId="3" borderId="2" xfId="0" applyFill="1" applyBorder="1"/>
    <xf numFmtId="0" fontId="2" fillId="3" borderId="1" xfId="0" applyFont="1" applyFill="1" applyBorder="1"/>
    <xf numFmtId="0" fontId="0" fillId="3" borderId="1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Alignment="1">
      <alignment horizontal="left"/>
    </xf>
    <xf numFmtId="0" fontId="2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2" fillId="4" borderId="2" xfId="0" applyFont="1" applyFill="1" applyBorder="1"/>
    <xf numFmtId="0" fontId="7" fillId="0" borderId="0" xfId="0" applyFont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4" borderId="2" xfId="0" applyFill="1" applyBorder="1"/>
    <xf numFmtId="0" fontId="2" fillId="4" borderId="2" xfId="0" applyFont="1" applyFill="1" applyBorder="1" applyAlignment="1">
      <alignment horizontal="center"/>
    </xf>
    <xf numFmtId="0" fontId="2" fillId="2" borderId="9" xfId="0" applyFont="1" applyFill="1" applyBorder="1"/>
    <xf numFmtId="0" fontId="3" fillId="3" borderId="2" xfId="0" applyFont="1" applyFill="1" applyBorder="1"/>
    <xf numFmtId="0" fontId="2" fillId="4" borderId="2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2" fillId="3" borderId="2" xfId="0" applyNumberFormat="1" applyFont="1" applyFill="1" applyBorder="1" applyAlignment="1">
      <alignment horizontal="left"/>
    </xf>
    <xf numFmtId="0" fontId="0" fillId="0" borderId="0" xfId="0" quotePrefix="1"/>
    <xf numFmtId="0" fontId="1" fillId="0" borderId="0" xfId="0" applyFont="1"/>
    <xf numFmtId="0" fontId="0" fillId="0" borderId="11" xfId="0" applyFill="1" applyBorder="1" applyAlignment="1"/>
    <xf numFmtId="0" fontId="9" fillId="0" borderId="10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11" xfId="0" applyNumberFormat="1" applyFill="1" applyBorder="1" applyAlignment="1"/>
    <xf numFmtId="0" fontId="0" fillId="0" borderId="1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563880</xdr:colOff>
      <xdr:row>1</xdr:row>
      <xdr:rowOff>76200</xdr:rowOff>
    </xdr:from>
    <xdr:to>
      <xdr:col>10</xdr:col>
      <xdr:colOff>282444</xdr:colOff>
      <xdr:row>8</xdr:row>
      <xdr:rowOff>53449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20DB05-8ABB-4BEC-A839-CDD26DF8C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" y="259080"/>
          <a:ext cx="5814564" cy="1257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0F60-9A49-449F-AEF3-9026BD632949}">
  <dimension ref="A1:G38"/>
  <sheetViews>
    <sheetView showGridLines="0" workbookViewId="0"/>
  </sheetViews>
  <sheetFormatPr defaultRowHeight="14.4" x14ac:dyDescent="0.3"/>
  <cols>
    <col min="1" max="1" width="2.33203125" customWidth="1"/>
    <col min="2" max="2" width="18.88671875" bestFit="1" customWidth="1"/>
    <col min="3" max="3" width="8.44140625" bestFit="1" customWidth="1"/>
    <col min="4" max="4" width="12.6640625" bestFit="1" customWidth="1"/>
    <col min="5" max="5" width="10.21875" bestFit="1" customWidth="1"/>
    <col min="6" max="6" width="10.44140625" bestFit="1" customWidth="1"/>
    <col min="7" max="7" width="5.33203125" bestFit="1" customWidth="1"/>
  </cols>
  <sheetData>
    <row r="1" spans="1:5" x14ac:dyDescent="0.3">
      <c r="A1" s="57" t="s">
        <v>87</v>
      </c>
    </row>
    <row r="2" spans="1:5" x14ac:dyDescent="0.3">
      <c r="A2" s="57" t="s">
        <v>88</v>
      </c>
    </row>
    <row r="3" spans="1:5" x14ac:dyDescent="0.3">
      <c r="A3" s="57" t="s">
        <v>89</v>
      </c>
    </row>
    <row r="4" spans="1:5" x14ac:dyDescent="0.3">
      <c r="A4" s="57" t="s">
        <v>90</v>
      </c>
    </row>
    <row r="5" spans="1:5" x14ac:dyDescent="0.3">
      <c r="A5" s="57" t="s">
        <v>91</v>
      </c>
    </row>
    <row r="6" spans="1:5" x14ac:dyDescent="0.3">
      <c r="A6" s="57"/>
      <c r="B6" t="s">
        <v>92</v>
      </c>
    </row>
    <row r="7" spans="1:5" x14ac:dyDescent="0.3">
      <c r="A7" s="57"/>
      <c r="B7" t="s">
        <v>93</v>
      </c>
    </row>
    <row r="8" spans="1:5" x14ac:dyDescent="0.3">
      <c r="A8" s="57"/>
      <c r="B8" t="s">
        <v>94</v>
      </c>
    </row>
    <row r="9" spans="1:5" x14ac:dyDescent="0.3">
      <c r="A9" s="57" t="s">
        <v>95</v>
      </c>
    </row>
    <row r="10" spans="1:5" x14ac:dyDescent="0.3">
      <c r="B10" t="s">
        <v>96</v>
      </c>
    </row>
    <row r="11" spans="1:5" x14ac:dyDescent="0.3">
      <c r="B11" t="s">
        <v>97</v>
      </c>
    </row>
    <row r="14" spans="1:5" ht="15" thickBot="1" x14ac:dyDescent="0.35">
      <c r="A14" t="s">
        <v>98</v>
      </c>
    </row>
    <row r="15" spans="1:5" ht="15" thickBot="1" x14ac:dyDescent="0.35">
      <c r="B15" s="59" t="s">
        <v>99</v>
      </c>
      <c r="C15" s="59" t="s">
        <v>100</v>
      </c>
      <c r="D15" s="59" t="s">
        <v>101</v>
      </c>
      <c r="E15" s="59" t="s">
        <v>102</v>
      </c>
    </row>
    <row r="16" spans="1:5" ht="15" thickBot="1" x14ac:dyDescent="0.35">
      <c r="B16" s="58" t="s">
        <v>110</v>
      </c>
      <c r="C16" s="58" t="s">
        <v>53</v>
      </c>
      <c r="D16" s="61">
        <v>0</v>
      </c>
      <c r="E16" s="61">
        <v>9.9</v>
      </c>
    </row>
    <row r="19" spans="1:6" ht="15" thickBot="1" x14ac:dyDescent="0.35">
      <c r="A19" t="s">
        <v>103</v>
      </c>
    </row>
    <row r="20" spans="1:6" ht="15" thickBot="1" x14ac:dyDescent="0.35">
      <c r="B20" s="59" t="s">
        <v>99</v>
      </c>
      <c r="C20" s="59" t="s">
        <v>100</v>
      </c>
      <c r="D20" s="59" t="s">
        <v>101</v>
      </c>
      <c r="E20" s="59" t="s">
        <v>102</v>
      </c>
      <c r="F20" s="59" t="s">
        <v>104</v>
      </c>
    </row>
    <row r="21" spans="1:6" x14ac:dyDescent="0.3">
      <c r="B21" s="60" t="s">
        <v>111</v>
      </c>
      <c r="C21" s="60" t="s">
        <v>6</v>
      </c>
      <c r="D21" s="62">
        <v>0</v>
      </c>
      <c r="E21" s="62">
        <v>2</v>
      </c>
      <c r="F21" s="60" t="s">
        <v>104</v>
      </c>
    </row>
    <row r="22" spans="1:6" x14ac:dyDescent="0.3">
      <c r="B22" s="60" t="s">
        <v>112</v>
      </c>
      <c r="C22" s="60" t="s">
        <v>5</v>
      </c>
      <c r="D22" s="62">
        <v>0</v>
      </c>
      <c r="E22" s="62">
        <v>0</v>
      </c>
      <c r="F22" s="60" t="s">
        <v>104</v>
      </c>
    </row>
    <row r="23" spans="1:6" x14ac:dyDescent="0.3">
      <c r="B23" s="60" t="s">
        <v>113</v>
      </c>
      <c r="C23" s="60" t="s">
        <v>4</v>
      </c>
      <c r="D23" s="62">
        <v>0</v>
      </c>
      <c r="E23" s="62">
        <v>0</v>
      </c>
      <c r="F23" s="60" t="s">
        <v>104</v>
      </c>
    </row>
    <row r="24" spans="1:6" x14ac:dyDescent="0.3">
      <c r="B24" s="60" t="s">
        <v>114</v>
      </c>
      <c r="C24" s="60" t="s">
        <v>3</v>
      </c>
      <c r="D24" s="62">
        <v>0</v>
      </c>
      <c r="E24" s="62">
        <v>6</v>
      </c>
      <c r="F24" s="60" t="s">
        <v>104</v>
      </c>
    </row>
    <row r="25" spans="1:6" x14ac:dyDescent="0.3">
      <c r="B25" s="60" t="s">
        <v>115</v>
      </c>
      <c r="C25" s="60" t="s">
        <v>2</v>
      </c>
      <c r="D25" s="62">
        <v>0</v>
      </c>
      <c r="E25" s="62">
        <v>0</v>
      </c>
      <c r="F25" s="60" t="s">
        <v>104</v>
      </c>
    </row>
    <row r="26" spans="1:6" x14ac:dyDescent="0.3">
      <c r="B26" s="60" t="s">
        <v>116</v>
      </c>
      <c r="C26" s="60" t="s">
        <v>7</v>
      </c>
      <c r="D26" s="62">
        <v>0</v>
      </c>
      <c r="E26" s="62">
        <v>0</v>
      </c>
      <c r="F26" s="60" t="s">
        <v>104</v>
      </c>
    </row>
    <row r="27" spans="1:6" x14ac:dyDescent="0.3">
      <c r="B27" s="60" t="s">
        <v>117</v>
      </c>
      <c r="C27" s="60" t="s">
        <v>8</v>
      </c>
      <c r="D27" s="62">
        <v>0</v>
      </c>
      <c r="E27" s="62">
        <v>0</v>
      </c>
      <c r="F27" s="60" t="s">
        <v>104</v>
      </c>
    </row>
    <row r="28" spans="1:6" x14ac:dyDescent="0.3">
      <c r="B28" s="60" t="s">
        <v>118</v>
      </c>
      <c r="C28" s="60" t="s">
        <v>9</v>
      </c>
      <c r="D28" s="62">
        <v>0</v>
      </c>
      <c r="E28" s="62">
        <v>0</v>
      </c>
      <c r="F28" s="60" t="s">
        <v>104</v>
      </c>
    </row>
    <row r="29" spans="1:6" x14ac:dyDescent="0.3">
      <c r="B29" s="60" t="s">
        <v>119</v>
      </c>
      <c r="C29" s="60" t="s">
        <v>10</v>
      </c>
      <c r="D29" s="62">
        <v>0</v>
      </c>
      <c r="E29" s="62">
        <v>0</v>
      </c>
      <c r="F29" s="60" t="s">
        <v>104</v>
      </c>
    </row>
    <row r="30" spans="1:6" ht="15" thickBot="1" x14ac:dyDescent="0.35">
      <c r="B30" s="58" t="s">
        <v>120</v>
      </c>
      <c r="C30" s="58" t="s">
        <v>11</v>
      </c>
      <c r="D30" s="61">
        <v>0</v>
      </c>
      <c r="E30" s="61">
        <v>0</v>
      </c>
      <c r="F30" s="58" t="s">
        <v>104</v>
      </c>
    </row>
    <row r="33" spans="1:7" ht="15" thickBot="1" x14ac:dyDescent="0.35">
      <c r="A33" t="s">
        <v>105</v>
      </c>
    </row>
    <row r="34" spans="1:7" ht="15" thickBot="1" x14ac:dyDescent="0.35">
      <c r="B34" s="59" t="s">
        <v>99</v>
      </c>
      <c r="C34" s="59" t="s">
        <v>100</v>
      </c>
      <c r="D34" s="59" t="s">
        <v>106</v>
      </c>
      <c r="E34" s="59" t="s">
        <v>107</v>
      </c>
      <c r="F34" s="59" t="s">
        <v>108</v>
      </c>
      <c r="G34" s="59" t="s">
        <v>109</v>
      </c>
    </row>
    <row r="35" spans="1:7" x14ac:dyDescent="0.3">
      <c r="B35" s="60" t="s">
        <v>110</v>
      </c>
      <c r="C35" s="60" t="s">
        <v>53</v>
      </c>
      <c r="D35" s="62">
        <v>9.9</v>
      </c>
      <c r="E35" s="60" t="s">
        <v>121</v>
      </c>
      <c r="F35" s="60" t="s">
        <v>122</v>
      </c>
      <c r="G35" s="60">
        <v>9.9999999999999645E-2</v>
      </c>
    </row>
    <row r="36" spans="1:7" x14ac:dyDescent="0.3">
      <c r="B36" s="60" t="s">
        <v>123</v>
      </c>
      <c r="C36" s="60" t="s">
        <v>61</v>
      </c>
      <c r="D36" s="62">
        <v>8</v>
      </c>
      <c r="E36" s="60" t="s">
        <v>124</v>
      </c>
      <c r="F36" s="60" t="s">
        <v>122</v>
      </c>
      <c r="G36" s="60">
        <v>2</v>
      </c>
    </row>
    <row r="37" spans="1:7" x14ac:dyDescent="0.3">
      <c r="B37" s="60" t="s">
        <v>123</v>
      </c>
      <c r="C37" s="60" t="s">
        <v>61</v>
      </c>
      <c r="D37" s="62">
        <v>8</v>
      </c>
      <c r="E37" s="60" t="s">
        <v>125</v>
      </c>
      <c r="F37" s="60" t="s">
        <v>122</v>
      </c>
      <c r="G37" s="62">
        <v>2</v>
      </c>
    </row>
    <row r="38" spans="1:7" ht="15" thickBot="1" x14ac:dyDescent="0.35">
      <c r="B38" s="58" t="s">
        <v>126</v>
      </c>
      <c r="C38" s="58"/>
      <c r="D38" s="58"/>
      <c r="E38" s="58"/>
      <c r="F38" s="58"/>
      <c r="G38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3592D-E3CE-4158-8D9C-C66BCA485243}">
  <dimension ref="A1:S15"/>
  <sheetViews>
    <sheetView tabSelected="1" topLeftCell="B5" zoomScaleNormal="100" workbookViewId="0">
      <selection activeCell="C14" sqref="C14"/>
    </sheetView>
  </sheetViews>
  <sheetFormatPr defaultRowHeight="14.4" x14ac:dyDescent="0.3"/>
  <cols>
    <col min="1" max="1" width="0" hidden="1" customWidth="1"/>
    <col min="3" max="3" width="45.109375" customWidth="1"/>
    <col min="4" max="4" width="10.109375" bestFit="1" customWidth="1"/>
    <col min="5" max="5" width="8" bestFit="1" customWidth="1"/>
    <col min="6" max="6" width="6.109375" bestFit="1" customWidth="1"/>
    <col min="7" max="7" width="8" bestFit="1" customWidth="1"/>
    <col min="8" max="9" width="9.21875" bestFit="1" customWidth="1"/>
    <col min="16" max="16" width="10" bestFit="1" customWidth="1"/>
    <col min="17" max="17" width="14" bestFit="1" customWidth="1"/>
    <col min="18" max="18" width="9.109375" bestFit="1" customWidth="1"/>
  </cols>
  <sheetData>
    <row r="1" spans="1:19" x14ac:dyDescent="0.3">
      <c r="P1" s="23"/>
      <c r="Q1" s="23"/>
      <c r="R1" s="23"/>
      <c r="S1" s="23"/>
    </row>
    <row r="2" spans="1:19" ht="18.600000000000001" customHeight="1" x14ac:dyDescent="0.3">
      <c r="B2" t="s">
        <v>58</v>
      </c>
      <c r="C2" s="1"/>
      <c r="D2" s="1"/>
      <c r="E2" s="17" t="s">
        <v>12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  <c r="R2" s="17" t="s">
        <v>24</v>
      </c>
      <c r="S2" s="19"/>
    </row>
    <row r="3" spans="1:19" ht="15.6" x14ac:dyDescent="0.3">
      <c r="B3" t="s">
        <v>57</v>
      </c>
      <c r="C3" s="1"/>
      <c r="D3" s="13" t="s">
        <v>61</v>
      </c>
      <c r="E3" s="15" t="s">
        <v>6</v>
      </c>
      <c r="F3" s="15" t="s">
        <v>5</v>
      </c>
      <c r="G3" s="15" t="s">
        <v>4</v>
      </c>
      <c r="H3" s="15" t="s">
        <v>3</v>
      </c>
      <c r="I3" s="15" t="s">
        <v>2</v>
      </c>
      <c r="J3" s="15" t="s">
        <v>7</v>
      </c>
      <c r="K3" s="15" t="s">
        <v>8</v>
      </c>
      <c r="L3" s="15" t="s">
        <v>9</v>
      </c>
      <c r="M3" s="15" t="s">
        <v>10</v>
      </c>
      <c r="N3" s="4" t="s">
        <v>11</v>
      </c>
      <c r="O3" s="21"/>
      <c r="P3" s="17" t="s">
        <v>16</v>
      </c>
      <c r="Q3" s="19"/>
      <c r="R3" s="17" t="s">
        <v>17</v>
      </c>
      <c r="S3" s="19"/>
    </row>
    <row r="4" spans="1:19" ht="16.2" x14ac:dyDescent="0.35">
      <c r="B4" s="45" t="s">
        <v>59</v>
      </c>
      <c r="C4" s="46"/>
      <c r="D4" s="47"/>
      <c r="E4" s="5"/>
      <c r="F4" s="5"/>
      <c r="G4" s="5"/>
      <c r="H4" s="5"/>
      <c r="I4" s="5"/>
      <c r="J4" s="5"/>
      <c r="K4" s="5"/>
      <c r="L4" s="5"/>
      <c r="M4" s="5"/>
      <c r="N4" s="5"/>
      <c r="O4" s="21"/>
      <c r="P4" s="6"/>
      <c r="Q4" s="20"/>
      <c r="R4" s="5"/>
      <c r="S4" s="20"/>
    </row>
    <row r="5" spans="1:19" ht="15.6" x14ac:dyDescent="0.3">
      <c r="C5" s="7" t="s">
        <v>0</v>
      </c>
      <c r="D5" s="7"/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14"/>
      <c r="P5" s="8" t="s">
        <v>22</v>
      </c>
      <c r="Q5" s="5">
        <v>10</v>
      </c>
      <c r="R5" s="5"/>
      <c r="S5" s="23"/>
    </row>
    <row r="6" spans="1:19" ht="15.6" x14ac:dyDescent="0.3">
      <c r="A6" t="s">
        <v>18</v>
      </c>
      <c r="C6" s="1" t="s">
        <v>1</v>
      </c>
      <c r="D6" s="1"/>
      <c r="E6" s="5">
        <v>1</v>
      </c>
      <c r="F6" s="5">
        <v>1</v>
      </c>
      <c r="G6" s="5">
        <v>1</v>
      </c>
      <c r="H6" s="5">
        <v>1</v>
      </c>
      <c r="I6" s="5">
        <v>0</v>
      </c>
      <c r="J6" s="5">
        <v>0</v>
      </c>
      <c r="K6" s="5">
        <v>1</v>
      </c>
      <c r="L6" s="5">
        <v>0</v>
      </c>
      <c r="M6" s="5">
        <v>1</v>
      </c>
      <c r="N6" s="5">
        <v>0</v>
      </c>
      <c r="O6" s="14"/>
      <c r="P6" s="8"/>
      <c r="Q6" s="5"/>
      <c r="R6" s="5" t="s">
        <v>23</v>
      </c>
      <c r="S6" s="23">
        <v>6</v>
      </c>
    </row>
    <row r="7" spans="1:19" ht="15.6" x14ac:dyDescent="0.3">
      <c r="C7" s="1" t="s">
        <v>19</v>
      </c>
      <c r="D7" s="1"/>
      <c r="E7" s="5"/>
      <c r="F7" s="5">
        <v>1</v>
      </c>
      <c r="G7" s="5"/>
      <c r="H7" s="5">
        <v>0</v>
      </c>
      <c r="I7" s="5"/>
      <c r="J7" s="5"/>
      <c r="K7" s="5"/>
      <c r="L7" s="5"/>
      <c r="M7" s="5"/>
      <c r="N7" s="5"/>
      <c r="O7" s="14"/>
      <c r="P7" s="8"/>
      <c r="Q7" s="5"/>
      <c r="R7" s="5"/>
      <c r="S7" s="23"/>
    </row>
    <row r="8" spans="1:19" ht="18" x14ac:dyDescent="0.35">
      <c r="C8" s="1" t="s">
        <v>29</v>
      </c>
      <c r="D8" s="1"/>
      <c r="E8" s="5"/>
      <c r="F8" s="5"/>
      <c r="G8" s="5"/>
      <c r="H8" s="5"/>
      <c r="I8" s="5"/>
      <c r="J8" s="5"/>
      <c r="K8" s="5">
        <v>1</v>
      </c>
      <c r="L8" s="5"/>
      <c r="M8" s="5"/>
      <c r="N8" s="5">
        <v>1</v>
      </c>
      <c r="O8" s="14"/>
      <c r="P8" s="8"/>
      <c r="Q8" s="5"/>
      <c r="R8" s="9"/>
      <c r="S8" s="23"/>
    </row>
    <row r="9" spans="1:19" ht="18" x14ac:dyDescent="0.35">
      <c r="C9" s="1" t="s">
        <v>30</v>
      </c>
      <c r="D9" s="1"/>
      <c r="E9" s="5"/>
      <c r="F9" s="5"/>
      <c r="G9" s="5"/>
      <c r="H9" s="5"/>
      <c r="I9" s="5"/>
      <c r="J9" s="5"/>
      <c r="K9" s="5"/>
      <c r="L9" s="5"/>
      <c r="M9" s="5"/>
      <c r="N9" s="5"/>
      <c r="O9" s="14"/>
      <c r="P9" s="8"/>
      <c r="Q9" s="5"/>
      <c r="R9" s="9"/>
      <c r="S9" s="23"/>
    </row>
    <row r="10" spans="1:19" ht="18" x14ac:dyDescent="0.35">
      <c r="C10" s="1" t="s">
        <v>13</v>
      </c>
      <c r="D10" s="1"/>
      <c r="E10" s="5"/>
      <c r="F10" s="5"/>
      <c r="G10" s="5"/>
      <c r="H10" s="5"/>
      <c r="I10" s="5"/>
      <c r="J10" s="5"/>
      <c r="K10" s="5"/>
      <c r="L10" s="5"/>
      <c r="M10" s="5"/>
      <c r="N10" s="5"/>
      <c r="O10" s="14"/>
      <c r="P10" s="8"/>
      <c r="Q10" s="5"/>
      <c r="R10" s="9"/>
      <c r="S10" s="23"/>
    </row>
    <row r="11" spans="1:19" ht="18.600000000000001" x14ac:dyDescent="0.4">
      <c r="C11" s="1" t="s">
        <v>56</v>
      </c>
      <c r="D11" s="1"/>
      <c r="E11" s="10"/>
      <c r="F11" s="11"/>
      <c r="G11" s="11"/>
      <c r="H11" s="11"/>
      <c r="I11" s="11"/>
      <c r="J11" s="11"/>
      <c r="K11" s="11"/>
      <c r="L11" s="11"/>
      <c r="M11" s="11"/>
      <c r="N11" s="12"/>
      <c r="O11" s="22"/>
      <c r="P11" s="5"/>
      <c r="Q11" s="24"/>
      <c r="R11" s="24"/>
      <c r="S11" s="25"/>
    </row>
    <row r="12" spans="1:19" ht="15.6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6"/>
      <c r="R12" s="26"/>
      <c r="S12" s="27"/>
    </row>
    <row r="13" spans="1:19" ht="18.600000000000001" x14ac:dyDescent="0.4">
      <c r="C13" s="43" t="s">
        <v>43</v>
      </c>
      <c r="D13" s="43"/>
      <c r="E13" s="1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9" ht="15.6" x14ac:dyDescent="0.3">
      <c r="C14" s="3" t="s">
        <v>53</v>
      </c>
      <c r="D14" s="3"/>
      <c r="E14" s="3">
        <v>1.2</v>
      </c>
      <c r="F14" s="3">
        <v>1</v>
      </c>
      <c r="G14" s="3">
        <v>0.9</v>
      </c>
      <c r="H14" s="3">
        <v>1.25</v>
      </c>
      <c r="I14" s="3">
        <v>0.78</v>
      </c>
      <c r="J14" s="3">
        <v>1.1000000000000001</v>
      </c>
      <c r="K14" s="3">
        <v>1</v>
      </c>
      <c r="L14" s="3">
        <v>1.3</v>
      </c>
      <c r="M14" s="3">
        <v>0.95</v>
      </c>
      <c r="N14" s="3">
        <v>1.1499999999999999</v>
      </c>
      <c r="O14" s="1"/>
      <c r="P14" s="1"/>
      <c r="Q14" s="1"/>
      <c r="R14" s="1"/>
    </row>
    <row r="15" spans="1:19" ht="15.6" x14ac:dyDescent="0.3">
      <c r="C15" s="44">
        <f>SUMPRODUCT(E14:N14,E15:N15)</f>
        <v>9.85</v>
      </c>
      <c r="D15" s="44">
        <f>SUM(E15:N15)</f>
        <v>9</v>
      </c>
      <c r="E15" s="42">
        <v>1</v>
      </c>
      <c r="F15" s="42">
        <v>1</v>
      </c>
      <c r="G15" s="42">
        <v>1</v>
      </c>
      <c r="H15" s="42">
        <v>1</v>
      </c>
      <c r="I15" s="42">
        <v>0</v>
      </c>
      <c r="J15" s="42">
        <v>1</v>
      </c>
      <c r="K15" s="42">
        <v>1</v>
      </c>
      <c r="L15" s="42">
        <v>1</v>
      </c>
      <c r="M15" s="42">
        <v>1</v>
      </c>
      <c r="N15" s="42">
        <v>1</v>
      </c>
      <c r="O15" s="1"/>
      <c r="P15" s="1"/>
      <c r="Q15" s="1"/>
      <c r="R15" s="1"/>
    </row>
  </sheetData>
  <mergeCells count="6">
    <mergeCell ref="B4:C4"/>
    <mergeCell ref="E11:N11"/>
    <mergeCell ref="E2:Q2"/>
    <mergeCell ref="R2:S2"/>
    <mergeCell ref="P3:Q3"/>
    <mergeCell ref="R3:S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EF1A-FFDC-462C-8A61-57DBD24ADA61}">
  <dimension ref="A1:W16"/>
  <sheetViews>
    <sheetView topLeftCell="E1" zoomScale="90" zoomScaleNormal="90" workbookViewId="0">
      <selection activeCell="I16" sqref="I16"/>
    </sheetView>
  </sheetViews>
  <sheetFormatPr defaultRowHeight="14.4" x14ac:dyDescent="0.3"/>
  <cols>
    <col min="1" max="4" width="0" hidden="1" customWidth="1"/>
    <col min="6" max="6" width="0" hidden="1" customWidth="1"/>
    <col min="7" max="7" width="14.44140625" hidden="1" customWidth="1"/>
    <col min="8" max="8" width="65.33203125" bestFit="1" customWidth="1"/>
    <col min="9" max="9" width="7.77734375" customWidth="1"/>
    <col min="17" max="20" width="0" hidden="1" customWidth="1"/>
    <col min="21" max="21" width="30.77734375" bestFit="1" customWidth="1"/>
    <col min="22" max="22" width="4.33203125" bestFit="1" customWidth="1"/>
    <col min="23" max="23" width="10.6640625" bestFit="1" customWidth="1"/>
  </cols>
  <sheetData>
    <row r="1" spans="1:23" ht="18.600000000000001" x14ac:dyDescent="0.4">
      <c r="A1" s="1"/>
      <c r="B1" s="1"/>
      <c r="C1" s="2"/>
      <c r="D1" s="1"/>
      <c r="E1" s="1"/>
      <c r="F1" s="1"/>
      <c r="G1" s="1"/>
      <c r="H1" s="1" t="s">
        <v>55</v>
      </c>
      <c r="I1" s="1"/>
      <c r="J1" s="1"/>
    </row>
    <row r="2" spans="1:23" ht="18.600000000000001" x14ac:dyDescent="0.4">
      <c r="A2" s="1"/>
      <c r="B2" s="1"/>
      <c r="C2" s="2"/>
      <c r="D2" s="1"/>
      <c r="E2" s="1"/>
      <c r="F2" s="1"/>
      <c r="G2" s="1"/>
      <c r="H2" s="1" t="s">
        <v>62</v>
      </c>
      <c r="I2" s="1"/>
      <c r="J2" s="16" t="s">
        <v>42</v>
      </c>
      <c r="K2" s="16"/>
      <c r="L2" s="16"/>
      <c r="M2" s="16"/>
      <c r="N2" s="16"/>
      <c r="O2" s="16"/>
      <c r="P2" s="23"/>
      <c r="Q2" s="23"/>
      <c r="R2" s="23"/>
      <c r="S2" s="23"/>
      <c r="T2" s="23"/>
      <c r="U2" s="23"/>
      <c r="V2" s="23"/>
      <c r="W2" s="23"/>
    </row>
    <row r="3" spans="1:23" ht="15.6" x14ac:dyDescent="0.3">
      <c r="H3" s="13" t="s">
        <v>41</v>
      </c>
      <c r="I3" s="13"/>
      <c r="J3" s="3" t="s">
        <v>67</v>
      </c>
      <c r="K3" s="3" t="s">
        <v>68</v>
      </c>
      <c r="L3" s="3" t="s">
        <v>69</v>
      </c>
      <c r="M3" s="3" t="s">
        <v>70</v>
      </c>
      <c r="N3" s="5"/>
      <c r="O3" s="5"/>
      <c r="P3" s="5"/>
      <c r="Q3" s="5"/>
      <c r="R3" s="5"/>
      <c r="S3" s="5"/>
      <c r="T3" s="6"/>
      <c r="U3" s="5"/>
      <c r="V3" s="5"/>
      <c r="W3" s="5"/>
    </row>
    <row r="4" spans="1:23" ht="15.6" x14ac:dyDescent="0.3">
      <c r="H4" s="1"/>
      <c r="I4" s="1"/>
      <c r="J4" s="5"/>
      <c r="K4" s="5"/>
      <c r="L4" s="5"/>
      <c r="M4" s="5"/>
      <c r="N4" s="5"/>
      <c r="O4" s="5"/>
      <c r="P4" s="5"/>
      <c r="Q4" s="5"/>
      <c r="R4" s="5"/>
      <c r="S4" s="5"/>
      <c r="T4" s="6"/>
      <c r="U4" s="5"/>
      <c r="V4" s="5"/>
      <c r="W4" s="5"/>
    </row>
    <row r="5" spans="1:23" ht="15.6" x14ac:dyDescent="0.3">
      <c r="H5" s="7" t="s">
        <v>14</v>
      </c>
      <c r="I5" s="7"/>
      <c r="J5" s="5"/>
      <c r="K5" s="5"/>
      <c r="L5" s="5"/>
      <c r="M5" s="5"/>
      <c r="N5" s="5"/>
      <c r="O5" s="5"/>
      <c r="P5" s="5"/>
      <c r="Q5" s="5"/>
      <c r="R5" s="5"/>
      <c r="S5" s="5"/>
      <c r="T5" s="8"/>
      <c r="U5" s="5" t="s">
        <v>72</v>
      </c>
      <c r="V5" s="5" t="s">
        <v>33</v>
      </c>
      <c r="W5" s="5" t="s">
        <v>31</v>
      </c>
    </row>
    <row r="6" spans="1:23" ht="15.6" x14ac:dyDescent="0.3">
      <c r="H6" s="1" t="s">
        <v>15</v>
      </c>
      <c r="I6" s="1"/>
      <c r="J6" s="5"/>
      <c r="K6" s="5"/>
      <c r="L6" s="5"/>
      <c r="M6" s="5"/>
      <c r="N6" s="5"/>
      <c r="O6" s="5"/>
      <c r="P6" s="5"/>
      <c r="Q6" s="5"/>
      <c r="R6" s="5"/>
      <c r="S6" s="5"/>
      <c r="T6" s="8"/>
      <c r="U6" s="5" t="s">
        <v>34</v>
      </c>
      <c r="V6" s="5" t="s">
        <v>33</v>
      </c>
      <c r="W6" s="5" t="s">
        <v>32</v>
      </c>
    </row>
    <row r="7" spans="1:23" ht="15.6" x14ac:dyDescent="0.3">
      <c r="H7" s="1" t="s">
        <v>71</v>
      </c>
      <c r="I7" s="1"/>
      <c r="J7" s="5"/>
      <c r="K7" s="5"/>
      <c r="L7" s="5"/>
      <c r="M7" s="5"/>
      <c r="N7" s="5"/>
      <c r="O7" s="5"/>
      <c r="P7" s="5"/>
      <c r="Q7" s="5"/>
      <c r="R7" s="5"/>
      <c r="S7" s="5"/>
      <c r="T7" s="8"/>
      <c r="U7" s="5" t="s">
        <v>86</v>
      </c>
      <c r="V7" s="5" t="s">
        <v>46</v>
      </c>
      <c r="W7" s="5">
        <v>1</v>
      </c>
    </row>
    <row r="8" spans="1:23" ht="18" x14ac:dyDescent="0.35">
      <c r="H8" s="1" t="s">
        <v>25</v>
      </c>
      <c r="I8" s="1"/>
      <c r="J8" s="5"/>
      <c r="K8" s="5"/>
      <c r="L8" s="5"/>
      <c r="M8" s="5"/>
      <c r="N8" s="5"/>
      <c r="O8" s="5"/>
      <c r="P8" s="5"/>
      <c r="Q8" s="5"/>
      <c r="R8" s="5"/>
      <c r="S8" s="5"/>
      <c r="T8" s="8"/>
      <c r="U8" s="5" t="s">
        <v>85</v>
      </c>
      <c r="V8" s="5" t="s">
        <v>46</v>
      </c>
      <c r="W8" s="9">
        <v>85</v>
      </c>
    </row>
    <row r="9" spans="1:23" ht="18" x14ac:dyDescent="0.35">
      <c r="H9" s="1" t="s">
        <v>26</v>
      </c>
      <c r="I9" s="1"/>
      <c r="J9" s="5"/>
      <c r="K9" s="5"/>
      <c r="L9" s="5"/>
      <c r="M9" s="5"/>
      <c r="N9" s="5"/>
      <c r="O9" s="5"/>
      <c r="P9" s="5"/>
      <c r="Q9" s="5"/>
      <c r="R9" s="5"/>
      <c r="S9" s="5"/>
      <c r="T9" s="8"/>
      <c r="U9" s="5" t="s">
        <v>64</v>
      </c>
      <c r="V9" s="5" t="s">
        <v>46</v>
      </c>
      <c r="W9" s="9">
        <v>65</v>
      </c>
    </row>
    <row r="10" spans="1:23" ht="18" x14ac:dyDescent="0.35">
      <c r="H10" s="1" t="s">
        <v>27</v>
      </c>
      <c r="I10" s="1"/>
      <c r="J10" s="5"/>
      <c r="K10" s="5"/>
      <c r="L10" s="5"/>
      <c r="M10" s="5"/>
      <c r="N10" s="5"/>
      <c r="O10" s="5"/>
      <c r="P10" s="5"/>
      <c r="Q10" s="5"/>
      <c r="R10" s="5"/>
      <c r="S10" s="5"/>
      <c r="T10" s="8"/>
      <c r="U10" s="5" t="s">
        <v>65</v>
      </c>
      <c r="V10" s="5" t="s">
        <v>46</v>
      </c>
      <c r="W10" s="9">
        <v>28</v>
      </c>
    </row>
    <row r="11" spans="1:23" ht="15.6" x14ac:dyDescent="0.3">
      <c r="H11" s="1" t="s">
        <v>28</v>
      </c>
      <c r="I11" s="1"/>
      <c r="J11" s="8"/>
      <c r="K11" s="8"/>
      <c r="L11" s="8"/>
      <c r="M11" s="8"/>
      <c r="N11" s="8"/>
      <c r="O11" s="8"/>
      <c r="P11" s="8"/>
      <c r="Q11" s="8"/>
      <c r="R11" s="8"/>
      <c r="S11" s="8"/>
      <c r="T11" s="5"/>
      <c r="U11" s="5" t="s">
        <v>66</v>
      </c>
      <c r="V11" s="5" t="s">
        <v>46</v>
      </c>
      <c r="W11" s="5">
        <v>38</v>
      </c>
    </row>
    <row r="12" spans="1:23" ht="15.6" x14ac:dyDescent="0.3">
      <c r="H12" s="1" t="s">
        <v>36</v>
      </c>
      <c r="I12" s="1"/>
      <c r="J12" s="17" t="s">
        <v>35</v>
      </c>
      <c r="K12" s="18"/>
      <c r="L12" s="18"/>
      <c r="M12" s="18"/>
      <c r="N12" s="18"/>
      <c r="O12" s="18"/>
      <c r="P12" s="18"/>
      <c r="Q12" s="18"/>
      <c r="R12" s="18"/>
      <c r="S12" s="18"/>
      <c r="T12" s="19"/>
      <c r="U12" s="5"/>
      <c r="V12" s="5"/>
      <c r="W12" s="5"/>
    </row>
    <row r="13" spans="1:23" ht="18.600000000000001" x14ac:dyDescent="0.4">
      <c r="H13" s="1" t="s">
        <v>63</v>
      </c>
      <c r="I13" s="1"/>
      <c r="J13" s="5"/>
      <c r="K13" s="5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5.6" x14ac:dyDescent="0.3">
      <c r="H14" s="3" t="s">
        <v>43</v>
      </c>
      <c r="I14" s="50"/>
      <c r="J14" s="50">
        <v>35</v>
      </c>
      <c r="K14" s="50">
        <v>26</v>
      </c>
      <c r="L14" s="50">
        <v>45</v>
      </c>
      <c r="M14" s="50">
        <v>32</v>
      </c>
      <c r="N14" s="50"/>
      <c r="O14" s="50"/>
      <c r="P14" s="50"/>
      <c r="Q14" s="50"/>
      <c r="R14" s="50"/>
      <c r="S14" s="13"/>
      <c r="T14" s="1"/>
      <c r="U14" s="1"/>
      <c r="V14" s="1"/>
      <c r="W14" s="1"/>
    </row>
    <row r="15" spans="1:23" ht="15.6" x14ac:dyDescent="0.3">
      <c r="A15" s="1"/>
      <c r="B15" s="1"/>
      <c r="C15" s="1"/>
      <c r="D15" s="1"/>
      <c r="E15" s="1"/>
      <c r="F15" s="1"/>
      <c r="G15" s="1"/>
      <c r="H15" s="49" t="s">
        <v>21</v>
      </c>
      <c r="I15" s="49">
        <f>SUM(J15:M15)</f>
        <v>0</v>
      </c>
      <c r="J15" s="42"/>
      <c r="K15" s="48"/>
      <c r="L15" s="48"/>
      <c r="M15" s="48"/>
    </row>
    <row r="16" spans="1:23" ht="15.6" x14ac:dyDescent="0.3">
      <c r="H16" s="26" t="s">
        <v>76</v>
      </c>
      <c r="I16">
        <f>SUMPRODUCT(J14:M14,J15:M15)</f>
        <v>0</v>
      </c>
    </row>
  </sheetData>
  <mergeCells count="2">
    <mergeCell ref="J12:T12"/>
    <mergeCell ref="J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1984-1212-4684-9464-2943C9102887}">
  <dimension ref="G14:L18"/>
  <sheetViews>
    <sheetView zoomScale="90" zoomScaleNormal="90" workbookViewId="0">
      <selection activeCell="O20" sqref="O20"/>
    </sheetView>
  </sheetViews>
  <sheetFormatPr defaultRowHeight="14.4" x14ac:dyDescent="0.3"/>
  <sheetData>
    <row r="14" spans="7:12" x14ac:dyDescent="0.3">
      <c r="G14" t="s">
        <v>77</v>
      </c>
    </row>
    <row r="15" spans="7:12" x14ac:dyDescent="0.3">
      <c r="G15" t="s">
        <v>78</v>
      </c>
      <c r="H15" s="56" t="s">
        <v>83</v>
      </c>
      <c r="I15">
        <v>5</v>
      </c>
      <c r="K15" t="s">
        <v>82</v>
      </c>
      <c r="L15">
        <f>35*85-5</f>
        <v>2970</v>
      </c>
    </row>
    <row r="16" spans="7:12" x14ac:dyDescent="0.3">
      <c r="G16" t="s">
        <v>79</v>
      </c>
      <c r="H16" s="56" t="s">
        <v>83</v>
      </c>
      <c r="I16">
        <v>4</v>
      </c>
      <c r="K16" t="s">
        <v>82</v>
      </c>
      <c r="L16">
        <f>26*65-4</f>
        <v>1686</v>
      </c>
    </row>
    <row r="17" spans="7:12" x14ac:dyDescent="0.3">
      <c r="G17" t="s">
        <v>80</v>
      </c>
      <c r="H17" s="56" t="s">
        <v>84</v>
      </c>
      <c r="I17">
        <v>7</v>
      </c>
      <c r="K17" t="s">
        <v>82</v>
      </c>
      <c r="L17">
        <f>45*28-7</f>
        <v>1253</v>
      </c>
    </row>
    <row r="18" spans="7:12" x14ac:dyDescent="0.3">
      <c r="G18" t="s">
        <v>81</v>
      </c>
      <c r="H18" s="56" t="s">
        <v>84</v>
      </c>
      <c r="I18">
        <v>3.5</v>
      </c>
      <c r="K18" t="s">
        <v>82</v>
      </c>
      <c r="L18">
        <f>32*38-3.5</f>
        <v>1212.5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D229-F309-4DD6-A013-4CBD9EEA30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1C56-4A1D-493F-A18C-C1159BB3B889}">
  <dimension ref="A1:Q14"/>
  <sheetViews>
    <sheetView workbookViewId="0">
      <selection activeCell="B14" sqref="B14"/>
    </sheetView>
  </sheetViews>
  <sheetFormatPr defaultRowHeight="14.4" x14ac:dyDescent="0.3"/>
  <cols>
    <col min="1" max="1" width="55.6640625" style="30" bestFit="1" customWidth="1"/>
    <col min="2" max="2" width="9.21875" style="30" customWidth="1"/>
    <col min="3" max="6" width="8.88671875" style="30"/>
    <col min="7" max="7" width="11.88671875" style="30" bestFit="1" customWidth="1"/>
    <col min="8" max="9" width="11.88671875" style="30" customWidth="1"/>
    <col min="10" max="10" width="13.109375" style="30" bestFit="1" customWidth="1"/>
    <col min="11" max="16384" width="8.88671875" style="30"/>
  </cols>
  <sheetData>
    <row r="1" spans="1:17" ht="18.600000000000001" customHeight="1" x14ac:dyDescent="0.3">
      <c r="A1" s="40"/>
      <c r="B1" s="40"/>
      <c r="C1" s="16" t="s">
        <v>50</v>
      </c>
      <c r="D1" s="16"/>
      <c r="E1" s="16"/>
      <c r="F1" s="16"/>
      <c r="G1" s="16" t="s">
        <v>48</v>
      </c>
      <c r="H1" s="16"/>
      <c r="I1" s="16"/>
      <c r="J1" s="16"/>
      <c r="K1" s="16"/>
      <c r="L1" s="16"/>
      <c r="M1" s="29"/>
      <c r="N1" s="29"/>
      <c r="O1" s="29"/>
      <c r="P1" s="29"/>
      <c r="Q1" s="29"/>
    </row>
    <row r="2" spans="1:17" ht="15.6" x14ac:dyDescent="0.3">
      <c r="A2" s="36" t="s">
        <v>60</v>
      </c>
      <c r="B2" s="36"/>
      <c r="C2" s="36" t="s">
        <v>49</v>
      </c>
      <c r="D2" s="36" t="s">
        <v>51</v>
      </c>
      <c r="E2" s="36" t="s">
        <v>52</v>
      </c>
      <c r="F2" s="29"/>
      <c r="G2" s="29" t="s">
        <v>44</v>
      </c>
      <c r="H2" s="29"/>
      <c r="I2" s="29"/>
      <c r="J2" s="29" t="s">
        <v>45</v>
      </c>
      <c r="K2" s="29"/>
      <c r="L2" s="29" t="s">
        <v>43</v>
      </c>
      <c r="M2" s="29"/>
      <c r="N2" s="29"/>
      <c r="O2" s="29"/>
      <c r="P2" s="29"/>
      <c r="Q2" s="41"/>
    </row>
    <row r="3" spans="1:17" ht="15.6" x14ac:dyDescent="0.3">
      <c r="A3" s="40"/>
      <c r="B3" s="40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 ht="15.6" x14ac:dyDescent="0.3">
      <c r="A4" s="40" t="s">
        <v>37</v>
      </c>
      <c r="B4" s="40"/>
      <c r="C4" s="29"/>
      <c r="D4" s="29"/>
      <c r="E4" s="29"/>
      <c r="F4" s="29"/>
      <c r="G4" s="29">
        <v>12</v>
      </c>
      <c r="H4" s="29" t="s">
        <v>46</v>
      </c>
      <c r="I4" s="29">
        <v>12</v>
      </c>
      <c r="J4" s="29"/>
      <c r="K4" s="29"/>
      <c r="L4" s="29"/>
      <c r="M4" s="29"/>
      <c r="N4" s="37"/>
      <c r="O4" s="32"/>
      <c r="P4" s="29"/>
      <c r="Q4" s="29"/>
    </row>
    <row r="5" spans="1:17" ht="15.6" x14ac:dyDescent="0.3">
      <c r="A5" s="40" t="s">
        <v>38</v>
      </c>
      <c r="B5" s="40"/>
      <c r="C5" s="29" t="s">
        <v>20</v>
      </c>
      <c r="D5" s="29"/>
      <c r="E5" s="29"/>
      <c r="F5" s="29"/>
      <c r="G5" s="29"/>
      <c r="H5" s="29"/>
      <c r="I5" s="29"/>
      <c r="J5" s="29" t="s">
        <v>20</v>
      </c>
      <c r="K5" s="29" t="s">
        <v>47</v>
      </c>
      <c r="L5" s="55" t="s">
        <v>75</v>
      </c>
      <c r="M5" s="29"/>
      <c r="N5" s="37"/>
      <c r="O5" s="32"/>
      <c r="P5" s="29"/>
      <c r="Q5" s="29"/>
    </row>
    <row r="6" spans="1:17" ht="18" x14ac:dyDescent="0.35">
      <c r="A6" s="40" t="s">
        <v>40</v>
      </c>
      <c r="B6" s="40"/>
      <c r="C6" s="29"/>
      <c r="D6" s="29"/>
      <c r="E6" s="29"/>
      <c r="F6" s="29"/>
      <c r="G6" s="29"/>
      <c r="H6" s="29"/>
      <c r="I6" s="29"/>
      <c r="J6" s="29"/>
      <c r="K6" s="29" t="s">
        <v>46</v>
      </c>
      <c r="L6" s="29">
        <v>20</v>
      </c>
      <c r="M6" s="29"/>
      <c r="N6" s="37"/>
      <c r="O6" s="32"/>
      <c r="P6" s="29"/>
      <c r="Q6" s="33"/>
    </row>
    <row r="7" spans="1:17" ht="18" x14ac:dyDescent="0.35">
      <c r="A7" s="40" t="s">
        <v>39</v>
      </c>
      <c r="B7" s="40"/>
      <c r="C7" s="29"/>
      <c r="D7" s="29"/>
      <c r="E7" s="29"/>
      <c r="F7" s="29"/>
      <c r="G7" s="29"/>
      <c r="H7" s="29"/>
      <c r="I7" s="29"/>
      <c r="J7" s="29"/>
      <c r="K7" s="29" t="s">
        <v>74</v>
      </c>
      <c r="L7" s="29">
        <v>30</v>
      </c>
      <c r="M7" s="29"/>
      <c r="N7" s="37"/>
      <c r="O7" s="32"/>
      <c r="P7" s="29"/>
      <c r="Q7" s="33"/>
    </row>
    <row r="8" spans="1:17" ht="18" x14ac:dyDescent="0.35">
      <c r="A8" s="40" t="s">
        <v>36</v>
      </c>
      <c r="B8" s="40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7"/>
      <c r="O8" s="32"/>
      <c r="P8" s="29"/>
      <c r="Q8" s="33"/>
    </row>
    <row r="9" spans="1:17" ht="15.6" x14ac:dyDescent="0.3">
      <c r="A9" s="28"/>
      <c r="B9" s="28"/>
      <c r="C9" s="38"/>
      <c r="D9" s="39"/>
      <c r="E9" s="39"/>
      <c r="F9" s="39"/>
      <c r="G9" s="39"/>
      <c r="H9" s="39"/>
      <c r="I9" s="39"/>
      <c r="J9" s="39"/>
      <c r="K9" s="39"/>
      <c r="L9" s="39"/>
      <c r="M9" s="39"/>
      <c r="N9" s="34"/>
      <c r="O9" s="29"/>
      <c r="P9" s="29"/>
      <c r="Q9" s="29"/>
    </row>
    <row r="10" spans="1:17" ht="15.6" x14ac:dyDescent="0.3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</row>
    <row r="11" spans="1:17" ht="18.600000000000001" x14ac:dyDescent="0.4">
      <c r="A11" s="30" t="s">
        <v>54</v>
      </c>
      <c r="C11" s="28"/>
      <c r="D11" s="35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</row>
    <row r="12" spans="1:17" ht="15.6" x14ac:dyDescent="0.3">
      <c r="A12" s="36"/>
      <c r="B12" s="36"/>
      <c r="C12" s="36">
        <v>500</v>
      </c>
      <c r="D12" s="36">
        <v>230</v>
      </c>
      <c r="E12" s="36">
        <v>187.5</v>
      </c>
      <c r="F12" s="36"/>
      <c r="G12" s="36"/>
      <c r="H12" s="36"/>
      <c r="I12" s="36"/>
      <c r="J12" s="36"/>
      <c r="K12" s="36"/>
      <c r="L12" s="36"/>
      <c r="M12" s="36"/>
      <c r="N12" s="31"/>
      <c r="O12" s="28"/>
      <c r="P12" s="28"/>
      <c r="Q12" s="28"/>
    </row>
    <row r="13" spans="1:17" ht="15.6" x14ac:dyDescent="0.3">
      <c r="A13" s="49" t="s">
        <v>21</v>
      </c>
      <c r="B13" s="49">
        <f>SUM(C13:E13)</f>
        <v>30</v>
      </c>
      <c r="C13" s="52">
        <v>30</v>
      </c>
      <c r="D13" s="52">
        <v>0</v>
      </c>
      <c r="E13" s="52">
        <v>0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x14ac:dyDescent="0.3">
      <c r="A14" s="53" t="s">
        <v>73</v>
      </c>
      <c r="B14" s="54">
        <f>SUMPRODUCT(C12:E12,C13:E13)</f>
        <v>15000</v>
      </c>
      <c r="C14" s="54"/>
      <c r="D14" s="54"/>
      <c r="E14" s="54"/>
    </row>
  </sheetData>
  <mergeCells count="2">
    <mergeCell ref="C1:F1"/>
    <mergeCell ref="G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Report 1</vt:lpstr>
      <vt:lpstr>Formulation1</vt:lpstr>
      <vt:lpstr>Formulation2</vt:lpstr>
      <vt:lpstr>Question2</vt:lpstr>
      <vt:lpstr>Question3</vt:lpstr>
      <vt:lpstr>Formulation3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2022-07-31T19:43:38Z</dcterms:created>
  <dcterms:modified xsi:type="dcterms:W3CDTF">2022-08-01T03:44:04Z</dcterms:modified>
</cp:coreProperties>
</file>