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p210-my.sharepoint.com/personal/wbivanco_practia_global/Documents/Data/proyectos/matriz de pruebas/documentos/"/>
    </mc:Choice>
  </mc:AlternateContent>
  <xr:revisionPtr revIDLastSave="0" documentId="8_{21950EF1-DF9F-450D-B0C4-489941A69D6D}" xr6:coauthVersionLast="47" xr6:coauthVersionMax="47" xr10:uidLastSave="{00000000-0000-0000-0000-000000000000}"/>
  <bookViews>
    <workbookView xWindow="28680" yWindow="-120" windowWidth="29040" windowHeight="15840" tabRatio="525" activeTab="1" xr2:uid="{00000000-000D-0000-FFFF-FFFF00000000}"/>
  </bookViews>
  <sheets>
    <sheet name="Tablero de avances" sheetId="1" r:id="rId1"/>
    <sheet name="Diseño &amp; Ejecución" sheetId="6" r:id="rId2"/>
    <sheet name="Comentarios" sheetId="7" state="hidden" r:id="rId3"/>
    <sheet name="Análisis" sheetId="2" r:id="rId4"/>
    <sheet name="Defectos" sheetId="5" r:id="rId5"/>
    <sheet name="Cierre" sheetId="4" r:id="rId6"/>
    <sheet name="Catálogo" sheetId="3" r:id="rId7"/>
  </sheets>
  <definedNames>
    <definedName name="_xlnm._FilterDatabase" localSheetId="3" hidden="1">Análisis!$B$6:$L$11</definedName>
    <definedName name="_xlnm._FilterDatabase" localSheetId="4" hidden="1">Defectos!$B$5:$U$37</definedName>
    <definedName name="_xlnm._FilterDatabase" localSheetId="1" hidden="1">'Diseño &amp; Ejecución'!$A$6:$BL$77</definedName>
    <definedName name="_xlnm._FilterDatabase" localSheetId="0" hidden="1">'Tablero de avances'!$C$10:$L$15</definedName>
    <definedName name="_xlnm.Print_Area" localSheetId="0">'Tablero de avances'!$A$1:$Q$50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xlnp="http://schemas.microsoft.com/office/spreadsheetml/2019/extlinksprops" uri="{FCE6A71B-6B00-49CD-AB44-F6B1AE7CDE65}">
      <xxlnp:externalLinksPr autoRefresh="1"/>
    </ext>
  </extLst>
</workbook>
</file>

<file path=xl/calcChain.xml><?xml version="1.0" encoding="utf-8"?>
<calcChain xmlns="http://schemas.openxmlformats.org/spreadsheetml/2006/main">
  <c r="L13" i="1" l="1"/>
  <c r="K13" i="1"/>
  <c r="J13" i="1"/>
  <c r="I13" i="1"/>
  <c r="H13" i="1"/>
  <c r="G13" i="1"/>
  <c r="D13" i="1"/>
  <c r="L12" i="1"/>
  <c r="K12" i="1"/>
  <c r="J12" i="1"/>
  <c r="I12" i="1"/>
  <c r="H12" i="1"/>
  <c r="G12" i="1"/>
  <c r="D12" i="1"/>
  <c r="L11" i="1"/>
  <c r="K11" i="1"/>
  <c r="J11" i="1"/>
  <c r="I11" i="1"/>
  <c r="H11" i="1"/>
  <c r="G11" i="1"/>
  <c r="D11" i="1"/>
  <c r="O42" i="1"/>
  <c r="J29" i="1"/>
  <c r="I35" i="1"/>
  <c r="I29" i="1"/>
  <c r="I30" i="1"/>
  <c r="F11" i="1" l="1"/>
  <c r="F12" i="1"/>
  <c r="F13" i="1"/>
  <c r="D4" i="6"/>
  <c r="U4" i="6" l="1"/>
  <c r="O13" i="1" s="1"/>
  <c r="I31" i="1" l="1"/>
  <c r="I32" i="1"/>
  <c r="I33" i="1"/>
  <c r="I34" i="1"/>
  <c r="I36" i="1" l="1"/>
  <c r="Z4" i="6" l="1"/>
  <c r="O43" i="1" l="1"/>
  <c r="D4" i="4" l="1"/>
  <c r="J34" i="1"/>
  <c r="K34" i="1"/>
  <c r="L34" i="1"/>
  <c r="O44" i="1" l="1"/>
  <c r="L30" i="1"/>
  <c r="L31" i="1"/>
  <c r="L32" i="1"/>
  <c r="L33" i="1"/>
  <c r="L35" i="1"/>
  <c r="L29" i="1"/>
  <c r="K30" i="1"/>
  <c r="K31" i="1"/>
  <c r="K32" i="1"/>
  <c r="K33" i="1"/>
  <c r="K35" i="1"/>
  <c r="K29" i="1"/>
  <c r="J30" i="1"/>
  <c r="J31" i="1"/>
  <c r="J32" i="1"/>
  <c r="J33" i="1"/>
  <c r="J35" i="1"/>
  <c r="K36" i="1" l="1"/>
  <c r="L36" i="1"/>
  <c r="L37" i="1" s="1"/>
  <c r="J36" i="1" l="1"/>
  <c r="K37" i="1" s="1"/>
  <c r="P13" i="1" l="1"/>
  <c r="L4" i="4" l="1"/>
  <c r="P14" i="1" s="1"/>
  <c r="H4" i="4"/>
  <c r="O14" i="1" s="1"/>
  <c r="L4" i="2"/>
  <c r="H4" i="2"/>
  <c r="O11" i="1" l="1"/>
  <c r="K4" i="6"/>
  <c r="O12" i="1" s="1"/>
  <c r="P11" i="1"/>
  <c r="O4" i="6"/>
  <c r="P12" i="1" s="1"/>
  <c r="O15" i="1" l="1"/>
  <c r="P15" i="1"/>
  <c r="J14" i="1"/>
  <c r="H14" i="1"/>
  <c r="J7" i="1"/>
  <c r="K7" i="1"/>
  <c r="L7" i="1"/>
  <c r="K14" i="1"/>
  <c r="I14" i="1"/>
  <c r="D14" i="1"/>
  <c r="G14" i="1"/>
  <c r="L14" i="1"/>
  <c r="F14" i="1"/>
  <c r="I7" i="1"/>
  <c r="H7" i="1"/>
  <c r="E1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Ana Gabriela Ruiz Lechuga</author>
  </authors>
  <commentList>
    <comment ref="N6" authorId="0" shapeId="0" xr:uid="{00000000-0006-0000-0000-000001000000}">
      <text>
        <r>
          <rPr>
            <b/>
            <sz val="9"/>
            <color indexed="81"/>
            <rFont val="Tahoma"/>
            <family val="2"/>
          </rPr>
          <t>Ana Gabriela Ruiz Lechuga:</t>
        </r>
        <r>
          <rPr>
            <sz val="9"/>
            <color indexed="81"/>
            <rFont val="Tahoma"/>
            <family val="2"/>
          </rPr>
          <t xml:space="preserve">
# de componentes vs ciclos de prueba completos a ejecutar</t>
        </r>
      </text>
    </comment>
    <comment ref="E10" authorId="0" shapeId="0" xr:uid="{00000000-0006-0000-0000-000002000000}">
      <text>
        <r>
          <rPr>
            <b/>
            <sz val="9"/>
            <color indexed="81"/>
            <rFont val="Tahoma"/>
            <family val="2"/>
          </rPr>
          <t>Ana Gabriela Ruiz Lechuga:</t>
        </r>
        <r>
          <rPr>
            <sz val="9"/>
            <color indexed="81"/>
            <rFont val="Tahoma"/>
            <family val="2"/>
          </rPr>
          <t xml:space="preserve">
En función al volumen de casos por día y módulo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Ana Gabriela Ruiz Lechuga</author>
    <author>tc={91346FFE-C6B4-42CA-9490-80A6CB919085}</author>
    <author>tc={17A13F16-37CA-4C4D-B4C1-E0B742E2C174}</author>
    <author>tc={595AB5CF-4691-4333-97FA-75C2D0D2E211}</author>
    <author>tc={65E34A8D-2C94-48F7-BBEA-665CFD62D0A2}</author>
    <author>tc={5E7E8DC2-A155-4013-9751-5BC0917B4FFD}</author>
  </authors>
  <commentList>
    <comment ref="K4" authorId="0" shapeId="0" xr:uid="{00000000-0006-0000-0200-000001000000}">
      <text>
        <r>
          <rPr>
            <b/>
            <sz val="9"/>
            <color indexed="81"/>
            <rFont val="Tahoma"/>
            <family val="2"/>
          </rPr>
          <t>Ana Gabriela Ruiz Lechuga:</t>
        </r>
        <r>
          <rPr>
            <sz val="9"/>
            <color indexed="81"/>
            <rFont val="Tahoma"/>
            <family val="2"/>
          </rPr>
          <t xml:space="preserve">
Estimado para el diseño,l llenar manual y en hrs</t>
        </r>
      </text>
    </comment>
    <comment ref="O4" authorId="0" shapeId="0" xr:uid="{00000000-0006-0000-0200-000002000000}">
      <text>
        <r>
          <rPr>
            <b/>
            <sz val="9"/>
            <color indexed="81"/>
            <rFont val="Tahoma"/>
            <family val="2"/>
          </rPr>
          <t>Ana Gabriela Ruiz Lechuga:</t>
        </r>
        <r>
          <rPr>
            <sz val="9"/>
            <color indexed="81"/>
            <rFont val="Tahoma"/>
            <family val="2"/>
          </rPr>
          <t xml:space="preserve">
Llenar en horas y manual</t>
        </r>
      </text>
    </comment>
    <comment ref="U4" authorId="0" shapeId="0" xr:uid="{00000000-0006-0000-0200-000003000000}">
      <text>
        <r>
          <rPr>
            <b/>
            <sz val="9"/>
            <color indexed="81"/>
            <rFont val="Tahoma"/>
            <family val="2"/>
          </rPr>
          <t>Ana Gabriela Ruiz Lechuga:</t>
        </r>
        <r>
          <rPr>
            <sz val="9"/>
            <color indexed="81"/>
            <rFont val="Tahoma"/>
            <family val="2"/>
          </rPr>
          <t xml:space="preserve">
Calculados en automático</t>
        </r>
      </text>
    </comment>
    <comment ref="Z4" authorId="0" shapeId="0" xr:uid="{00000000-0006-0000-0200-000004000000}">
      <text>
        <r>
          <rPr>
            <b/>
            <sz val="9"/>
            <color indexed="81"/>
            <rFont val="Tahoma"/>
            <family val="2"/>
          </rPr>
          <t>Ana Gabriela Ruiz Lechuga:</t>
        </r>
        <r>
          <rPr>
            <sz val="9"/>
            <color indexed="81"/>
            <rFont val="Tahoma"/>
            <family val="2"/>
          </rPr>
          <t xml:space="preserve">
Calculados en automático</t>
        </r>
      </text>
    </comment>
    <comment ref="C6" authorId="0" shapeId="0" xr:uid="{00000000-0006-0000-0200-000005000000}">
      <text>
        <r>
          <rPr>
            <b/>
            <sz val="9"/>
            <color indexed="81"/>
            <rFont val="Tahoma"/>
            <family val="2"/>
          </rPr>
          <t>Ana Gabriela Ruiz Lechuga:</t>
        </r>
        <r>
          <rPr>
            <sz val="9"/>
            <color indexed="81"/>
            <rFont val="Tahoma"/>
            <family val="2"/>
          </rPr>
          <t xml:space="preserve">
Dominio (BUS)
Aplicativo
Caso de uso
Módulo de componente (app)
Macroproceso
WS2
</t>
        </r>
      </text>
    </comment>
    <comment ref="D6" authorId="0" shapeId="0" xr:uid="{00000000-0006-0000-0200-000006000000}">
      <text>
        <r>
          <rPr>
            <b/>
            <sz val="9"/>
            <color indexed="81"/>
            <rFont val="Tahoma"/>
            <family val="2"/>
          </rPr>
          <t>Ana Gabriela Ruiz Lechuga:</t>
        </r>
        <r>
          <rPr>
            <sz val="9"/>
            <color indexed="81"/>
            <rFont val="Tahoma"/>
            <family val="2"/>
          </rPr>
          <t xml:space="preserve">
Servicios</t>
        </r>
      </text>
    </comment>
    <comment ref="G6" authorId="1" shapeId="0" xr:uid="{91346FFE-C6B4-42CA-9490-80A6CB919085}">
      <text>
        <t>[Comentario encadenado]
Su versión de Excel le permite leer este comentario encadenado; sin embargo, las ediciones que se apliquen se quitarán si el archivo se abre en una versión más reciente de Excel. Más información: https://go.microsoft.com/fwlink/?linkid=870924
Comentario:
    CP MIGRACIONES, PAGINA 3/CONTEXTO</t>
      </text>
    </comment>
    <comment ref="M6" authorId="2" shapeId="0" xr:uid="{17A13F16-37CA-4C4D-B4C1-E0B742E2C174}">
      <text>
        <t>[Comentario encadenado]
Su versión de Excel le permite leer este comentario encadenado; sin embargo, las ediciones que se apliquen se quitarán si el archivo se abre en una versión más reciente de Excel. Más información: https://go.microsoft.com/fwlink/?linkid=870924
Comentario:
    CP MIGRACIONES /TEXTO CON IMAGEN DE CADA PUNTO</t>
      </text>
    </comment>
    <comment ref="N6" authorId="0" shapeId="0" xr:uid="{00000000-0006-0000-0200-000007000000}">
      <text>
        <r>
          <rPr>
            <b/>
            <sz val="9"/>
            <color indexed="81"/>
            <rFont val="Tahoma"/>
            <family val="2"/>
          </rPr>
          <t>Ana Gabriela Ruiz Lechuga:</t>
        </r>
        <r>
          <rPr>
            <sz val="9"/>
            <color indexed="81"/>
            <rFont val="Tahoma"/>
            <family val="2"/>
          </rPr>
          <t xml:space="preserve">
Tipo de prueba</t>
        </r>
      </text>
    </comment>
    <comment ref="R6" authorId="3" shapeId="0" xr:uid="{595AB5CF-4691-4333-97FA-75C2D0D2E211}">
      <text>
        <t>[Comentario encadenado]
Su versión de Excel le permite leer este comentario encadenado; sin embargo, las ediciones que se apliquen se quitarán si el archivo se abre en una versión más reciente de Excel. Más información: https://go.microsoft.com/fwlink/?linkid=870924
Comentario:
    CP MIGRACIONES pasos en cada imagen</t>
      </text>
    </comment>
    <comment ref="X6" authorId="0" shapeId="0" xr:uid="{00000000-0006-0000-0200-000008000000}">
      <text>
        <r>
          <rPr>
            <b/>
            <sz val="9"/>
            <color indexed="81"/>
            <rFont val="Tahoma"/>
            <family val="2"/>
          </rPr>
          <t>Ana Gabriela Ruiz Lechuga:</t>
        </r>
        <r>
          <rPr>
            <sz val="9"/>
            <color indexed="81"/>
            <rFont val="Tahoma"/>
            <family val="2"/>
          </rPr>
          <t xml:space="preserve">
Valor especializado para llenado de Producción / Demanda / Desarrollo, con la adición de componente vs TC</t>
        </r>
      </text>
    </comment>
    <comment ref="AB6" authorId="0" shapeId="0" xr:uid="{00000000-0006-0000-0200-000009000000}">
      <text>
        <r>
          <rPr>
            <b/>
            <sz val="9"/>
            <color indexed="81"/>
            <rFont val="Tahoma"/>
            <family val="2"/>
          </rPr>
          <t>Ana Gabriela Ruiz Lechuga:</t>
        </r>
        <r>
          <rPr>
            <sz val="9"/>
            <color indexed="81"/>
            <rFont val="Tahoma"/>
            <family val="2"/>
          </rPr>
          <t xml:space="preserve">
Valor especializado para llenado de Producción / Demanda / Desarrollo, con la adición de componente vs TC</t>
        </r>
      </text>
    </comment>
    <comment ref="AC6" authorId="0" shapeId="0" xr:uid="{00000000-0006-0000-0200-00000A000000}">
      <text>
        <r>
          <rPr>
            <b/>
            <sz val="9"/>
            <color indexed="81"/>
            <rFont val="Tahoma"/>
            <family val="2"/>
          </rPr>
          <t>Ana Gabriela Ruiz Lechuga:</t>
        </r>
        <r>
          <rPr>
            <sz val="9"/>
            <color indexed="81"/>
            <rFont val="Tahoma"/>
            <family val="2"/>
          </rPr>
          <t xml:space="preserve">
Valor especializado para llenado de Producción / Demanda / Desarrollo, con la adición de componente vs TC</t>
        </r>
      </text>
    </comment>
    <comment ref="AD6" authorId="0" shapeId="0" xr:uid="{00000000-0006-0000-0200-00000B000000}">
      <text>
        <r>
          <rPr>
            <b/>
            <sz val="9"/>
            <color indexed="81"/>
            <rFont val="Tahoma"/>
            <family val="2"/>
          </rPr>
          <t>Ana Gabriela Ruiz Lechuga:</t>
        </r>
        <r>
          <rPr>
            <sz val="9"/>
            <color indexed="81"/>
            <rFont val="Tahoma"/>
            <family val="2"/>
          </rPr>
          <t xml:space="preserve">
Valor especializado para llenado de Producción / Demanda / Desarrollo, con la adición de componente vs TC</t>
        </r>
      </text>
    </comment>
    <comment ref="AE6" authorId="0" shapeId="0" xr:uid="{00000000-0006-0000-0200-00000C000000}">
      <text>
        <r>
          <rPr>
            <b/>
            <sz val="9"/>
            <color indexed="81"/>
            <rFont val="Tahoma"/>
            <family val="2"/>
          </rPr>
          <t>Ana Gabriela Ruiz Lechuga:</t>
        </r>
        <r>
          <rPr>
            <sz val="9"/>
            <color indexed="81"/>
            <rFont val="Tahoma"/>
            <family val="2"/>
          </rPr>
          <t xml:space="preserve">
Valor especializado para llenado de Producción / Demanda / Desarrollo, con la adición de componente vs TC</t>
        </r>
      </text>
    </comment>
    <comment ref="AF6" authorId="0" shapeId="0" xr:uid="{06675293-82CF-4F90-BA9B-5547F17FFAE5}">
      <text>
        <r>
          <rPr>
            <b/>
            <sz val="9"/>
            <color indexed="81"/>
            <rFont val="Tahoma"/>
            <family val="2"/>
          </rPr>
          <t>Ana Gabriela Ruiz Lechuga:</t>
        </r>
        <r>
          <rPr>
            <sz val="9"/>
            <color indexed="81"/>
            <rFont val="Tahoma"/>
            <family val="2"/>
          </rPr>
          <t xml:space="preserve">
Dominio (BUS)
Aplicativo
Caso de uso
Módulo de componente (app)
Macroproceso
WS2
</t>
        </r>
      </text>
    </comment>
    <comment ref="AG6" authorId="0" shapeId="0" xr:uid="{2EEA5A59-CA81-440B-8AB1-A6F7FDE0F0C0}">
      <text>
        <r>
          <rPr>
            <b/>
            <sz val="9"/>
            <color indexed="81"/>
            <rFont val="Tahoma"/>
            <family val="2"/>
          </rPr>
          <t>Ana Gabriela Ruiz Lechuga:</t>
        </r>
        <r>
          <rPr>
            <sz val="9"/>
            <color indexed="81"/>
            <rFont val="Tahoma"/>
            <family val="2"/>
          </rPr>
          <t xml:space="preserve">
Dominio (BUS)
Aplicativo
Caso de uso
Módulo de componente (app)
Macroproceso
WS2
</t>
        </r>
      </text>
    </comment>
    <comment ref="D7" authorId="4" shapeId="0" xr:uid="{65E34A8D-2C94-48F7-BBEA-665CFD62D0A2}">
      <text>
        <t>[Comentario encadenado]
Su versión de Excel le permite leer este comentario encadenado; sin embargo, las ediciones que se apliquen se quitarán si el archivo se abre en una versión más reciente de Excel. Más información: https://go.microsoft.com/fwlink/?linkid=870924
Comentario:
    Título del documento recibido</t>
      </text>
    </comment>
    <comment ref="N7" authorId="5" shapeId="0" xr:uid="{5E7E8DC2-A155-4013-9751-5BC0917B4FFD}">
      <text>
        <t>[Comentario encadenado]
Su versión de Excel le permite leer este comentario encadenado; sin embargo, las ediciones que se apliquen se quitarán si el archivo se abre en una versión más reciente de Excel. Más información: https://go.microsoft.com/fwlink/?linkid=870924
Comentario:
    Siempre funcional cuando es un nuevo requerimiento</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Ana Gabriela Ruiz Lechuga</author>
  </authors>
  <commentList>
    <comment ref="D4" authorId="0" shapeId="0" xr:uid="{00000000-0006-0000-0400-000001000000}">
      <text>
        <r>
          <rPr>
            <b/>
            <sz val="9"/>
            <color indexed="81"/>
            <rFont val="Tahoma"/>
            <family val="2"/>
          </rPr>
          <t>Ana Gabriela Ruiz Lechuga:</t>
        </r>
        <r>
          <rPr>
            <sz val="9"/>
            <color indexed="81"/>
            <rFont val="Tahoma"/>
            <family val="2"/>
          </rPr>
          <t xml:space="preserve">
Agregar el nombre de tu requerimiento</t>
        </r>
      </text>
    </comment>
    <comment ref="E6" authorId="0" shapeId="0" xr:uid="{00000000-0006-0000-0400-000002000000}">
      <text>
        <r>
          <rPr>
            <b/>
            <sz val="9"/>
            <color indexed="81"/>
            <rFont val="Tahoma"/>
            <family val="2"/>
          </rPr>
          <t>Ana Gabriela Ruiz Lechuga:</t>
        </r>
        <r>
          <rPr>
            <sz val="9"/>
            <color indexed="81"/>
            <rFont val="Tahoma"/>
            <family val="2"/>
          </rPr>
          <t xml:space="preserve">
Informativo con respecto a cualquier actividad relacionada al análisis de 1 requerimiento </t>
        </r>
      </text>
    </comment>
    <comment ref="F6" authorId="0" shapeId="0" xr:uid="{00000000-0006-0000-0400-000003000000}">
      <text>
        <r>
          <rPr>
            <b/>
            <sz val="9"/>
            <color indexed="81"/>
            <rFont val="Tahoma"/>
            <family val="2"/>
          </rPr>
          <t>Ana Gabriela Ruiz Lechuga:</t>
        </r>
        <r>
          <rPr>
            <sz val="9"/>
            <color indexed="81"/>
            <rFont val="Tahoma"/>
            <family val="2"/>
          </rPr>
          <t xml:space="preserve">
Documentación: información de otras áreas
Testware: Cualquier artefacto asociado a pruebas</t>
        </r>
      </text>
    </comment>
    <comment ref="B10" authorId="0" shapeId="0" xr:uid="{00000000-0006-0000-0400-000004000000}">
      <text>
        <r>
          <rPr>
            <b/>
            <sz val="9"/>
            <color indexed="81"/>
            <rFont val="Tahoma"/>
            <family val="2"/>
          </rPr>
          <t>Ana Gabriela Ruiz Lechuga:</t>
        </r>
        <r>
          <rPr>
            <sz val="9"/>
            <color indexed="81"/>
            <rFont val="Tahoma"/>
            <family val="2"/>
          </rPr>
          <t xml:space="preserve">
Incluir en intermedios, los registros que sean necesarios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Practia</author>
  </authors>
  <commentList>
    <comment ref="B5" authorId="0" shapeId="0" xr:uid="{4FBB44F2-40EA-4D15-AFBC-C406DBDCCECB}">
      <text>
        <r>
          <rPr>
            <b/>
            <sz val="9"/>
            <color indexed="81"/>
            <rFont val="Tahoma"/>
            <family val="2"/>
          </rPr>
          <t>Practia:</t>
        </r>
        <r>
          <rPr>
            <sz val="9"/>
            <color indexed="81"/>
            <rFont val="Tahoma"/>
            <family val="2"/>
          </rPr>
          <t xml:space="preserve">
ID que te otorga Mantis</t>
        </r>
      </text>
    </comment>
    <comment ref="D5" authorId="0" shapeId="0" xr:uid="{D8C2B700-235C-4213-9B46-B7E3D5096275}">
      <text>
        <r>
          <rPr>
            <b/>
            <sz val="9"/>
            <color indexed="81"/>
            <rFont val="Tahoma"/>
            <family val="2"/>
          </rPr>
          <t>Practia:</t>
        </r>
        <r>
          <rPr>
            <sz val="9"/>
            <color indexed="81"/>
            <rFont val="Tahoma"/>
            <family val="2"/>
          </rPr>
          <t xml:space="preserve">
Colocar el proveedor de Desarrollo
</t>
        </r>
      </text>
    </comment>
    <comment ref="H5" authorId="0" shapeId="0" xr:uid="{738DFED3-08FB-433C-852E-CE2D37C2A120}">
      <text>
        <r>
          <rPr>
            <b/>
            <sz val="9"/>
            <color indexed="81"/>
            <rFont val="Tahoma"/>
            <family val="2"/>
          </rPr>
          <t>Practia:</t>
        </r>
        <r>
          <rPr>
            <sz val="9"/>
            <color indexed="81"/>
            <rFont val="Tahoma"/>
            <family val="2"/>
          </rPr>
          <t xml:space="preserve">
Colocar el No. de la fila de la Matriz de prueba</t>
        </r>
      </text>
    </comment>
  </commentList>
</comments>
</file>

<file path=xl/sharedStrings.xml><?xml version="1.0" encoding="utf-8"?>
<sst xmlns="http://schemas.openxmlformats.org/spreadsheetml/2006/main" count="1608" uniqueCount="509">
  <si>
    <t>REPORTE DE ESTATUS - CERTIFICACIÓN</t>
  </si>
  <si>
    <t>ESTATUS GENERAL</t>
  </si>
  <si>
    <t>ID</t>
  </si>
  <si>
    <t>CERTIFICACIÓN</t>
  </si>
  <si>
    <t>AVANCE PLANEADO</t>
  </si>
  <si>
    <t>EJECUTADO</t>
  </si>
  <si>
    <t>REAL (EXITOSO)</t>
  </si>
  <si>
    <t>DESVIACIÓN</t>
  </si>
  <si>
    <t>SANIDAD</t>
  </si>
  <si>
    <t xml:space="preserve"># de Ciclos </t>
  </si>
  <si>
    <t>Detalle ejecución</t>
  </si>
  <si>
    <t>TOTAL DISEÑADO</t>
  </si>
  <si>
    <t>TOTAL PLANEADO</t>
  </si>
  <si>
    <t>TOTAL EJECUTADO</t>
  </si>
  <si>
    <t>EN PROGRESO</t>
  </si>
  <si>
    <t>EXITOSO</t>
  </si>
  <si>
    <t>FALLADO</t>
  </si>
  <si>
    <t>BLOQUEADO</t>
  </si>
  <si>
    <t>NO EJECUTADO</t>
  </si>
  <si>
    <t>FUERA DE ALCANCE</t>
  </si>
  <si>
    <t>Planificación</t>
  </si>
  <si>
    <t>Real</t>
  </si>
  <si>
    <t>Movistar Libre</t>
  </si>
  <si>
    <t>Análisis</t>
  </si>
  <si>
    <t>Compra de Bonos</t>
  </si>
  <si>
    <t xml:space="preserve">Diseño </t>
  </si>
  <si>
    <t>Consumo</t>
  </si>
  <si>
    <t>Ejecución</t>
  </si>
  <si>
    <t>Configuración</t>
  </si>
  <si>
    <t>Cierre</t>
  </si>
  <si>
    <t>Factura</t>
  </si>
  <si>
    <t>Totales hrs</t>
  </si>
  <si>
    <t>Movistar Travel</t>
  </si>
  <si>
    <t>Gestión de líneas</t>
  </si>
  <si>
    <t>Oferta Escalonada</t>
  </si>
  <si>
    <t>Registros</t>
  </si>
  <si>
    <t>Recargas</t>
  </si>
  <si>
    <t>Ayuda</t>
  </si>
  <si>
    <t>Desacople legados</t>
  </si>
  <si>
    <t>SVA´s</t>
  </si>
  <si>
    <t>Recargas SOS</t>
  </si>
  <si>
    <t xml:space="preserve">Mantenedor Negocio </t>
  </si>
  <si>
    <t>Migraciones Caribu</t>
  </si>
  <si>
    <t xml:space="preserve">Migraciones </t>
  </si>
  <si>
    <t>Mantenedor</t>
  </si>
  <si>
    <t>NBA</t>
  </si>
  <si>
    <t>Adiciones</t>
  </si>
  <si>
    <t>Renovaciones</t>
  </si>
  <si>
    <t>Totales</t>
  </si>
  <si>
    <r>
      <rPr>
        <b/>
        <sz val="11"/>
        <color theme="1"/>
        <rFont val="Calibri"/>
        <family val="2"/>
        <scheme val="minor"/>
      </rPr>
      <t xml:space="preserve">NBA, Adiciones y Renovaciones </t>
    </r>
    <r>
      <rPr>
        <sz val="11"/>
        <color theme="1"/>
        <rFont val="Calibri"/>
        <family val="2"/>
        <scheme val="minor"/>
      </rPr>
      <t xml:space="preserve"> V. sin Firma y publicación en tienda solo se valida visualización </t>
    </r>
  </si>
  <si>
    <r>
      <rPr>
        <b/>
        <sz val="11"/>
        <color theme="1"/>
        <rFont val="Calibri"/>
        <family val="2"/>
        <scheme val="minor"/>
      </rPr>
      <t xml:space="preserve">Campañas, Mantenedor y Desacople </t>
    </r>
    <r>
      <rPr>
        <sz val="11"/>
        <color theme="1"/>
        <rFont val="Calibri"/>
        <family val="2"/>
        <scheme val="minor"/>
      </rPr>
      <t xml:space="preserve"> V. Sin Firma y publicación en tienda ya no se valida </t>
    </r>
  </si>
  <si>
    <r>
      <rPr>
        <b/>
        <sz val="11"/>
        <color rgb="FF000000"/>
        <rFont val="Calibri"/>
        <family val="2"/>
      </rPr>
      <t>Compra de bonos y token</t>
    </r>
    <r>
      <rPr>
        <sz val="11"/>
        <color rgb="FF000000"/>
        <rFont val="Calibri"/>
        <family val="2"/>
      </rPr>
      <t xml:space="preserve"> se valida el flujo completo  en QA y en produccion solo se valida si los DN´s no cuentan con bono activo</t>
    </r>
  </si>
  <si>
    <t>Detalle defectos</t>
  </si>
  <si>
    <t>ABIERTA</t>
  </si>
  <si>
    <t>EN ANÁLISIS</t>
  </si>
  <si>
    <t>RE TEST</t>
  </si>
  <si>
    <t>CERRADA</t>
  </si>
  <si>
    <t xml:space="preserve">Funcional </t>
  </si>
  <si>
    <t xml:space="preserve">Notas: </t>
  </si>
  <si>
    <t>Ambiente</t>
  </si>
  <si>
    <t>Documentación</t>
  </si>
  <si>
    <t>Datos</t>
  </si>
  <si>
    <t>Código</t>
  </si>
  <si>
    <t>Cosmética</t>
  </si>
  <si>
    <t>Total</t>
  </si>
  <si>
    <t>Mejora</t>
  </si>
  <si>
    <t>Cambio de alcance</t>
  </si>
  <si>
    <t xml:space="preserve">Ambiente </t>
  </si>
  <si>
    <t>DISEÑO &amp; EJECUCIÓN DE PRUEBAS</t>
  </si>
  <si>
    <t xml:space="preserve">Requerimiento: </t>
  </si>
  <si>
    <t>Tiempo diseño:</t>
  </si>
  <si>
    <t>Real:</t>
  </si>
  <si>
    <t>Planeado:</t>
  </si>
  <si>
    <t>INGENIERO DE PRUEBA</t>
  </si>
  <si>
    <t xml:space="preserve">MÓDULO </t>
  </si>
  <si>
    <t>FUNCIONALIDAD</t>
  </si>
  <si>
    <t>PROCESO</t>
  </si>
  <si>
    <t>SEGMENTO</t>
  </si>
  <si>
    <t>PLAN</t>
  </si>
  <si>
    <t>IMPACTO</t>
  </si>
  <si>
    <t>COMPLEJIDAD</t>
  </si>
  <si>
    <t>ID CASO DE PRUEBA</t>
  </si>
  <si>
    <t>ID
Automatización</t>
  </si>
  <si>
    <t>CASO DE PRUEBA</t>
  </si>
  <si>
    <t>CATEGORÍA</t>
  </si>
  <si>
    <t>PRECONDICIONES</t>
  </si>
  <si>
    <t>PLATAFORMA</t>
  </si>
  <si>
    <t>FLUJO DE EJECUCIÓN</t>
  </si>
  <si>
    <t>RESULTADO ESPERADO</t>
  </si>
  <si>
    <t>TIPO DE EJECUCIÓN</t>
  </si>
  <si>
    <t>FECHA PLAN</t>
  </si>
  <si>
    <t>TIEMPO ESTIMADO (min)</t>
  </si>
  <si>
    <t>ESTATUS</t>
  </si>
  <si>
    <t xml:space="preserve">RESULTADO OBTENIDO </t>
  </si>
  <si>
    <t>COMENTARIOS</t>
  </si>
  <si>
    <t>DEFECTOS</t>
  </si>
  <si>
    <t>TIEMPO DE EJECUCIÓN (min)</t>
  </si>
  <si>
    <t>Validación por Legados</t>
  </si>
  <si>
    <t>CASOS AUTO. ANDROID F2</t>
  </si>
  <si>
    <t>CASOS AUTO. IOS F2</t>
  </si>
  <si>
    <t>CASOS AUTO. HMS F2</t>
  </si>
  <si>
    <t>COMENTARIOS
DE AUTOMATIZACIÓN</t>
  </si>
  <si>
    <t>Ctrl de Cambios</t>
  </si>
  <si>
    <t>Ruta Critica</t>
  </si>
  <si>
    <t>Postman</t>
  </si>
  <si>
    <t>Prepago</t>
  </si>
  <si>
    <t>N/A</t>
  </si>
  <si>
    <t>Alta</t>
  </si>
  <si>
    <t xml:space="preserve">Media </t>
  </si>
  <si>
    <t>Integración</t>
  </si>
  <si>
    <t>APP Movistar</t>
  </si>
  <si>
    <t>Manual</t>
  </si>
  <si>
    <t>Ambos</t>
  </si>
  <si>
    <t>NA</t>
  </si>
  <si>
    <t>No Automatizable</t>
  </si>
  <si>
    <t>Producción</t>
  </si>
  <si>
    <t>Regresiva</t>
  </si>
  <si>
    <t> </t>
  </si>
  <si>
    <t>Prepago/Control</t>
  </si>
  <si>
    <t>Media</t>
  </si>
  <si>
    <t>Baja</t>
  </si>
  <si>
    <t>100% Automatizado Fijo</t>
  </si>
  <si>
    <t>Semi-Automatizado Mejorable</t>
  </si>
  <si>
    <t>Control</t>
  </si>
  <si>
    <t>Pospago</t>
  </si>
  <si>
    <t>Semi-Automatizado Fijo</t>
  </si>
  <si>
    <t>Cualquier segmento</t>
  </si>
  <si>
    <t>F2 100% Automatizado</t>
  </si>
  <si>
    <t>Control/Pospago</t>
  </si>
  <si>
    <t>Todos</t>
  </si>
  <si>
    <t>Prepro</t>
  </si>
  <si>
    <t xml:space="preserve">Pantalla de consumo </t>
  </si>
  <si>
    <t>° Conexión a internet
° Computadora con navegador web para accesar a la URL descrita
° Usuario con perfil de administrador para ingresar al mantenedor de la App</t>
  </si>
  <si>
    <t>Funcional</t>
  </si>
  <si>
    <t>Planes Movistar</t>
  </si>
  <si>
    <t>Validación de parrilla de planes</t>
  </si>
  <si>
    <t>Se mostraran los planes agregados en el mantenedor con su información y costos</t>
  </si>
  <si>
    <t>Validar que la funcionalidad del botón Lo quiero sea la correcta y nos permita avanzar</t>
  </si>
  <si>
    <t xml:space="preserve">Resumen de Compra </t>
  </si>
  <si>
    <t>Texto dinámico banner gris</t>
  </si>
  <si>
    <t xml:space="preserve">Tu renta mensual se vera reflejada en tu próxima factura y deberás pagarla dentro de tu siguiente ciclo de pago </t>
  </si>
  <si>
    <t>Se muestra banner en color gris con información agregada desde el mantenedor</t>
  </si>
  <si>
    <t>Activación/Desactivación de texto dinámico</t>
  </si>
  <si>
    <t>Validar que se muestre en la app texto dinámico en caso de que en el mantenedor este configurado y encendido, de lo contrario no se va mostrar</t>
  </si>
  <si>
    <t>Botón "Continuar"</t>
  </si>
  <si>
    <t xml:space="preserve">Validar que se muestre el botón de continuar </t>
  </si>
  <si>
    <t xml:space="preserve">Se deberá habilitar el botón de continuar </t>
  </si>
  <si>
    <t>CheckOut</t>
  </si>
  <si>
    <t>Datos del usuario</t>
  </si>
  <si>
    <t>Validar que se muestre el check out  para llenar los datos del usuario</t>
  </si>
  <si>
    <t>Se podrán colocar los datos del usuario a excepción de los que ya vienen precargados esos no se podrán editar (nombre de usuario y numero de teléfono)</t>
  </si>
  <si>
    <t>Mostrar la orden Desplegar o minimizar</t>
  </si>
  <si>
    <t xml:space="preserve">validar que se pueda mostrar la orden </t>
  </si>
  <si>
    <t xml:space="preserve">se podrá mostrar la orden siempre y cuando no se minimice o únicamente desplegando la pantalla </t>
  </si>
  <si>
    <t>Correo electrónico (Requerido)</t>
  </si>
  <si>
    <t>Validar que despliegue el mensaje  de que el correo es requerido cuando  no se ingresa un correo</t>
  </si>
  <si>
    <t>Se deberá de mostrar un  mensaje de texto indicando que se requiere un correo electrónico</t>
  </si>
  <si>
    <t>Teléfono de contacto/Teléfono de Contacto adicional</t>
  </si>
  <si>
    <t>Validar que se pueda agregar  un teléfono de contacto  o teléfono  de contacto adicional</t>
  </si>
  <si>
    <t>RFC Predeterminado</t>
  </si>
  <si>
    <t xml:space="preserve">Validar que el momento de ingresar  un RFC sea valido </t>
  </si>
  <si>
    <t>Se deberá de poder ingresar un RFC Valido</t>
  </si>
  <si>
    <t>Clave de Elector (Obligatorio)</t>
  </si>
  <si>
    <t>Validar que  se despliegue un texto indicando que  la clave electoral es obligatoria</t>
  </si>
  <si>
    <t>Se deberá de  desplegar el texto  de clave electoral (obligatorio)</t>
  </si>
  <si>
    <t>Checkbox (Vengo del Extranjero)</t>
  </si>
  <si>
    <t>Validar que se puede desactivar y activar el check box (Vengo del Extranjero)</t>
  </si>
  <si>
    <t>Se deberá poder activar y desactivar el checkbox  (vengo del extranjero)</t>
  </si>
  <si>
    <t>Validar que al momento de dar click en el Botón Continuar  Prosiga con el flujo</t>
  </si>
  <si>
    <t>se deberá de continuar con el flujo correctamente</t>
  </si>
  <si>
    <t>Contrato</t>
  </si>
  <si>
    <t>Validar que se habilite el botón "Continuar"</t>
  </si>
  <si>
    <t>Se valida que botón Continuar funcione redireccionado a la siguiente pantalla del flujo</t>
  </si>
  <si>
    <t>Pago</t>
  </si>
  <si>
    <t>Redirect Multipagos</t>
  </si>
  <si>
    <t>Checkout</t>
  </si>
  <si>
    <t>Migraciones</t>
  </si>
  <si>
    <t>switch flujo de migraciones-Desactivado</t>
  </si>
  <si>
    <t xml:space="preserve">Cualquier plan </t>
  </si>
  <si>
    <t>Validar que se pueda desactivar el switch de migraciones  desde mantenedor</t>
  </si>
  <si>
    <t xml:space="preserve">1. Ingresar al mantenedor de la App Movistar MX en la URL: http://saac-dashboard-qa.mybluemix.net/auth/login
2. Ingresa usuario y su contraseña
3. Oprimir el botón "Acceder"
4. Mantenimiento                                                                                                                                                                                                                                                                                                                     5.Swich migraciones </t>
  </si>
  <si>
    <r>
      <t>Al desactivar el switch de migraciones en mantenedor la aplicación</t>
    </r>
    <r>
      <rPr>
        <b/>
        <sz val="11"/>
        <rFont val="Calibri"/>
        <family val="2"/>
        <scheme val="minor"/>
      </rPr>
      <t xml:space="preserve"> NO </t>
    </r>
    <r>
      <rPr>
        <sz val="11"/>
        <rFont val="Calibri"/>
        <family val="2"/>
        <scheme val="minor"/>
      </rPr>
      <t>deberá mostrar la opción 'Pásate a un plan' en el menú hamburguesa</t>
    </r>
  </si>
  <si>
    <t>switch flujo de migraciones-Activado</t>
  </si>
  <si>
    <t>Validar que se pueda Activar el switch de migraciones  desde mantenedor</t>
  </si>
  <si>
    <t>Al Activar el switch de migraciones en mantenedor la aplicación deberá mostrar la opción 'Pásate a un plan' en el menú hamburguesa</t>
  </si>
  <si>
    <t xml:space="preserve">Configuración de parrillas migraciones </t>
  </si>
  <si>
    <t xml:space="preserve">Validar que se haya realizado la configuarcion de parrillas migraciones desde Mantenedor NBA Flujo nativo </t>
  </si>
  <si>
    <t xml:space="preserve">1. Ingresar al mantenedor NBA de la App Movistar MX en la URL: http://saac-dashboard-qa.mybluemix.net/auth/login
2. Ingresa usuario y su contraseña
3. Oprimir el botón "Acceder"
4. Parrillas Flujos nativos
5.- Migraciones                                                                                                                                                                                                                                                                                                                     </t>
  </si>
  <si>
    <t>Se deberá mostrar la pantalla muestra el plan 1 con los campos -Código del plan-, -Diferenciador de plan-, -Nombre de plan-, -Costo del plan-, -Beneficios del plan-, -Texto de botón-, Switch-¿Caribu?-, Switch -¿Desea mostrar en el app?-, -Formulario guardado-,-Orden/Prioridad-, -Descuento-, -Monto fianza anual-, -Información de descuento-.
También en la misma pantalla deslizando un poco hacia abajo podemos encontrar un combo lista -Beneficios incluidos-, la implementación de un contenedor editor HTML para el diseño de los planes y la vista previa del diseño del plan.
En la parte inferior de la pantalla deslizando completamente hacia abajo podemos encontrar un contenedor de texto -Términos y condiciones de Uso- y otro contenedor -Contrato- con el código en HTML que debe usarse en todos los planes para el correcto funcionamiento.</t>
  </si>
  <si>
    <t xml:space="preserve">
Configuracion de parrillas Swich mostrar en la app
Plan 2 Activado</t>
  </si>
  <si>
    <t>Validar la correcta configuración del swich caribu parrillas para su posterior visualizacion en la app</t>
  </si>
  <si>
    <t>La pantalla deberá mostrar el plan 2 con los campos -Código del plan-, -Diferenciador de plan-, -Nombre de plan-, -Costo del plan-, -Beneficios del plan-, -Texto de botón-, Switch-¿Caribu?-, Switch -¿Desea mostrar en el app?-, -Formulario guardado-,-Orden/Prioridad-, -Descuento-, -Monto fianza anual-, -Información de descuento-.
Se deja Switch- ¿Caribu? - activado ya que este plan solo se visualizará en los Dns para flujo migraciones caribu
Se da clic en el botón Continuar. 
El sistema nos muestra en pantalla que la actualización se realizó de manera correcta</t>
  </si>
  <si>
    <t xml:space="preserve">
Configuracion de parrillas Swich mostrar en la app
Plan 2 Desactivado</t>
  </si>
  <si>
    <t xml:space="preserve">Validar la correcta configuración del swich caribu parrillas cuando se encuentre desactivado </t>
  </si>
  <si>
    <t xml:space="preserve">Al desactivar el switch caribu La aplicación NO debera de mostrar el plan 2 de migraciones caribu en la pantalla planes movistar </t>
  </si>
  <si>
    <t>Mantenedor Parrillas Switch Caribu plan 2 y 3 Encendido</t>
  </si>
  <si>
    <t xml:space="preserve">Validar la correcta configuracion switch caribu en las parrillas los planes 2 y 3  </t>
  </si>
  <si>
    <t>Se deberá mostrar la pantalla muestra el plan 2 y 3 con los campos -Código del plan-, -Diferenciador de plan-, -Nombre de plan-, -Costo del plan-, -Beneficios del plan-, -Texto de botón-, Switch-¿Caribu?-, Switch -¿Desea mostrar en el app?-, -Formulario guardado-,-Orden/Prioridad-, -Descuento-, -Monto fianza anual-, -Información de descuento-.
También en la misma pantalla deslizando un poco hacia abajo podemos encontrar un combo lista -Beneficios incluidos-, la implementación de un contenedor editor HTML para el diseño de los planes y la vista previa del diseño del plan.
En la parte inferior de la pantalla deslizando completamente hacia abajo podemos encontrar un contenedor de texto -Términos y condiciones de Uso- y otro contenedor -Contrato- con el código en HTML que debe usarse en todos los planes para el correcto funcionamiento.</t>
  </si>
  <si>
    <t xml:space="preserve">Mantenedor Parrillas Switch Caribu plan 1, 4y  5 Encendido  y 2, 3 Apagado </t>
  </si>
  <si>
    <t xml:space="preserve">Validar la correcta configuracion switch caribu encendido en las parrillas los planes 1, 4 y 5   y el apagado en los planes 2 y 3 </t>
  </si>
  <si>
    <t xml:space="preserve">Se deberá mostrar la pantalla muestra el plan 1, 4  y 5 con los campos -Código del plan-, -Diferenciador de plan-, -Nombre de plan-, -Costo del plan-, -Beneficios del plan-, -Texto de botón-, Switch-¿Caribu?-, Switch -¿Desea mostrar en el app?-, -Formulario guardado-,-Orden/Prioridad-, -Descuento-, -Monto fianza anual-, -Información de descuento-.
También en la misma pantalla deslizando un poco hacia abajo podemos encontrar un combo lista -Beneficios incluidos-, la implementación de un contenedor editor HTML para el diseño de los planes y la vista previa del diseño del plan.
En la parte inferior de la pantalla deslizando completamente hacia abajo podemos encontrar un contenedor de texto -Términos y condiciones de Uso- y otro contenedor -Contrato- con el código en HTML que debe usarse en todos los planes para el correcto funcionamiento. 
Al apagar el swich en los planes 2 y 3 no deberán mostrar informacion en la app </t>
  </si>
  <si>
    <t xml:space="preserve">(Migracion Caribu) inicio de sesión DN  prepago </t>
  </si>
  <si>
    <t xml:space="preserve">Validar que en la pantalla de consumo se muestre un slider con la opcion conocer planes </t>
  </si>
  <si>
    <t>1-App Movistar
2-Conexión a internet
3-Migración a plan de renta caribu cargado en BI 
4.- Slider NBA</t>
  </si>
  <si>
    <t xml:space="preserve">1.	Abrir aplicación Movistar MX
2. Pantalla de consumo
3. Slider - Conocer planes </t>
  </si>
  <si>
    <t xml:space="preserve">Al ingresar a la pantalla de consumo se deberá mostrar un slider con el boton conocer planes </t>
  </si>
  <si>
    <t xml:space="preserve">Slider boton conocer planes </t>
  </si>
  <si>
    <t xml:space="preserve">Validar que al darle clic en el botón conocer plane mande a la pantalla de los planes directamente  </t>
  </si>
  <si>
    <t>Al darle clic al boton "conocer mas planes" mandara a los planes directamente. Pantalla azul</t>
  </si>
  <si>
    <t>Desarollo comenta que el deep link manda directamente a la pantalla azul de los planes</t>
  </si>
  <si>
    <t>Menú Hamburguesa Swich Activado desde mantenedor</t>
  </si>
  <si>
    <t>Validar que el segmento prepago muestre en el menu hamburguesa la opción "Pasate a un plan"</t>
  </si>
  <si>
    <t>1-App Movistar
2-Conexión a internet
3-Migración a plan de renta caribu 
4.- Pasate a un plan</t>
  </si>
  <si>
    <t>1.	Abrir aplicación Movistar MX
2.Menú hamburguesa
3. Pasate a un Plan</t>
  </si>
  <si>
    <t xml:space="preserve">Al ser un dn apto para migración caribu mostrará la opcion pasate a un plan </t>
  </si>
  <si>
    <t xml:space="preserve">Inicio de sesión DN  prepago  </t>
  </si>
  <si>
    <t xml:space="preserve">Switch Migracione Desactivado desde mantenedor </t>
  </si>
  <si>
    <t>Validar que al estar desactivado el swich de migraciones en mantenedor al ingresar al menu hamburguesa de la app NO muestre la opción "Pasate a un plan"</t>
  </si>
  <si>
    <t>1-App Movistar
2-Conexión a internet
3-Migración a plan de renta caribu 
4.-Nio mostrar Pasate a un plan</t>
  </si>
  <si>
    <t>1.	Abrir aplicación Movistar MX
2.Menú hamburguesa
3. No mostrar Pasate a un Plan</t>
  </si>
  <si>
    <t>No se debera mostrar la opcion de migraciones Pasate a un plan cuando el swich de migraciones se encuentre desactivado desde mantenedor</t>
  </si>
  <si>
    <t xml:space="preserve">Pasate a un plan </t>
  </si>
  <si>
    <t>Validar que al darle clic en la opcion pasate un plan nos mande al la pantalla de "Pasate a un plan"</t>
  </si>
  <si>
    <t xml:space="preserve">Se deberá mostrar una pantalla azul "Pasate a un plan" al darle clic a la opcion pasate a un plan </t>
  </si>
  <si>
    <t xml:space="preserve">Pantalla Pasate a un plan </t>
  </si>
  <si>
    <t>Botón pasarme a un plan</t>
  </si>
  <si>
    <t>Validar que se muestre el boton verde "Pasarme a un plan"</t>
  </si>
  <si>
    <t xml:space="preserve">1-App Movistar
2-Conexión a internet
3-Migración a plan de renta caribu 
4.- Pasate a un plan
</t>
  </si>
  <si>
    <t>1.	Abrir aplicación Movistar MX
2.Menú hamburguesa
3. Pasate a un Plan
4.pantalla pasate a un plan
5.- boton pasarme a un plan</t>
  </si>
  <si>
    <t>Se debera mostrar un boton verde con el texto "Pasarme a un plan"</t>
  </si>
  <si>
    <t>Validar que al darle clic en el botón pasarme a un plan mande a la parrilla de planes</t>
  </si>
  <si>
    <t>Al darle clic al botón" pasarme a un plan " deberá mandar a la parrilla de los planes</t>
  </si>
  <si>
    <t>Validar se muestren los planes configurados para Pasate a un plan</t>
  </si>
  <si>
    <t xml:space="preserve">1-App Movistar
2-Conexión a internet
3-Migración a plan de renta caribu caribu 
4.- Pasate a un plan
</t>
  </si>
  <si>
    <t>1.	Abrir aplicación Movistar MX
2.Menú hamburguesa
3. Opción Pasate a un Plan</t>
  </si>
  <si>
    <t>Botón Acepta</t>
  </si>
  <si>
    <r>
      <t xml:space="preserve">se deberá poder continuar al momento de dar clic en </t>
    </r>
    <r>
      <rPr>
        <b/>
        <sz val="10"/>
        <color rgb="FF000000"/>
        <rFont val="Calibri"/>
        <family val="2"/>
      </rPr>
      <t xml:space="preserve">Lo quiero </t>
    </r>
  </si>
  <si>
    <t xml:space="preserve">Confirma tu identidad </t>
  </si>
  <si>
    <t xml:space="preserve">Confirmacion de identidad </t>
  </si>
  <si>
    <t>Validar que se muestre la pantalla solciitando datos personales para la confimació de identidad</t>
  </si>
  <si>
    <t xml:space="preserve">Se debera mostrar una pantalla de confirmación de indentidad solicitando los siguentes datos: 
1.- Correo electrónico
2.- Telefono de contacto 
3.- RFC con Homoclave </t>
  </si>
  <si>
    <t>Confirmacion de identidad datos incorrectos</t>
  </si>
  <si>
    <t>Validar que se muestre warning en cada campo de texto</t>
  </si>
  <si>
    <t>Se debera mostrar un warning en cada campo de texto de datos personal es al colocar información incorrecta</t>
  </si>
  <si>
    <t xml:space="preserve">Botón Continuar </t>
  </si>
  <si>
    <t xml:space="preserve">Validar que al seleccionar el botón continuar permita avanzar a la pantalla de  check out </t>
  </si>
  <si>
    <t>Al darle clic al boton conitnuar deberá mandar a la pantalla de check out (dirección de facturación)</t>
  </si>
  <si>
    <t xml:space="preserve">Boton Editar datos de contacto </t>
  </si>
  <si>
    <t xml:space="preserve">Validar que al seleccionar el botón Editar contactos  permita la edición de los datos reviamente ingresados </t>
  </si>
  <si>
    <t>Al darle clic en el btón Editar contactos deberá permitir la edición de los datos previamente ingresados para la confirmación de identidad</t>
  </si>
  <si>
    <t xml:space="preserve">Boton Guardar y continuar / botón cancelar   </t>
  </si>
  <si>
    <t>Validar que al presionar el botón de guardar y continuar permita guardar los datos y avanzar a la siguiente pantalla y al darle clic en cancelar no se guarden los datos</t>
  </si>
  <si>
    <t>1-App Movistar
2-Conexión a internet
3-Migración a plan de renta caribu caribu
4.- Pasate a un plan</t>
  </si>
  <si>
    <t>1. Abrir aplicación Movistar MX
2.Menú hamburguesa
3. Opción Pasate a un Plan</t>
  </si>
  <si>
    <t>Al presionar el botón de guardar y continuar permita guardar los datos y avanzar a la siguiente pantalla y al darle clic en cancelar no se guarden los datos</t>
  </si>
  <si>
    <t>Datos incorrectos</t>
  </si>
  <si>
    <t xml:space="preserve">Validar que al ingresar los datos incorrectos se bloquee la pantalla y no permita continuar con el fliujo </t>
  </si>
  <si>
    <t xml:space="preserve">Al ingresar los datos incorrectos en alfguno de los siguientes puntos:
1.- Correo electrónico erroneo
2.- Telefono de contacto erroneo
3.- RFC con Homoclave  erroneo
se bloquee el botón y no permita continuar con el flujo </t>
  </si>
  <si>
    <t>Dirección de facturación</t>
  </si>
  <si>
    <t>Debe permitir colocar la información de dirección de facturación</t>
  </si>
  <si>
    <t>Pantalla para ingresar datos:
-Calle
-Número exterior
-Número interior
-Código Postal
-Colonia
-Delegación o Municipio
-Botón siguiente (se activa hasta tener la información completa)</t>
  </si>
  <si>
    <t>Se valida pantalla de contrato con redireccionamiento a los links que contiene y check box</t>
  </si>
  <si>
    <t>Pantalla con los siguientes elementos:
-Título
-Texto con links
-Link Contrato
-Link Claúsulas
-Link Carta de derechos
-Link Políticas
-Chel box Manifiesto mi consentimiento
-Check box Acepto términos y condiciones
Botón siguiente</t>
  </si>
  <si>
    <t xml:space="preserve">Validar información de contrato </t>
  </si>
  <si>
    <t>Se verifica la información del contrato</t>
  </si>
  <si>
    <t>Banner de error</t>
  </si>
  <si>
    <t>Validar que al tener algun error en el flujo se muestre banner</t>
  </si>
  <si>
    <t xml:space="preserve">1-App Movistar
-Finalizar el flujo hasta pantalla exitosa
-Menú hamburguesa
Pasate a un  plan
</t>
  </si>
  <si>
    <t xml:space="preserve">Se muestra banner rojo inferior con texto:
"Ups, por el momento no se puede realizar esta opión.Inténtalo más tarde"
</t>
  </si>
  <si>
    <t>Flujo exitoso</t>
  </si>
  <si>
    <t>Pantalla de éxito</t>
  </si>
  <si>
    <t>Verificar información en la pantalla de éxito</t>
  </si>
  <si>
    <t>Se muestra información del plan:
-Orden
-Plan-Total del plan
-Fianza
-Renta mensual
Datos personales:
-Nombre
-Correo
-Teléfono</t>
  </si>
  <si>
    <t>Tu cambio esta en proceso</t>
  </si>
  <si>
    <t>Validar pantalla cambio en proceso</t>
  </si>
  <si>
    <t xml:space="preserve">Se muestra pantalla con elementos:
-Tu cambio está en proceso
-Imagen
</t>
  </si>
  <si>
    <t>Procesando cambio</t>
  </si>
  <si>
    <t>Debe mostrar spinner de carga y enviar a consumo</t>
  </si>
  <si>
    <t xml:space="preserve">Se muestra spinner de carga y envía a pantalla de consumo con el plan elegido en la migración
</t>
  </si>
  <si>
    <t>Banner ya tienes un plan</t>
  </si>
  <si>
    <t>Debe mostrar banner en la pantalla de consumo</t>
  </si>
  <si>
    <t>Se muestra banner "¡Listo! Ya tienes un plan XXXXX ¡Disfrutálo!</t>
  </si>
  <si>
    <t xml:space="preserve">(Migracion Normal) inicio de sesión DN  prepago </t>
  </si>
  <si>
    <t xml:space="preserve">Menú Hamburguesa </t>
  </si>
  <si>
    <t>1-App Movistar
2-Conexión a internet
3-Migración a plan de renta
4.- Pasate a un plan</t>
  </si>
  <si>
    <t>1. Abrir aplicación Movistar MX
2.Menú hamburguesa
3. Pasate a un Plan</t>
  </si>
  <si>
    <t xml:space="preserve">Al ser un dn apto para migración  mostrará la opcion pasate a un plan </t>
  </si>
  <si>
    <t>1-App Movistar
2-Conexión a internet
3-Migración a plan de renta caribu
4.- Pasate a un plan</t>
  </si>
  <si>
    <t>1. Abrir aplicación Movistar MX
2.Menú hamburguesa
3. Pasate a un Plan
4.pantalla pasate a un plan
5.- boton pasarme a un plan</t>
  </si>
  <si>
    <t>Validar que al darle clic en el botón pasarme a un plan mande a Historial Crediticio</t>
  </si>
  <si>
    <t>1-App Movistar
2-Conexión a internet
3-Migración a plan de renta 
4.- Pasate a un plan</t>
  </si>
  <si>
    <t>Al darle clic al botón" pasarme a un plan " deberá mandar a Historial Crediticio</t>
  </si>
  <si>
    <t>Historial crediticio</t>
  </si>
  <si>
    <t>Banner Tus datos</t>
  </si>
  <si>
    <t>Validar que se muestre banner "Tus datos están protegidos"</t>
  </si>
  <si>
    <t>Visualizar Banner "Tus datos están protegidos"
Se debe cerrar al dar click en "Entendido"</t>
  </si>
  <si>
    <t>Campo RFC</t>
  </si>
  <si>
    <t>Validar campo de texto para RFC</t>
  </si>
  <si>
    <t>Campo RFC permite clocar datos correctamente
Se muestra tooltip</t>
  </si>
  <si>
    <t xml:space="preserve">Tooltip pantalla “Si no conoces tu RFC, encuéntralo aquí” </t>
  </si>
  <si>
    <t xml:space="preserve">Se muestra Si no conoces tu RFC, encuéntralo *aquí (link a página de hacienda) </t>
  </si>
  <si>
    <t>Preguntas</t>
  </si>
  <si>
    <t> Validar que muestre y permita responder las preguntas de historial</t>
  </si>
  <si>
    <t xml:space="preserve">Se muestran las preguntas:
*¿Tienes tarjeta de crédito vigente
* ¿En los últimos dos años recibiste un crédito automotriz?
*¿Recibiste un crédito hipotecario en los últimos 6 años?
 Con sus respectivas casillas para responder SI/NO
</t>
  </si>
  <si>
    <t>Check box Autorizo y Avsio de privacidad</t>
  </si>
  <si>
    <t> Validar que muestre check box para autorizar y el aviso de privacidad</t>
  </si>
  <si>
    <t>Se muestran los check box:
*Autorizo a Telefónic
a Movistar a consultar el buró de crédito  *Acepto el aviso de privacidad que contiene un vínculo para visualizar el aviso de privacidad (Link redirecciona al aviso de privacidad)</t>
  </si>
  <si>
    <t xml:space="preserve">No muestra el texto *Autorizo a Telefónica
</t>
  </si>
  <si>
    <t>Botón continuar y spinner</t>
  </si>
  <si>
    <t> Validarpermite continuar despues de sleccionar todo la información</t>
  </si>
  <si>
    <t>Se muestra el botón habilitado para continuar
Spinner de carga indica que el buró esta siendo revisado</t>
  </si>
  <si>
    <t xml:space="preserve">Muestra dos planes con el encabezado de la letra a
</t>
  </si>
  <si>
    <t xml:space="preserve">Beneficios de tener un plan </t>
  </si>
  <si>
    <t xml:space="preserve">Muestra información con los beneficios que tenemos </t>
  </si>
  <si>
    <t>Se muestran los beneficios que se tienen
Botón continuar</t>
  </si>
  <si>
    <t xml:space="preserve">Validar que en el resumen de compra se encuentren los elementos correspondientes al plan seleccionado. </t>
  </si>
  <si>
    <t xml:space="preserve">1-App Movistar
2-Conexión a internet
3-Pasate a un plan </t>
  </si>
  <si>
    <t xml:space="preserve">"1. Abrir la APP Movistar MX
2. Se muestra pantalla  de consumo
3. ir al menú  hamburguesa
4.Pasate a un plan
5. Resumen de compra </t>
  </si>
  <si>
    <t xml:space="preserve">Se deberán mostrar los siguientes
los siguientes elementos:
*Plan - Costo
*Domiciliación aplicada - Costo
*Costo del plan con descuento
*Mensualidad de tu nueva línea 
*Fianza anual $200
*Envío- Gratis
*Paga hoy
*Texto dinamico en gris. </t>
  </si>
  <si>
    <t xml:space="preserve">Muestra una difencia algunos elementos figma/app
</t>
  </si>
  <si>
    <t>Tool Tip naranja</t>
  </si>
  <si>
    <t xml:space="preserve">Validar que al seleccionar el Tool Tip naranja nos muestre el siguiente mensaje  “Este monto corresponde a la fianza anual, no es un anticipo de tu renta”. </t>
  </si>
  <si>
    <r>
      <t xml:space="preserve">Al seleccionar el Tool tip naranja debera mostrar el siguiente mensaje  </t>
    </r>
    <r>
      <rPr>
        <b/>
        <sz val="11"/>
        <color rgb="FF000000"/>
        <rFont val="Calibri"/>
        <family val="2"/>
      </rPr>
      <t xml:space="preserve">“Este monto corresponde a la fianza anual, no es un anticipo de tu renta”. </t>
    </r>
  </si>
  <si>
    <t xml:space="preserve">En caso de estar encendido el texto dinámico en la app deberá decir :
Tu renta mensual se verá reflejada en tu próxima factura y deberás pagarla dentro de tu siguiente ciclo de pago.  (en caso de estar apagado no deberá mostrarse) </t>
  </si>
  <si>
    <t xml:space="preserve">Se deberá de poder agregar un numero telefónico y numero adicional </t>
  </si>
  <si>
    <t>Check out</t>
  </si>
  <si>
    <t xml:space="preserve">Validar que al ingresar los datos incorrectos se bloquee la pantalla y no permita continuar con el flujo </t>
  </si>
  <si>
    <t xml:space="preserve">"1. Abrir la APP Movistar MX
2. Se muestra pantalla  de consumo
3. ir al menú  hamburguesa
4.Pasate a un plan
5. Resumen de compra 
6.- Check out </t>
  </si>
  <si>
    <t>Spinner de carga</t>
  </si>
  <si>
    <t xml:space="preserve">Validar que al darle clic al boton siguiente aparezca un spinner de carga </t>
  </si>
  <si>
    <t>Se deberá mostrar un spinner de carga con el siguiente texto " Esto puede tomar algo de tiempo, por favor no actualices tu pantalla"</t>
  </si>
  <si>
    <t>1-App Movistar
2-Conexión a internet
3-Pasate a un plan 
4.- Contar con un DN prepago</t>
  </si>
  <si>
    <t xml:space="preserve">"1. Abrir la APP Movistar MX
2. Se muestra pantalla  de consumo
3. ir al menú  hamburguesa
4.Seleccionar la opción Pasate a un Plan 
5.Seleccionar la opción agregar
6. Seleccionar el botón continuar.
7. Seleccionar el plan deseado.
8. Clic al botón contratar </t>
  </si>
  <si>
    <t>Validar que redireccione correctamente de la pantalla de Multipagos</t>
  </si>
  <si>
    <t>"1. Abrir la APP Movistar MX
2. Se muestra pantalla  de consumo
3. ir al menú  hamburguesa
4.Seleccionar la opción de Pasate a un plan
5.Seleccionar la opción agregar
6. Seleccionar el botón continuar.
7. Seleccionar el plan deseado.
8. Clic al botón contratar
9. Pantalla resumen de compra.
10. Se ve botón de chekbox
11.No Seleccionar el Checkbox
12.pantalla checkout
13.- Multipagos</t>
  </si>
  <si>
    <t xml:space="preserve">Se deberán mostrar los siguientes elementos: 
*Número de Folio
*Referencia, Concepto del pago 
*Importe a pagar
*Opciones de pago ya sea tarjeta de crédito, débito o American Express 
*el botón Regresar </t>
  </si>
  <si>
    <t>Medio de Pago (ingresar tu método de Pago)</t>
  </si>
  <si>
    <t xml:space="preserve">Validar que se puedan ingresar los metodos de pago (Tarjeta Debito/Credito) o (American Express) para proceder con el pago </t>
  </si>
  <si>
    <t xml:space="preserve">Se deberan ingresar los siguientes datos de la tarjeta para el pago: 
-Nombre del titular 
-Numero de Tarjeta 
-Fecha de Vencimiento
-Cvv
Botón pagar 
</t>
  </si>
  <si>
    <t xml:space="preserve">Pagar </t>
  </si>
  <si>
    <t xml:space="preserve">Botón Pagar /regresar </t>
  </si>
  <si>
    <t>Validar que al presionar el botón de pagar nos mande información sobre el pago y nos permita continuar con el pago / en caso de seleccionar regresar nos mandara de nuevo a ingresar datos de pago</t>
  </si>
  <si>
    <t>Al darle clic en pagar deberá mandar información del pago y permitirá continuar con el pago/ En caso de seleccionar el boton  rgresar mandara de nuevo a ingresar datos del pago</t>
  </si>
  <si>
    <t>Botón continuar</t>
  </si>
  <si>
    <t>Validar que al darle clic al botón continuar redirigirá de nuevo a la APP Movistar y muestre la pantalla de cambio exitoso</t>
  </si>
  <si>
    <t>Al darle clic en el botón de continuar debera redireccionar de nuevo a  APP Movistar y deberá mostrar la pantalla de cambio exitoso</t>
  </si>
  <si>
    <t xml:space="preserve">Validar la pantalla de cambio exitoso en azul </t>
  </si>
  <si>
    <r>
      <rPr>
        <sz val="10"/>
        <color rgb="FF000000"/>
        <rFont val="Calibri"/>
        <family val="2"/>
      </rPr>
      <t xml:space="preserve">Al concluir con el pago se deberá mostar una patalla de cambio exitoso en la APP con los siguientes elementos:
¡Cambio Exitoso!
Recibiras un correo de confiirmación 
¡Listo! ahora tienes un plan (palomita verde)
Orden (numero)
Plan: 
Domiciliación aplicada 
Total del plan 
Pagaste
Renta Mensual
</t>
    </r>
    <r>
      <rPr>
        <b/>
        <sz val="10"/>
        <color rgb="FF000000"/>
        <rFont val="Calibri"/>
        <family val="2"/>
      </rPr>
      <t xml:space="preserve">Datos Personales 
</t>
    </r>
    <r>
      <rPr>
        <sz val="10"/>
        <color rgb="FF000000"/>
        <rFont val="Calibri"/>
        <family val="2"/>
      </rPr>
      <t>Nombre 
Correo electronico
Telefono</t>
    </r>
  </si>
  <si>
    <t>Bloqueo de pantalla</t>
  </si>
  <si>
    <t xml:space="preserve">Validar que al seleccionar las diferentes opciones RSOS, Recarga, Compra, Movistar libre, muestre la pantalla de cambio en proceso </t>
  </si>
  <si>
    <t>Se debera bloquear las opciones con la pantalla de cambio en proceso al seleccionar las opciones: RSOS, Recarga, Compra y Movistar libre.</t>
  </si>
  <si>
    <t xml:space="preserve">Muestra el texto diferente Figma/App
</t>
  </si>
  <si>
    <t xml:space="preserve">Desarrollo comenta que pueden aparecer diferente para cada escenario el bloqueo de pantalla
</t>
  </si>
  <si>
    <t xml:space="preserve">Muestra el banner con un plan diferente
</t>
  </si>
  <si>
    <t>Desarrollo</t>
  </si>
  <si>
    <t>Alto</t>
  </si>
  <si>
    <t xml:space="preserve">Caso de prueba </t>
  </si>
  <si>
    <t xml:space="preserve">Pruebas </t>
  </si>
  <si>
    <t xml:space="preserve">Modulo </t>
  </si>
  <si>
    <t>Comentarios</t>
  </si>
  <si>
    <t># de casos</t>
  </si>
  <si>
    <t>Columna1</t>
  </si>
  <si>
    <t xml:space="preserve">Pasa GB </t>
  </si>
  <si>
    <r>
      <t xml:space="preserve">1. Visualización de la funcionalidad 
2. Pase de GB a otro DN 
</t>
    </r>
    <r>
      <rPr>
        <sz val="11"/>
        <color rgb="FFFF0000"/>
        <rFont val="Calibri"/>
        <family val="2"/>
        <scheme val="minor"/>
      </rPr>
      <t>3. Validación en CRM y AA</t>
    </r>
    <r>
      <rPr>
        <sz val="11"/>
        <color theme="1"/>
        <rFont val="Calibri"/>
        <family val="2"/>
        <scheme val="minor"/>
      </rPr>
      <t xml:space="preserve">
</t>
    </r>
    <r>
      <rPr>
        <sz val="11"/>
        <color rgb="FFFF0000"/>
        <rFont val="Calibri"/>
        <family val="2"/>
        <scheme val="minor"/>
      </rPr>
      <t>4. Pide GB a otro DN
5. Validación en CRM y AA</t>
    </r>
  </si>
  <si>
    <t xml:space="preserve">1. Prepago 
2. Pospago/Hibrido </t>
  </si>
  <si>
    <t>De momento solo para Pospago/Hibrido</t>
  </si>
  <si>
    <t xml:space="preserve">Se le  modifico  el texto  en el  campo  funcionalidad </t>
  </si>
  <si>
    <t xml:space="preserve">1. Funcionalidad apagada/ encedida en mantenedor 
2. Banner dentro del APP </t>
  </si>
  <si>
    <t xml:space="preserve">1. Prepago 
2. Pospago
3. Hibrido </t>
  </si>
  <si>
    <t xml:space="preserve">1. Visualización dentro del APP </t>
  </si>
  <si>
    <t>Solo se validará con un segmento y se deja una configuración fija en QA</t>
  </si>
  <si>
    <t>Solo quedarian 8 casos .ya que  se va atener una configuracion  fija de QA en el mantenedor</t>
  </si>
  <si>
    <r>
      <t xml:space="preserve">1. Visualización dentro del APP 
2. Flujo completo hasta la pasarela de pagos </t>
    </r>
    <r>
      <rPr>
        <sz val="11"/>
        <color rgb="FFFF0000"/>
        <rFont val="Calibri"/>
        <family val="2"/>
        <scheme val="minor"/>
      </rPr>
      <t>cuando se apunta a legados productivos
3. Flujo completo cuando se apunta a legados en QA</t>
    </r>
  </si>
  <si>
    <t xml:space="preserve">1. Pospago/Hibrido </t>
  </si>
  <si>
    <t>Se deja un configuración fija en QA</t>
  </si>
  <si>
    <t>1-Flujohasta la pasarela de pagos a puntado a productivos.
2-Flujo  completo  cuando se apunta a QA</t>
  </si>
  <si>
    <r>
      <t xml:space="preserve">1. Visualización dentro del APP 
2. Compra de SVA 
3. Asignación de beneficios 
</t>
    </r>
    <r>
      <rPr>
        <sz val="11"/>
        <color rgb="FFFF0000"/>
        <rFont val="Calibri"/>
        <family val="2"/>
        <scheme val="minor"/>
      </rPr>
      <t>4. Desactivación</t>
    </r>
    <r>
      <rPr>
        <sz val="11"/>
        <color theme="1"/>
        <rFont val="Calibri"/>
        <family val="2"/>
        <scheme val="minor"/>
      </rPr>
      <t xml:space="preserve">
</t>
    </r>
    <r>
      <rPr>
        <sz val="11"/>
        <color rgb="FFFF0000"/>
        <rFont val="Calibri"/>
        <family val="2"/>
        <scheme val="minor"/>
      </rPr>
      <t xml:space="preserve">5. Validación en CRM activación </t>
    </r>
  </si>
  <si>
    <t xml:space="preserve">1. Prepago 
2. Pospago/Hibrido
 </t>
  </si>
  <si>
    <t>Replicar en cada segmento y solo un SVA por segmento</t>
  </si>
  <si>
    <t>10 casos</t>
  </si>
  <si>
    <t>Se debe editar los casos para que se homologuen  todo los  segmentos . ya se tienen marcados lo que se  pueden quitar.</t>
  </si>
  <si>
    <r>
      <t xml:space="preserve">1. Visualización dentro del APP 
2. Compra de recarga 
3. Asignación de beneficios 
</t>
    </r>
    <r>
      <rPr>
        <sz val="11"/>
        <color rgb="FFFF0000"/>
        <rFont val="Calibri"/>
        <family val="2"/>
        <scheme val="minor"/>
      </rPr>
      <t>4. Pago de deuda total</t>
    </r>
  </si>
  <si>
    <t>1. Prepago</t>
  </si>
  <si>
    <t>4 casos</t>
  </si>
  <si>
    <t xml:space="preserve">1. Visualización dentro del APP 
2. Personalización 
3. Asignación de beneficios </t>
  </si>
  <si>
    <t xml:space="preserve">1. Visualización dentro del APP 
2. Compra de bono
3. Asignación de beneficios </t>
  </si>
  <si>
    <t xml:space="preserve">1. Visualización dentro del APP 
2. Validación de beneficios mostrados </t>
  </si>
  <si>
    <t xml:space="preserve">1. Visualización dentro del APP 
2. Pago de factura
3. Asignación de beneficios 
4. Visualización en graficas de consumo </t>
  </si>
  <si>
    <t xml:space="preserve">1. Pospago 
2. Hibrido </t>
  </si>
  <si>
    <t xml:space="preserve">1. Visualización dentro del APP 
</t>
  </si>
  <si>
    <t xml:space="preserve">1. Visualización dentro del APP 
2. Agregar mas lineas </t>
  </si>
  <si>
    <t xml:space="preserve">1. Prepago </t>
  </si>
  <si>
    <t xml:space="preserve">1. Poder realizar el registro de un nuevo DN 
2. Envio de mensaje por sms para registro 
3. Registro exitoso 
4. Asignación de bono
5. Pantalla de consumos </t>
  </si>
  <si>
    <t xml:space="preserve">1. Visualización dentro del APP 
2. Pago de recarga 
3. Asignación de beneficios 
4. Visualización en graficas de consumo </t>
  </si>
  <si>
    <t xml:space="preserve">1. Prepago  
2. Hibrido </t>
  </si>
  <si>
    <t>Se deja un configuración fija en QA
Con R3 (sin pago inicial) y R1 ó R2 (con pago inicial y redirección a pasarela de pagos)</t>
  </si>
  <si>
    <t xml:space="preserve">En esta matriz  no se tienen  los casos </t>
  </si>
  <si>
    <t>ANÁLISIS DE PRUEBAS</t>
  </si>
  <si>
    <t>ING DE PRUEBAS</t>
  </si>
  <si>
    <t>ESCENARIO</t>
  </si>
  <si>
    <t>ID ACTIVIDAD</t>
  </si>
  <si>
    <t>TAREA</t>
  </si>
  <si>
    <t>DURACIÓN (min)</t>
  </si>
  <si>
    <t>TIEMPO TOTAL DE ANÁLISIS (min)</t>
  </si>
  <si>
    <t>Revisión y carga de Doc</t>
  </si>
  <si>
    <t>Analisis de RM</t>
  </si>
  <si>
    <t>TESTWARE</t>
  </si>
  <si>
    <t>POR INICIAR</t>
  </si>
  <si>
    <t>Creación de Matriz</t>
  </si>
  <si>
    <t>Envio de Matriz de Pruebas para Vo.Bo. de Produccion y Usuario</t>
  </si>
  <si>
    <t xml:space="preserve">Actualizacion de Estatus en JIRA </t>
  </si>
  <si>
    <t>Carga de casos de Testlink</t>
  </si>
  <si>
    <t>REPORTE DE DEFECTOS - CERTIFICACIÓN</t>
  </si>
  <si>
    <t>* Bloques de apps</t>
  </si>
  <si>
    <t>Primera Versión</t>
  </si>
  <si>
    <t>Segunda Versión</t>
  </si>
  <si>
    <t>Tercer Versión</t>
  </si>
  <si>
    <t>Cuarta Versión</t>
  </si>
  <si>
    <t>Quinta Versión</t>
  </si>
  <si>
    <t xml:space="preserve">ID Defecto </t>
  </si>
  <si>
    <t>Plataforma</t>
  </si>
  <si>
    <t>Suministrador</t>
  </si>
  <si>
    <t>Tipificación</t>
  </si>
  <si>
    <t>Fecha Alta</t>
  </si>
  <si>
    <t>Descripción</t>
  </si>
  <si>
    <t>ID Caso de prueba asociado</t>
  </si>
  <si>
    <t>Asignado a:</t>
  </si>
  <si>
    <t>Fecha compromiso:</t>
  </si>
  <si>
    <t>Área:</t>
  </si>
  <si>
    <t>Estatus</t>
  </si>
  <si>
    <t>Fecha Solución:</t>
  </si>
  <si>
    <t xml:space="preserve">Ciclos de Prueba (re test) </t>
  </si>
  <si>
    <t xml:space="preserve">Comentarios </t>
  </si>
  <si>
    <t>Clasificación</t>
  </si>
  <si>
    <t>Fecha
hora</t>
  </si>
  <si>
    <t>APP</t>
  </si>
  <si>
    <t>CIERRE DE PRUEBAS</t>
  </si>
  <si>
    <t xml:space="preserve">Generación de Certificado </t>
  </si>
  <si>
    <t>PENDIENTE</t>
  </si>
  <si>
    <t>Actualización de ticket Jira</t>
  </si>
  <si>
    <t>Carga de evidencias finales</t>
  </si>
  <si>
    <t xml:space="preserve">Cierre de defectos en herramienta </t>
  </si>
  <si>
    <t>Envío de certificado y cierre de atención</t>
  </si>
  <si>
    <t>Actividad (solo análisis)</t>
  </si>
  <si>
    <t>Origen</t>
  </si>
  <si>
    <t>Estatus (docum)</t>
  </si>
  <si>
    <t>Prioridad</t>
  </si>
  <si>
    <t>Status</t>
  </si>
  <si>
    <t>Impacto</t>
  </si>
  <si>
    <t>Tipo de Prueba</t>
  </si>
  <si>
    <t>TIPO DE DEFECTO</t>
  </si>
  <si>
    <t>Tipo de Ejecución</t>
  </si>
  <si>
    <t>Área</t>
  </si>
  <si>
    <t>Validacion por Legados</t>
  </si>
  <si>
    <t>DOCUMENTACIÓN</t>
  </si>
  <si>
    <t>SCL</t>
  </si>
  <si>
    <t>DOCUMENTAL TECNICA</t>
  </si>
  <si>
    <t>Componente</t>
  </si>
  <si>
    <t>Demanda</t>
  </si>
  <si>
    <t>FE</t>
  </si>
  <si>
    <t>INSTALACIÓN</t>
  </si>
  <si>
    <t>EN CURSO</t>
  </si>
  <si>
    <t xml:space="preserve">Medio </t>
  </si>
  <si>
    <t>100% Automatizado</t>
  </si>
  <si>
    <t>EXTRANET</t>
  </si>
  <si>
    <t>FUNCIONAL</t>
  </si>
  <si>
    <t>Bajo</t>
  </si>
  <si>
    <t>Usuario</t>
  </si>
  <si>
    <t>ONIX</t>
  </si>
  <si>
    <t>DOCUMENTAL FUNCIONAL</t>
  </si>
  <si>
    <t>100% Automatizado Mantenimiento</t>
  </si>
  <si>
    <t>Certificación</t>
  </si>
  <si>
    <t>SAR</t>
  </si>
  <si>
    <t>INFRAESTRUCTURA</t>
  </si>
  <si>
    <t>Performace</t>
  </si>
  <si>
    <t>SOA</t>
  </si>
  <si>
    <t>Semi-Automatizado</t>
  </si>
  <si>
    <t>Proyecto</t>
  </si>
  <si>
    <t>P+S 2.6</t>
  </si>
  <si>
    <t>PORTABILIDAD</t>
  </si>
  <si>
    <t>DSA</t>
  </si>
  <si>
    <t>Semi-Automatizado Mantenimiento</t>
  </si>
  <si>
    <t>E-COMMERCE</t>
  </si>
  <si>
    <t>F2 Semi-Automatizado</t>
  </si>
  <si>
    <t>IRA</t>
  </si>
  <si>
    <t>MM</t>
  </si>
  <si>
    <t>USSD</t>
  </si>
  <si>
    <t>IVR</t>
  </si>
  <si>
    <t>Ecare</t>
  </si>
  <si>
    <t>Sitio Público</t>
  </si>
  <si>
    <t>Oferta en Campo</t>
  </si>
  <si>
    <t>SDP</t>
  </si>
  <si>
    <t>SG</t>
  </si>
  <si>
    <t>MTH</t>
  </si>
  <si>
    <t>WS02</t>
  </si>
  <si>
    <t>MVNOs</t>
  </si>
  <si>
    <t>CP MIGRACIONES
PUNTO
  1.1</t>
  </si>
  <si>
    <t>CP MIGRACIONES
PUNTO
  1.2</t>
  </si>
  <si>
    <t>CP MIGRACIONES
PUNTO
  1.3</t>
  </si>
  <si>
    <t>CP MIGRACIONES
PUNTO
  1.4</t>
  </si>
  <si>
    <t>CP MIGRACIONES
PUNTO
  1.5</t>
  </si>
  <si>
    <t>CP MIGRACIONES
PUNTO
  1.6</t>
  </si>
  <si>
    <t>CP MIGRACIONES
PUNTO
  1.7</t>
  </si>
  <si>
    <t>ORIGEN COLUMNA PROCESO</t>
  </si>
  <si>
    <t>CP MIGRACIONES
PUNTO
  1.8</t>
  </si>
  <si>
    <t>CP MIGRACIONES
PUNTO
  1.9</t>
  </si>
  <si>
    <t>CP MIGRACIONES
PUNTO
  1.11</t>
  </si>
  <si>
    <t>CP MIGRACIONES
PUNTO
  1.12</t>
  </si>
  <si>
    <t>CP MIGRACIONES
PUNTO
  1.13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</si>
</sst>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2" x14ac:knownFonts="1">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i/>
      <sz val="12"/>
      <color theme="0"/>
      <name val="Calibri"/>
      <family val="2"/>
      <scheme val="minor"/>
    </font>
    <font>
      <i/>
      <sz val="10"/>
      <color theme="1"/>
      <name val="Calibri"/>
      <family val="2"/>
      <scheme val="minor"/>
    </font>
    <font>
      <b/>
      <sz val="12"/>
      <color theme="1"/>
      <name val="Calibri"/>
      <family val="2"/>
      <scheme val="minor"/>
    </font>
    <font>
      <b/>
      <sz val="10"/>
      <color theme="0"/>
      <name val="Calibri Light"/>
      <family val="2"/>
      <scheme val="major"/>
    </font>
    <font>
      <b/>
      <sz val="12"/>
      <color theme="0"/>
      <name val="Calibri"/>
      <family val="2"/>
      <scheme val="minor"/>
    </font>
    <font>
      <sz val="12"/>
      <color theme="1"/>
      <name val="Calibri"/>
      <family val="2"/>
      <scheme val="minor"/>
    </font>
    <font>
      <b/>
      <sz val="11"/>
      <color rgb="FFFFFFFF"/>
      <name val="Calibri"/>
      <family val="2"/>
    </font>
    <font>
      <b/>
      <sz val="8"/>
      <color theme="1"/>
      <name val="Calibri"/>
      <family val="2"/>
      <scheme val="minor"/>
    </font>
    <font>
      <b/>
      <sz val="8"/>
      <name val="Calibri"/>
      <family val="2"/>
      <scheme val="minor"/>
    </font>
    <font>
      <sz val="9"/>
      <color rgb="FF000000"/>
      <name val="Calibri"/>
      <family val="2"/>
      <scheme val="minor"/>
    </font>
    <font>
      <sz val="9"/>
      <color theme="1"/>
      <name val="Calibri"/>
      <family val="2"/>
      <scheme val="minor"/>
    </font>
    <font>
      <b/>
      <sz val="9"/>
      <color theme="1"/>
      <name val="Calibri"/>
      <family val="2"/>
      <scheme val="minor"/>
    </font>
    <font>
      <b/>
      <sz val="20"/>
      <name val="Arial"/>
      <family val="2"/>
    </font>
    <font>
      <b/>
      <sz val="22"/>
      <name val="Calibri"/>
      <family val="2"/>
      <scheme val="minor"/>
    </font>
    <font>
      <b/>
      <sz val="24"/>
      <name val="Calibri"/>
      <family val="2"/>
      <scheme val="minor"/>
    </font>
    <font>
      <b/>
      <sz val="8"/>
      <color theme="0"/>
      <name val="Calibri"/>
      <family val="2"/>
      <scheme val="minor"/>
    </font>
    <font>
      <sz val="11"/>
      <color theme="0"/>
      <name val="Calibri"/>
      <family val="2"/>
      <scheme val="minor"/>
    </font>
    <font>
      <sz val="9"/>
      <color indexed="81"/>
      <name val="Tahoma"/>
      <family val="2"/>
    </font>
    <font>
      <b/>
      <sz val="9"/>
      <color indexed="81"/>
      <name val="Tahoma"/>
      <family val="2"/>
    </font>
    <font>
      <sz val="10"/>
      <name val="Arial"/>
      <family val="2"/>
    </font>
    <font>
      <sz val="9"/>
      <color rgb="FF000000"/>
      <name val="Calibri"/>
      <family val="2"/>
    </font>
    <font>
      <u/>
      <sz val="11"/>
      <color theme="10"/>
      <name val="Calibri"/>
      <family val="2"/>
      <scheme val="minor"/>
    </font>
    <font>
      <sz val="11"/>
      <name val="Calibri"/>
      <family val="2"/>
      <scheme val="minor"/>
    </font>
    <font>
      <b/>
      <sz val="10"/>
      <color rgb="FF000000"/>
      <name val="Calibri"/>
      <family val="2"/>
    </font>
    <font>
      <b/>
      <sz val="11"/>
      <color theme="0"/>
      <name val="Calibri"/>
      <family val="2"/>
      <scheme val="minor"/>
    </font>
    <font>
      <sz val="11"/>
      <color rgb="FF000000"/>
      <name val="Calibri"/>
      <family val="2"/>
      <scheme val="minor"/>
    </font>
    <font>
      <b/>
      <sz val="11"/>
      <name val="Calibri"/>
      <family val="2"/>
      <scheme val="minor"/>
    </font>
    <font>
      <sz val="11"/>
      <color rgb="FF000000"/>
      <name val="Calibri"/>
      <family val="2"/>
    </font>
    <font>
      <sz val="11"/>
      <name val="Calibri"/>
      <family val="2"/>
    </font>
    <font>
      <sz val="10"/>
      <color rgb="FF000000"/>
      <name val="Calibri"/>
      <family val="2"/>
    </font>
    <font>
      <sz val="10"/>
      <color theme="1"/>
      <name val="Calibri"/>
      <family val="2"/>
    </font>
    <font>
      <sz val="10"/>
      <name val="Calibri"/>
      <family val="2"/>
    </font>
    <font>
      <sz val="11"/>
      <color rgb="FFFF0000"/>
      <name val="Calibri"/>
      <family val="2"/>
      <scheme val="minor"/>
    </font>
    <font>
      <b/>
      <sz val="11"/>
      <color rgb="FF000000"/>
      <name val="Calibri"/>
      <family val="2"/>
    </font>
    <font>
      <sz val="9"/>
      <color rgb="FF000000"/>
      <name val="Calibri"/>
      <family val="2"/>
    </font>
    <font>
      <sz val="11"/>
      <color rgb="FF000000"/>
      <name val="Calibri"/>
      <family val="2"/>
    </font>
    <font>
      <sz val="8"/>
      <name val="Calibri"/>
      <family val="2"/>
      <scheme val="minor"/>
    </font>
  </fonts>
  <fills count="22">
    <fill>
      <patternFill patternType="none"/>
    </fill>
    <fill>
      <patternFill patternType="gray125"/>
    </fill>
    <fill>
      <gradientFill degree="90">
        <stop position="0">
          <color theme="3" tint="0.40000610370189521"/>
        </stop>
        <stop position="1">
          <color theme="4" tint="-0.49803155613879818"/>
        </stop>
      </gradientFill>
    </fill>
    <fill>
      <patternFill patternType="solid">
        <fgColor theme="0"/>
        <bgColor indexed="64"/>
      </patternFill>
    </fill>
    <fill>
      <patternFill patternType="solid">
        <fgColor theme="4" tint="-0.499984740745262"/>
        <bgColor indexed="64"/>
      </patternFill>
    </fill>
    <fill>
      <patternFill patternType="solid">
        <fgColor rgb="FF215967"/>
        <bgColor indexed="64"/>
      </patternFill>
    </fill>
    <fill>
      <patternFill patternType="solid">
        <fgColor rgb="FF92D050"/>
        <bgColor indexed="64"/>
      </patternFill>
    </fill>
    <fill>
      <patternFill patternType="solid">
        <fgColor rgb="FFFF0000"/>
        <bgColor indexed="64"/>
      </patternFill>
    </fill>
    <fill>
      <patternFill patternType="solid">
        <fgColor rgb="FFFFFF00"/>
        <bgColor indexed="64"/>
      </patternFill>
    </fill>
    <fill>
      <patternFill patternType="solid">
        <fgColor theme="0" tint="-0.34998626667073579"/>
        <bgColor indexed="64"/>
      </patternFill>
    </fill>
    <fill>
      <patternFill patternType="solid">
        <fgColor rgb="FF7030A0"/>
        <bgColor indexed="64"/>
      </patternFill>
    </fill>
    <fill>
      <patternFill patternType="solid">
        <fgColor rgb="FF99CCFF"/>
        <bgColor indexed="64"/>
      </patternFill>
    </fill>
    <fill>
      <patternFill patternType="solid">
        <fgColor rgb="FFFFFFFF"/>
        <bgColor indexed="64"/>
      </patternFill>
    </fill>
    <fill>
      <patternFill patternType="solid">
        <fgColor theme="4" tint="0.79998168889431442"/>
        <bgColor auto="1"/>
      </patternFill>
    </fill>
    <fill>
      <patternFill patternType="solid">
        <fgColor theme="0" tint="-0.499984740745262"/>
        <bgColor indexed="64"/>
      </patternFill>
    </fill>
    <fill>
      <patternFill patternType="solid">
        <fgColor rgb="FFFFFFFF"/>
        <bgColor rgb="FF000000"/>
      </patternFill>
    </fill>
    <fill>
      <patternFill patternType="solid">
        <fgColor theme="4"/>
        <bgColor indexed="64"/>
      </patternFill>
    </fill>
    <fill>
      <patternFill patternType="solid">
        <fgColor theme="7"/>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0" tint="-0.14999847407452621"/>
        <bgColor rgb="FF000000"/>
      </patternFill>
    </fill>
    <fill>
      <patternFill patternType="solid">
        <fgColor rgb="FFFFC000"/>
        <bgColor indexed="64"/>
      </patternFill>
    </fill>
  </fills>
  <borders count="34">
    <border>
      <left/>
      <right/>
      <top/>
      <bottom/>
      <diagonal/>
    </border>
    <border>
      <left style="thin">
        <color theme="0"/>
      </left>
      <right style="thin">
        <color theme="0"/>
      </right>
      <top style="thin">
        <color theme="0"/>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left>
      <right/>
      <top style="thin">
        <color theme="0"/>
      </top>
      <bottom style="thin">
        <color indexed="64"/>
      </bottom>
      <diagonal/>
    </border>
    <border>
      <left/>
      <right style="thin">
        <color theme="0"/>
      </right>
      <top style="thin">
        <color theme="0"/>
      </top>
      <bottom style="thin">
        <color indexed="64"/>
      </bottom>
      <diagonal/>
    </border>
    <border>
      <left/>
      <right/>
      <top/>
      <bottom style="thin">
        <color theme="0"/>
      </bottom>
      <diagonal/>
    </border>
    <border>
      <left/>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theme="0"/>
      </left>
      <right/>
      <top/>
      <bottom/>
      <diagonal/>
    </border>
    <border>
      <left/>
      <right style="thin">
        <color theme="0"/>
      </right>
      <top/>
      <bottom/>
      <diagonal/>
    </border>
    <border>
      <left/>
      <right/>
      <top style="thin">
        <color theme="0"/>
      </top>
      <bottom/>
      <diagonal/>
    </border>
    <border>
      <left style="thin">
        <color theme="0"/>
      </left>
      <right/>
      <top style="thin">
        <color theme="0"/>
      </top>
      <bottom/>
      <diagonal/>
    </border>
    <border>
      <left style="thin">
        <color rgb="FF000000"/>
      </left>
      <right style="thin">
        <color rgb="FF000000"/>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s>
  <cellStyleXfs count="4">
    <xf numFmtId="0" fontId="0" fillId="0" borderId="0"/>
    <xf numFmtId="9" fontId="1" fillId="0" borderId="0" applyFont="0" applyFill="0" applyBorder="0" applyAlignment="0" applyProtection="0"/>
    <xf numFmtId="0" fontId="24" fillId="0" borderId="0">
      <alignment vertical="center"/>
    </xf>
    <xf numFmtId="0" fontId="26" fillId="0" borderId="0" applyNumberFormat="0" applyFill="0" applyBorder="0" applyAlignment="0" applyProtection="0"/>
  </cellStyleXfs>
  <cellXfs count="191">
    <xf numFmtId="0" fontId="0" fillId="0" borderId="0" xfId="0"/>
    <xf numFmtId="0" fontId="0" fillId="3" borderId="0" xfId="0" applyFill="1"/>
    <xf numFmtId="0" fontId="0" fillId="0" borderId="0" xfId="0" applyAlignment="1">
      <alignment horizontal="center"/>
    </xf>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0" fillId="3" borderId="6" xfId="0" applyFill="1" applyBorder="1"/>
    <xf numFmtId="10" fontId="4" fillId="0" borderId="7" xfId="1" applyNumberFormat="1" applyFont="1" applyBorder="1" applyAlignment="1">
      <alignment horizontal="right" vertical="center"/>
    </xf>
    <xf numFmtId="2" fontId="5" fillId="0" borderId="7" xfId="0" applyNumberFormat="1" applyFont="1" applyBorder="1" applyAlignment="1">
      <alignment horizontal="center"/>
    </xf>
    <xf numFmtId="0" fontId="6" fillId="0" borderId="0" xfId="0" applyFont="1" applyAlignment="1">
      <alignment vertical="center"/>
    </xf>
    <xf numFmtId="0" fontId="6" fillId="3" borderId="0" xfId="0" applyFont="1" applyFill="1" applyAlignment="1">
      <alignment vertical="center"/>
    </xf>
    <xf numFmtId="0" fontId="4" fillId="0" borderId="0" xfId="0" applyFont="1" applyAlignment="1">
      <alignment vertical="center"/>
    </xf>
    <xf numFmtId="0" fontId="4" fillId="3" borderId="7" xfId="0" applyFont="1" applyFill="1" applyBorder="1" applyAlignment="1">
      <alignment vertical="center" wrapText="1"/>
    </xf>
    <xf numFmtId="0" fontId="0" fillId="3" borderId="7" xfId="0" applyFill="1" applyBorder="1" applyAlignment="1">
      <alignment horizontal="center"/>
    </xf>
    <xf numFmtId="0" fontId="0" fillId="3" borderId="7" xfId="0" applyFill="1" applyBorder="1"/>
    <xf numFmtId="2" fontId="0" fillId="3" borderId="7" xfId="0" applyNumberFormat="1" applyFill="1" applyBorder="1" applyAlignment="1">
      <alignment horizontal="center"/>
    </xf>
    <xf numFmtId="0" fontId="3" fillId="3" borderId="7" xfId="0" applyFont="1" applyFill="1" applyBorder="1" applyAlignment="1">
      <alignment vertical="center" wrapText="1"/>
    </xf>
    <xf numFmtId="0" fontId="2" fillId="3" borderId="7" xfId="0" applyFont="1" applyFill="1" applyBorder="1" applyAlignment="1">
      <alignment horizontal="center"/>
    </xf>
    <xf numFmtId="2" fontId="2" fillId="3" borderId="7" xfId="0" applyNumberFormat="1" applyFont="1" applyFill="1" applyBorder="1" applyAlignment="1">
      <alignment horizontal="center"/>
    </xf>
    <xf numFmtId="0" fontId="3" fillId="3" borderId="0" xfId="0" applyFont="1" applyFill="1" applyAlignment="1">
      <alignment vertical="center" wrapText="1"/>
    </xf>
    <xf numFmtId="0" fontId="2" fillId="3" borderId="0" xfId="0" applyFont="1" applyFill="1" applyAlignment="1">
      <alignment horizontal="center"/>
    </xf>
    <xf numFmtId="2" fontId="2" fillId="3" borderId="0" xfId="0" applyNumberFormat="1" applyFont="1" applyFill="1" applyAlignment="1">
      <alignment horizontal="center"/>
    </xf>
    <xf numFmtId="0" fontId="7" fillId="3" borderId="0" xfId="0" applyFont="1" applyFill="1" applyAlignment="1">
      <alignment horizontal="right" vertical="center"/>
    </xf>
    <xf numFmtId="0" fontId="0" fillId="3" borderId="10" xfId="0" applyFill="1" applyBorder="1"/>
    <xf numFmtId="0" fontId="0" fillId="3" borderId="11" xfId="0" applyFill="1" applyBorder="1"/>
    <xf numFmtId="0" fontId="0" fillId="3" borderId="12" xfId="0" applyFill="1" applyBorder="1"/>
    <xf numFmtId="0" fontId="8" fillId="4" borderId="1" xfId="0" applyFont="1" applyFill="1" applyBorder="1" applyAlignment="1">
      <alignment horizontal="center" vertical="center" wrapText="1"/>
    </xf>
    <xf numFmtId="0" fontId="10" fillId="3" borderId="0" xfId="0" applyFont="1" applyFill="1"/>
    <xf numFmtId="0" fontId="10" fillId="0" borderId="0" xfId="0" applyFont="1" applyAlignment="1">
      <alignment horizontal="center" vertical="center"/>
    </xf>
    <xf numFmtId="0" fontId="10" fillId="0" borderId="0" xfId="0" applyFont="1"/>
    <xf numFmtId="0" fontId="11" fillId="5" borderId="7" xfId="0" applyFont="1" applyFill="1" applyBorder="1" applyAlignment="1">
      <alignment vertical="center"/>
    </xf>
    <xf numFmtId="0" fontId="11" fillId="5" borderId="19" xfId="0" applyFont="1" applyFill="1" applyBorder="1" applyAlignment="1">
      <alignment vertical="center"/>
    </xf>
    <xf numFmtId="0" fontId="12" fillId="6" borderId="20" xfId="0" applyFont="1" applyFill="1" applyBorder="1" applyAlignment="1" applyProtection="1">
      <alignment horizontal="left" vertical="center" wrapText="1"/>
      <protection locked="0"/>
    </xf>
    <xf numFmtId="0" fontId="13" fillId="7" borderId="20" xfId="0" applyFont="1" applyFill="1" applyBorder="1" applyAlignment="1" applyProtection="1">
      <alignment horizontal="left" vertical="center" wrapText="1"/>
      <protection locked="0"/>
    </xf>
    <xf numFmtId="0" fontId="12" fillId="8" borderId="20" xfId="0" applyFont="1" applyFill="1" applyBorder="1" applyAlignment="1" applyProtection="1">
      <alignment horizontal="left" vertical="center"/>
      <protection locked="0"/>
    </xf>
    <xf numFmtId="0" fontId="12" fillId="9" borderId="20" xfId="0" applyFont="1" applyFill="1" applyBorder="1" applyAlignment="1" applyProtection="1">
      <alignment horizontal="left" vertical="center" wrapText="1"/>
      <protection locked="0"/>
    </xf>
    <xf numFmtId="0" fontId="12" fillId="10" borderId="20" xfId="0" applyFont="1" applyFill="1" applyBorder="1" applyAlignment="1" applyProtection="1">
      <alignment horizontal="left" vertical="center" wrapText="1"/>
      <protection locked="0"/>
    </xf>
    <xf numFmtId="0" fontId="13" fillId="11" borderId="20" xfId="0" applyFont="1" applyFill="1" applyBorder="1" applyAlignment="1" applyProtection="1">
      <alignment horizontal="left" vertical="center" wrapText="1"/>
      <protection locked="0"/>
    </xf>
    <xf numFmtId="0" fontId="9" fillId="4" borderId="21" xfId="0" applyFont="1" applyFill="1" applyBorder="1" applyAlignment="1">
      <alignment horizontal="center" vertical="center" wrapText="1"/>
    </xf>
    <xf numFmtId="0" fontId="9" fillId="4" borderId="21" xfId="0" applyFont="1" applyFill="1" applyBorder="1" applyAlignment="1">
      <alignment horizontal="center" vertical="center"/>
    </xf>
    <xf numFmtId="0" fontId="4" fillId="0" borderId="18" xfId="0" applyFont="1" applyBorder="1" applyAlignment="1">
      <alignment horizontal="center"/>
    </xf>
    <xf numFmtId="0" fontId="4" fillId="0" borderId="0" xfId="0" applyFont="1" applyAlignment="1">
      <alignment horizontal="center"/>
    </xf>
    <xf numFmtId="0" fontId="4" fillId="0" borderId="18" xfId="0" applyFont="1" applyBorder="1" applyAlignment="1">
      <alignment horizontal="left"/>
    </xf>
    <xf numFmtId="0" fontId="10" fillId="3" borderId="0" xfId="0" applyFont="1" applyFill="1" applyAlignment="1">
      <alignment vertical="center"/>
    </xf>
    <xf numFmtId="0" fontId="9" fillId="2" borderId="18" xfId="0" applyFont="1" applyFill="1" applyBorder="1" applyAlignment="1">
      <alignment vertical="center"/>
    </xf>
    <xf numFmtId="2" fontId="9" fillId="2" borderId="18" xfId="0" applyNumberFormat="1" applyFont="1" applyFill="1" applyBorder="1" applyAlignment="1">
      <alignment horizontal="center" vertical="center"/>
    </xf>
    <xf numFmtId="0" fontId="9" fillId="2" borderId="0" xfId="0" applyFont="1" applyFill="1" applyAlignment="1">
      <alignment horizontal="center" vertical="center"/>
    </xf>
    <xf numFmtId="49" fontId="15" fillId="0" borderId="7" xfId="0" applyNumberFormat="1" applyFont="1" applyBorder="1" applyAlignment="1">
      <alignment horizontal="center" vertical="center" wrapText="1"/>
    </xf>
    <xf numFmtId="1" fontId="2" fillId="3" borderId="7" xfId="0" applyNumberFormat="1" applyFont="1" applyFill="1" applyBorder="1" applyAlignment="1">
      <alignment horizontal="center" vertical="center"/>
    </xf>
    <xf numFmtId="0" fontId="8" fillId="4" borderId="7" xfId="0" applyFont="1" applyFill="1" applyBorder="1" applyAlignment="1">
      <alignment horizontal="center" vertical="center" wrapText="1"/>
    </xf>
    <xf numFmtId="0" fontId="0" fillId="3" borderId="7" xfId="0" applyFill="1" applyBorder="1" applyAlignment="1">
      <alignment horizontal="center" vertical="center"/>
    </xf>
    <xf numFmtId="0" fontId="20" fillId="3" borderId="0" xfId="0" applyFont="1" applyFill="1" applyAlignment="1">
      <alignment horizontal="center"/>
    </xf>
    <xf numFmtId="0" fontId="21" fillId="14" borderId="0" xfId="0" applyFont="1" applyFill="1" applyAlignment="1">
      <alignment horizontal="center" wrapText="1"/>
    </xf>
    <xf numFmtId="0" fontId="11" fillId="5" borderId="9" xfId="0" applyFont="1" applyFill="1" applyBorder="1" applyAlignment="1">
      <alignment vertical="center"/>
    </xf>
    <xf numFmtId="0" fontId="10" fillId="12" borderId="0" xfId="0" applyFont="1" applyFill="1" applyAlignment="1">
      <alignment vertical="center"/>
    </xf>
    <xf numFmtId="0" fontId="9" fillId="12" borderId="25" xfId="0" applyFont="1" applyFill="1" applyBorder="1" applyAlignment="1">
      <alignment horizontal="left" vertical="center"/>
    </xf>
    <xf numFmtId="0" fontId="9" fillId="12" borderId="26" xfId="0" applyFont="1" applyFill="1" applyBorder="1" applyAlignment="1">
      <alignment horizontal="left" vertical="center"/>
    </xf>
    <xf numFmtId="0" fontId="9" fillId="12" borderId="0" xfId="0" applyFont="1" applyFill="1" applyAlignment="1">
      <alignment horizontal="center" vertical="center"/>
    </xf>
    <xf numFmtId="2" fontId="9" fillId="12" borderId="21" xfId="0" applyNumberFormat="1" applyFont="1" applyFill="1" applyBorder="1" applyAlignment="1">
      <alignment horizontal="center" vertical="center"/>
    </xf>
    <xf numFmtId="0" fontId="10" fillId="12" borderId="0" xfId="0" applyFont="1" applyFill="1"/>
    <xf numFmtId="0" fontId="18" fillId="12" borderId="15" xfId="0" applyFont="1" applyFill="1" applyBorder="1" applyAlignment="1">
      <alignment horizontal="center" vertical="center"/>
    </xf>
    <xf numFmtId="0" fontId="18" fillId="12" borderId="0" xfId="0" applyFont="1" applyFill="1" applyAlignment="1">
      <alignment horizontal="center" vertical="center"/>
    </xf>
    <xf numFmtId="0" fontId="9" fillId="12" borderId="21" xfId="0" applyFont="1" applyFill="1" applyBorder="1" applyAlignment="1">
      <alignment vertical="center"/>
    </xf>
    <xf numFmtId="0" fontId="19" fillId="12" borderId="15" xfId="0" applyFont="1" applyFill="1" applyBorder="1" applyAlignment="1">
      <alignment horizontal="center" vertical="center"/>
    </xf>
    <xf numFmtId="0" fontId="19" fillId="12" borderId="0" xfId="0" applyFont="1" applyFill="1" applyAlignment="1">
      <alignment horizontal="center" vertical="center"/>
    </xf>
    <xf numFmtId="1" fontId="15" fillId="0" borderId="7" xfId="0" applyNumberFormat="1" applyFont="1" applyBorder="1" applyAlignment="1">
      <alignment horizontal="center" vertical="center" wrapText="1"/>
    </xf>
    <xf numFmtId="1" fontId="16" fillId="0" borderId="7" xfId="0" applyNumberFormat="1" applyFont="1" applyBorder="1" applyAlignment="1">
      <alignment horizontal="center" vertical="center"/>
    </xf>
    <xf numFmtId="0" fontId="4" fillId="3" borderId="7" xfId="0" applyFont="1" applyFill="1" applyBorder="1" applyAlignment="1">
      <alignment horizontal="center" vertical="center"/>
    </xf>
    <xf numFmtId="1" fontId="15" fillId="0" borderId="7" xfId="0" applyNumberFormat="1" applyFont="1" applyBorder="1" applyAlignment="1">
      <alignment horizontal="center" vertical="center"/>
    </xf>
    <xf numFmtId="14" fontId="15" fillId="0" borderId="7" xfId="0" applyNumberFormat="1" applyFont="1" applyBorder="1" applyAlignment="1">
      <alignment horizontal="center" vertical="center"/>
    </xf>
    <xf numFmtId="0" fontId="14" fillId="0" borderId="7" xfId="0" applyFont="1" applyBorder="1" applyAlignment="1">
      <alignment horizontal="center" vertical="center"/>
    </xf>
    <xf numFmtId="0" fontId="15" fillId="0" borderId="7" xfId="0" applyFont="1" applyBorder="1" applyAlignment="1">
      <alignment horizontal="center" vertical="center"/>
    </xf>
    <xf numFmtId="0" fontId="15" fillId="0" borderId="7" xfId="0" applyFont="1" applyBorder="1" applyAlignment="1">
      <alignment horizontal="center" vertical="center" wrapText="1"/>
    </xf>
    <xf numFmtId="14" fontId="15" fillId="0" borderId="7" xfId="0" applyNumberFormat="1" applyFont="1" applyBorder="1" applyAlignment="1">
      <alignment horizontal="center" vertical="center" wrapText="1"/>
    </xf>
    <xf numFmtId="0" fontId="0" fillId="12" borderId="0" xfId="2" applyFont="1" applyFill="1" applyAlignment="1">
      <alignment horizontal="center" vertical="center" wrapText="1"/>
    </xf>
    <xf numFmtId="0" fontId="8" fillId="4" borderId="13" xfId="0" applyFont="1" applyFill="1" applyBorder="1" applyAlignment="1">
      <alignment horizontal="center" vertical="center" wrapText="1"/>
    </xf>
    <xf numFmtId="0" fontId="0" fillId="0" borderId="7" xfId="0" applyBorder="1" applyAlignment="1">
      <alignment horizontal="center"/>
    </xf>
    <xf numFmtId="0" fontId="25" fillId="15" borderId="7" xfId="0" applyFont="1" applyFill="1" applyBorder="1" applyAlignment="1">
      <alignment horizontal="center" vertical="center" wrapText="1"/>
    </xf>
    <xf numFmtId="0" fontId="0" fillId="12" borderId="0" xfId="0" applyFill="1" applyAlignment="1">
      <alignment horizontal="center" vertical="center" wrapText="1"/>
    </xf>
    <xf numFmtId="0" fontId="0" fillId="12" borderId="0" xfId="0" applyFill="1"/>
    <xf numFmtId="0" fontId="0" fillId="12" borderId="0" xfId="0" applyFill="1" applyAlignment="1" applyProtection="1">
      <alignment horizontal="center" vertical="center" wrapText="1"/>
      <protection locked="0"/>
    </xf>
    <xf numFmtId="0" fontId="0" fillId="12" borderId="0" xfId="0" applyFill="1" applyAlignment="1" applyProtection="1">
      <alignment vertical="center" wrapText="1"/>
      <protection locked="0"/>
    </xf>
    <xf numFmtId="14" fontId="0" fillId="12" borderId="0" xfId="0" applyNumberFormat="1" applyFill="1" applyAlignment="1" applyProtection="1">
      <alignment horizontal="center" vertical="center" wrapText="1"/>
      <protection locked="0"/>
    </xf>
    <xf numFmtId="2" fontId="0" fillId="12" borderId="0" xfId="0" applyNumberFormat="1" applyFill="1" applyAlignment="1" applyProtection="1">
      <alignment horizontal="center" vertical="center" wrapText="1"/>
      <protection locked="0"/>
    </xf>
    <xf numFmtId="0" fontId="0" fillId="12" borderId="0" xfId="0" applyFill="1" applyAlignment="1">
      <alignment horizontal="center" vertical="center"/>
    </xf>
    <xf numFmtId="0" fontId="31" fillId="12" borderId="0" xfId="0" applyFont="1" applyFill="1" applyAlignment="1">
      <alignment horizontal="left" vertical="center" indent="74"/>
    </xf>
    <xf numFmtId="0" fontId="0" fillId="0" borderId="0" xfId="0" applyAlignment="1">
      <alignment vertical="center"/>
    </xf>
    <xf numFmtId="0" fontId="29" fillId="2" borderId="7" xfId="0" applyFont="1" applyFill="1" applyBorder="1" applyAlignment="1">
      <alignment vertical="center"/>
    </xf>
    <xf numFmtId="2" fontId="29" fillId="2" borderId="7" xfId="0" applyNumberFormat="1" applyFont="1" applyFill="1" applyBorder="1" applyAlignment="1">
      <alignment horizontal="center" vertical="center"/>
    </xf>
    <xf numFmtId="0" fontId="29" fillId="2" borderId="7" xfId="0" applyFont="1" applyFill="1" applyBorder="1" applyAlignment="1">
      <alignment horizontal="center" vertical="center"/>
    </xf>
    <xf numFmtId="0" fontId="29" fillId="12" borderId="7" xfId="0" applyFont="1" applyFill="1" applyBorder="1" applyAlignment="1">
      <alignment horizontal="left" vertical="center"/>
    </xf>
    <xf numFmtId="0" fontId="29" fillId="12" borderId="7" xfId="0" applyFont="1" applyFill="1" applyBorder="1" applyAlignment="1">
      <alignment vertical="center"/>
    </xf>
    <xf numFmtId="0" fontId="29" fillId="12" borderId="7" xfId="0" applyFont="1" applyFill="1" applyBorder="1" applyAlignment="1">
      <alignment horizontal="center" vertical="center"/>
    </xf>
    <xf numFmtId="2" fontId="29" fillId="12" borderId="7" xfId="0" applyNumberFormat="1" applyFont="1" applyFill="1" applyBorder="1" applyAlignment="1">
      <alignment horizontal="center" vertical="center"/>
    </xf>
    <xf numFmtId="0" fontId="0" fillId="3" borderId="7" xfId="0" applyFill="1" applyBorder="1" applyAlignment="1">
      <alignment vertical="center"/>
    </xf>
    <xf numFmtId="0" fontId="29" fillId="4" borderId="7" xfId="0" applyFont="1" applyFill="1" applyBorder="1" applyAlignment="1">
      <alignment horizontal="center" vertical="center" wrapText="1"/>
    </xf>
    <xf numFmtId="0" fontId="29" fillId="4" borderId="7" xfId="0" applyFont="1" applyFill="1" applyBorder="1" applyAlignment="1">
      <alignment horizontal="center" vertical="center"/>
    </xf>
    <xf numFmtId="0" fontId="29" fillId="6" borderId="7" xfId="0" applyFont="1" applyFill="1" applyBorder="1" applyAlignment="1">
      <alignment horizontal="center" vertical="center" wrapText="1"/>
    </xf>
    <xf numFmtId="0" fontId="29" fillId="16" borderId="7" xfId="0" applyFont="1" applyFill="1" applyBorder="1" applyAlignment="1">
      <alignment horizontal="center" vertical="center" wrapText="1"/>
    </xf>
    <xf numFmtId="0" fontId="29" fillId="10" borderId="7" xfId="0" applyFont="1" applyFill="1" applyBorder="1" applyAlignment="1">
      <alignment horizontal="center" vertical="center" wrapText="1"/>
    </xf>
    <xf numFmtId="0" fontId="29" fillId="17" borderId="7" xfId="0" applyFont="1" applyFill="1" applyBorder="1" applyAlignment="1">
      <alignment horizontal="center" vertical="center" wrapText="1"/>
    </xf>
    <xf numFmtId="0" fontId="0" fillId="3" borderId="0" xfId="0" applyFill="1" applyAlignment="1">
      <alignment horizontal="center"/>
    </xf>
    <xf numFmtId="0" fontId="0" fillId="0" borderId="27" xfId="0" applyBorder="1"/>
    <xf numFmtId="0" fontId="0" fillId="0" borderId="0" xfId="0" applyAlignment="1">
      <alignment horizontal="center" vertical="center"/>
    </xf>
    <xf numFmtId="0" fontId="29" fillId="7" borderId="7" xfId="0" applyFont="1" applyFill="1" applyBorder="1" applyAlignment="1">
      <alignment horizontal="center" vertical="center" wrapText="1"/>
    </xf>
    <xf numFmtId="164" fontId="29" fillId="2" borderId="7" xfId="0" applyNumberFormat="1"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37" fillId="0" borderId="0" xfId="0" applyFont="1" applyAlignment="1">
      <alignment vertical="center" wrapText="1"/>
    </xf>
    <xf numFmtId="0" fontId="0" fillId="0" borderId="0" xfId="0" applyAlignment="1">
      <alignment vertical="center" wrapText="1"/>
    </xf>
    <xf numFmtId="0" fontId="0" fillId="18" borderId="0" xfId="0" applyFill="1" applyAlignment="1">
      <alignment vertical="center"/>
    </xf>
    <xf numFmtId="0" fontId="0" fillId="18" borderId="0" xfId="0" applyFill="1" applyAlignment="1">
      <alignment vertical="center" wrapText="1"/>
    </xf>
    <xf numFmtId="0" fontId="0" fillId="18" borderId="0" xfId="0" applyFill="1" applyAlignment="1">
      <alignment horizontal="left" vertical="center" wrapText="1"/>
    </xf>
    <xf numFmtId="0" fontId="37" fillId="18" borderId="0" xfId="0" applyFont="1" applyFill="1" applyAlignment="1">
      <alignment vertical="center" wrapText="1"/>
    </xf>
    <xf numFmtId="0" fontId="0" fillId="0" borderId="7" xfId="0" applyBorder="1" applyAlignment="1">
      <alignment horizontal="center" vertical="center"/>
    </xf>
    <xf numFmtId="0" fontId="0" fillId="0" borderId="7" xfId="0" applyBorder="1"/>
    <xf numFmtId="1" fontId="0" fillId="0" borderId="7" xfId="0" applyNumberFormat="1" applyBorder="1" applyAlignment="1">
      <alignment horizontal="center" vertical="center"/>
    </xf>
    <xf numFmtId="2" fontId="0" fillId="19" borderId="7" xfId="0" applyNumberFormat="1" applyFill="1" applyBorder="1" applyAlignment="1" applyProtection="1">
      <alignment horizontal="center" vertical="center" wrapText="1"/>
      <protection locked="0"/>
    </xf>
    <xf numFmtId="0" fontId="0" fillId="19" borderId="7" xfId="0" applyFill="1" applyBorder="1" applyAlignment="1">
      <alignment horizontal="center" vertical="center"/>
    </xf>
    <xf numFmtId="0" fontId="0" fillId="19" borderId="7" xfId="0" applyFill="1" applyBorder="1"/>
    <xf numFmtId="0" fontId="0" fillId="19" borderId="7" xfId="0" applyFill="1" applyBorder="1" applyAlignment="1" applyProtection="1">
      <alignment horizontal="center" vertical="center" wrapText="1"/>
      <protection locked="0"/>
    </xf>
    <xf numFmtId="0" fontId="0" fillId="19" borderId="7" xfId="0" applyFill="1" applyBorder="1" applyAlignment="1">
      <alignment horizontal="center" vertical="center" wrapText="1"/>
    </xf>
    <xf numFmtId="0" fontId="27" fillId="19" borderId="7" xfId="0" applyFont="1" applyFill="1" applyBorder="1" applyAlignment="1" applyProtection="1">
      <alignment horizontal="center" vertical="center" wrapText="1"/>
      <protection locked="0"/>
    </xf>
    <xf numFmtId="0" fontId="30" fillId="19" borderId="7" xfId="0" applyFont="1" applyFill="1" applyBorder="1" applyAlignment="1">
      <alignment horizontal="center" vertical="center" wrapText="1"/>
    </xf>
    <xf numFmtId="14" fontId="0" fillId="19" borderId="7" xfId="0" applyNumberFormat="1" applyFill="1" applyBorder="1" applyAlignment="1" applyProtection="1">
      <alignment horizontal="center" vertical="center" wrapText="1"/>
      <protection locked="0"/>
    </xf>
    <xf numFmtId="1" fontId="0" fillId="19" borderId="7" xfId="0" applyNumberFormat="1" applyFill="1" applyBorder="1" applyAlignment="1" applyProtection="1">
      <alignment horizontal="center" vertical="center" wrapText="1"/>
      <protection locked="0"/>
    </xf>
    <xf numFmtId="14" fontId="0" fillId="19" borderId="8" xfId="0" applyNumberFormat="1" applyFill="1" applyBorder="1" applyAlignment="1" applyProtection="1">
      <alignment horizontal="center" vertical="center" wrapText="1"/>
      <protection locked="0"/>
    </xf>
    <xf numFmtId="0" fontId="36" fillId="19" borderId="7" xfId="0" applyFont="1" applyFill="1" applyBorder="1" applyAlignment="1">
      <alignment horizontal="center" vertical="center" wrapText="1"/>
    </xf>
    <xf numFmtId="0" fontId="35" fillId="19" borderId="7" xfId="0" applyFont="1" applyFill="1" applyBorder="1" applyAlignment="1" applyProtection="1">
      <alignment horizontal="center" vertical="center" wrapText="1"/>
      <protection locked="0"/>
    </xf>
    <xf numFmtId="0" fontId="36" fillId="19" borderId="7" xfId="0" applyFont="1" applyFill="1" applyBorder="1" applyAlignment="1">
      <alignment horizontal="center" vertical="center"/>
    </xf>
    <xf numFmtId="1" fontId="35" fillId="19" borderId="7" xfId="0" applyNumberFormat="1" applyFont="1" applyFill="1" applyBorder="1" applyAlignment="1" applyProtection="1">
      <alignment horizontal="center" vertical="center" wrapText="1"/>
      <protection locked="0"/>
    </xf>
    <xf numFmtId="0" fontId="34" fillId="19" borderId="7" xfId="0" applyFont="1" applyFill="1" applyBorder="1" applyAlignment="1">
      <alignment horizontal="center" vertical="center" wrapText="1"/>
    </xf>
    <xf numFmtId="14" fontId="35" fillId="19" borderId="7" xfId="0" applyNumberFormat="1" applyFont="1" applyFill="1" applyBorder="1" applyAlignment="1" applyProtection="1">
      <alignment horizontal="center" vertical="center" wrapText="1"/>
      <protection locked="0"/>
    </xf>
    <xf numFmtId="1" fontId="0" fillId="19" borderId="7" xfId="0" applyNumberFormat="1" applyFill="1" applyBorder="1" applyAlignment="1">
      <alignment horizontal="center" vertical="center"/>
    </xf>
    <xf numFmtId="0" fontId="33" fillId="19" borderId="7" xfId="0" applyFont="1" applyFill="1" applyBorder="1" applyAlignment="1">
      <alignment horizontal="center" vertical="center" wrapText="1"/>
    </xf>
    <xf numFmtId="0" fontId="33" fillId="20" borderId="9" xfId="0" applyFont="1" applyFill="1" applyBorder="1" applyAlignment="1">
      <alignment horizontal="center" vertical="center" wrapText="1"/>
    </xf>
    <xf numFmtId="0" fontId="32" fillId="20" borderId="9" xfId="0" applyFont="1" applyFill="1" applyBorder="1" applyAlignment="1">
      <alignment horizontal="center" vertical="center" wrapText="1"/>
    </xf>
    <xf numFmtId="0" fontId="34" fillId="20" borderId="9" xfId="0" applyFont="1" applyFill="1" applyBorder="1" applyAlignment="1">
      <alignment horizontal="center" vertical="center" wrapText="1"/>
    </xf>
    <xf numFmtId="0" fontId="36" fillId="20" borderId="9" xfId="0" applyFont="1" applyFill="1" applyBorder="1" applyAlignment="1">
      <alignment horizontal="center" vertical="center"/>
    </xf>
    <xf numFmtId="0" fontId="33" fillId="20" borderId="30" xfId="0" applyFont="1" applyFill="1" applyBorder="1" applyAlignment="1">
      <alignment horizontal="center" vertical="center" wrapText="1"/>
    </xf>
    <xf numFmtId="0" fontId="32" fillId="20" borderId="30" xfId="0" applyFont="1" applyFill="1" applyBorder="1" applyAlignment="1">
      <alignment horizontal="center" vertical="center" wrapText="1"/>
    </xf>
    <xf numFmtId="0" fontId="34" fillId="20" borderId="30" xfId="0" applyFont="1" applyFill="1" applyBorder="1" applyAlignment="1">
      <alignment horizontal="center" vertical="center" wrapText="1"/>
    </xf>
    <xf numFmtId="0" fontId="36" fillId="20" borderId="30" xfId="0" applyFont="1" applyFill="1" applyBorder="1" applyAlignment="1">
      <alignment horizontal="center" vertical="center"/>
    </xf>
    <xf numFmtId="0" fontId="32" fillId="0" borderId="0" xfId="0" applyFont="1"/>
    <xf numFmtId="0" fontId="4" fillId="19" borderId="7"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2" fillId="3" borderId="7" xfId="0" applyFont="1" applyFill="1" applyBorder="1" applyAlignment="1">
      <alignment horizontal="center" vertical="center"/>
    </xf>
    <xf numFmtId="0" fontId="32" fillId="20" borderId="28" xfId="0" applyFont="1" applyFill="1" applyBorder="1" applyAlignment="1">
      <alignment horizontal="center" vertical="center" wrapText="1"/>
    </xf>
    <xf numFmtId="0" fontId="32" fillId="20" borderId="7" xfId="0" applyFont="1" applyFill="1" applyBorder="1" applyAlignment="1">
      <alignment horizontal="center" vertical="center" wrapText="1"/>
    </xf>
    <xf numFmtId="0" fontId="32" fillId="20" borderId="32" xfId="0" applyFont="1" applyFill="1" applyBorder="1" applyAlignment="1">
      <alignment horizontal="center" vertical="center" wrapText="1"/>
    </xf>
    <xf numFmtId="0" fontId="32" fillId="20" borderId="31" xfId="0" applyFont="1" applyFill="1" applyBorder="1" applyAlignment="1">
      <alignment horizontal="center" vertical="center" wrapText="1"/>
    </xf>
    <xf numFmtId="0" fontId="36" fillId="20" borderId="30" xfId="0" applyFont="1" applyFill="1" applyBorder="1" applyAlignment="1">
      <alignment horizontal="center" vertical="center" wrapText="1"/>
    </xf>
    <xf numFmtId="0" fontId="34" fillId="20" borderId="7" xfId="0" applyFont="1" applyFill="1" applyBorder="1" applyAlignment="1">
      <alignment horizontal="center" vertical="center" wrapText="1"/>
    </xf>
    <xf numFmtId="0" fontId="32" fillId="20" borderId="7" xfId="0" applyFont="1" applyFill="1" applyBorder="1" applyAlignment="1">
      <alignment horizontal="center" vertical="center"/>
    </xf>
    <xf numFmtId="0" fontId="0" fillId="0" borderId="19" xfId="0" applyBorder="1" applyAlignment="1">
      <alignment horizontal="center" vertical="center"/>
    </xf>
    <xf numFmtId="0" fontId="39" fillId="15" borderId="7" xfId="0" applyFont="1" applyFill="1" applyBorder="1" applyAlignment="1">
      <alignment horizontal="center" vertical="center" wrapText="1"/>
    </xf>
    <xf numFmtId="0" fontId="40" fillId="20" borderId="9" xfId="0" applyFont="1" applyFill="1" applyBorder="1" applyAlignment="1">
      <alignment horizontal="center" vertical="center" wrapText="1"/>
    </xf>
    <xf numFmtId="0" fontId="40" fillId="20" borderId="30" xfId="0" applyFont="1" applyFill="1" applyBorder="1" applyAlignment="1">
      <alignment horizontal="center" vertical="center" wrapText="1"/>
    </xf>
    <xf numFmtId="0" fontId="40" fillId="20" borderId="7" xfId="0" applyFont="1" applyFill="1" applyBorder="1" applyAlignment="1">
      <alignment horizontal="center" vertical="center" wrapText="1"/>
    </xf>
    <xf numFmtId="0" fontId="40" fillId="20" borderId="31" xfId="0" applyFont="1" applyFill="1" applyBorder="1" applyAlignment="1">
      <alignment horizontal="center" vertical="center" wrapText="1"/>
    </xf>
    <xf numFmtId="0" fontId="40" fillId="20" borderId="7" xfId="0" applyFont="1" applyFill="1" applyBorder="1" applyAlignment="1">
      <alignment horizontal="center" vertical="center"/>
    </xf>
    <xf numFmtId="1" fontId="15" fillId="0" borderId="29" xfId="0" applyNumberFormat="1" applyFont="1" applyBorder="1" applyAlignment="1">
      <alignment horizontal="center" vertical="center"/>
    </xf>
    <xf numFmtId="14" fontId="15" fillId="0" borderId="29" xfId="0" applyNumberFormat="1" applyFont="1" applyBorder="1" applyAlignment="1">
      <alignment horizontal="center" vertical="center" wrapText="1"/>
    </xf>
    <xf numFmtId="14" fontId="15" fillId="0" borderId="29" xfId="0" applyNumberFormat="1" applyFont="1" applyBorder="1" applyAlignment="1">
      <alignment horizontal="center" vertical="center"/>
    </xf>
    <xf numFmtId="0" fontId="15" fillId="0" borderId="33" xfId="0" applyFont="1" applyBorder="1" applyAlignment="1">
      <alignment horizontal="center" vertical="center"/>
    </xf>
    <xf numFmtId="0" fontId="0" fillId="0" borderId="33" xfId="0" applyBorder="1" applyAlignment="1">
      <alignment horizontal="center"/>
    </xf>
    <xf numFmtId="14" fontId="15" fillId="0" borderId="33" xfId="0" applyNumberFormat="1" applyFont="1" applyBorder="1" applyAlignment="1">
      <alignment horizontal="center" vertical="center"/>
    </xf>
    <xf numFmtId="0" fontId="4" fillId="3" borderId="0" xfId="0" applyFont="1" applyFill="1" applyAlignment="1">
      <alignment horizontal="center" vertical="center" wrapText="1"/>
    </xf>
    <xf numFmtId="0" fontId="0" fillId="3" borderId="0" xfId="0" applyFill="1" applyAlignment="1">
      <alignment horizontal="center" vertical="center"/>
    </xf>
    <xf numFmtId="0" fontId="29" fillId="21" borderId="7" xfId="0" applyFont="1" applyFill="1" applyBorder="1" applyAlignment="1">
      <alignment horizontal="center" vertical="center" wrapText="1"/>
    </xf>
    <xf numFmtId="0" fontId="17" fillId="13" borderId="0" xfId="0" applyFont="1" applyFill="1" applyAlignment="1">
      <alignment horizontal="center" vertical="center"/>
    </xf>
    <xf numFmtId="0" fontId="3" fillId="3" borderId="0" xfId="0" applyFont="1" applyFill="1" applyAlignment="1">
      <alignment horizontal="center" vertical="center" wrapText="1"/>
    </xf>
    <xf numFmtId="0" fontId="2" fillId="0" borderId="0" xfId="0" applyFont="1" applyAlignment="1">
      <alignment horizontal="center" vertical="top" wrapText="1"/>
    </xf>
    <xf numFmtId="0" fontId="8" fillId="4" borderId="13" xfId="0" applyFont="1" applyFill="1" applyBorder="1" applyAlignment="1">
      <alignment horizontal="center" vertical="center" wrapText="1"/>
    </xf>
    <xf numFmtId="0" fontId="8" fillId="4" borderId="14" xfId="0" applyFont="1" applyFill="1" applyBorder="1" applyAlignment="1">
      <alignment horizontal="center" vertical="center" wrapText="1"/>
    </xf>
    <xf numFmtId="0" fontId="8" fillId="4" borderId="23" xfId="0" applyFont="1" applyFill="1" applyBorder="1" applyAlignment="1">
      <alignment horizontal="center" vertical="center" wrapText="1"/>
    </xf>
    <xf numFmtId="0" fontId="8" fillId="4" borderId="0" xfId="0" applyFont="1" applyFill="1" applyAlignment="1">
      <alignment horizontal="center" vertical="center" wrapText="1"/>
    </xf>
    <xf numFmtId="0" fontId="8" fillId="4" borderId="24" xfId="0" applyFont="1" applyFill="1" applyBorder="1" applyAlignment="1">
      <alignment horizontal="center" vertical="center" wrapText="1"/>
    </xf>
    <xf numFmtId="0" fontId="28" fillId="0" borderId="8" xfId="0" applyFont="1" applyBorder="1" applyAlignment="1">
      <alignment horizontal="center" vertical="center"/>
    </xf>
    <xf numFmtId="0" fontId="28" fillId="0" borderId="28" xfId="0" applyFont="1" applyBorder="1" applyAlignment="1">
      <alignment horizontal="center" vertical="center"/>
    </xf>
    <xf numFmtId="0" fontId="28" fillId="0" borderId="9" xfId="0" applyFont="1" applyBorder="1" applyAlignment="1">
      <alignment horizontal="center" vertical="center"/>
    </xf>
    <xf numFmtId="0" fontId="29" fillId="2" borderId="7" xfId="0" applyFont="1" applyFill="1" applyBorder="1" applyAlignment="1">
      <alignment horizontal="left" vertical="center"/>
    </xf>
    <xf numFmtId="0" fontId="18" fillId="13" borderId="15" xfId="0" applyFont="1" applyFill="1" applyBorder="1" applyAlignment="1">
      <alignment horizontal="center" vertical="center"/>
    </xf>
    <xf numFmtId="0" fontId="9" fillId="2" borderId="16" xfId="0" applyFont="1" applyFill="1" applyBorder="1" applyAlignment="1">
      <alignment horizontal="left" vertical="center"/>
    </xf>
    <xf numFmtId="0" fontId="4" fillId="0" borderId="18" xfId="0" applyFont="1" applyBorder="1" applyAlignment="1">
      <alignment horizontal="center" vertical="center" wrapText="1"/>
    </xf>
    <xf numFmtId="0" fontId="9" fillId="2" borderId="17" xfId="0" applyFont="1" applyFill="1" applyBorder="1" applyAlignment="1">
      <alignment horizontal="left" vertical="center"/>
    </xf>
    <xf numFmtId="0" fontId="9" fillId="4" borderId="17" xfId="0" applyFont="1" applyFill="1" applyBorder="1" applyAlignment="1">
      <alignment horizontal="center" vertical="center" wrapText="1"/>
    </xf>
    <xf numFmtId="0" fontId="9" fillId="4" borderId="16" xfId="0" applyFont="1" applyFill="1" applyBorder="1" applyAlignment="1">
      <alignment horizontal="center" vertical="center" wrapText="1"/>
    </xf>
    <xf numFmtId="0" fontId="9" fillId="4" borderId="22" xfId="0" applyFont="1" applyFill="1" applyBorder="1" applyAlignment="1">
      <alignment horizontal="center" vertical="center" wrapText="1"/>
    </xf>
    <xf numFmtId="0" fontId="19" fillId="13" borderId="15" xfId="0" applyFont="1" applyFill="1" applyBorder="1" applyAlignment="1">
      <alignment horizontal="center" vertical="center"/>
    </xf>
  </cellXfs>
  <cellStyles count="4">
    <cellStyle name="Hyperlink" xfId="3" xr:uid="{00000000-0005-0000-0000-000000000000}"/>
    <cellStyle name="Normal" xfId="0" builtinId="0"/>
    <cellStyle name="Normal 2 2" xfId="2" xr:uid="{00000000-0005-0000-0000-000002000000}"/>
    <cellStyle name="Porcentaje" xfId="1" builtinId="5"/>
  </cellStyles>
  <dxfs count="38">
    <dxf>
      <fill>
        <patternFill>
          <bgColor rgb="FF92D050"/>
        </patternFill>
      </fill>
    </dxf>
    <dxf>
      <fill>
        <patternFill>
          <bgColor rgb="FFFF0000"/>
        </patternFill>
      </fill>
    </dxf>
    <dxf>
      <fill>
        <patternFill>
          <bgColor rgb="FFFFFF00"/>
        </patternFill>
      </fill>
    </dxf>
    <dxf>
      <fill>
        <patternFill>
          <bgColor theme="0" tint="-0.34998626667073579"/>
        </patternFill>
      </fill>
    </dxf>
    <dxf>
      <fill>
        <patternFill>
          <bgColor rgb="FF00B0F0"/>
        </patternFill>
      </fill>
    </dxf>
    <dxf>
      <fill>
        <patternFill>
          <bgColor rgb="FFCC00CC"/>
        </patternFill>
      </fill>
    </dxf>
    <dxf>
      <fill>
        <patternFill>
          <bgColor rgb="FF92D050"/>
        </patternFill>
      </fill>
    </dxf>
    <dxf>
      <fill>
        <patternFill>
          <bgColor rgb="FFFF0000"/>
        </patternFill>
      </fill>
    </dxf>
    <dxf>
      <fill>
        <patternFill>
          <bgColor rgb="FFFFFF00"/>
        </patternFill>
      </fill>
    </dxf>
    <dxf>
      <fill>
        <patternFill>
          <bgColor theme="0" tint="-0.34998626667073579"/>
        </patternFill>
      </fill>
    </dxf>
    <dxf>
      <fill>
        <patternFill>
          <bgColor rgb="FF00B0F0"/>
        </patternFill>
      </fill>
    </dxf>
    <dxf>
      <fill>
        <patternFill>
          <bgColor rgb="FFCC00CC"/>
        </patternFill>
      </fill>
    </dxf>
    <dxf>
      <fill>
        <patternFill>
          <bgColor rgb="FF92D050"/>
        </patternFill>
      </fill>
    </dxf>
    <dxf>
      <fill>
        <patternFill>
          <bgColor rgb="FFFF0000"/>
        </patternFill>
      </fill>
    </dxf>
    <dxf>
      <fill>
        <patternFill>
          <bgColor rgb="FFFFFF00"/>
        </patternFill>
      </fill>
    </dxf>
    <dxf>
      <fill>
        <patternFill>
          <bgColor theme="0" tint="-0.34998626667073579"/>
        </patternFill>
      </fill>
    </dxf>
    <dxf>
      <fill>
        <patternFill>
          <bgColor rgb="FF00B0F0"/>
        </patternFill>
      </fill>
    </dxf>
    <dxf>
      <fill>
        <patternFill>
          <bgColor rgb="FFCC00CC"/>
        </patternFill>
      </fill>
    </dxf>
    <dxf>
      <fill>
        <patternFill>
          <bgColor rgb="FF92D050"/>
        </patternFill>
      </fill>
    </dxf>
    <dxf>
      <fill>
        <patternFill>
          <bgColor rgb="FFFF0000"/>
        </patternFill>
      </fill>
    </dxf>
    <dxf>
      <fill>
        <patternFill>
          <bgColor rgb="FFFFFF00"/>
        </patternFill>
      </fill>
    </dxf>
    <dxf>
      <fill>
        <patternFill>
          <bgColor theme="0" tint="-0.34998626667073579"/>
        </patternFill>
      </fill>
    </dxf>
    <dxf>
      <fill>
        <patternFill>
          <bgColor rgb="FF00B0F0"/>
        </patternFill>
      </fill>
    </dxf>
    <dxf>
      <fill>
        <patternFill>
          <bgColor rgb="FFCC00CC"/>
        </patternFill>
      </fill>
    </dxf>
    <dxf>
      <fill>
        <patternFill patternType="none">
          <fgColor indexed="64"/>
          <bgColor auto="1"/>
        </patternFill>
      </fill>
    </dxf>
    <dxf>
      <fill>
        <patternFill patternType="none">
          <fgColor indexed="64"/>
          <bgColor auto="1"/>
        </patternFill>
      </fill>
    </dxf>
    <dxf>
      <border outline="0">
        <top style="thin">
          <color indexed="64"/>
        </top>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1"/>
        <color rgb="FFFFFFFF"/>
        <name val="Calibri"/>
        <scheme val="none"/>
      </font>
      <fill>
        <patternFill patternType="solid">
          <fgColor indexed="64"/>
          <bgColor rgb="FF215967"/>
        </patternFill>
      </fill>
      <alignment horizontal="general"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horizontal="general" vertical="center" textRotation="0" wrapText="1" indent="0" justifyLastLine="0" shrinkToFit="0" readingOrder="0"/>
    </dxf>
    <dxf>
      <alignment horizontal="left" vertical="center" textRotation="0" wrapText="1" indent="0" justifyLastLine="0" shrinkToFit="0" readingOrder="0"/>
    </dxf>
    <dxf>
      <alignment horizontal="general" vertical="center" textRotation="0" wrapText="1" indent="0" justifyLastLine="0" shrinkToFit="0" readingOrder="0"/>
    </dxf>
    <dxf>
      <alignment vertical="center" textRotation="0" indent="0" justifyLastLine="0" shrinkToFit="0" readingOrder="0"/>
    </dxf>
    <dxf>
      <alignment vertical="center" textRotation="0"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21ADD9"/>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600" b="1" i="0" u="none" strike="noStrike" kern="1200" spc="0" baseline="0">
                <a:solidFill>
                  <a:srgbClr val="1F497D"/>
                </a:solidFill>
                <a:latin typeface="+mn-lt"/>
                <a:ea typeface="+mn-ea"/>
                <a:cs typeface="+mn-cs"/>
              </a:defRPr>
            </a:pPr>
            <a:r>
              <a:rPr lang="en-US" sz="1600" b="1" i="0" u="none" strike="noStrike" kern="1200" spc="0" baseline="0">
                <a:solidFill>
                  <a:srgbClr val="1F497D"/>
                </a:solidFill>
                <a:latin typeface="+mn-lt"/>
                <a:ea typeface="+mn-ea"/>
                <a:cs typeface="+mn-cs"/>
              </a:rPr>
              <a:t>Avance de pruebas</a:t>
            </a:r>
          </a:p>
        </c:rich>
      </c:tx>
      <c:overlay val="0"/>
      <c:spPr>
        <a:noFill/>
        <a:ln>
          <a:noFill/>
        </a:ln>
        <a:effectLst/>
      </c:spPr>
    </c:title>
    <c:autoTitleDeleted val="0"/>
    <c:plotArea>
      <c:layout>
        <c:manualLayout>
          <c:layoutTarget val="inner"/>
          <c:xMode val="edge"/>
          <c:yMode val="edge"/>
          <c:x val="0.1209508881922675"/>
          <c:y val="0.25544118505281505"/>
          <c:w val="0.41586398801333213"/>
          <c:h val="0.63494746671013413"/>
        </c:manualLayout>
      </c:layout>
      <c:pieChart>
        <c:varyColors val="1"/>
        <c:ser>
          <c:idx val="0"/>
          <c:order val="0"/>
          <c:tx>
            <c:strRef>
              <c:f>'Tablero de avances'!$C$14</c:f>
              <c:strCache>
                <c:ptCount val="1"/>
                <c:pt idx="0">
                  <c:v>Totales</c:v>
                </c:pt>
              </c:strCache>
            </c:strRef>
          </c:tx>
          <c:dPt>
            <c:idx val="0"/>
            <c:bubble3D val="0"/>
            <c:spPr>
              <a:solidFill>
                <a:srgbClr val="00B050"/>
              </a:solidFill>
            </c:spPr>
            <c:extLst>
              <c:ext xmlns:c16="http://schemas.microsoft.com/office/drawing/2014/chart" uri="{C3380CC4-5D6E-409C-BE32-E72D297353CC}">
                <c16:uniqueId val="{00000001-80F5-4349-8EB0-8B0BC49AF134}"/>
              </c:ext>
            </c:extLst>
          </c:dPt>
          <c:dPt>
            <c:idx val="1"/>
            <c:bubble3D val="0"/>
            <c:spPr>
              <a:solidFill>
                <a:srgbClr val="FF0000"/>
              </a:solidFill>
            </c:spPr>
            <c:extLst>
              <c:ext xmlns:c16="http://schemas.microsoft.com/office/drawing/2014/chart" uri="{C3380CC4-5D6E-409C-BE32-E72D297353CC}">
                <c16:uniqueId val="{00000003-80F5-4349-8EB0-8B0BC49AF134}"/>
              </c:ext>
            </c:extLst>
          </c:dPt>
          <c:dPt>
            <c:idx val="2"/>
            <c:bubble3D val="0"/>
            <c:spPr>
              <a:solidFill>
                <a:srgbClr val="FFFF00"/>
              </a:solidFill>
            </c:spPr>
            <c:extLst>
              <c:ext xmlns:c16="http://schemas.microsoft.com/office/drawing/2014/chart" uri="{C3380CC4-5D6E-409C-BE32-E72D297353CC}">
                <c16:uniqueId val="{00000005-80F5-4349-8EB0-8B0BC49AF134}"/>
              </c:ext>
            </c:extLst>
          </c:dPt>
          <c:dPt>
            <c:idx val="3"/>
            <c:bubble3D val="0"/>
            <c:spPr>
              <a:solidFill>
                <a:schemeClr val="bg1">
                  <a:lumMod val="65000"/>
                </a:schemeClr>
              </a:solidFill>
            </c:spPr>
            <c:extLst>
              <c:ext xmlns:c16="http://schemas.microsoft.com/office/drawing/2014/chart" uri="{C3380CC4-5D6E-409C-BE32-E72D297353CC}">
                <c16:uniqueId val="{00000007-80F5-4349-8EB0-8B0BC49AF134}"/>
              </c:ext>
            </c:extLst>
          </c:dPt>
          <c:dLbls>
            <c:dLbl>
              <c:idx val="0"/>
              <c:layout>
                <c:manualLayout>
                  <c:x val="8.2777918041426146E-2"/>
                  <c:y val="4.6341367296568693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0F5-4349-8EB0-8B0BC49AF134}"/>
                </c:ext>
              </c:extLst>
            </c:dLbl>
            <c:dLbl>
              <c:idx val="1"/>
              <c:layout>
                <c:manualLayout>
                  <c:x val="-3.6519669724158599E-2"/>
                  <c:y val="0"/>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0F5-4349-8EB0-8B0BC49AF134}"/>
                </c:ext>
              </c:extLst>
            </c:dLbl>
            <c:dLbl>
              <c:idx val="2"/>
              <c:layout>
                <c:manualLayout>
                  <c:x val="-2.4346446482772397E-3"/>
                  <c:y val="-2.317068364828432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0F5-4349-8EB0-8B0BC49AF134}"/>
                </c:ext>
              </c:extLst>
            </c:dLbl>
            <c:dLbl>
              <c:idx val="3"/>
              <c:layout>
                <c:manualLayout>
                  <c:x val="3.651966972415855E-2"/>
                  <c:y val="-2.123954798318991E-1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0F5-4349-8EB0-8B0BC49AF134}"/>
                </c:ext>
              </c:extLst>
            </c:dLbl>
            <c:spPr>
              <a:noFill/>
              <a:ln>
                <a:noFill/>
              </a:ln>
              <a:effectLst/>
            </c:spPr>
            <c:dLblPos val="outEnd"/>
            <c:showLegendKey val="0"/>
            <c:showVal val="0"/>
            <c:showCatName val="0"/>
            <c:showSerName val="0"/>
            <c:showPercent val="1"/>
            <c:showBubbleSize val="0"/>
            <c:showLeaderLines val="0"/>
            <c:extLst>
              <c:ext xmlns:c15="http://schemas.microsoft.com/office/drawing/2012/chart" uri="{CE6537A1-D6FC-4f65-9D91-7224C49458BB}"/>
            </c:extLst>
          </c:dLbls>
          <c:cat>
            <c:strRef>
              <c:f>'Tablero de avances'!$H$10:$L$10</c:f>
              <c:strCache>
                <c:ptCount val="5"/>
                <c:pt idx="0">
                  <c:v>EXITOSO</c:v>
                </c:pt>
                <c:pt idx="1">
                  <c:v>FALLADO</c:v>
                </c:pt>
                <c:pt idx="2">
                  <c:v>BLOQUEADO</c:v>
                </c:pt>
                <c:pt idx="3">
                  <c:v>NO EJECUTADO</c:v>
                </c:pt>
                <c:pt idx="4">
                  <c:v>FUERA DE ALCANCE</c:v>
                </c:pt>
              </c:strCache>
            </c:strRef>
          </c:cat>
          <c:val>
            <c:numRef>
              <c:f>'Tablero de avances'!$H$14:$K$14</c:f>
              <c:numCache>
                <c:formatCode>General</c:formatCode>
                <c:ptCount val="4"/>
                <c:pt idx="0">
                  <c:v>71</c:v>
                </c:pt>
                <c:pt idx="1">
                  <c:v>0</c:v>
                </c:pt>
                <c:pt idx="2">
                  <c:v>0</c:v>
                </c:pt>
                <c:pt idx="3">
                  <c:v>0</c:v>
                </c:pt>
              </c:numCache>
            </c:numRef>
          </c:val>
          <c:extLst>
            <c:ext xmlns:c16="http://schemas.microsoft.com/office/drawing/2014/chart" uri="{C3380CC4-5D6E-409C-BE32-E72D297353CC}">
              <c16:uniqueId val="{00000000-4AF4-3B4D-AA74-8C541330498E}"/>
            </c:ext>
          </c:extLst>
        </c:ser>
        <c:ser>
          <c:idx val="1"/>
          <c:order val="1"/>
          <c:tx>
            <c:strRef>
              <c:f>'[1]Testing Status'!#REF!</c:f>
              <c:strCache>
                <c:ptCount val="1"/>
                <c:pt idx="0">
                  <c:v>#¡REF!</c:v>
                </c:pt>
              </c:strCache>
              <c:extLst xmlns:c15="http://schemas.microsoft.com/office/drawing/2012/chart"/>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9-80F5-4349-8EB0-8B0BC49AF134}"/>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B-80F5-4349-8EB0-8B0BC49AF134}"/>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D-80F5-4349-8EB0-8B0BC49AF134}"/>
              </c:ext>
            </c:extLst>
          </c:dPt>
          <c:dPt>
            <c:idx val="3"/>
            <c:bubble3D val="0"/>
            <c:spPr>
              <a:solidFill>
                <a:schemeClr val="accent5"/>
              </a:solidFill>
              <a:ln w="19050">
                <a:solidFill>
                  <a:schemeClr val="lt1"/>
                </a:solidFill>
              </a:ln>
              <a:effectLst/>
            </c:spPr>
            <c:extLst>
              <c:ext xmlns:c16="http://schemas.microsoft.com/office/drawing/2014/chart" uri="{C3380CC4-5D6E-409C-BE32-E72D297353CC}">
                <c16:uniqueId val="{0000000F-80F5-4349-8EB0-8B0BC49AF134}"/>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'Tablero de avances'!$H$10:$L$10</c:f>
              <c:strCache>
                <c:ptCount val="5"/>
                <c:pt idx="0">
                  <c:v>EXITOSO</c:v>
                </c:pt>
                <c:pt idx="1">
                  <c:v>FALLADO</c:v>
                </c:pt>
                <c:pt idx="2">
                  <c:v>BLOQUEADO</c:v>
                </c:pt>
                <c:pt idx="3">
                  <c:v>NO EJECUTADO</c:v>
                </c:pt>
                <c:pt idx="4">
                  <c:v>FUERA DE ALCANCE</c:v>
                </c:pt>
              </c:strCache>
            </c:strRef>
          </c:cat>
          <c:val>
            <c:numRef>
              <c:f>'[1]Testing Status'!#REF!</c:f>
              <c:numCache>
                <c:formatCode>General</c:formatCode>
                <c:ptCount val="1"/>
                <c:pt idx="0">
                  <c:v>1</c:v>
                </c:pt>
              </c:numCache>
              <c:extLst xmlns:c15="http://schemas.microsoft.com/office/drawing/2012/chart"/>
            </c:numRef>
          </c:val>
          <c:extLst xmlns:c15="http://schemas.microsoft.com/office/drawing/2012/chart">
            <c:ext xmlns:c16="http://schemas.microsoft.com/office/drawing/2014/chart" uri="{C3380CC4-5D6E-409C-BE32-E72D297353CC}">
              <c16:uniqueId val="{00000001-4AF4-3B4D-AA74-8C541330498E}"/>
            </c:ext>
          </c:extLst>
        </c:ser>
        <c:dLbls>
          <c:showLegendKey val="0"/>
          <c:showVal val="1"/>
          <c:showCatName val="0"/>
          <c:showSerName val="0"/>
          <c:showPercent val="0"/>
          <c:showBubbleSize val="0"/>
          <c:showLeaderLines val="0"/>
        </c:dLbls>
        <c:firstSliceAng val="1"/>
        <c:extLst/>
      </c:pieChart>
      <c:spPr>
        <a:noFill/>
        <a:ln>
          <a:noFill/>
        </a:ln>
        <a:effectLst/>
      </c:spPr>
    </c:plotArea>
    <c:legend>
      <c:legendPos val="r"/>
      <c:layout>
        <c:manualLayout>
          <c:xMode val="edge"/>
          <c:yMode val="edge"/>
          <c:x val="0.69625508226834376"/>
          <c:y val="0.27446494693305001"/>
          <c:w val="0.22718909508170779"/>
          <c:h val="0.513065404499288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showDLblsOverMax val="0"/>
  </c:chart>
  <c:spPr>
    <a:solidFill>
      <a:schemeClr val="bg1"/>
    </a:solidFill>
    <a:ln w="9525" cap="flat" cmpd="sng" algn="ctr">
      <a:noFill/>
      <a:round/>
    </a:ln>
    <a:effectLst/>
  </c:spPr>
  <c:txPr>
    <a:bodyPr/>
    <a:lstStyle/>
    <a:p>
      <a:pPr>
        <a:defRPr/>
      </a:pPr>
      <a:endParaRPr lang="es-AR"/>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lang="es-MX" sz="1600" b="1" i="0" u="none" strike="noStrike" kern="1200" spc="0" baseline="0">
                <a:solidFill>
                  <a:srgbClr val="1F497D"/>
                </a:solidFill>
                <a:latin typeface="+mn-lt"/>
                <a:ea typeface="+mn-ea"/>
                <a:cs typeface="+mn-cs"/>
              </a:defRPr>
            </a:pPr>
            <a:r>
              <a:rPr lang="en-US" sz="1600" b="1" i="0" u="none" strike="noStrike" kern="1200" spc="0" baseline="0">
                <a:solidFill>
                  <a:srgbClr val="1F497D"/>
                </a:solidFill>
                <a:latin typeface="+mn-lt"/>
                <a:ea typeface="+mn-ea"/>
                <a:cs typeface="+mn-cs"/>
              </a:rPr>
              <a:t>Detalle defectos</a:t>
            </a:r>
          </a:p>
        </c:rich>
      </c:tx>
      <c:overlay val="0"/>
    </c:title>
    <c:autoTitleDeleted val="0"/>
    <c:plotArea>
      <c:layout/>
      <c:pieChart>
        <c:varyColors val="1"/>
        <c:ser>
          <c:idx val="1"/>
          <c:order val="0"/>
          <c:tx>
            <c:strRef>
              <c:f>'Tablero de avances'!$H$36</c:f>
              <c:strCache>
                <c:ptCount val="1"/>
                <c:pt idx="0">
                  <c:v>Totales</c:v>
                </c:pt>
              </c:strCache>
            </c:strRef>
          </c:tx>
          <c:dPt>
            <c:idx val="0"/>
            <c:bubble3D val="0"/>
            <c:spPr>
              <a:solidFill>
                <a:srgbClr val="FF0000"/>
              </a:solidFill>
            </c:spPr>
            <c:extLst>
              <c:ext xmlns:c16="http://schemas.microsoft.com/office/drawing/2014/chart" uri="{C3380CC4-5D6E-409C-BE32-E72D297353CC}">
                <c16:uniqueId val="{0000000B-A25D-40F7-964B-2370ED3E2D12}"/>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1-ACF3-4830-AFD2-D9CE4DF19450}"/>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3-ACF3-4830-AFD2-D9CE4DF19450}"/>
              </c:ext>
            </c:extLst>
          </c:dPt>
          <c:dPt>
            <c:idx val="3"/>
            <c:bubble3D val="0"/>
            <c:spPr>
              <a:solidFill>
                <a:srgbClr val="00B050"/>
              </a:solidFill>
              <a:ln w="19050">
                <a:solidFill>
                  <a:schemeClr val="lt1"/>
                </a:solidFill>
              </a:ln>
              <a:effectLst/>
            </c:spPr>
            <c:extLst>
              <c:ext xmlns:c16="http://schemas.microsoft.com/office/drawing/2014/chart" uri="{C3380CC4-5D6E-409C-BE32-E72D297353CC}">
                <c16:uniqueId val="{00000005-ACF3-4830-AFD2-D9CE4DF19450}"/>
              </c:ext>
            </c:extLst>
          </c:dPt>
          <c:dLbls>
            <c:dLbl>
              <c:idx val="1"/>
              <c:layout>
                <c:manualLayout>
                  <c:x val="-2.981746004951856E-2"/>
                  <c:y val="-3.324287346859835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CF3-4830-AFD2-D9CE4DF19450}"/>
                </c:ext>
              </c:extLst>
            </c:dLbl>
            <c:dLbl>
              <c:idx val="2"/>
              <c:layout>
                <c:manualLayout>
                  <c:x val="6.3451847870074948E-2"/>
                  <c:y val="-5.405833985182501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CF3-4830-AFD2-D9CE4DF19450}"/>
                </c:ext>
              </c:extLst>
            </c:dLbl>
            <c:dLbl>
              <c:idx val="3"/>
              <c:layout>
                <c:manualLayout>
                  <c:x val="0.12017907619430532"/>
                  <c:y val="3.310642562793664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CF3-4830-AFD2-D9CE4DF19450}"/>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'Tablero de avances'!$I$28:$L$28</c:f>
              <c:strCache>
                <c:ptCount val="4"/>
                <c:pt idx="0">
                  <c:v>ABIERTA</c:v>
                </c:pt>
                <c:pt idx="1">
                  <c:v>EN ANÁLISIS</c:v>
                </c:pt>
                <c:pt idx="2">
                  <c:v>RE TEST</c:v>
                </c:pt>
                <c:pt idx="3">
                  <c:v>CERRADA</c:v>
                </c:pt>
              </c:strCache>
            </c:strRef>
          </c:cat>
          <c:val>
            <c:numRef>
              <c:f>'Tablero de avances'!$I$36:$L$36</c:f>
              <c:numCache>
                <c:formatCode>General</c:formatCode>
                <c:ptCount val="4"/>
                <c:pt idx="0">
                  <c:v>0</c:v>
                </c:pt>
                <c:pt idx="1">
                  <c:v>0</c:v>
                </c:pt>
                <c:pt idx="2">
                  <c:v>0</c:v>
                </c:pt>
                <c:pt idx="3">
                  <c:v>0</c:v>
                </c:pt>
              </c:numCache>
            </c:numRef>
          </c:val>
          <c:extLst xmlns:c15="http://schemas.microsoft.com/office/drawing/2012/chart">
            <c:ext xmlns:c16="http://schemas.microsoft.com/office/drawing/2014/chart" uri="{C3380CC4-5D6E-409C-BE32-E72D297353CC}">
              <c16:uniqueId val="{00000001-4AF4-3B4D-AA74-8C541330498E}"/>
            </c:ext>
          </c:extLst>
        </c:ser>
        <c:dLbls>
          <c:showLegendKey val="0"/>
          <c:showVal val="0"/>
          <c:showCatName val="0"/>
          <c:showSerName val="0"/>
          <c:showPercent val="1"/>
          <c:showBubbleSize val="0"/>
          <c:showLeaderLines val="1"/>
        </c:dLbls>
        <c:firstSliceAng val="1"/>
        <c:extLst/>
      </c:pie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showDLblsOverMax val="0"/>
  </c:chart>
  <c:spPr>
    <a:solidFill>
      <a:schemeClr val="bg1"/>
    </a:solidFill>
    <a:ln w="9525" cap="flat" cmpd="sng" algn="ctr">
      <a:noFill/>
      <a:round/>
    </a:ln>
    <a:effectLst/>
  </c:spPr>
  <c:txPr>
    <a:bodyPr/>
    <a:lstStyle/>
    <a:p>
      <a:pPr>
        <a:defRPr/>
      </a:pPr>
      <a:endParaRPr lang="es-A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emf"/></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289560</xdr:colOff>
      <xdr:row>29</xdr:row>
      <xdr:rowOff>187234</xdr:rowOff>
    </xdr:from>
    <xdr:to>
      <xdr:col>5</xdr:col>
      <xdr:colOff>922020</xdr:colOff>
      <xdr:row>44</xdr:row>
      <xdr:rowOff>58359</xdr:rowOff>
    </xdr:to>
    <xdr:graphicFrame macro="">
      <xdr:nvGraphicFramePr>
        <xdr:cNvPr id="7" name="Gráfico 1">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705273</xdr:colOff>
      <xdr:row>36</xdr:row>
      <xdr:rowOff>16722</xdr:rowOff>
    </xdr:from>
    <xdr:to>
      <xdr:col>11</xdr:col>
      <xdr:colOff>766233</xdr:colOff>
      <xdr:row>48</xdr:row>
      <xdr:rowOff>40247</xdr:rowOff>
    </xdr:to>
    <xdr:graphicFrame macro="">
      <xdr:nvGraphicFramePr>
        <xdr:cNvPr id="2" name="Gráfico 1">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95282</xdr:colOff>
      <xdr:row>1</xdr:row>
      <xdr:rowOff>149678</xdr:rowOff>
    </xdr:from>
    <xdr:to>
      <xdr:col>2</xdr:col>
      <xdr:colOff>761929</xdr:colOff>
      <xdr:row>1</xdr:row>
      <xdr:rowOff>586161</xdr:rowOff>
    </xdr:to>
    <xdr:pic>
      <xdr:nvPicPr>
        <xdr:cNvPr id="3" name="Imagen 4" descr="Nuevo logo de Telefónica">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26603" y="340178"/>
          <a:ext cx="1728005" cy="4364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757714</xdr:colOff>
      <xdr:row>7</xdr:row>
      <xdr:rowOff>7620</xdr:rowOff>
    </xdr:from>
    <xdr:to>
      <xdr:col>10</xdr:col>
      <xdr:colOff>949126</xdr:colOff>
      <xdr:row>7</xdr:row>
      <xdr:rowOff>158126</xdr:rowOff>
    </xdr:to>
    <xdr:pic>
      <xdr:nvPicPr>
        <xdr:cNvPr id="6" name="Imagen 5">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532495" y="1984058"/>
          <a:ext cx="2489319" cy="1505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112395</xdr:colOff>
      <xdr:row>0</xdr:row>
      <xdr:rowOff>108586</xdr:rowOff>
    </xdr:from>
    <xdr:to>
      <xdr:col>2</xdr:col>
      <xdr:colOff>654209</xdr:colOff>
      <xdr:row>1</xdr:row>
      <xdr:rowOff>335818</xdr:rowOff>
    </xdr:to>
    <xdr:pic>
      <xdr:nvPicPr>
        <xdr:cNvPr id="2" name="Imagen 3" descr="Nuevo logo de Telefónica">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7176" y="108586"/>
          <a:ext cx="1721168" cy="4031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68580</xdr:colOff>
      <xdr:row>1</xdr:row>
      <xdr:rowOff>114300</xdr:rowOff>
    </xdr:from>
    <xdr:to>
      <xdr:col>2</xdr:col>
      <xdr:colOff>622661</xdr:colOff>
      <xdr:row>1</xdr:row>
      <xdr:rowOff>515404</xdr:rowOff>
    </xdr:to>
    <xdr:pic>
      <xdr:nvPicPr>
        <xdr:cNvPr id="3" name="Imagen 2" descr="Nuevo logo de Telefónica">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0" y="312420"/>
          <a:ext cx="1773281" cy="4011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358140</xdr:colOff>
      <xdr:row>1</xdr:row>
      <xdr:rowOff>137160</xdr:rowOff>
    </xdr:from>
    <xdr:to>
      <xdr:col>3</xdr:col>
      <xdr:colOff>175462</xdr:colOff>
      <xdr:row>1</xdr:row>
      <xdr:rowOff>538264</xdr:rowOff>
    </xdr:to>
    <xdr:pic>
      <xdr:nvPicPr>
        <xdr:cNvPr id="2" name="Imagen 1" descr="Nuevo logo de Telefónica">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6740" y="320040"/>
          <a:ext cx="1773281" cy="4011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106680</xdr:colOff>
      <xdr:row>1</xdr:row>
      <xdr:rowOff>160020</xdr:rowOff>
    </xdr:from>
    <xdr:to>
      <xdr:col>2</xdr:col>
      <xdr:colOff>660761</xdr:colOff>
      <xdr:row>1</xdr:row>
      <xdr:rowOff>561124</xdr:rowOff>
    </xdr:to>
    <xdr:pic>
      <xdr:nvPicPr>
        <xdr:cNvPr id="3" name="Imagen 2" descr="Nuevo logo de Telefónica">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0" y="358140"/>
          <a:ext cx="1773281" cy="4011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Monica Silva Martinez" id="{2F921712-3235-49D9-B5B0-EEBD18E0F13B}" userId="S::mosilva@practia.global::ea97a0cc-23da-48ef-a765-ae7d6abba94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5FD87B6-09E1-4DA6-A19C-29FB9D82C628}" name="Tabla2" displayName="Tabla2" ref="B1:G19" totalsRowShown="0" headerRowDxfId="37" dataDxfId="36">
  <tableColumns count="6">
    <tableColumn id="1" xr3:uid="{81C44CC0-9E2B-4A23-B7A1-8838EE8F3172}" name="Caso de prueba " dataDxfId="35"/>
    <tableColumn id="2" xr3:uid="{20E04D13-C533-4124-B8A0-169270302CFB}" name="Pruebas " dataDxfId="34"/>
    <tableColumn id="3" xr3:uid="{206AEA87-78E3-49F5-B89D-0319F8E1BE9F}" name="Modulo " dataDxfId="33"/>
    <tableColumn id="4" xr3:uid="{0A9DBFCD-6467-449A-9028-4979D3B69D6A}" name="Comentarios" dataDxfId="32"/>
    <tableColumn id="5" xr3:uid="{52054A3A-2C85-470C-98D4-6C860BDC47A0}" name="# de casos" dataDxfId="31"/>
    <tableColumn id="6" xr3:uid="{29FAB142-255E-4D57-A2D3-C4627963A457}" name="Columna1" dataDxfId="3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B2" totalsRowShown="0" headerRowDxfId="29" dataDxfId="27" headerRowBorderDxfId="28" tableBorderDxfId="26">
  <tableColumns count="2">
    <tableColumn id="1" xr3:uid="{00000000-0010-0000-0000-000001000000}" name="Actividad (solo análisis)" dataDxfId="25"/>
    <tableColumn id="2" xr3:uid="{00000000-0010-0000-0000-000002000000}" name="SEGMENTO" dataDxfId="24"/>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6" dT="2023-11-30T19:05:28.74" personId="{2F921712-3235-49D9-B5B0-EEBD18E0F13B}" id="{91346FFE-C6B4-42CA-9490-80A6CB919085}">
    <text>CP MIGRACIONES, PAGINA 3/CONTEXTO</text>
  </threadedComment>
  <threadedComment ref="M6" dT="2023-11-30T19:06:22.62" personId="{2F921712-3235-49D9-B5B0-EEBD18E0F13B}" id="{17A13F16-37CA-4C4D-B4C1-E0B742E2C174}">
    <text>CP MIGRACIONES /TEXTO CON IMAGEN DE CADA PUNTO</text>
  </threadedComment>
  <threadedComment ref="R6" dT="2023-11-30T19:08:48.47" personId="{2F921712-3235-49D9-B5B0-EEBD18E0F13B}" id="{595AB5CF-4691-4333-97FA-75C2D0D2E211}">
    <text>CP MIGRACIONES pasos en cada imagen</text>
  </threadedComment>
  <threadedComment ref="D7" dT="2023-11-30T17:47:05.46" personId="{2F921712-3235-49D9-B5B0-EEBD18E0F13B}" id="{65E34A8D-2C94-48F7-BBEA-665CFD62D0A2}">
    <text>Título del documento recibido</text>
  </threadedComment>
  <threadedComment ref="N7" dT="2023-11-30T19:07:04.90" personId="{2F921712-3235-49D9-B5B0-EEBD18E0F13B}" id="{5E7E8DC2-A155-4013-9751-5BC0917B4FFD}">
    <text>Siempre funcional cuando es un nuevo requerimiento</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Q50"/>
  <sheetViews>
    <sheetView showGridLines="0" zoomScale="70" zoomScaleNormal="70" zoomScaleSheetLayoutView="70" workbookViewId="0">
      <selection activeCell="J20" sqref="J20"/>
    </sheetView>
  </sheetViews>
  <sheetFormatPr baseColWidth="10" defaultColWidth="11.453125" defaultRowHeight="14.5" x14ac:dyDescent="0.35"/>
  <cols>
    <col min="1" max="1" width="3.453125" customWidth="1"/>
    <col min="2" max="2" width="15.81640625" customWidth="1"/>
    <col min="3" max="3" width="34.81640625" customWidth="1"/>
    <col min="4" max="4" width="16.81640625" customWidth="1"/>
    <col min="5" max="5" width="13.26953125" customWidth="1"/>
    <col min="6" max="7" width="14.54296875" customWidth="1"/>
    <col min="8" max="8" width="16.26953125" bestFit="1" customWidth="1"/>
    <col min="9" max="9" width="17.453125" customWidth="1"/>
    <col min="10" max="10" width="17" customWidth="1"/>
    <col min="11" max="11" width="16.81640625" customWidth="1"/>
    <col min="12" max="12" width="14.1796875" customWidth="1"/>
    <col min="14" max="14" width="17" customWidth="1"/>
  </cols>
  <sheetData>
    <row r="2" spans="2:17" s="1" customFormat="1" ht="54" customHeight="1" x14ac:dyDescent="0.35">
      <c r="B2" s="171" t="s">
        <v>0</v>
      </c>
      <c r="C2" s="171"/>
      <c r="D2" s="171"/>
      <c r="E2" s="171"/>
      <c r="F2" s="171"/>
      <c r="G2" s="171"/>
      <c r="H2" s="171"/>
      <c r="I2" s="171"/>
      <c r="J2" s="171"/>
      <c r="K2" s="171"/>
      <c r="L2" s="171"/>
      <c r="M2" s="171"/>
      <c r="N2" s="171"/>
      <c r="O2" s="171"/>
      <c r="P2" s="171"/>
      <c r="Q2" s="171"/>
    </row>
    <row r="3" spans="2:17" ht="15" thickBot="1" x14ac:dyDescent="0.4"/>
    <row r="4" spans="2:17" x14ac:dyDescent="0.35">
      <c r="B4" s="3"/>
      <c r="C4" s="4"/>
      <c r="D4" s="4"/>
      <c r="E4" s="4"/>
      <c r="F4" s="4"/>
      <c r="G4" s="4"/>
      <c r="H4" s="4"/>
      <c r="I4" s="4"/>
      <c r="J4" s="4"/>
      <c r="K4" s="4"/>
      <c r="L4" s="4"/>
      <c r="M4" s="4"/>
      <c r="N4" s="4"/>
      <c r="O4" s="4"/>
      <c r="P4" s="4"/>
      <c r="Q4" s="5"/>
    </row>
    <row r="5" spans="2:17" ht="14.5" customHeight="1" x14ac:dyDescent="0.35">
      <c r="B5" s="6"/>
      <c r="C5" s="1"/>
      <c r="D5" s="1"/>
      <c r="E5" s="173" t="s">
        <v>1</v>
      </c>
      <c r="F5" s="173"/>
      <c r="G5" s="173"/>
      <c r="H5" s="173"/>
      <c r="I5" s="173"/>
      <c r="J5" s="173"/>
      <c r="K5" s="173"/>
      <c r="L5" s="1"/>
      <c r="M5" s="1"/>
      <c r="N5" s="1"/>
      <c r="O5" s="1"/>
      <c r="P5" s="1"/>
      <c r="Q5" s="7"/>
    </row>
    <row r="6" spans="2:17" ht="26" x14ac:dyDescent="0.35">
      <c r="B6" s="6"/>
      <c r="C6" s="27" t="s">
        <v>2</v>
      </c>
      <c r="D6" s="176" t="s">
        <v>3</v>
      </c>
      <c r="E6" s="177"/>
      <c r="F6" s="177"/>
      <c r="G6" s="178"/>
      <c r="H6" s="27" t="s">
        <v>4</v>
      </c>
      <c r="I6" s="27" t="s">
        <v>5</v>
      </c>
      <c r="J6" s="27" t="s">
        <v>6</v>
      </c>
      <c r="K6" s="27" t="s">
        <v>7</v>
      </c>
      <c r="L6" s="27" t="s">
        <v>8</v>
      </c>
      <c r="M6" s="1"/>
      <c r="N6" s="50" t="s">
        <v>9</v>
      </c>
      <c r="O6" s="51">
        <v>0</v>
      </c>
      <c r="P6" s="1"/>
      <c r="Q6" s="7"/>
    </row>
    <row r="7" spans="2:17" ht="15.5" x14ac:dyDescent="0.35">
      <c r="B7" s="6"/>
      <c r="C7" s="14" t="s">
        <v>435</v>
      </c>
      <c r="D7" s="179" t="s">
        <v>176</v>
      </c>
      <c r="E7" s="180"/>
      <c r="F7" s="180"/>
      <c r="G7" s="181"/>
      <c r="H7" s="8">
        <f ca="1">E14/D14</f>
        <v>1</v>
      </c>
      <c r="I7" s="8">
        <f ca="1">F14/(D14-L14)</f>
        <v>1</v>
      </c>
      <c r="J7" s="8">
        <f ca="1">H14/(D14-L14)</f>
        <v>1</v>
      </c>
      <c r="K7" s="8">
        <f ca="1">($J$7-$I$7)</f>
        <v>0</v>
      </c>
      <c r="L7" s="9">
        <f ca="1">K7</f>
        <v>0</v>
      </c>
      <c r="M7" s="1"/>
      <c r="N7" s="1"/>
      <c r="O7" s="1"/>
      <c r="P7" s="1"/>
      <c r="Q7" s="7"/>
    </row>
    <row r="8" spans="2:17" x14ac:dyDescent="0.35">
      <c r="B8" s="6"/>
      <c r="C8" s="1"/>
      <c r="D8" s="1"/>
      <c r="E8" s="1"/>
      <c r="F8" s="10"/>
      <c r="H8" s="10"/>
      <c r="I8" s="11"/>
      <c r="J8" s="12"/>
      <c r="K8" s="12"/>
      <c r="L8" s="11"/>
      <c r="M8" s="1"/>
      <c r="N8" s="1"/>
      <c r="O8" s="1"/>
      <c r="P8" s="1"/>
      <c r="Q8" s="7"/>
    </row>
    <row r="9" spans="2:17" x14ac:dyDescent="0.35">
      <c r="B9" s="6"/>
      <c r="C9" s="1"/>
      <c r="D9" s="1"/>
      <c r="E9" s="1"/>
      <c r="F9" s="1"/>
      <c r="G9" s="1"/>
      <c r="H9" s="1"/>
      <c r="I9" s="1"/>
      <c r="J9" s="1"/>
      <c r="K9" s="1"/>
      <c r="L9" s="1"/>
      <c r="M9" s="1"/>
      <c r="N9" s="1"/>
      <c r="O9" s="1"/>
      <c r="P9" s="1"/>
      <c r="Q9" s="7"/>
    </row>
    <row r="10" spans="2:17" ht="26" x14ac:dyDescent="0.35">
      <c r="B10" s="6"/>
      <c r="C10" s="50" t="s">
        <v>10</v>
      </c>
      <c r="D10" s="50" t="s">
        <v>11</v>
      </c>
      <c r="E10" s="50" t="s">
        <v>12</v>
      </c>
      <c r="F10" s="50" t="s">
        <v>13</v>
      </c>
      <c r="G10" s="50" t="s">
        <v>14</v>
      </c>
      <c r="H10" s="50" t="s">
        <v>15</v>
      </c>
      <c r="I10" s="50" t="s">
        <v>16</v>
      </c>
      <c r="J10" s="50" t="s">
        <v>17</v>
      </c>
      <c r="K10" s="50" t="s">
        <v>18</v>
      </c>
      <c r="L10" s="50" t="s">
        <v>19</v>
      </c>
      <c r="M10" s="1"/>
      <c r="N10" s="174" t="s">
        <v>20</v>
      </c>
      <c r="O10" s="175"/>
      <c r="P10" s="27" t="s">
        <v>21</v>
      </c>
      <c r="Q10" s="7"/>
    </row>
    <row r="11" spans="2:17" ht="18" customHeight="1" x14ac:dyDescent="0.35">
      <c r="B11" s="6"/>
      <c r="C11" s="145" t="s">
        <v>41</v>
      </c>
      <c r="D11" s="115">
        <f>COUNTIFS('Diseño &amp; Ejecución'!$C$7:$C$458,'Tablero de avances'!C11)</f>
        <v>7</v>
      </c>
      <c r="E11" s="51">
        <v>7</v>
      </c>
      <c r="F11" s="115">
        <f t="shared" ref="F11:F12" si="0">SUM(H11:I11)</f>
        <v>0</v>
      </c>
      <c r="G11" s="51">
        <f>COUNTIFS('Diseño &amp; Ejecución'!$C$7:$C$433,'Tablero de avances'!C11,'Diseño &amp; Ejecución'!$V$7:$V$433,'Tablero de avances'!$G$10)</f>
        <v>0</v>
      </c>
      <c r="H11" s="51">
        <f>COUNTIFS('Diseño &amp; Ejecución'!$C$7:$C$433,'Tablero de avances'!C11,'Diseño &amp; Ejecución'!$V$7:$V$433,'Tablero de avances'!$H$10)</f>
        <v>0</v>
      </c>
      <c r="I11" s="51">
        <f>COUNTIFS('Diseño &amp; Ejecución'!$C$7:$C$433,'Tablero de avances'!C11,'Diseño &amp; Ejecución'!$V$7:$V$433,'Tablero de avances'!$I$10)</f>
        <v>0</v>
      </c>
      <c r="J11" s="51">
        <f>COUNTIFS('Diseño &amp; Ejecución'!$C$7:$C$433,'Tablero de avances'!C11,'Diseño &amp; Ejecución'!$V$7:$V$433,'Tablero de avances'!$J$10)</f>
        <v>0</v>
      </c>
      <c r="K11" s="51">
        <f>COUNTIFS('Diseño &amp; Ejecución'!$C$7:$C$433,'Tablero de avances'!C11,'Diseño &amp; Ejecución'!$V$7:$V$433,'Tablero de avances'!$K$10)</f>
        <v>7</v>
      </c>
      <c r="L11" s="51">
        <f>COUNTIFS('Diseño &amp; Ejecución'!$C$7:$C$107,'Tablero de avances'!C11,'Diseño &amp; Ejecución'!$V$7:$V$107,'Tablero de avances'!$L$10)</f>
        <v>0</v>
      </c>
      <c r="M11" s="1"/>
      <c r="N11" s="15" t="s">
        <v>23</v>
      </c>
      <c r="O11" s="16">
        <f>Análisis!H4</f>
        <v>0</v>
      </c>
      <c r="P11" s="16">
        <f>Análisis!L4</f>
        <v>0</v>
      </c>
      <c r="Q11" s="7"/>
    </row>
    <row r="12" spans="2:17" ht="18" customHeight="1" x14ac:dyDescent="0.35">
      <c r="B12" s="6"/>
      <c r="C12" s="145" t="s">
        <v>42</v>
      </c>
      <c r="D12" s="115">
        <f>COUNTIFS('Diseño &amp; Ejecución'!$C$7:$C$458,'Tablero de avances'!C12)</f>
        <v>23</v>
      </c>
      <c r="E12" s="51">
        <v>23</v>
      </c>
      <c r="F12" s="115">
        <f t="shared" si="0"/>
        <v>0</v>
      </c>
      <c r="G12" s="51">
        <f>COUNTIFS('Diseño &amp; Ejecución'!$C$7:$C$433,'Tablero de avances'!C12,'Diseño &amp; Ejecución'!$V$7:$V$433,'Tablero de avances'!$G$10)</f>
        <v>0</v>
      </c>
      <c r="H12" s="51">
        <f>COUNTIFS('Diseño &amp; Ejecución'!$C$7:$C$433,'Tablero de avances'!C12,'Diseño &amp; Ejecución'!$V$7:$V$433,'Tablero de avances'!$H$10)</f>
        <v>0</v>
      </c>
      <c r="I12" s="51">
        <f>COUNTIFS('Diseño &amp; Ejecución'!$C$7:$C$433,'Tablero de avances'!C12,'Diseño &amp; Ejecución'!$V$7:$V$433,'Tablero de avances'!$I$10)</f>
        <v>0</v>
      </c>
      <c r="J12" s="51">
        <f>COUNTIFS('Diseño &amp; Ejecución'!$C$7:$C$433,'Tablero de avances'!C12,'Diseño &amp; Ejecución'!$V$7:$V$433,'Tablero de avances'!$J$10)</f>
        <v>0</v>
      </c>
      <c r="K12" s="51">
        <f>COUNTIFS('Diseño &amp; Ejecución'!$C$7:$C$433,'Tablero de avances'!C12,'Diseño &amp; Ejecución'!$V$7:$V$433,'Tablero de avances'!$K$10)</f>
        <v>23</v>
      </c>
      <c r="L12" s="51">
        <f>COUNTIFS('Diseño &amp; Ejecución'!$C$7:$C$107,'Tablero de avances'!C12,'Diseño &amp; Ejecución'!$V$7:$V$107,'Tablero de avances'!$L$10)</f>
        <v>0</v>
      </c>
      <c r="M12" s="1"/>
      <c r="N12" s="15" t="s">
        <v>25</v>
      </c>
      <c r="O12" s="16">
        <f>'Diseño &amp; Ejecución'!K4</f>
        <v>0</v>
      </c>
      <c r="P12" s="16">
        <f>'Diseño &amp; Ejecución'!O4</f>
        <v>0</v>
      </c>
      <c r="Q12" s="7"/>
    </row>
    <row r="13" spans="2:17" ht="18" customHeight="1" x14ac:dyDescent="0.35">
      <c r="B13" s="6"/>
      <c r="C13" s="145" t="s">
        <v>43</v>
      </c>
      <c r="D13" s="115">
        <f>COUNTIFS('Diseño &amp; Ejecución'!$C$7:$C$458,'Tablero de avances'!C13)</f>
        <v>41</v>
      </c>
      <c r="E13" s="51">
        <v>41</v>
      </c>
      <c r="F13" s="115">
        <f>SUM(H13:I13)</f>
        <v>0</v>
      </c>
      <c r="G13" s="51">
        <f>COUNTIFS('Diseño &amp; Ejecución'!$C$7:$C$433,'Tablero de avances'!C13,'Diseño &amp; Ejecución'!$V$7:$V$433,'Tablero de avances'!$G$10)</f>
        <v>0</v>
      </c>
      <c r="H13" s="51">
        <f>COUNTIFS('Diseño &amp; Ejecución'!$C$7:$C$433,'Tablero de avances'!C13,'Diseño &amp; Ejecución'!$V$7:$V$433,'Tablero de avances'!$H$10)</f>
        <v>0</v>
      </c>
      <c r="I13" s="51">
        <f>COUNTIFS('Diseño &amp; Ejecución'!$C$7:$C$433,'Tablero de avances'!C13,'Diseño &amp; Ejecución'!$V$7:$V$433,'Tablero de avances'!$I$10)</f>
        <v>0</v>
      </c>
      <c r="J13" s="51">
        <f>COUNTIFS('Diseño &amp; Ejecución'!$C$7:$C$433,'Tablero de avances'!C13,'Diseño &amp; Ejecución'!$V$7:$V$433,'Tablero de avances'!$J$10)</f>
        <v>0</v>
      </c>
      <c r="K13" s="51">
        <f>COUNTIFS('Diseño &amp; Ejecución'!$C$7:$C$433,'Tablero de avances'!C13,'Diseño &amp; Ejecución'!$V$7:$V$433,'Tablero de avances'!$K$10)</f>
        <v>41</v>
      </c>
      <c r="L13" s="51">
        <f>COUNTIFS('Diseño &amp; Ejecución'!$C$7:$C$107,'Tablero de avances'!C13,'Diseño &amp; Ejecución'!$V$7:$V$107,'Tablero de avances'!$L$10)</f>
        <v>0</v>
      </c>
      <c r="M13" s="1"/>
      <c r="N13" s="15" t="s">
        <v>27</v>
      </c>
      <c r="O13" s="16">
        <f>'Diseño &amp; Ejecución'!U4</f>
        <v>0.4</v>
      </c>
      <c r="P13" s="16" t="e">
        <f>'Diseño &amp; Ejecución'!Z4</f>
        <v>#REF!</v>
      </c>
      <c r="Q13" s="7"/>
    </row>
    <row r="14" spans="2:17" ht="18" customHeight="1" x14ac:dyDescent="0.35">
      <c r="B14" s="6"/>
      <c r="C14" s="146" t="s">
        <v>48</v>
      </c>
      <c r="D14" s="147">
        <f t="shared" ref="D14:L14" ca="1" si="1">SUM(D11:D15)</f>
        <v>71</v>
      </c>
      <c r="E14" s="147">
        <f t="shared" ca="1" si="1"/>
        <v>71</v>
      </c>
      <c r="F14" s="115">
        <f t="shared" ca="1" si="1"/>
        <v>71</v>
      </c>
      <c r="G14" s="115">
        <f t="shared" ca="1" si="1"/>
        <v>0</v>
      </c>
      <c r="H14" s="115">
        <f t="shared" ca="1" si="1"/>
        <v>71</v>
      </c>
      <c r="I14" s="115">
        <f t="shared" ca="1" si="1"/>
        <v>0</v>
      </c>
      <c r="J14" s="115">
        <f t="shared" ca="1" si="1"/>
        <v>0</v>
      </c>
      <c r="K14" s="115">
        <f t="shared" ca="1" si="1"/>
        <v>0</v>
      </c>
      <c r="L14" s="115">
        <f t="shared" ca="1" si="1"/>
        <v>0</v>
      </c>
      <c r="M14" s="1"/>
      <c r="N14" s="15" t="s">
        <v>29</v>
      </c>
      <c r="O14" s="16">
        <f>Cierre!H4</f>
        <v>0</v>
      </c>
      <c r="P14" s="16">
        <f>Cierre!L4</f>
        <v>0</v>
      </c>
      <c r="Q14" s="7"/>
    </row>
    <row r="15" spans="2:17" ht="18" customHeight="1" x14ac:dyDescent="0.35">
      <c r="B15" s="6"/>
      <c r="C15" s="168"/>
      <c r="D15" s="104"/>
      <c r="E15" s="169"/>
      <c r="F15" s="104"/>
      <c r="G15" s="169"/>
      <c r="H15" s="169"/>
      <c r="I15" s="169"/>
      <c r="J15" s="169"/>
      <c r="K15" s="169"/>
      <c r="L15" s="169"/>
      <c r="M15" s="1"/>
      <c r="N15" s="17" t="s">
        <v>31</v>
      </c>
      <c r="O15" s="19">
        <f>SUM(O11:O14)</f>
        <v>0.4</v>
      </c>
      <c r="P15" s="19" t="e">
        <f>SUM(P11:P14)</f>
        <v>#REF!</v>
      </c>
      <c r="Q15" s="7"/>
    </row>
    <row r="16" spans="2:17" ht="18" customHeight="1" x14ac:dyDescent="0.35">
      <c r="B16" s="1"/>
      <c r="M16" s="1"/>
      <c r="Q16" s="7"/>
    </row>
    <row r="17" spans="2:17" ht="18" customHeight="1" x14ac:dyDescent="0.35">
      <c r="B17" s="6"/>
      <c r="M17" s="1"/>
      <c r="Q17" s="7"/>
    </row>
    <row r="18" spans="2:17" x14ac:dyDescent="0.35">
      <c r="B18" s="6"/>
      <c r="M18" s="1"/>
      <c r="Q18" s="7"/>
    </row>
    <row r="19" spans="2:17" x14ac:dyDescent="0.35">
      <c r="B19" s="6"/>
      <c r="C19" t="s">
        <v>49</v>
      </c>
      <c r="M19" s="1"/>
      <c r="Q19" s="7"/>
    </row>
    <row r="20" spans="2:17" x14ac:dyDescent="0.35">
      <c r="B20" s="6"/>
      <c r="C20" t="s">
        <v>50</v>
      </c>
      <c r="M20" s="1"/>
      <c r="Q20" s="7"/>
    </row>
    <row r="21" spans="2:17" x14ac:dyDescent="0.35">
      <c r="B21" s="6"/>
      <c r="C21" s="144" t="s">
        <v>51</v>
      </c>
      <c r="M21" s="1"/>
      <c r="Q21" s="7"/>
    </row>
    <row r="22" spans="2:17" x14ac:dyDescent="0.35">
      <c r="B22" s="6"/>
      <c r="C22" s="144"/>
      <c r="M22" s="1"/>
      <c r="Q22" s="7"/>
    </row>
    <row r="23" spans="2:17" x14ac:dyDescent="0.35">
      <c r="B23" s="6"/>
      <c r="M23" s="1"/>
      <c r="Q23" s="7"/>
    </row>
    <row r="24" spans="2:17" x14ac:dyDescent="0.35">
      <c r="B24" s="6"/>
      <c r="M24" s="1"/>
      <c r="Q24" s="7"/>
    </row>
    <row r="25" spans="2:17" x14ac:dyDescent="0.35">
      <c r="B25" s="6"/>
      <c r="M25" s="1"/>
      <c r="Q25" s="7"/>
    </row>
    <row r="26" spans="2:17" x14ac:dyDescent="0.35">
      <c r="B26" s="6"/>
      <c r="M26" s="1"/>
      <c r="Q26" s="7"/>
    </row>
    <row r="27" spans="2:17" x14ac:dyDescent="0.35">
      <c r="B27" s="6"/>
      <c r="M27" s="1"/>
      <c r="Q27" s="7"/>
    </row>
    <row r="28" spans="2:17" ht="15.5" x14ac:dyDescent="0.35">
      <c r="B28" s="6"/>
      <c r="C28" s="20"/>
      <c r="D28" s="21"/>
      <c r="E28" s="21"/>
      <c r="F28" s="21"/>
      <c r="H28" s="23" t="s">
        <v>52</v>
      </c>
      <c r="I28" s="27" t="s">
        <v>53</v>
      </c>
      <c r="J28" s="27" t="s">
        <v>54</v>
      </c>
      <c r="K28" s="27" t="s">
        <v>55</v>
      </c>
      <c r="L28" s="27" t="s">
        <v>56</v>
      </c>
      <c r="M28" s="1"/>
      <c r="N28" s="20"/>
      <c r="O28" s="22"/>
      <c r="P28" s="22"/>
      <c r="Q28" s="7"/>
    </row>
    <row r="29" spans="2:17" x14ac:dyDescent="0.35">
      <c r="B29" s="6"/>
      <c r="C29" s="20"/>
      <c r="D29" s="21"/>
      <c r="E29" s="21"/>
      <c r="F29" s="102"/>
      <c r="H29" s="13" t="s">
        <v>57</v>
      </c>
      <c r="I29" s="14">
        <f>COUNTIFS(Defectos!L$6:L$106,$I$28,Defectos!E$6:E$106,H29)</f>
        <v>0</v>
      </c>
      <c r="J29" s="14">
        <f>COUNTIFS(Defectos!L$6:L$100,$J$28,Defectos!E$6:E$100,H29)</f>
        <v>0</v>
      </c>
      <c r="K29" s="14">
        <f>COUNTIFS(Defectos!L$6:L$23,$K$28,Defectos!E$6:E$23,H29)</f>
        <v>0</v>
      </c>
      <c r="L29" s="14">
        <f>COUNTIFS(Defectos!L$6:L$23,$L$28,Defectos!E$6:E$23,H29)</f>
        <v>0</v>
      </c>
      <c r="N29" s="20" t="s">
        <v>58</v>
      </c>
      <c r="O29" s="22"/>
      <c r="P29" s="22"/>
      <c r="Q29" s="7"/>
    </row>
    <row r="30" spans="2:17" x14ac:dyDescent="0.35">
      <c r="B30" s="6"/>
      <c r="C30" s="20"/>
      <c r="D30" s="21"/>
      <c r="E30" s="21"/>
      <c r="F30" s="21"/>
      <c r="H30" s="13" t="s">
        <v>28</v>
      </c>
      <c r="I30" s="14">
        <f>COUNTIFS(Defectos!L$6:L$106,$I$28,Defectos!E$6:E$106,H30)</f>
        <v>0</v>
      </c>
      <c r="J30" s="14">
        <f>COUNTIFS(Defectos!L$6:L$23,$J$28,Defectos!E$6:E$23,H30)</f>
        <v>0</v>
      </c>
      <c r="K30" s="14">
        <f>COUNTIFS(Defectos!L$6:L$23,$K$28,Defectos!E$6:E$23,H30)</f>
        <v>0</v>
      </c>
      <c r="L30" s="14">
        <f>COUNTIFS(Defectos!L$6:L$23,$L$28,Defectos!E$6:E$23,H30)</f>
        <v>0</v>
      </c>
      <c r="N30" s="172"/>
      <c r="O30" s="172"/>
      <c r="P30" s="172"/>
      <c r="Q30" s="7"/>
    </row>
    <row r="31" spans="2:17" x14ac:dyDescent="0.35">
      <c r="B31" s="6"/>
      <c r="C31" s="20"/>
      <c r="D31" s="21"/>
      <c r="E31" s="21"/>
      <c r="F31" s="21"/>
      <c r="H31" s="13" t="s">
        <v>59</v>
      </c>
      <c r="I31" s="14">
        <f>COUNTIFS(Defectos!L$6:L$23,$I$28,Defectos!E$6:E$23,H31)</f>
        <v>0</v>
      </c>
      <c r="J31" s="14">
        <f>COUNTIFS(Defectos!L$6:L$23,$J$28,Defectos!E$6:E$23,H31)</f>
        <v>0</v>
      </c>
      <c r="K31" s="14">
        <f>COUNTIFS(Defectos!L$6:L$23,$K$28,Defectos!E$6:E$23,H31)</f>
        <v>0</v>
      </c>
      <c r="L31" s="14">
        <f>COUNTIFS(Defectos!L$6:L$23,$L$28,Defectos!E$6:E$23,H31)</f>
        <v>0</v>
      </c>
      <c r="N31" s="172"/>
      <c r="O31" s="172"/>
      <c r="P31" s="172"/>
      <c r="Q31" s="7"/>
    </row>
    <row r="32" spans="2:17" x14ac:dyDescent="0.35">
      <c r="B32" s="6"/>
      <c r="C32" s="20"/>
      <c r="D32" s="21"/>
      <c r="E32" s="21"/>
      <c r="F32" s="21"/>
      <c r="H32" s="13" t="s">
        <v>60</v>
      </c>
      <c r="I32" s="14">
        <f>COUNTIFS(Defectos!L$6:L$23,$I$28,Defectos!E$6:E$23,H32)</f>
        <v>0</v>
      </c>
      <c r="J32" s="14">
        <f>COUNTIFS(Defectos!L$6:L$23,$J$28,Defectos!E$6:E$23,H32)</f>
        <v>0</v>
      </c>
      <c r="K32" s="14">
        <f>COUNTIFS(Defectos!L$6:L$23,$K$28,Defectos!E$6:E$23,H32)</f>
        <v>0</v>
      </c>
      <c r="L32" s="14">
        <f>COUNTIFS(Defectos!L$6:L$23,$L$28,Defectos!E$6:E$23,H32)</f>
        <v>0</v>
      </c>
      <c r="N32" s="172"/>
      <c r="O32" s="172"/>
      <c r="P32" s="172"/>
      <c r="Q32" s="7"/>
    </row>
    <row r="33" spans="2:17" x14ac:dyDescent="0.35">
      <c r="B33" s="6"/>
      <c r="C33" s="20"/>
      <c r="D33" s="21"/>
      <c r="E33" s="21"/>
      <c r="F33" s="21"/>
      <c r="H33" s="13" t="s">
        <v>61</v>
      </c>
      <c r="I33" s="14">
        <f>COUNTIFS(Defectos!L$6:L$23,$I$28,Defectos!E$6:E$23,H33)</f>
        <v>0</v>
      </c>
      <c r="J33" s="14">
        <f>COUNTIFS(Defectos!L$6:L$23,$J$28,Defectos!E$6:E$23,H33)</f>
        <v>0</v>
      </c>
      <c r="K33" s="14">
        <f>COUNTIFS(Defectos!L$6:L$23,$K$28,Defectos!E$6:E$23,H33)</f>
        <v>0</v>
      </c>
      <c r="L33" s="14">
        <f>COUNTIFS(Defectos!L$6:L$23,$L$28,Defectos!E$6:E$23,H33)</f>
        <v>0</v>
      </c>
      <c r="N33" s="172"/>
      <c r="O33" s="172"/>
      <c r="P33" s="172"/>
      <c r="Q33" s="7"/>
    </row>
    <row r="34" spans="2:17" x14ac:dyDescent="0.35">
      <c r="B34" s="6"/>
      <c r="C34" s="20"/>
      <c r="D34" s="21"/>
      <c r="E34" s="21"/>
      <c r="F34" s="21"/>
      <c r="H34" s="13" t="s">
        <v>62</v>
      </c>
      <c r="I34" s="14">
        <f>COUNTIFS(Defectos!L$6:L$23,$I$28,Defectos!E$6:E$23,H34)</f>
        <v>0</v>
      </c>
      <c r="J34" s="14">
        <f>COUNTIFS(Defectos!L$6:L$23,$J$28,Defectos!E$6:E$23,H34)</f>
        <v>0</v>
      </c>
      <c r="K34" s="14">
        <f>COUNTIFS(Defectos!L$6:L$23,$K$28,Defectos!E$6:E$23,H34)</f>
        <v>0</v>
      </c>
      <c r="L34" s="14">
        <f>COUNTIFS(Defectos!L$6:L$23,$L$28,Defectos!E$6:E$23,H34)</f>
        <v>0</v>
      </c>
      <c r="N34" s="172"/>
      <c r="O34" s="172"/>
      <c r="P34" s="172"/>
      <c r="Q34" s="7"/>
    </row>
    <row r="35" spans="2:17" x14ac:dyDescent="0.35">
      <c r="B35" s="6"/>
      <c r="C35" s="20"/>
      <c r="D35" s="21"/>
      <c r="E35" s="21"/>
      <c r="F35" s="21"/>
      <c r="H35" s="13" t="s">
        <v>63</v>
      </c>
      <c r="I35" s="14">
        <f>COUNTIFS(Defectos!L$6:L$101,$I$28,Defectos!E$6:E$101,H35)</f>
        <v>0</v>
      </c>
      <c r="J35" s="14">
        <f>COUNTIFS(Defectos!L$6:L$23,$J$28,Defectos!E$6:E$23,H35)</f>
        <v>0</v>
      </c>
      <c r="K35" s="14">
        <f>COUNTIFS(Defectos!L$6:L$23,$K$28,Defectos!E$6:E$23,H35)</f>
        <v>0</v>
      </c>
      <c r="L35" s="14">
        <f>COUNTIFS(Defectos!L$6:L$23,$L$28,Defectos!E$6:E$23,H35)</f>
        <v>0</v>
      </c>
      <c r="P35" s="22"/>
      <c r="Q35" s="7"/>
    </row>
    <row r="36" spans="2:17" x14ac:dyDescent="0.35">
      <c r="B36" s="6"/>
      <c r="C36" s="20"/>
      <c r="D36" s="21"/>
      <c r="E36" s="21"/>
      <c r="F36" s="21"/>
      <c r="H36" s="17" t="s">
        <v>48</v>
      </c>
      <c r="I36" s="18">
        <f>SUM(I29:I35)</f>
        <v>0</v>
      </c>
      <c r="J36" s="18">
        <f>SUM(J29:J35)</f>
        <v>0</v>
      </c>
      <c r="K36" s="18">
        <f>SUM(K29:K35)</f>
        <v>0</v>
      </c>
      <c r="L36" s="18">
        <f>SUM(L29:L35)</f>
        <v>0</v>
      </c>
      <c r="N36" s="20"/>
      <c r="O36" s="22"/>
      <c r="P36" s="22"/>
      <c r="Q36" s="7"/>
    </row>
    <row r="37" spans="2:17" x14ac:dyDescent="0.35">
      <c r="B37" s="6"/>
      <c r="C37" s="20"/>
      <c r="D37" s="21"/>
      <c r="E37" s="21"/>
      <c r="F37" s="21"/>
      <c r="G37" s="21"/>
      <c r="H37" s="21"/>
      <c r="I37" s="21"/>
      <c r="J37" s="21"/>
      <c r="K37" s="52">
        <f>SUM(I36:K36)</f>
        <v>0</v>
      </c>
      <c r="L37" s="52">
        <f>L36</f>
        <v>0</v>
      </c>
      <c r="N37" s="20"/>
      <c r="O37" s="22"/>
      <c r="P37" s="22"/>
      <c r="Q37" s="7"/>
    </row>
    <row r="38" spans="2:17" x14ac:dyDescent="0.35">
      <c r="B38" s="6"/>
      <c r="C38" s="20"/>
      <c r="D38" s="21"/>
      <c r="E38" s="21"/>
      <c r="F38" s="21"/>
      <c r="G38" s="21"/>
      <c r="H38" s="21"/>
      <c r="I38" s="21"/>
      <c r="J38" s="21"/>
      <c r="L38" s="21"/>
      <c r="M38" s="1"/>
      <c r="N38" s="20"/>
      <c r="O38" s="22"/>
      <c r="P38" s="22"/>
      <c r="Q38" s="7"/>
    </row>
    <row r="39" spans="2:17" x14ac:dyDescent="0.35">
      <c r="B39" s="6"/>
      <c r="C39" s="20"/>
      <c r="D39" s="21"/>
      <c r="E39" s="21"/>
      <c r="F39" s="21"/>
      <c r="G39" s="21"/>
      <c r="H39" s="21"/>
      <c r="I39" s="21"/>
      <c r="J39" s="21"/>
      <c r="K39" s="21"/>
      <c r="L39" s="21"/>
      <c r="M39" s="1"/>
      <c r="N39" s="20"/>
      <c r="O39" s="22"/>
      <c r="P39" s="22"/>
      <c r="Q39" s="7"/>
    </row>
    <row r="40" spans="2:17" x14ac:dyDescent="0.35">
      <c r="B40" s="6"/>
      <c r="C40" s="20"/>
      <c r="D40" s="21"/>
      <c r="E40" s="21"/>
      <c r="F40" s="21"/>
      <c r="G40" s="21"/>
      <c r="H40" s="21"/>
      <c r="I40" s="21"/>
      <c r="J40" s="21"/>
      <c r="K40" s="21"/>
      <c r="L40" s="21"/>
      <c r="M40" s="1"/>
      <c r="N40" s="20"/>
      <c r="O40" s="22"/>
      <c r="P40" s="22"/>
      <c r="Q40" s="7"/>
    </row>
    <row r="41" spans="2:17" x14ac:dyDescent="0.35">
      <c r="B41" s="6"/>
      <c r="C41" s="20"/>
      <c r="D41" s="21"/>
      <c r="E41" s="21"/>
      <c r="F41" s="21"/>
      <c r="G41" s="21"/>
      <c r="H41" s="21"/>
      <c r="I41" s="21"/>
      <c r="J41" s="21"/>
      <c r="K41" s="21"/>
      <c r="L41" s="21"/>
      <c r="M41" s="1"/>
      <c r="N41" s="20"/>
      <c r="O41" s="50" t="s">
        <v>64</v>
      </c>
      <c r="P41" s="22"/>
      <c r="Q41" s="7"/>
    </row>
    <row r="42" spans="2:17" x14ac:dyDescent="0.35">
      <c r="B42" s="6"/>
      <c r="C42" s="20"/>
      <c r="D42" s="21"/>
      <c r="E42" s="21"/>
      <c r="F42" s="21"/>
      <c r="G42" s="21"/>
      <c r="H42" s="21"/>
      <c r="I42" s="21"/>
      <c r="J42" s="21"/>
      <c r="K42" s="21"/>
      <c r="L42" s="21"/>
      <c r="M42" s="1"/>
      <c r="N42" s="76" t="s">
        <v>65</v>
      </c>
      <c r="O42" s="49">
        <f>COUNTIFS(Defectos!P$6:P$50,'Tablero de avances'!N42)</f>
        <v>0</v>
      </c>
      <c r="P42" s="22"/>
      <c r="Q42" s="7"/>
    </row>
    <row r="43" spans="2:17" x14ac:dyDescent="0.35">
      <c r="B43" s="6"/>
      <c r="C43" s="20"/>
      <c r="D43" s="21"/>
      <c r="E43" s="21"/>
      <c r="F43" s="21"/>
      <c r="G43" s="21"/>
      <c r="H43" s="21"/>
      <c r="I43" s="21"/>
      <c r="J43" s="21"/>
      <c r="K43" s="21"/>
      <c r="L43" s="21"/>
      <c r="M43" s="1"/>
      <c r="N43" s="76" t="s">
        <v>66</v>
      </c>
      <c r="O43" s="49">
        <f>COUNTIFS(Defectos!P$5:P$23,'Tablero de avances'!N43)</f>
        <v>0</v>
      </c>
      <c r="P43" s="22"/>
      <c r="Q43" s="7"/>
    </row>
    <row r="44" spans="2:17" x14ac:dyDescent="0.35">
      <c r="B44" s="6"/>
      <c r="C44" s="20"/>
      <c r="D44" s="21"/>
      <c r="E44" s="21"/>
      <c r="F44" s="21"/>
      <c r="G44" s="21"/>
      <c r="H44" s="21"/>
      <c r="I44" s="21"/>
      <c r="J44" s="21"/>
      <c r="K44" s="21"/>
      <c r="L44" s="21"/>
      <c r="M44" s="1"/>
      <c r="N44" s="76" t="s">
        <v>67</v>
      </c>
      <c r="O44" s="49">
        <f>COUNTIFS(Defectos!P$5:P$23,'Tablero de avances'!N44)</f>
        <v>0</v>
      </c>
      <c r="P44" s="22"/>
      <c r="Q44" s="7"/>
    </row>
    <row r="45" spans="2:17" x14ac:dyDescent="0.35">
      <c r="B45" s="6"/>
      <c r="C45" s="20"/>
      <c r="D45" s="21"/>
      <c r="E45" s="21"/>
      <c r="F45" s="21"/>
      <c r="G45" s="21"/>
      <c r="H45" s="21"/>
      <c r="I45" s="21"/>
      <c r="J45" s="21"/>
      <c r="K45" s="21"/>
      <c r="L45" s="21"/>
      <c r="M45" s="1"/>
      <c r="N45" s="20"/>
      <c r="O45" s="22"/>
      <c r="P45" s="22"/>
      <c r="Q45" s="7"/>
    </row>
    <row r="46" spans="2:17" x14ac:dyDescent="0.35">
      <c r="B46" s="6"/>
      <c r="C46" s="20"/>
      <c r="D46" s="21"/>
      <c r="E46" s="21"/>
      <c r="F46" s="21"/>
      <c r="G46" s="21"/>
      <c r="H46" s="21"/>
      <c r="I46" s="21"/>
      <c r="J46" s="21"/>
      <c r="K46" s="21"/>
      <c r="L46" s="21"/>
      <c r="M46" s="1"/>
      <c r="N46" s="20"/>
      <c r="O46" s="22"/>
      <c r="P46" s="22"/>
      <c r="Q46" s="7"/>
    </row>
    <row r="47" spans="2:17" x14ac:dyDescent="0.35">
      <c r="B47" s="6"/>
      <c r="C47" s="20"/>
      <c r="D47" s="21"/>
      <c r="E47" s="21"/>
      <c r="F47" s="21"/>
      <c r="G47" s="21"/>
      <c r="H47" s="21"/>
      <c r="I47" s="21"/>
      <c r="J47" s="21"/>
      <c r="K47" s="21"/>
      <c r="L47" s="21"/>
      <c r="M47" s="1"/>
      <c r="N47" s="20"/>
      <c r="O47" s="22"/>
      <c r="P47" s="22"/>
      <c r="Q47" s="7"/>
    </row>
    <row r="48" spans="2:17" x14ac:dyDescent="0.35">
      <c r="B48" s="6"/>
      <c r="C48" s="1"/>
      <c r="D48" s="1"/>
      <c r="E48" s="1"/>
      <c r="F48" s="1"/>
      <c r="G48" s="1"/>
      <c r="H48" s="1"/>
      <c r="I48" s="1"/>
      <c r="J48" s="1"/>
      <c r="K48" s="1"/>
      <c r="L48" s="1"/>
      <c r="M48" s="1"/>
      <c r="N48" s="20"/>
      <c r="O48" s="22"/>
      <c r="P48" s="22"/>
      <c r="Q48" s="7"/>
    </row>
    <row r="49" spans="2:17" x14ac:dyDescent="0.35">
      <c r="B49" s="6"/>
      <c r="M49" s="1"/>
      <c r="N49" s="1"/>
      <c r="O49" s="1"/>
      <c r="P49" s="1"/>
      <c r="Q49" s="7"/>
    </row>
    <row r="50" spans="2:17" ht="15" thickBot="1" x14ac:dyDescent="0.4">
      <c r="B50" s="24"/>
      <c r="C50" s="25"/>
      <c r="D50" s="25"/>
      <c r="E50" s="25"/>
      <c r="F50" s="25"/>
      <c r="G50" s="25"/>
      <c r="H50" s="25"/>
      <c r="I50" s="25"/>
      <c r="J50" s="25"/>
      <c r="K50" s="25"/>
      <c r="L50" s="25"/>
      <c r="M50" s="25"/>
      <c r="N50" s="25"/>
      <c r="O50" s="25"/>
      <c r="P50" s="25"/>
      <c r="Q50" s="26"/>
    </row>
  </sheetData>
  <mergeCells count="6">
    <mergeCell ref="B2:Q2"/>
    <mergeCell ref="N30:P34"/>
    <mergeCell ref="E5:K5"/>
    <mergeCell ref="N10:O10"/>
    <mergeCell ref="D6:G6"/>
    <mergeCell ref="D7:G7"/>
  </mergeCells>
  <pageMargins left="0.7" right="0.7" top="0.75" bottom="0.75" header="0.3" footer="0.3"/>
  <pageSetup paperSize="9" scale="36" orientation="portrait" horizontalDpi="300" verticalDpi="300" r:id="rId1"/>
  <drawing r:id="rId2"/>
  <legacyDrawing r:id="rId3"/>
  <extLst>
    <ext xmlns:x14="http://schemas.microsoft.com/office/spreadsheetml/2009/9/main" uri="{78C0D931-6437-407d-A8EE-F0AAD7539E65}">
      <x14:conditionalFormattings>
        <x14:conditionalFormatting xmlns:xm="http://schemas.microsoft.com/office/excel/2006/main">
          <x14:cfRule type="iconSet" priority="1" id="{D2BAD017-1C41-4D30-989B-E069F3F65EF8}">
            <x14:iconSet iconSet="4TrafficLights" showValue="0" custom="1">
              <x14:cfvo type="percent">
                <xm:f>0</xm:f>
              </x14:cfvo>
              <x14:cfvo type="num">
                <xm:f>-9.9989999999999996E-2</xm:f>
              </x14:cfvo>
              <x14:cfvo type="num">
                <xm:f>-4.999E-2</xm:f>
              </x14:cfvo>
              <x14:cfvo type="num">
                <xm:f>0</xm:f>
              </x14:cfvo>
              <x14:cfIcon iconSet="3TrafficLights1" iconId="0"/>
              <x14:cfIcon iconSet="3TrafficLights1" iconId="1"/>
              <x14:cfIcon iconSet="3TrafficLights1" iconId="2"/>
              <x14:cfIcon iconSet="3TrafficLights1" iconId="2"/>
            </x14:iconSet>
          </x14:cfRule>
          <xm:sqref>L7</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79"/>
  <sheetViews>
    <sheetView showGridLines="0" tabSelected="1" zoomScale="70" zoomScaleNormal="70" workbookViewId="0">
      <pane ySplit="6" topLeftCell="A7" activePane="bottomLeft" state="frozen"/>
      <selection pane="bottomLeft" activeCell="J8" sqref="J8"/>
    </sheetView>
  </sheetViews>
  <sheetFormatPr baseColWidth="10" defaultColWidth="11.54296875" defaultRowHeight="14.5" x14ac:dyDescent="0.35"/>
  <cols>
    <col min="1" max="1" width="2.26953125" customWidth="1"/>
    <col min="2" max="2" width="17.7265625" customWidth="1"/>
    <col min="3" max="3" width="15.453125" customWidth="1"/>
    <col min="4" max="4" width="21.81640625" customWidth="1"/>
    <col min="5" max="6" width="17.1796875" customWidth="1"/>
    <col min="7" max="7" width="16.81640625" customWidth="1"/>
    <col min="8" max="8" width="15.81640625" customWidth="1"/>
    <col min="9" max="9" width="15.7265625" customWidth="1"/>
    <col min="10" max="10" width="20.1796875" customWidth="1"/>
    <col min="11" max="11" width="18.81640625" customWidth="1"/>
    <col min="12" max="12" width="21.7265625" customWidth="1"/>
    <col min="13" max="13" width="36.453125" customWidth="1"/>
    <col min="14" max="14" width="16.26953125" customWidth="1"/>
    <col min="15" max="15" width="31" customWidth="1"/>
    <col min="16" max="16" width="25.54296875" customWidth="1"/>
    <col min="17" max="17" width="20" customWidth="1"/>
    <col min="18" max="18" width="20.7265625" customWidth="1"/>
    <col min="19" max="19" width="16.453125" customWidth="1"/>
    <col min="20" max="20" width="15.54296875" customWidth="1"/>
    <col min="21" max="21" width="16.26953125" customWidth="1"/>
    <col min="22" max="22" width="22.7265625" customWidth="1"/>
    <col min="23" max="23" width="23.7265625" customWidth="1"/>
    <col min="24" max="24" width="24.26953125" customWidth="1"/>
    <col min="25" max="25" width="15.26953125" customWidth="1"/>
    <col min="26" max="26" width="15.54296875" customWidth="1"/>
    <col min="27" max="27" width="15.453125" bestFit="1" customWidth="1"/>
    <col min="28" max="30" width="14.1796875" hidden="1" customWidth="1"/>
    <col min="31" max="31" width="39.54296875" hidden="1" customWidth="1"/>
    <col min="32" max="32" width="17.1796875" hidden="1" customWidth="1"/>
    <col min="33" max="33" width="23.7265625" style="104" hidden="1" customWidth="1"/>
    <col min="34" max="34" width="14" customWidth="1"/>
  </cols>
  <sheetData>
    <row r="1" spans="1:34" x14ac:dyDescent="0.35">
      <c r="B1" s="80"/>
      <c r="C1" s="81"/>
      <c r="D1" s="81"/>
      <c r="E1" s="81"/>
      <c r="F1" s="81"/>
      <c r="G1" s="82"/>
      <c r="H1" s="81"/>
      <c r="I1" s="81"/>
      <c r="J1" s="81"/>
      <c r="K1" s="81"/>
      <c r="L1" s="81"/>
      <c r="M1" s="81"/>
      <c r="N1" s="81"/>
      <c r="O1" s="81"/>
      <c r="P1" s="79"/>
      <c r="Q1" s="81"/>
      <c r="R1" s="79"/>
      <c r="S1" s="75"/>
      <c r="T1" s="79"/>
      <c r="U1" s="83"/>
      <c r="V1" s="84"/>
      <c r="W1" s="85"/>
      <c r="X1" s="85"/>
      <c r="Y1" s="79"/>
      <c r="Z1" s="85"/>
      <c r="AA1" s="1"/>
      <c r="AE1" s="85"/>
    </row>
    <row r="2" spans="1:34" ht="46.15" customHeight="1" x14ac:dyDescent="0.35">
      <c r="A2" s="103"/>
      <c r="B2" s="80" t="s">
        <v>68</v>
      </c>
      <c r="C2" s="81"/>
      <c r="D2" s="81"/>
      <c r="E2" s="81"/>
      <c r="F2" s="81"/>
      <c r="G2" s="81"/>
      <c r="H2" s="81"/>
      <c r="I2" s="81"/>
      <c r="J2" s="81"/>
      <c r="K2" s="81"/>
      <c r="L2" s="81"/>
      <c r="M2" s="81"/>
      <c r="N2" s="81"/>
      <c r="O2" s="81"/>
      <c r="P2" s="79"/>
      <c r="Q2" s="81"/>
      <c r="R2" s="79"/>
      <c r="S2" s="75"/>
      <c r="T2" s="79"/>
      <c r="U2" s="83"/>
      <c r="V2" s="84"/>
      <c r="W2" s="85"/>
      <c r="X2" s="85"/>
      <c r="Y2" s="79"/>
      <c r="Z2" s="85"/>
      <c r="AA2" s="1"/>
      <c r="AE2" s="85"/>
    </row>
    <row r="3" spans="1:34" ht="12" customHeight="1" x14ac:dyDescent="0.35">
      <c r="B3" s="86"/>
      <c r="C3" s="86"/>
      <c r="D3" s="86"/>
      <c r="E3" s="86"/>
      <c r="F3" s="86"/>
      <c r="G3" s="86"/>
      <c r="H3" s="86"/>
      <c r="I3" s="86"/>
      <c r="J3" s="86"/>
      <c r="K3" s="86"/>
      <c r="L3" s="86"/>
      <c r="M3" s="86"/>
      <c r="N3" s="86"/>
      <c r="O3" s="86"/>
      <c r="P3" s="86"/>
      <c r="Q3" s="86"/>
      <c r="R3" s="86"/>
      <c r="S3" s="86"/>
      <c r="T3" s="86"/>
      <c r="U3" s="86"/>
      <c r="V3" s="86"/>
      <c r="W3" s="86"/>
      <c r="X3" s="86"/>
      <c r="Y3" s="86"/>
      <c r="Z3" s="86"/>
      <c r="AA3" s="1"/>
      <c r="AE3" s="86"/>
    </row>
    <row r="4" spans="1:34" s="87" customFormat="1" x14ac:dyDescent="0.35">
      <c r="B4" s="182" t="s">
        <v>69</v>
      </c>
      <c r="C4" s="182"/>
      <c r="D4" s="182">
        <f>Análisis!D4</f>
        <v>0</v>
      </c>
      <c r="E4" s="182"/>
      <c r="F4" s="182"/>
      <c r="G4" s="182"/>
      <c r="H4" s="182"/>
      <c r="I4" s="182"/>
      <c r="J4" s="88" t="s">
        <v>70</v>
      </c>
      <c r="K4" s="89">
        <f>Análisis!H4</f>
        <v>0</v>
      </c>
      <c r="L4" s="89"/>
      <c r="M4" s="90"/>
      <c r="N4" s="88" t="s">
        <v>71</v>
      </c>
      <c r="O4" s="89">
        <f>Análisis!L4</f>
        <v>0</v>
      </c>
      <c r="P4" s="90"/>
      <c r="Q4" s="90"/>
      <c r="R4" s="90"/>
      <c r="S4" s="90" t="s">
        <v>27</v>
      </c>
      <c r="T4" s="88" t="s">
        <v>72</v>
      </c>
      <c r="U4" s="106">
        <f>SUM(U7:U91)/60/8/2</f>
        <v>0.4</v>
      </c>
      <c r="V4" s="90"/>
      <c r="W4" s="90"/>
      <c r="X4" s="90"/>
      <c r="Y4" s="90" t="s">
        <v>71</v>
      </c>
      <c r="Z4" s="89" t="e">
        <f>SUM(#REF!)/60</f>
        <v>#REF!</v>
      </c>
      <c r="AA4" s="90"/>
      <c r="AB4" s="90"/>
      <c r="AC4" s="90"/>
      <c r="AD4" s="90"/>
      <c r="AE4" s="90"/>
      <c r="AF4" s="90"/>
      <c r="AG4" s="104"/>
    </row>
    <row r="5" spans="1:34" s="87" customFormat="1" x14ac:dyDescent="0.35">
      <c r="B5" s="91"/>
      <c r="C5" s="91"/>
      <c r="D5" s="91"/>
      <c r="E5" s="91"/>
      <c r="F5" s="91"/>
      <c r="G5" s="91"/>
      <c r="H5" s="91"/>
      <c r="I5" s="91"/>
      <c r="J5" s="92"/>
      <c r="K5" s="93"/>
      <c r="L5" s="93"/>
      <c r="M5" s="93"/>
      <c r="N5" s="92"/>
      <c r="O5" s="93"/>
      <c r="P5" s="93"/>
      <c r="Q5" s="93"/>
      <c r="R5" s="93"/>
      <c r="S5" s="93"/>
      <c r="T5" s="92"/>
      <c r="U5" s="94"/>
      <c r="V5" s="93"/>
      <c r="W5" s="93"/>
      <c r="X5" s="93"/>
      <c r="Y5" s="93"/>
      <c r="Z5" s="94"/>
      <c r="AA5" s="95"/>
      <c r="AE5" s="93"/>
      <c r="AG5" s="104"/>
    </row>
    <row r="6" spans="1:34" s="104" customFormat="1" ht="60.75" customHeight="1" x14ac:dyDescent="0.35">
      <c r="B6" s="96" t="s">
        <v>73</v>
      </c>
      <c r="C6" s="96" t="s">
        <v>74</v>
      </c>
      <c r="D6" s="96" t="s">
        <v>75</v>
      </c>
      <c r="E6" s="96" t="s">
        <v>76</v>
      </c>
      <c r="F6" s="170" t="s">
        <v>503</v>
      </c>
      <c r="G6" s="96" t="s">
        <v>77</v>
      </c>
      <c r="H6" s="96" t="s">
        <v>78</v>
      </c>
      <c r="I6" s="96" t="s">
        <v>79</v>
      </c>
      <c r="J6" s="96" t="s">
        <v>80</v>
      </c>
      <c r="K6" s="96" t="s">
        <v>81</v>
      </c>
      <c r="L6" s="96" t="s">
        <v>82</v>
      </c>
      <c r="M6" s="96" t="s">
        <v>83</v>
      </c>
      <c r="N6" s="96" t="s">
        <v>84</v>
      </c>
      <c r="O6" s="96" t="s">
        <v>85</v>
      </c>
      <c r="P6" s="96" t="s">
        <v>86</v>
      </c>
      <c r="Q6" s="96" t="s">
        <v>87</v>
      </c>
      <c r="R6" s="96" t="s">
        <v>88</v>
      </c>
      <c r="S6" s="96" t="s">
        <v>89</v>
      </c>
      <c r="T6" s="96" t="s">
        <v>90</v>
      </c>
      <c r="U6" s="96" t="s">
        <v>91</v>
      </c>
      <c r="V6" s="96" t="s">
        <v>92</v>
      </c>
      <c r="W6" s="96" t="s">
        <v>93</v>
      </c>
      <c r="X6" s="96" t="s">
        <v>94</v>
      </c>
      <c r="Y6" s="97" t="s">
        <v>95</v>
      </c>
      <c r="Z6" s="96" t="s">
        <v>96</v>
      </c>
      <c r="AA6" s="96" t="s">
        <v>97</v>
      </c>
      <c r="AB6" s="98" t="s">
        <v>98</v>
      </c>
      <c r="AC6" s="99" t="s">
        <v>99</v>
      </c>
      <c r="AD6" s="100" t="s">
        <v>100</v>
      </c>
      <c r="AE6" s="101" t="s">
        <v>101</v>
      </c>
      <c r="AF6" s="96" t="s">
        <v>102</v>
      </c>
      <c r="AG6" s="105" t="s">
        <v>103</v>
      </c>
      <c r="AH6" s="96" t="s">
        <v>104</v>
      </c>
    </row>
    <row r="7" spans="1:34" ht="188.5" x14ac:dyDescent="0.35">
      <c r="B7" s="121"/>
      <c r="C7" s="121" t="s">
        <v>41</v>
      </c>
      <c r="D7" s="121" t="s">
        <v>176</v>
      </c>
      <c r="E7" s="121" t="s">
        <v>177</v>
      </c>
      <c r="F7" s="121" t="s">
        <v>496</v>
      </c>
      <c r="G7" s="121" t="s">
        <v>113</v>
      </c>
      <c r="H7" s="121" t="s">
        <v>113</v>
      </c>
      <c r="I7" s="121" t="s">
        <v>108</v>
      </c>
      <c r="J7" s="121" t="s">
        <v>119</v>
      </c>
      <c r="K7" s="121"/>
      <c r="L7" s="121"/>
      <c r="M7" s="121" t="s">
        <v>179</v>
      </c>
      <c r="N7" s="122" t="s">
        <v>133</v>
      </c>
      <c r="O7" s="121" t="s">
        <v>132</v>
      </c>
      <c r="P7" s="121" t="s">
        <v>44</v>
      </c>
      <c r="Q7" s="123" t="s">
        <v>180</v>
      </c>
      <c r="R7" s="123" t="s">
        <v>181</v>
      </c>
      <c r="S7" s="124" t="s">
        <v>111</v>
      </c>
      <c r="T7" s="125"/>
      <c r="U7" s="126">
        <v>5</v>
      </c>
      <c r="V7" s="115" t="s">
        <v>18</v>
      </c>
      <c r="W7" s="119"/>
      <c r="X7" s="119"/>
      <c r="Y7" s="119"/>
      <c r="Z7" s="121">
        <v>3</v>
      </c>
      <c r="AA7" s="118"/>
      <c r="AB7" s="120"/>
    </row>
    <row r="8" spans="1:34" ht="188.5" x14ac:dyDescent="0.35">
      <c r="B8" s="121"/>
      <c r="C8" s="121" t="s">
        <v>41</v>
      </c>
      <c r="D8" s="121" t="s">
        <v>176</v>
      </c>
      <c r="E8" s="121" t="s">
        <v>182</v>
      </c>
      <c r="F8" s="121" t="s">
        <v>497</v>
      </c>
      <c r="G8" s="121" t="s">
        <v>113</v>
      </c>
      <c r="H8" s="121" t="s">
        <v>113</v>
      </c>
      <c r="I8" s="121" t="s">
        <v>108</v>
      </c>
      <c r="J8" s="121" t="s">
        <v>119</v>
      </c>
      <c r="K8" s="121"/>
      <c r="L8" s="121"/>
      <c r="M8" s="121" t="s">
        <v>183</v>
      </c>
      <c r="N8" s="122" t="s">
        <v>133</v>
      </c>
      <c r="O8" s="121" t="s">
        <v>132</v>
      </c>
      <c r="P8" s="121" t="s">
        <v>44</v>
      </c>
      <c r="Q8" s="123" t="s">
        <v>180</v>
      </c>
      <c r="R8" s="123" t="s">
        <v>184</v>
      </c>
      <c r="S8" s="124" t="s">
        <v>111</v>
      </c>
      <c r="T8" s="125"/>
      <c r="U8" s="126">
        <v>5</v>
      </c>
      <c r="V8" s="115" t="s">
        <v>18</v>
      </c>
      <c r="W8" s="119"/>
      <c r="X8" s="119"/>
      <c r="Y8" s="119"/>
      <c r="Z8" s="121">
        <v>3</v>
      </c>
      <c r="AA8" s="118"/>
      <c r="AB8" s="120"/>
    </row>
    <row r="9" spans="1:34" ht="409.5" x14ac:dyDescent="0.35">
      <c r="B9" s="121"/>
      <c r="C9" s="121" t="s">
        <v>41</v>
      </c>
      <c r="D9" s="121" t="s">
        <v>176</v>
      </c>
      <c r="E9" s="121" t="s">
        <v>185</v>
      </c>
      <c r="F9" s="121" t="s">
        <v>498</v>
      </c>
      <c r="G9" s="121" t="s">
        <v>113</v>
      </c>
      <c r="H9" s="121" t="s">
        <v>113</v>
      </c>
      <c r="I9" s="121" t="s">
        <v>108</v>
      </c>
      <c r="J9" s="121" t="s">
        <v>119</v>
      </c>
      <c r="K9" s="121"/>
      <c r="L9" s="121"/>
      <c r="M9" s="121" t="s">
        <v>186</v>
      </c>
      <c r="N9" s="122" t="s">
        <v>133</v>
      </c>
      <c r="O9" s="121" t="s">
        <v>132</v>
      </c>
      <c r="P9" s="121" t="s">
        <v>44</v>
      </c>
      <c r="Q9" s="123" t="s">
        <v>187</v>
      </c>
      <c r="R9" s="123" t="s">
        <v>188</v>
      </c>
      <c r="S9" s="124" t="s">
        <v>111</v>
      </c>
      <c r="T9" s="125"/>
      <c r="U9" s="126">
        <v>5</v>
      </c>
      <c r="V9" s="115" t="s">
        <v>18</v>
      </c>
      <c r="W9" s="119"/>
      <c r="X9" s="119"/>
      <c r="Y9" s="119"/>
      <c r="Z9" s="121">
        <v>3</v>
      </c>
      <c r="AA9" s="118"/>
      <c r="AB9" s="120"/>
    </row>
    <row r="10" spans="1:34" ht="409.5" x14ac:dyDescent="0.35">
      <c r="B10" s="121"/>
      <c r="C10" s="121" t="s">
        <v>41</v>
      </c>
      <c r="D10" s="121" t="s">
        <v>176</v>
      </c>
      <c r="E10" s="121" t="s">
        <v>189</v>
      </c>
      <c r="F10" s="121" t="s">
        <v>499</v>
      </c>
      <c r="G10" s="121" t="s">
        <v>113</v>
      </c>
      <c r="H10" s="121" t="s">
        <v>113</v>
      </c>
      <c r="I10" s="121" t="s">
        <v>108</v>
      </c>
      <c r="J10" s="121" t="s">
        <v>119</v>
      </c>
      <c r="K10" s="121"/>
      <c r="L10" s="121"/>
      <c r="M10" s="121" t="s">
        <v>190</v>
      </c>
      <c r="N10" s="122" t="s">
        <v>133</v>
      </c>
      <c r="O10" s="121" t="s">
        <v>132</v>
      </c>
      <c r="P10" s="121" t="s">
        <v>44</v>
      </c>
      <c r="Q10" s="123" t="s">
        <v>187</v>
      </c>
      <c r="R10" s="123" t="s">
        <v>191</v>
      </c>
      <c r="S10" s="124" t="s">
        <v>111</v>
      </c>
      <c r="T10" s="125"/>
      <c r="U10" s="126">
        <v>5</v>
      </c>
      <c r="V10" s="115" t="s">
        <v>18</v>
      </c>
      <c r="W10" s="119"/>
      <c r="X10" s="119"/>
      <c r="Y10" s="119"/>
      <c r="Z10" s="121">
        <v>3</v>
      </c>
      <c r="AA10" s="118"/>
      <c r="AB10" s="120"/>
    </row>
    <row r="11" spans="1:34" ht="203" x14ac:dyDescent="0.35">
      <c r="B11" s="121"/>
      <c r="C11" s="121" t="s">
        <v>41</v>
      </c>
      <c r="D11" s="121" t="s">
        <v>176</v>
      </c>
      <c r="E11" s="121" t="s">
        <v>192</v>
      </c>
      <c r="F11" s="121" t="s">
        <v>500</v>
      </c>
      <c r="G11" s="121" t="s">
        <v>113</v>
      </c>
      <c r="H11" s="121" t="s">
        <v>113</v>
      </c>
      <c r="I11" s="121" t="s">
        <v>108</v>
      </c>
      <c r="J11" s="121" t="s">
        <v>119</v>
      </c>
      <c r="K11" s="121"/>
      <c r="L11" s="121"/>
      <c r="M11" s="121" t="s">
        <v>193</v>
      </c>
      <c r="N11" s="122" t="s">
        <v>133</v>
      </c>
      <c r="O11" s="121" t="s">
        <v>132</v>
      </c>
      <c r="P11" s="121" t="s">
        <v>44</v>
      </c>
      <c r="Q11" s="123" t="s">
        <v>187</v>
      </c>
      <c r="R11" s="123" t="s">
        <v>194</v>
      </c>
      <c r="S11" s="124" t="s">
        <v>111</v>
      </c>
      <c r="T11" s="125"/>
      <c r="U11" s="126">
        <v>5</v>
      </c>
      <c r="V11" s="115" t="s">
        <v>18</v>
      </c>
      <c r="W11" s="119"/>
      <c r="X11" s="119"/>
      <c r="Y11" s="119"/>
      <c r="Z11" s="121">
        <v>3</v>
      </c>
      <c r="AA11" s="118"/>
      <c r="AB11" s="120"/>
    </row>
    <row r="12" spans="1:34" ht="409.5" x14ac:dyDescent="0.35">
      <c r="B12" s="121"/>
      <c r="C12" s="121" t="s">
        <v>41</v>
      </c>
      <c r="D12" s="121" t="s">
        <v>176</v>
      </c>
      <c r="E12" s="121" t="s">
        <v>195</v>
      </c>
      <c r="F12" s="121" t="s">
        <v>501</v>
      </c>
      <c r="G12" s="121" t="s">
        <v>113</v>
      </c>
      <c r="H12" s="121" t="s">
        <v>113</v>
      </c>
      <c r="I12" s="121" t="s">
        <v>108</v>
      </c>
      <c r="J12" s="121" t="s">
        <v>119</v>
      </c>
      <c r="K12" s="121"/>
      <c r="L12" s="121"/>
      <c r="M12" s="121" t="s">
        <v>196</v>
      </c>
      <c r="N12" s="122" t="s">
        <v>133</v>
      </c>
      <c r="O12" s="121" t="s">
        <v>132</v>
      </c>
      <c r="P12" s="121" t="s">
        <v>44</v>
      </c>
      <c r="Q12" s="123" t="s">
        <v>187</v>
      </c>
      <c r="R12" s="123" t="s">
        <v>197</v>
      </c>
      <c r="S12" s="124" t="s">
        <v>111</v>
      </c>
      <c r="T12" s="125"/>
      <c r="U12" s="126">
        <v>5</v>
      </c>
      <c r="V12" s="115" t="s">
        <v>18</v>
      </c>
      <c r="W12" s="119"/>
      <c r="X12" s="119"/>
      <c r="Y12" s="119"/>
      <c r="Z12" s="121">
        <v>3</v>
      </c>
      <c r="AA12" s="118"/>
      <c r="AB12" s="120"/>
    </row>
    <row r="13" spans="1:34" ht="409.5" x14ac:dyDescent="0.35">
      <c r="B13" s="121"/>
      <c r="C13" s="121" t="s">
        <v>41</v>
      </c>
      <c r="D13" s="121" t="s">
        <v>176</v>
      </c>
      <c r="E13" s="121" t="s">
        <v>198</v>
      </c>
      <c r="F13" s="121" t="s">
        <v>502</v>
      </c>
      <c r="G13" s="121" t="s">
        <v>113</v>
      </c>
      <c r="H13" s="121" t="s">
        <v>113</v>
      </c>
      <c r="I13" s="121" t="s">
        <v>108</v>
      </c>
      <c r="J13" s="121" t="s">
        <v>119</v>
      </c>
      <c r="K13" s="121"/>
      <c r="L13" s="121"/>
      <c r="M13" s="121" t="s">
        <v>199</v>
      </c>
      <c r="N13" s="122" t="s">
        <v>133</v>
      </c>
      <c r="O13" s="121" t="s">
        <v>132</v>
      </c>
      <c r="P13" s="121" t="s">
        <v>44</v>
      </c>
      <c r="Q13" s="123" t="s">
        <v>187</v>
      </c>
      <c r="R13" s="123" t="s">
        <v>200</v>
      </c>
      <c r="S13" s="124" t="s">
        <v>111</v>
      </c>
      <c r="T13" s="125"/>
      <c r="U13" s="126">
        <v>5</v>
      </c>
      <c r="V13" s="115" t="s">
        <v>18</v>
      </c>
      <c r="W13" s="119"/>
      <c r="X13" s="119"/>
      <c r="Y13" s="119"/>
      <c r="Z13" s="121">
        <v>3</v>
      </c>
      <c r="AA13" s="118"/>
      <c r="AB13" s="120"/>
    </row>
    <row r="14" spans="1:34" ht="87" x14ac:dyDescent="0.35">
      <c r="B14" s="121"/>
      <c r="C14" s="121" t="s">
        <v>42</v>
      </c>
      <c r="D14" s="121" t="s">
        <v>201</v>
      </c>
      <c r="E14" s="121" t="s">
        <v>131</v>
      </c>
      <c r="F14" s="121" t="s">
        <v>504</v>
      </c>
      <c r="G14" s="121" t="s">
        <v>105</v>
      </c>
      <c r="H14" s="121" t="s">
        <v>178</v>
      </c>
      <c r="I14" s="121" t="s">
        <v>107</v>
      </c>
      <c r="J14" s="121" t="s">
        <v>119</v>
      </c>
      <c r="K14" s="121"/>
      <c r="L14" s="121"/>
      <c r="M14" s="121" t="s">
        <v>202</v>
      </c>
      <c r="N14" s="122" t="s">
        <v>133</v>
      </c>
      <c r="O14" s="121" t="s">
        <v>203</v>
      </c>
      <c r="P14" s="123" t="s">
        <v>110</v>
      </c>
      <c r="Q14" s="123" t="s">
        <v>204</v>
      </c>
      <c r="R14" s="123" t="s">
        <v>205</v>
      </c>
      <c r="S14" s="124" t="s">
        <v>111</v>
      </c>
      <c r="T14" s="127"/>
      <c r="U14" s="126">
        <v>5</v>
      </c>
      <c r="V14" s="115" t="s">
        <v>18</v>
      </c>
      <c r="W14" s="119"/>
      <c r="X14" s="119"/>
      <c r="Y14" s="119"/>
      <c r="Z14" s="121">
        <v>3</v>
      </c>
      <c r="AA14" s="118"/>
      <c r="AB14" s="120"/>
    </row>
    <row r="15" spans="1:34" ht="87" x14ac:dyDescent="0.35">
      <c r="B15" s="121"/>
      <c r="C15" s="121" t="s">
        <v>42</v>
      </c>
      <c r="D15" s="121" t="s">
        <v>131</v>
      </c>
      <c r="E15" s="121" t="s">
        <v>206</v>
      </c>
      <c r="F15" s="121" t="s">
        <v>504</v>
      </c>
      <c r="G15" s="121" t="s">
        <v>105</v>
      </c>
      <c r="H15" s="121" t="s">
        <v>178</v>
      </c>
      <c r="I15" s="121" t="s">
        <v>107</v>
      </c>
      <c r="J15" s="121" t="s">
        <v>119</v>
      </c>
      <c r="K15" s="121"/>
      <c r="L15" s="121"/>
      <c r="M15" s="121" t="s">
        <v>207</v>
      </c>
      <c r="N15" s="122" t="s">
        <v>133</v>
      </c>
      <c r="O15" s="121" t="s">
        <v>203</v>
      </c>
      <c r="P15" s="123" t="s">
        <v>110</v>
      </c>
      <c r="Q15" s="123" t="s">
        <v>204</v>
      </c>
      <c r="R15" s="123" t="s">
        <v>208</v>
      </c>
      <c r="S15" s="124" t="s">
        <v>111</v>
      </c>
      <c r="T15" s="127"/>
      <c r="U15" s="126">
        <v>5</v>
      </c>
      <c r="V15" s="115" t="s">
        <v>18</v>
      </c>
      <c r="W15" s="119"/>
      <c r="X15" s="119" t="s">
        <v>209</v>
      </c>
      <c r="Y15" s="119"/>
      <c r="Z15" s="121">
        <v>3</v>
      </c>
      <c r="AA15" s="118"/>
      <c r="AB15" s="120"/>
    </row>
    <row r="16" spans="1:34" ht="58" x14ac:dyDescent="0.35">
      <c r="B16" s="121"/>
      <c r="C16" s="121" t="s">
        <v>42</v>
      </c>
      <c r="D16" s="121" t="s">
        <v>201</v>
      </c>
      <c r="E16" s="121" t="s">
        <v>210</v>
      </c>
      <c r="F16" s="121" t="s">
        <v>504</v>
      </c>
      <c r="G16" s="121" t="s">
        <v>105</v>
      </c>
      <c r="H16" s="121" t="s">
        <v>178</v>
      </c>
      <c r="I16" s="121" t="s">
        <v>107</v>
      </c>
      <c r="J16" s="121" t="s">
        <v>119</v>
      </c>
      <c r="K16" s="121"/>
      <c r="L16" s="121"/>
      <c r="M16" s="121" t="s">
        <v>211</v>
      </c>
      <c r="N16" s="122" t="s">
        <v>133</v>
      </c>
      <c r="O16" s="121" t="s">
        <v>212</v>
      </c>
      <c r="P16" s="123" t="s">
        <v>110</v>
      </c>
      <c r="Q16" s="123" t="s">
        <v>213</v>
      </c>
      <c r="R16" s="123" t="s">
        <v>214</v>
      </c>
      <c r="S16" s="124" t="s">
        <v>111</v>
      </c>
      <c r="T16" s="127"/>
      <c r="U16" s="126">
        <v>5</v>
      </c>
      <c r="V16" s="115" t="s">
        <v>18</v>
      </c>
      <c r="W16" s="119"/>
      <c r="X16" s="119"/>
      <c r="Y16" s="119"/>
      <c r="Z16" s="121">
        <v>3</v>
      </c>
      <c r="AA16" s="118"/>
      <c r="AB16" s="120"/>
    </row>
    <row r="17" spans="2:28" ht="116" x14ac:dyDescent="0.35">
      <c r="B17" s="121"/>
      <c r="C17" s="121" t="s">
        <v>42</v>
      </c>
      <c r="D17" s="121" t="s">
        <v>215</v>
      </c>
      <c r="E17" s="121" t="s">
        <v>216</v>
      </c>
      <c r="F17" s="121" t="s">
        <v>504</v>
      </c>
      <c r="G17" s="121" t="s">
        <v>105</v>
      </c>
      <c r="H17" s="121" t="s">
        <v>178</v>
      </c>
      <c r="I17" s="121" t="s">
        <v>107</v>
      </c>
      <c r="J17" s="121" t="s">
        <v>119</v>
      </c>
      <c r="K17" s="121"/>
      <c r="L17" s="121"/>
      <c r="M17" s="121" t="s">
        <v>217</v>
      </c>
      <c r="N17" s="122" t="s">
        <v>133</v>
      </c>
      <c r="O17" s="121" t="s">
        <v>218</v>
      </c>
      <c r="P17" s="123" t="s">
        <v>110</v>
      </c>
      <c r="Q17" s="123" t="s">
        <v>219</v>
      </c>
      <c r="R17" s="123" t="s">
        <v>220</v>
      </c>
      <c r="S17" s="124" t="s">
        <v>111</v>
      </c>
      <c r="T17" s="127"/>
      <c r="U17" s="126">
        <v>5</v>
      </c>
      <c r="V17" s="115" t="s">
        <v>18</v>
      </c>
      <c r="W17" s="119"/>
      <c r="X17" s="119"/>
      <c r="Y17" s="119"/>
      <c r="Z17" s="121">
        <v>3</v>
      </c>
      <c r="AA17" s="118"/>
      <c r="AB17" s="120"/>
    </row>
    <row r="18" spans="2:28" ht="72.5" x14ac:dyDescent="0.35">
      <c r="B18" s="121"/>
      <c r="C18" s="121" t="s">
        <v>42</v>
      </c>
      <c r="D18" s="121" t="s">
        <v>215</v>
      </c>
      <c r="E18" s="121" t="s">
        <v>221</v>
      </c>
      <c r="F18" s="121" t="s">
        <v>504</v>
      </c>
      <c r="G18" s="121" t="s">
        <v>105</v>
      </c>
      <c r="H18" s="121" t="s">
        <v>178</v>
      </c>
      <c r="I18" s="121" t="s">
        <v>107</v>
      </c>
      <c r="J18" s="121" t="s">
        <v>119</v>
      </c>
      <c r="K18" s="121"/>
      <c r="L18" s="121"/>
      <c r="M18" s="121" t="s">
        <v>222</v>
      </c>
      <c r="N18" s="122" t="s">
        <v>133</v>
      </c>
      <c r="O18" s="121" t="s">
        <v>212</v>
      </c>
      <c r="P18" s="123" t="s">
        <v>110</v>
      </c>
      <c r="Q18" s="123" t="s">
        <v>213</v>
      </c>
      <c r="R18" s="123" t="s">
        <v>223</v>
      </c>
      <c r="S18" s="124" t="s">
        <v>111</v>
      </c>
      <c r="T18" s="127"/>
      <c r="U18" s="126">
        <v>5</v>
      </c>
      <c r="V18" s="115" t="s">
        <v>18</v>
      </c>
      <c r="W18" s="119"/>
      <c r="X18" s="119"/>
      <c r="Y18" s="119"/>
      <c r="Z18" s="121">
        <v>3</v>
      </c>
      <c r="AA18" s="118"/>
      <c r="AB18" s="120"/>
    </row>
    <row r="19" spans="2:28" ht="116" x14ac:dyDescent="0.35">
      <c r="B19" s="121"/>
      <c r="C19" s="121" t="s">
        <v>42</v>
      </c>
      <c r="D19" s="121" t="s">
        <v>224</v>
      </c>
      <c r="E19" s="121" t="s">
        <v>225</v>
      </c>
      <c r="F19" s="121" t="s">
        <v>504</v>
      </c>
      <c r="G19" s="121" t="s">
        <v>105</v>
      </c>
      <c r="H19" s="121" t="s">
        <v>178</v>
      </c>
      <c r="I19" s="121" t="s">
        <v>107</v>
      </c>
      <c r="J19" s="121" t="s">
        <v>119</v>
      </c>
      <c r="K19" s="121"/>
      <c r="L19" s="121"/>
      <c r="M19" s="121" t="s">
        <v>226</v>
      </c>
      <c r="N19" s="122" t="s">
        <v>133</v>
      </c>
      <c r="O19" s="121" t="s">
        <v>227</v>
      </c>
      <c r="P19" s="123" t="s">
        <v>110</v>
      </c>
      <c r="Q19" s="123" t="s">
        <v>228</v>
      </c>
      <c r="R19" s="123" t="s">
        <v>229</v>
      </c>
      <c r="S19" s="124" t="s">
        <v>111</v>
      </c>
      <c r="T19" s="127"/>
      <c r="U19" s="126">
        <v>5</v>
      </c>
      <c r="V19" s="115" t="s">
        <v>18</v>
      </c>
      <c r="W19" s="119"/>
      <c r="X19" s="119"/>
      <c r="Y19" s="119"/>
      <c r="Z19" s="121">
        <v>3</v>
      </c>
      <c r="AA19" s="118"/>
      <c r="AB19" s="120"/>
    </row>
    <row r="20" spans="2:28" ht="116" x14ac:dyDescent="0.35">
      <c r="B20" s="121"/>
      <c r="C20" s="121" t="s">
        <v>42</v>
      </c>
      <c r="D20" s="121" t="s">
        <v>224</v>
      </c>
      <c r="E20" s="121" t="s">
        <v>225</v>
      </c>
      <c r="F20" s="121" t="s">
        <v>504</v>
      </c>
      <c r="G20" s="121" t="s">
        <v>105</v>
      </c>
      <c r="H20" s="121" t="s">
        <v>178</v>
      </c>
      <c r="I20" s="121" t="s">
        <v>107</v>
      </c>
      <c r="J20" s="121" t="s">
        <v>119</v>
      </c>
      <c r="K20" s="121"/>
      <c r="L20" s="121"/>
      <c r="M20" s="121" t="s">
        <v>230</v>
      </c>
      <c r="N20" s="122" t="s">
        <v>133</v>
      </c>
      <c r="O20" s="121" t="s">
        <v>227</v>
      </c>
      <c r="P20" s="123" t="s">
        <v>110</v>
      </c>
      <c r="Q20" s="123" t="s">
        <v>228</v>
      </c>
      <c r="R20" s="123" t="s">
        <v>231</v>
      </c>
      <c r="S20" s="124" t="s">
        <v>111</v>
      </c>
      <c r="T20" s="127"/>
      <c r="U20" s="126">
        <v>5</v>
      </c>
      <c r="V20" s="115" t="s">
        <v>18</v>
      </c>
      <c r="W20" s="119"/>
      <c r="X20" s="119"/>
      <c r="Y20" s="119"/>
      <c r="Z20" s="126">
        <v>5</v>
      </c>
      <c r="AA20" s="118"/>
      <c r="AB20" s="120"/>
    </row>
    <row r="21" spans="2:28" ht="87" x14ac:dyDescent="0.35">
      <c r="B21" s="121"/>
      <c r="C21" s="121" t="s">
        <v>42</v>
      </c>
      <c r="D21" s="128" t="s">
        <v>134</v>
      </c>
      <c r="E21" s="121" t="s">
        <v>135</v>
      </c>
      <c r="F21" s="121" t="s">
        <v>504</v>
      </c>
      <c r="G21" s="124" t="s">
        <v>105</v>
      </c>
      <c r="H21" s="121" t="s">
        <v>178</v>
      </c>
      <c r="I21" s="121" t="s">
        <v>107</v>
      </c>
      <c r="J21" s="130" t="s">
        <v>108</v>
      </c>
      <c r="K21" s="131"/>
      <c r="L21" s="131"/>
      <c r="M21" s="132" t="s">
        <v>232</v>
      </c>
      <c r="N21" s="122" t="s">
        <v>133</v>
      </c>
      <c r="O21" s="121" t="s">
        <v>233</v>
      </c>
      <c r="P21" s="129" t="s">
        <v>110</v>
      </c>
      <c r="Q21" s="123" t="s">
        <v>234</v>
      </c>
      <c r="R21" s="132" t="s">
        <v>136</v>
      </c>
      <c r="S21" s="122" t="s">
        <v>111</v>
      </c>
      <c r="T21" s="133"/>
      <c r="U21" s="134">
        <v>5</v>
      </c>
      <c r="V21" s="115" t="s">
        <v>18</v>
      </c>
      <c r="W21" s="119"/>
      <c r="X21" s="119"/>
      <c r="Y21" s="119"/>
      <c r="Z21" s="134">
        <v>5</v>
      </c>
      <c r="AA21" s="118"/>
      <c r="AB21" s="120"/>
    </row>
    <row r="22" spans="2:28" ht="87" x14ac:dyDescent="0.35">
      <c r="B22" s="121"/>
      <c r="C22" s="121" t="s">
        <v>42</v>
      </c>
      <c r="D22" s="135" t="s">
        <v>235</v>
      </c>
      <c r="E22" s="121" t="s">
        <v>135</v>
      </c>
      <c r="F22" s="121" t="s">
        <v>504</v>
      </c>
      <c r="G22" s="124" t="s">
        <v>105</v>
      </c>
      <c r="H22" s="121" t="s">
        <v>178</v>
      </c>
      <c r="I22" s="121" t="s">
        <v>107</v>
      </c>
      <c r="J22" s="130" t="s">
        <v>108</v>
      </c>
      <c r="K22" s="131"/>
      <c r="L22" s="131"/>
      <c r="M22" s="132" t="s">
        <v>137</v>
      </c>
      <c r="N22" s="122" t="s">
        <v>133</v>
      </c>
      <c r="O22" s="121" t="s">
        <v>233</v>
      </c>
      <c r="P22" s="129" t="s">
        <v>110</v>
      </c>
      <c r="Q22" s="123" t="s">
        <v>234</v>
      </c>
      <c r="R22" s="132" t="s">
        <v>236</v>
      </c>
      <c r="S22" s="122" t="s">
        <v>111</v>
      </c>
      <c r="T22" s="133"/>
      <c r="U22" s="126">
        <v>5</v>
      </c>
      <c r="V22" s="115" t="s">
        <v>18</v>
      </c>
      <c r="W22" s="119"/>
      <c r="X22" s="119"/>
      <c r="Y22" s="119"/>
      <c r="Z22" s="126">
        <v>5</v>
      </c>
      <c r="AA22" s="118"/>
      <c r="AB22" s="120"/>
    </row>
    <row r="23" spans="2:28" ht="91" x14ac:dyDescent="0.35">
      <c r="B23" s="121"/>
      <c r="C23" s="121" t="s">
        <v>42</v>
      </c>
      <c r="D23" s="128" t="s">
        <v>237</v>
      </c>
      <c r="E23" s="121" t="s">
        <v>238</v>
      </c>
      <c r="F23" s="121" t="s">
        <v>504</v>
      </c>
      <c r="G23" s="124" t="s">
        <v>105</v>
      </c>
      <c r="H23" s="121" t="s">
        <v>178</v>
      </c>
      <c r="I23" s="121" t="s">
        <v>107</v>
      </c>
      <c r="J23" s="130" t="s">
        <v>108</v>
      </c>
      <c r="K23" s="131"/>
      <c r="L23" s="131"/>
      <c r="M23" s="132" t="s">
        <v>239</v>
      </c>
      <c r="N23" s="122" t="s">
        <v>133</v>
      </c>
      <c r="O23" s="121" t="s">
        <v>233</v>
      </c>
      <c r="P23" s="129" t="s">
        <v>110</v>
      </c>
      <c r="Q23" s="123" t="s">
        <v>234</v>
      </c>
      <c r="R23" s="132" t="s">
        <v>240</v>
      </c>
      <c r="S23" s="122" t="s">
        <v>111</v>
      </c>
      <c r="T23" s="133"/>
      <c r="U23" s="126">
        <v>5</v>
      </c>
      <c r="V23" s="115" t="s">
        <v>18</v>
      </c>
      <c r="W23" s="119"/>
      <c r="X23" s="119"/>
      <c r="Y23" s="119"/>
      <c r="Z23" s="126">
        <v>5</v>
      </c>
      <c r="AA23" s="118"/>
      <c r="AB23" s="120"/>
    </row>
    <row r="24" spans="2:28" ht="87" x14ac:dyDescent="0.35">
      <c r="B24" s="121"/>
      <c r="C24" s="121" t="s">
        <v>42</v>
      </c>
      <c r="D24" s="128" t="s">
        <v>237</v>
      </c>
      <c r="E24" s="121" t="s">
        <v>241</v>
      </c>
      <c r="F24" s="121" t="s">
        <v>504</v>
      </c>
      <c r="G24" s="124" t="s">
        <v>105</v>
      </c>
      <c r="H24" s="121" t="s">
        <v>178</v>
      </c>
      <c r="I24" s="121" t="s">
        <v>107</v>
      </c>
      <c r="J24" s="130" t="s">
        <v>108</v>
      </c>
      <c r="K24" s="131"/>
      <c r="L24" s="131"/>
      <c r="M24" s="132" t="s">
        <v>242</v>
      </c>
      <c r="N24" s="122" t="s">
        <v>133</v>
      </c>
      <c r="O24" s="121" t="s">
        <v>233</v>
      </c>
      <c r="P24" s="129" t="s">
        <v>110</v>
      </c>
      <c r="Q24" s="123" t="s">
        <v>234</v>
      </c>
      <c r="R24" s="132" t="s">
        <v>243</v>
      </c>
      <c r="S24" s="122" t="s">
        <v>111</v>
      </c>
      <c r="T24" s="133"/>
      <c r="U24" s="126">
        <v>7</v>
      </c>
      <c r="V24" s="115" t="s">
        <v>18</v>
      </c>
      <c r="W24" s="119"/>
      <c r="X24" s="119"/>
      <c r="Y24" s="119"/>
      <c r="Z24" s="126">
        <v>7</v>
      </c>
      <c r="AA24" s="118"/>
      <c r="AB24" s="120"/>
    </row>
    <row r="25" spans="2:28" ht="87" x14ac:dyDescent="0.35">
      <c r="B25" s="121"/>
      <c r="C25" s="121" t="s">
        <v>42</v>
      </c>
      <c r="D25" s="128" t="s">
        <v>237</v>
      </c>
      <c r="E25" s="121" t="s">
        <v>244</v>
      </c>
      <c r="F25" s="121" t="s">
        <v>504</v>
      </c>
      <c r="G25" s="124" t="s">
        <v>105</v>
      </c>
      <c r="H25" s="121" t="s">
        <v>178</v>
      </c>
      <c r="I25" s="121" t="s">
        <v>107</v>
      </c>
      <c r="J25" s="130" t="s">
        <v>108</v>
      </c>
      <c r="K25" s="131"/>
      <c r="L25" s="131"/>
      <c r="M25" s="132" t="s">
        <v>245</v>
      </c>
      <c r="N25" s="122" t="s">
        <v>133</v>
      </c>
      <c r="O25" s="121" t="s">
        <v>233</v>
      </c>
      <c r="P25" s="129" t="s">
        <v>110</v>
      </c>
      <c r="Q25" s="123" t="s">
        <v>234</v>
      </c>
      <c r="R25" s="132" t="s">
        <v>246</v>
      </c>
      <c r="S25" s="122" t="s">
        <v>111</v>
      </c>
      <c r="T25" s="133"/>
      <c r="U25" s="126">
        <v>5</v>
      </c>
      <c r="V25" s="115" t="s">
        <v>18</v>
      </c>
      <c r="W25" s="119"/>
      <c r="X25" s="119"/>
      <c r="Y25" s="119"/>
      <c r="Z25" s="126">
        <v>5</v>
      </c>
      <c r="AA25" s="118"/>
      <c r="AB25" s="120"/>
    </row>
    <row r="26" spans="2:28" ht="91" x14ac:dyDescent="0.35">
      <c r="B26" s="121"/>
      <c r="C26" s="121" t="s">
        <v>42</v>
      </c>
      <c r="D26" s="128" t="s">
        <v>237</v>
      </c>
      <c r="E26" s="121" t="s">
        <v>247</v>
      </c>
      <c r="F26" s="121" t="s">
        <v>504</v>
      </c>
      <c r="G26" s="124" t="s">
        <v>105</v>
      </c>
      <c r="H26" s="121" t="s">
        <v>178</v>
      </c>
      <c r="I26" s="121" t="s">
        <v>107</v>
      </c>
      <c r="J26" s="130" t="s">
        <v>108</v>
      </c>
      <c r="K26" s="131"/>
      <c r="L26" s="131"/>
      <c r="M26" s="132" t="s">
        <v>248</v>
      </c>
      <c r="N26" s="122" t="s">
        <v>133</v>
      </c>
      <c r="O26" s="121" t="s">
        <v>233</v>
      </c>
      <c r="P26" s="129" t="s">
        <v>110</v>
      </c>
      <c r="Q26" s="123" t="s">
        <v>234</v>
      </c>
      <c r="R26" s="132" t="s">
        <v>249</v>
      </c>
      <c r="S26" s="122" t="s">
        <v>111</v>
      </c>
      <c r="T26" s="133"/>
      <c r="U26" s="126">
        <v>5</v>
      </c>
      <c r="V26" s="115" t="s">
        <v>18</v>
      </c>
      <c r="W26" s="119"/>
      <c r="X26" s="119"/>
      <c r="Y26" s="119"/>
      <c r="Z26" s="126">
        <v>5</v>
      </c>
      <c r="AA26" s="118"/>
      <c r="AB26" s="120"/>
    </row>
    <row r="27" spans="2:28" ht="91" x14ac:dyDescent="0.35">
      <c r="B27" s="121"/>
      <c r="C27" s="121" t="s">
        <v>42</v>
      </c>
      <c r="D27" s="136" t="s">
        <v>237</v>
      </c>
      <c r="E27" s="121" t="s">
        <v>250</v>
      </c>
      <c r="F27" s="121" t="s">
        <v>504</v>
      </c>
      <c r="G27" s="137" t="s">
        <v>105</v>
      </c>
      <c r="H27" s="121" t="s">
        <v>178</v>
      </c>
      <c r="I27" s="121" t="s">
        <v>107</v>
      </c>
      <c r="J27" s="139" t="s">
        <v>108</v>
      </c>
      <c r="K27" s="138" t="s">
        <v>117</v>
      </c>
      <c r="L27" s="138" t="s">
        <v>117</v>
      </c>
      <c r="M27" s="138" t="s">
        <v>251</v>
      </c>
      <c r="N27" s="137" t="s">
        <v>133</v>
      </c>
      <c r="O27" s="137" t="s">
        <v>252</v>
      </c>
      <c r="P27" s="138" t="s">
        <v>110</v>
      </c>
      <c r="Q27" s="136" t="s">
        <v>253</v>
      </c>
      <c r="R27" s="138" t="s">
        <v>254</v>
      </c>
      <c r="S27" s="137" t="s">
        <v>111</v>
      </c>
      <c r="T27" s="138" t="s">
        <v>117</v>
      </c>
      <c r="U27" s="137">
        <v>5</v>
      </c>
      <c r="V27" s="115" t="s">
        <v>18</v>
      </c>
      <c r="W27" s="119"/>
      <c r="X27" s="119"/>
      <c r="Y27" s="119"/>
      <c r="Z27" s="157">
        <v>5</v>
      </c>
      <c r="AA27" s="118"/>
      <c r="AB27" s="120"/>
    </row>
    <row r="28" spans="2:28" ht="156" x14ac:dyDescent="0.35">
      <c r="B28" s="121"/>
      <c r="C28" s="121" t="s">
        <v>42</v>
      </c>
      <c r="D28" s="140" t="s">
        <v>237</v>
      </c>
      <c r="E28" s="121" t="s">
        <v>255</v>
      </c>
      <c r="F28" s="121" t="s">
        <v>506</v>
      </c>
      <c r="G28" s="141" t="s">
        <v>105</v>
      </c>
      <c r="H28" s="121" t="s">
        <v>178</v>
      </c>
      <c r="I28" s="121" t="s">
        <v>107</v>
      </c>
      <c r="J28" s="143" t="s">
        <v>108</v>
      </c>
      <c r="K28" s="142" t="s">
        <v>117</v>
      </c>
      <c r="L28" s="142" t="s">
        <v>117</v>
      </c>
      <c r="M28" s="142" t="s">
        <v>256</v>
      </c>
      <c r="N28" s="141" t="s">
        <v>133</v>
      </c>
      <c r="O28" s="141" t="s">
        <v>252</v>
      </c>
      <c r="P28" s="142" t="s">
        <v>110</v>
      </c>
      <c r="Q28" s="140" t="s">
        <v>253</v>
      </c>
      <c r="R28" s="142" t="s">
        <v>257</v>
      </c>
      <c r="S28" s="141" t="s">
        <v>111</v>
      </c>
      <c r="T28" s="142" t="s">
        <v>117</v>
      </c>
      <c r="U28" s="141">
        <v>5</v>
      </c>
      <c r="V28" s="115" t="s">
        <v>18</v>
      </c>
      <c r="W28" s="119"/>
      <c r="X28" s="119"/>
      <c r="Y28" s="119"/>
      <c r="Z28" s="158">
        <v>5</v>
      </c>
      <c r="AA28" s="118"/>
      <c r="AB28" s="120"/>
    </row>
    <row r="29" spans="2:28" ht="143" x14ac:dyDescent="0.35">
      <c r="B29" s="121"/>
      <c r="C29" s="121" t="s">
        <v>42</v>
      </c>
      <c r="D29" s="135" t="s">
        <v>175</v>
      </c>
      <c r="E29" s="121" t="s">
        <v>258</v>
      </c>
      <c r="F29" s="121" t="s">
        <v>504</v>
      </c>
      <c r="G29" s="124" t="s">
        <v>105</v>
      </c>
      <c r="H29" s="121" t="s">
        <v>178</v>
      </c>
      <c r="I29" s="121" t="s">
        <v>107</v>
      </c>
      <c r="J29" s="130" t="s">
        <v>108</v>
      </c>
      <c r="K29" s="131"/>
      <c r="L29" s="131"/>
      <c r="M29" s="132" t="s">
        <v>259</v>
      </c>
      <c r="N29" s="122" t="s">
        <v>133</v>
      </c>
      <c r="O29" s="121" t="s">
        <v>233</v>
      </c>
      <c r="P29" s="129" t="s">
        <v>110</v>
      </c>
      <c r="Q29" s="123" t="s">
        <v>234</v>
      </c>
      <c r="R29" s="132" t="s">
        <v>260</v>
      </c>
      <c r="S29" s="122" t="s">
        <v>111</v>
      </c>
      <c r="T29" s="133"/>
      <c r="U29" s="126">
        <v>5</v>
      </c>
      <c r="V29" s="115" t="s">
        <v>18</v>
      </c>
      <c r="W29" s="119"/>
      <c r="X29" s="119"/>
      <c r="Y29" s="119"/>
      <c r="Z29" s="126">
        <v>5</v>
      </c>
      <c r="AA29" s="118"/>
      <c r="AB29" s="120"/>
    </row>
    <row r="30" spans="2:28" ht="169" x14ac:dyDescent="0.35">
      <c r="B30" s="121"/>
      <c r="C30" s="121" t="s">
        <v>42</v>
      </c>
      <c r="D30" s="135" t="s">
        <v>175</v>
      </c>
      <c r="E30" s="121" t="s">
        <v>170</v>
      </c>
      <c r="F30" s="121" t="s">
        <v>504</v>
      </c>
      <c r="G30" s="124" t="s">
        <v>105</v>
      </c>
      <c r="H30" s="121" t="s">
        <v>178</v>
      </c>
      <c r="I30" s="121" t="s">
        <v>107</v>
      </c>
      <c r="J30" s="130" t="s">
        <v>108</v>
      </c>
      <c r="K30" s="131"/>
      <c r="L30" s="131"/>
      <c r="M30" s="132" t="s">
        <v>261</v>
      </c>
      <c r="N30" s="122" t="s">
        <v>133</v>
      </c>
      <c r="O30" s="121" t="s">
        <v>233</v>
      </c>
      <c r="P30" s="129" t="s">
        <v>110</v>
      </c>
      <c r="Q30" s="123" t="s">
        <v>234</v>
      </c>
      <c r="R30" s="132" t="s">
        <v>262</v>
      </c>
      <c r="S30" s="122" t="s">
        <v>111</v>
      </c>
      <c r="T30" s="133"/>
      <c r="U30" s="126">
        <v>10</v>
      </c>
      <c r="V30" s="115" t="s">
        <v>18</v>
      </c>
      <c r="W30" s="119"/>
      <c r="X30" s="119"/>
      <c r="Y30" s="119"/>
      <c r="Z30" s="126">
        <v>10</v>
      </c>
      <c r="AA30" s="118"/>
      <c r="AB30" s="120"/>
    </row>
    <row r="31" spans="2:28" ht="87" x14ac:dyDescent="0.35">
      <c r="B31" s="121"/>
      <c r="C31" s="121" t="s">
        <v>42</v>
      </c>
      <c r="D31" s="135" t="s">
        <v>175</v>
      </c>
      <c r="E31" s="121" t="s">
        <v>170</v>
      </c>
      <c r="F31" s="121" t="s">
        <v>504</v>
      </c>
      <c r="G31" s="124" t="s">
        <v>105</v>
      </c>
      <c r="H31" s="121" t="s">
        <v>178</v>
      </c>
      <c r="I31" s="121" t="s">
        <v>107</v>
      </c>
      <c r="J31" s="130" t="s">
        <v>108</v>
      </c>
      <c r="K31" s="131"/>
      <c r="L31" s="131"/>
      <c r="M31" s="132" t="s">
        <v>263</v>
      </c>
      <c r="N31" s="122" t="s">
        <v>133</v>
      </c>
      <c r="O31" s="121" t="s">
        <v>233</v>
      </c>
      <c r="P31" s="129" t="s">
        <v>110</v>
      </c>
      <c r="Q31" s="123" t="s">
        <v>234</v>
      </c>
      <c r="R31" s="132" t="s">
        <v>264</v>
      </c>
      <c r="S31" s="122" t="s">
        <v>111</v>
      </c>
      <c r="T31" s="133"/>
      <c r="U31" s="126">
        <v>6</v>
      </c>
      <c r="V31" s="115" t="s">
        <v>18</v>
      </c>
      <c r="W31" s="119"/>
      <c r="X31" s="119"/>
      <c r="Y31" s="119"/>
      <c r="Z31" s="126">
        <v>6</v>
      </c>
      <c r="AA31" s="118"/>
      <c r="AB31" s="120"/>
    </row>
    <row r="32" spans="2:28" ht="91" x14ac:dyDescent="0.35">
      <c r="B32" s="121"/>
      <c r="C32" s="121" t="s">
        <v>42</v>
      </c>
      <c r="D32" s="135" t="s">
        <v>265</v>
      </c>
      <c r="E32" s="121" t="s">
        <v>170</v>
      </c>
      <c r="F32" s="121" t="s">
        <v>504</v>
      </c>
      <c r="G32" s="124" t="s">
        <v>105</v>
      </c>
      <c r="H32" s="121" t="s">
        <v>178</v>
      </c>
      <c r="I32" s="121" t="s">
        <v>107</v>
      </c>
      <c r="J32" s="130" t="s">
        <v>108</v>
      </c>
      <c r="K32" s="131"/>
      <c r="L32" s="131"/>
      <c r="M32" s="132" t="s">
        <v>266</v>
      </c>
      <c r="N32" s="122" t="s">
        <v>133</v>
      </c>
      <c r="O32" s="121" t="s">
        <v>267</v>
      </c>
      <c r="P32" s="129" t="s">
        <v>110</v>
      </c>
      <c r="Q32" s="123" t="s">
        <v>234</v>
      </c>
      <c r="R32" s="132" t="s">
        <v>268</v>
      </c>
      <c r="S32" s="122" t="s">
        <v>111</v>
      </c>
      <c r="T32" s="133"/>
      <c r="U32" s="126">
        <v>6</v>
      </c>
      <c r="V32" s="115" t="s">
        <v>18</v>
      </c>
      <c r="W32" s="119"/>
      <c r="X32" s="119"/>
      <c r="Y32" s="119"/>
      <c r="Z32" s="126">
        <v>6</v>
      </c>
      <c r="AA32" s="118"/>
      <c r="AB32" s="120"/>
    </row>
    <row r="33" spans="2:28" ht="130" x14ac:dyDescent="0.35">
      <c r="B33" s="121"/>
      <c r="C33" s="121" t="s">
        <v>42</v>
      </c>
      <c r="D33" s="135" t="s">
        <v>269</v>
      </c>
      <c r="E33" s="121" t="s">
        <v>270</v>
      </c>
      <c r="F33" s="121" t="s">
        <v>504</v>
      </c>
      <c r="G33" s="124" t="s">
        <v>105</v>
      </c>
      <c r="H33" s="121" t="s">
        <v>178</v>
      </c>
      <c r="I33" s="121" t="s">
        <v>107</v>
      </c>
      <c r="J33" s="130" t="s">
        <v>108</v>
      </c>
      <c r="K33" s="131"/>
      <c r="L33" s="131"/>
      <c r="M33" s="132" t="s">
        <v>271</v>
      </c>
      <c r="N33" s="122" t="s">
        <v>133</v>
      </c>
      <c r="O33" s="121" t="s">
        <v>233</v>
      </c>
      <c r="P33" s="129" t="s">
        <v>110</v>
      </c>
      <c r="Q33" s="123" t="s">
        <v>234</v>
      </c>
      <c r="R33" s="132" t="s">
        <v>272</v>
      </c>
      <c r="S33" s="122" t="s">
        <v>111</v>
      </c>
      <c r="T33" s="133"/>
      <c r="U33" s="126">
        <v>6</v>
      </c>
      <c r="V33" s="115" t="s">
        <v>18</v>
      </c>
      <c r="W33" s="119"/>
      <c r="X33" s="119"/>
      <c r="Y33" s="119"/>
      <c r="Z33" s="126">
        <v>6</v>
      </c>
      <c r="AA33" s="118"/>
      <c r="AB33" s="120"/>
    </row>
    <row r="34" spans="2:28" ht="87" x14ac:dyDescent="0.35">
      <c r="B34" s="121"/>
      <c r="C34" s="121" t="s">
        <v>42</v>
      </c>
      <c r="D34" s="135" t="s">
        <v>269</v>
      </c>
      <c r="E34" s="121" t="s">
        <v>273</v>
      </c>
      <c r="F34" s="121" t="s">
        <v>505</v>
      </c>
      <c r="G34" s="124" t="s">
        <v>105</v>
      </c>
      <c r="H34" s="121" t="s">
        <v>178</v>
      </c>
      <c r="I34" s="121" t="s">
        <v>107</v>
      </c>
      <c r="J34" s="130" t="s">
        <v>108</v>
      </c>
      <c r="K34" s="131"/>
      <c r="L34" s="131"/>
      <c r="M34" s="132" t="s">
        <v>274</v>
      </c>
      <c r="N34" s="122" t="s">
        <v>133</v>
      </c>
      <c r="O34" s="121" t="s">
        <v>267</v>
      </c>
      <c r="P34" s="129" t="s">
        <v>110</v>
      </c>
      <c r="Q34" s="123" t="s">
        <v>234</v>
      </c>
      <c r="R34" s="132" t="s">
        <v>275</v>
      </c>
      <c r="S34" s="122" t="s">
        <v>111</v>
      </c>
      <c r="T34" s="133"/>
      <c r="U34" s="126">
        <v>5</v>
      </c>
      <c r="V34" s="115" t="s">
        <v>18</v>
      </c>
      <c r="W34" s="119"/>
      <c r="X34" s="119"/>
      <c r="Y34" s="119"/>
      <c r="Z34" s="159">
        <v>5</v>
      </c>
      <c r="AA34" s="118"/>
      <c r="AB34" s="120"/>
    </row>
    <row r="35" spans="2:28" ht="87" x14ac:dyDescent="0.35">
      <c r="B35" s="121"/>
      <c r="C35" s="121" t="s">
        <v>42</v>
      </c>
      <c r="D35" s="135" t="s">
        <v>269</v>
      </c>
      <c r="E35" s="121" t="s">
        <v>276</v>
      </c>
      <c r="F35" s="121" t="s">
        <v>504</v>
      </c>
      <c r="G35" s="124" t="s">
        <v>105</v>
      </c>
      <c r="H35" s="121" t="s">
        <v>178</v>
      </c>
      <c r="I35" s="121" t="s">
        <v>107</v>
      </c>
      <c r="J35" s="130" t="s">
        <v>108</v>
      </c>
      <c r="K35" s="131"/>
      <c r="L35" s="131"/>
      <c r="M35" s="132" t="s">
        <v>277</v>
      </c>
      <c r="N35" s="122" t="s">
        <v>133</v>
      </c>
      <c r="O35" s="121" t="s">
        <v>267</v>
      </c>
      <c r="P35" s="129" t="s">
        <v>110</v>
      </c>
      <c r="Q35" s="123" t="s">
        <v>234</v>
      </c>
      <c r="R35" s="132" t="s">
        <v>278</v>
      </c>
      <c r="S35" s="122" t="s">
        <v>111</v>
      </c>
      <c r="T35" s="133"/>
      <c r="U35" s="126">
        <v>8</v>
      </c>
      <c r="V35" s="115" t="s">
        <v>18</v>
      </c>
      <c r="W35" s="119"/>
      <c r="X35" s="119"/>
      <c r="Y35" s="119"/>
      <c r="Z35" s="160">
        <v>5</v>
      </c>
      <c r="AA35" s="118"/>
      <c r="AB35" s="120"/>
    </row>
    <row r="36" spans="2:28" ht="87" x14ac:dyDescent="0.35">
      <c r="B36" s="121"/>
      <c r="C36" s="121" t="s">
        <v>42</v>
      </c>
      <c r="D36" s="135" t="s">
        <v>269</v>
      </c>
      <c r="E36" s="121" t="s">
        <v>279</v>
      </c>
      <c r="F36" s="121" t="s">
        <v>504</v>
      </c>
      <c r="G36" s="124" t="s">
        <v>105</v>
      </c>
      <c r="H36" s="121" t="s">
        <v>178</v>
      </c>
      <c r="I36" s="121" t="s">
        <v>107</v>
      </c>
      <c r="J36" s="130" t="s">
        <v>108</v>
      </c>
      <c r="K36" s="131"/>
      <c r="L36" s="131"/>
      <c r="M36" s="132" t="s">
        <v>280</v>
      </c>
      <c r="N36" s="122" t="s">
        <v>133</v>
      </c>
      <c r="O36" s="121" t="s">
        <v>267</v>
      </c>
      <c r="P36" s="129" t="s">
        <v>110</v>
      </c>
      <c r="Q36" s="123" t="s">
        <v>234</v>
      </c>
      <c r="R36" s="132" t="s">
        <v>281</v>
      </c>
      <c r="S36" s="122" t="s">
        <v>111</v>
      </c>
      <c r="T36" s="133"/>
      <c r="U36" s="126">
        <v>5</v>
      </c>
      <c r="V36" s="115" t="s">
        <v>18</v>
      </c>
      <c r="W36" s="119"/>
      <c r="X36" s="119"/>
      <c r="Y36" s="119"/>
      <c r="Z36" s="160">
        <v>5</v>
      </c>
      <c r="AA36" s="118"/>
      <c r="AB36" s="120"/>
    </row>
    <row r="37" spans="2:28" ht="58" x14ac:dyDescent="0.35">
      <c r="B37" s="121"/>
      <c r="C37" s="137" t="s">
        <v>43</v>
      </c>
      <c r="D37" s="137" t="s">
        <v>282</v>
      </c>
      <c r="E37" s="137" t="s">
        <v>283</v>
      </c>
      <c r="F37" s="121" t="s">
        <v>506</v>
      </c>
      <c r="G37" s="137" t="s">
        <v>105</v>
      </c>
      <c r="H37" s="137" t="s">
        <v>178</v>
      </c>
      <c r="I37" s="121" t="s">
        <v>107</v>
      </c>
      <c r="J37" s="137" t="s">
        <v>119</v>
      </c>
      <c r="K37" s="137" t="s">
        <v>117</v>
      </c>
      <c r="L37" s="137" t="s">
        <v>117</v>
      </c>
      <c r="M37" s="137" t="s">
        <v>211</v>
      </c>
      <c r="N37" s="137" t="s">
        <v>133</v>
      </c>
      <c r="O37" s="137" t="s">
        <v>284</v>
      </c>
      <c r="P37" s="136" t="s">
        <v>110</v>
      </c>
      <c r="Q37" s="136" t="s">
        <v>285</v>
      </c>
      <c r="R37" s="136" t="s">
        <v>286</v>
      </c>
      <c r="S37" s="137" t="s">
        <v>111</v>
      </c>
      <c r="T37" s="148" t="s">
        <v>117</v>
      </c>
      <c r="U37" s="149">
        <v>5</v>
      </c>
      <c r="V37" s="115" t="s">
        <v>18</v>
      </c>
      <c r="W37" s="119"/>
      <c r="X37" s="119"/>
      <c r="Y37" s="119"/>
      <c r="Z37" s="160">
        <v>5</v>
      </c>
      <c r="AA37" s="118"/>
      <c r="AB37" s="120"/>
    </row>
    <row r="38" spans="2:28" ht="72.5" x14ac:dyDescent="0.35">
      <c r="B38" s="121"/>
      <c r="C38" s="141" t="s">
        <v>43</v>
      </c>
      <c r="D38" s="141" t="s">
        <v>215</v>
      </c>
      <c r="E38" s="141" t="s">
        <v>221</v>
      </c>
      <c r="F38" s="121" t="s">
        <v>506</v>
      </c>
      <c r="G38" s="141" t="s">
        <v>105</v>
      </c>
      <c r="H38" s="141" t="s">
        <v>178</v>
      </c>
      <c r="I38" s="121" t="s">
        <v>107</v>
      </c>
      <c r="J38" s="141" t="s">
        <v>119</v>
      </c>
      <c r="K38" s="141" t="s">
        <v>117</v>
      </c>
      <c r="L38" s="141" t="s">
        <v>117</v>
      </c>
      <c r="M38" s="141" t="s">
        <v>222</v>
      </c>
      <c r="N38" s="141" t="s">
        <v>133</v>
      </c>
      <c r="O38" s="141" t="s">
        <v>287</v>
      </c>
      <c r="P38" s="140" t="s">
        <v>110</v>
      </c>
      <c r="Q38" s="140" t="s">
        <v>285</v>
      </c>
      <c r="R38" s="140" t="s">
        <v>223</v>
      </c>
      <c r="S38" s="141" t="s">
        <v>111</v>
      </c>
      <c r="T38" s="150" t="s">
        <v>117</v>
      </c>
      <c r="U38" s="151">
        <v>5</v>
      </c>
      <c r="V38" s="115" t="s">
        <v>18</v>
      </c>
      <c r="W38" s="119"/>
      <c r="X38" s="119"/>
      <c r="Y38" s="119"/>
      <c r="Z38" s="160">
        <v>5</v>
      </c>
      <c r="AA38" s="118"/>
      <c r="AB38" s="120"/>
    </row>
    <row r="39" spans="2:28" ht="116" x14ac:dyDescent="0.35">
      <c r="B39" s="121"/>
      <c r="C39" s="141" t="s">
        <v>43</v>
      </c>
      <c r="D39" s="141" t="s">
        <v>224</v>
      </c>
      <c r="E39" s="141" t="s">
        <v>225</v>
      </c>
      <c r="F39" s="121" t="s">
        <v>506</v>
      </c>
      <c r="G39" s="141" t="s">
        <v>105</v>
      </c>
      <c r="H39" s="141" t="s">
        <v>178</v>
      </c>
      <c r="I39" s="121" t="s">
        <v>107</v>
      </c>
      <c r="J39" s="141" t="s">
        <v>119</v>
      </c>
      <c r="K39" s="141" t="s">
        <v>117</v>
      </c>
      <c r="L39" s="141" t="s">
        <v>117</v>
      </c>
      <c r="M39" s="141" t="s">
        <v>226</v>
      </c>
      <c r="N39" s="141" t="s">
        <v>133</v>
      </c>
      <c r="O39" s="141" t="s">
        <v>287</v>
      </c>
      <c r="P39" s="140" t="s">
        <v>110</v>
      </c>
      <c r="Q39" s="140" t="s">
        <v>288</v>
      </c>
      <c r="R39" s="140" t="s">
        <v>229</v>
      </c>
      <c r="S39" s="141" t="s">
        <v>111</v>
      </c>
      <c r="T39" s="150" t="s">
        <v>117</v>
      </c>
      <c r="U39" s="151">
        <v>5</v>
      </c>
      <c r="V39" s="115" t="s">
        <v>18</v>
      </c>
      <c r="W39" s="119"/>
      <c r="X39" s="119"/>
      <c r="Y39" s="119"/>
      <c r="Z39" s="160">
        <v>5</v>
      </c>
      <c r="AA39" s="118"/>
      <c r="AB39" s="120"/>
    </row>
    <row r="40" spans="2:28" ht="116" x14ac:dyDescent="0.35">
      <c r="B40" s="121"/>
      <c r="C40" s="141" t="s">
        <v>43</v>
      </c>
      <c r="D40" s="141" t="s">
        <v>224</v>
      </c>
      <c r="E40" s="141" t="s">
        <v>225</v>
      </c>
      <c r="F40" s="121" t="s">
        <v>506</v>
      </c>
      <c r="G40" s="141" t="s">
        <v>105</v>
      </c>
      <c r="H40" s="141" t="s">
        <v>178</v>
      </c>
      <c r="I40" s="121" t="s">
        <v>107</v>
      </c>
      <c r="J40" s="141" t="s">
        <v>119</v>
      </c>
      <c r="K40" s="141" t="s">
        <v>117</v>
      </c>
      <c r="L40" s="141" t="s">
        <v>117</v>
      </c>
      <c r="M40" s="141" t="s">
        <v>289</v>
      </c>
      <c r="N40" s="141" t="s">
        <v>133</v>
      </c>
      <c r="O40" s="141" t="s">
        <v>290</v>
      </c>
      <c r="P40" s="140" t="s">
        <v>110</v>
      </c>
      <c r="Q40" s="140" t="s">
        <v>288</v>
      </c>
      <c r="R40" s="140" t="s">
        <v>291</v>
      </c>
      <c r="S40" s="141" t="s">
        <v>111</v>
      </c>
      <c r="T40" s="150" t="s">
        <v>117</v>
      </c>
      <c r="U40" s="151">
        <v>5</v>
      </c>
      <c r="V40" s="115" t="s">
        <v>18</v>
      </c>
      <c r="W40" s="119"/>
      <c r="X40" s="119"/>
      <c r="Y40" s="119"/>
      <c r="Z40" s="160">
        <v>5</v>
      </c>
      <c r="AA40" s="118"/>
      <c r="AB40" s="120"/>
    </row>
    <row r="41" spans="2:28" ht="116" x14ac:dyDescent="0.35">
      <c r="B41" s="121"/>
      <c r="C41" s="141" t="s">
        <v>43</v>
      </c>
      <c r="D41" s="141" t="s">
        <v>292</v>
      </c>
      <c r="E41" s="141" t="s">
        <v>293</v>
      </c>
      <c r="F41" s="121" t="s">
        <v>506</v>
      </c>
      <c r="G41" s="141" t="s">
        <v>105</v>
      </c>
      <c r="H41" s="141" t="s">
        <v>178</v>
      </c>
      <c r="I41" s="121" t="s">
        <v>107</v>
      </c>
      <c r="J41" s="141" t="s">
        <v>119</v>
      </c>
      <c r="K41" s="141"/>
      <c r="L41" s="141"/>
      <c r="M41" s="141" t="s">
        <v>294</v>
      </c>
      <c r="N41" s="141" t="s">
        <v>133</v>
      </c>
      <c r="O41" s="141" t="s">
        <v>290</v>
      </c>
      <c r="P41" s="140" t="s">
        <v>110</v>
      </c>
      <c r="Q41" s="140" t="s">
        <v>288</v>
      </c>
      <c r="R41" s="140" t="s">
        <v>295</v>
      </c>
      <c r="S41" s="141" t="s">
        <v>111</v>
      </c>
      <c r="T41" s="150" t="s">
        <v>117</v>
      </c>
      <c r="U41" s="151">
        <v>5</v>
      </c>
      <c r="V41" s="115" t="s">
        <v>18</v>
      </c>
      <c r="W41" s="119"/>
      <c r="X41" s="119"/>
      <c r="Y41" s="119"/>
      <c r="Z41" s="159">
        <v>8</v>
      </c>
      <c r="AA41" s="118"/>
      <c r="AB41" s="120"/>
    </row>
    <row r="42" spans="2:28" ht="116" x14ac:dyDescent="0.35">
      <c r="B42" s="121"/>
      <c r="C42" s="141" t="s">
        <v>43</v>
      </c>
      <c r="D42" s="141" t="s">
        <v>292</v>
      </c>
      <c r="E42" s="141" t="s">
        <v>296</v>
      </c>
      <c r="F42" s="121" t="s">
        <v>506</v>
      </c>
      <c r="G42" s="141" t="s">
        <v>105</v>
      </c>
      <c r="H42" s="141" t="s">
        <v>178</v>
      </c>
      <c r="I42" s="121" t="s">
        <v>107</v>
      </c>
      <c r="J42" s="141" t="s">
        <v>119</v>
      </c>
      <c r="K42" s="141"/>
      <c r="L42" s="141"/>
      <c r="M42" s="141" t="s">
        <v>297</v>
      </c>
      <c r="N42" s="141" t="s">
        <v>133</v>
      </c>
      <c r="O42" s="141" t="s">
        <v>290</v>
      </c>
      <c r="P42" s="140" t="s">
        <v>110</v>
      </c>
      <c r="Q42" s="140" t="s">
        <v>288</v>
      </c>
      <c r="R42" s="140" t="s">
        <v>298</v>
      </c>
      <c r="S42" s="141" t="s">
        <v>111</v>
      </c>
      <c r="T42" s="150" t="s">
        <v>117</v>
      </c>
      <c r="U42" s="151">
        <v>5</v>
      </c>
      <c r="V42" s="115" t="s">
        <v>18</v>
      </c>
      <c r="W42" s="119"/>
      <c r="X42" s="119"/>
      <c r="Y42" s="119"/>
      <c r="Z42" s="159">
        <v>6</v>
      </c>
      <c r="AA42" s="118"/>
      <c r="AB42" s="120"/>
    </row>
    <row r="43" spans="2:28" ht="116" x14ac:dyDescent="0.35">
      <c r="B43" s="121"/>
      <c r="C43" s="141" t="s">
        <v>43</v>
      </c>
      <c r="D43" s="141" t="s">
        <v>292</v>
      </c>
      <c r="E43" s="141" t="s">
        <v>296</v>
      </c>
      <c r="F43" s="121" t="s">
        <v>506</v>
      </c>
      <c r="G43" s="141" t="s">
        <v>105</v>
      </c>
      <c r="H43" s="141" t="s">
        <v>178</v>
      </c>
      <c r="I43" s="121" t="s">
        <v>107</v>
      </c>
      <c r="J43" s="141" t="s">
        <v>119</v>
      </c>
      <c r="K43" s="141"/>
      <c r="L43" s="141"/>
      <c r="M43" s="141" t="s">
        <v>299</v>
      </c>
      <c r="N43" s="141" t="s">
        <v>133</v>
      </c>
      <c r="O43" s="141" t="s">
        <v>290</v>
      </c>
      <c r="P43" s="140" t="s">
        <v>110</v>
      </c>
      <c r="Q43" s="140" t="s">
        <v>288</v>
      </c>
      <c r="R43" s="140" t="s">
        <v>300</v>
      </c>
      <c r="S43" s="141" t="s">
        <v>111</v>
      </c>
      <c r="T43" s="150" t="s">
        <v>117</v>
      </c>
      <c r="U43" s="151">
        <v>5</v>
      </c>
      <c r="V43" s="115" t="s">
        <v>18</v>
      </c>
      <c r="W43" s="119"/>
      <c r="X43" s="119"/>
      <c r="Y43" s="119"/>
      <c r="Z43" s="159">
        <v>5</v>
      </c>
      <c r="AA43" s="118"/>
      <c r="AB43" s="120"/>
    </row>
    <row r="44" spans="2:28" ht="203" x14ac:dyDescent="0.35">
      <c r="B44" s="121"/>
      <c r="C44" s="141" t="s">
        <v>43</v>
      </c>
      <c r="D44" s="141" t="s">
        <v>292</v>
      </c>
      <c r="E44" s="141" t="s">
        <v>301</v>
      </c>
      <c r="F44" s="121" t="s">
        <v>506</v>
      </c>
      <c r="G44" s="141" t="s">
        <v>105</v>
      </c>
      <c r="H44" s="141" t="s">
        <v>178</v>
      </c>
      <c r="I44" s="121" t="s">
        <v>107</v>
      </c>
      <c r="J44" s="141" t="s">
        <v>119</v>
      </c>
      <c r="K44" s="141" t="s">
        <v>117</v>
      </c>
      <c r="L44" s="141" t="s">
        <v>117</v>
      </c>
      <c r="M44" s="141" t="s">
        <v>302</v>
      </c>
      <c r="N44" s="141" t="s">
        <v>133</v>
      </c>
      <c r="O44" s="141" t="s">
        <v>287</v>
      </c>
      <c r="P44" s="140" t="s">
        <v>110</v>
      </c>
      <c r="Q44" s="140" t="s">
        <v>288</v>
      </c>
      <c r="R44" s="140" t="s">
        <v>303</v>
      </c>
      <c r="S44" s="141" t="s">
        <v>111</v>
      </c>
      <c r="T44" s="149" t="s">
        <v>117</v>
      </c>
      <c r="U44" s="149">
        <v>8</v>
      </c>
      <c r="V44" s="115" t="s">
        <v>18</v>
      </c>
      <c r="W44" s="119"/>
      <c r="X44" s="119"/>
      <c r="Y44" s="119"/>
      <c r="Z44" s="161">
        <v>5</v>
      </c>
      <c r="AA44" s="118"/>
      <c r="AB44" s="120"/>
    </row>
    <row r="45" spans="2:28" ht="174" x14ac:dyDescent="0.35">
      <c r="B45" s="121"/>
      <c r="C45" s="141" t="s">
        <v>43</v>
      </c>
      <c r="D45" s="141" t="s">
        <v>292</v>
      </c>
      <c r="E45" s="141" t="s">
        <v>304</v>
      </c>
      <c r="F45" s="121" t="s">
        <v>506</v>
      </c>
      <c r="G45" s="141" t="s">
        <v>105</v>
      </c>
      <c r="H45" s="141" t="s">
        <v>178</v>
      </c>
      <c r="I45" s="121" t="s">
        <v>107</v>
      </c>
      <c r="J45" s="141" t="s">
        <v>119</v>
      </c>
      <c r="K45" s="141" t="s">
        <v>117</v>
      </c>
      <c r="L45" s="141" t="s">
        <v>117</v>
      </c>
      <c r="M45" s="141" t="s">
        <v>305</v>
      </c>
      <c r="N45" s="141" t="s">
        <v>133</v>
      </c>
      <c r="O45" s="141" t="s">
        <v>287</v>
      </c>
      <c r="P45" s="140" t="s">
        <v>110</v>
      </c>
      <c r="Q45" s="140" t="s">
        <v>288</v>
      </c>
      <c r="R45" s="140" t="s">
        <v>306</v>
      </c>
      <c r="S45" s="141" t="s">
        <v>111</v>
      </c>
      <c r="T45" s="149"/>
      <c r="U45" s="149">
        <v>6</v>
      </c>
      <c r="V45" s="115" t="s">
        <v>18</v>
      </c>
      <c r="W45" s="122" t="s">
        <v>307</v>
      </c>
      <c r="X45" s="119"/>
      <c r="Y45" s="119"/>
      <c r="Z45" s="158">
        <v>5</v>
      </c>
      <c r="AA45" s="118"/>
      <c r="AB45" s="120"/>
    </row>
    <row r="46" spans="2:28" ht="116" x14ac:dyDescent="0.35">
      <c r="B46" s="121"/>
      <c r="C46" s="141" t="s">
        <v>43</v>
      </c>
      <c r="D46" s="141" t="s">
        <v>292</v>
      </c>
      <c r="E46" s="141" t="s">
        <v>308</v>
      </c>
      <c r="F46" s="121" t="s">
        <v>506</v>
      </c>
      <c r="G46" s="141" t="s">
        <v>105</v>
      </c>
      <c r="H46" s="141" t="s">
        <v>178</v>
      </c>
      <c r="I46" s="121" t="s">
        <v>107</v>
      </c>
      <c r="J46" s="141" t="s">
        <v>119</v>
      </c>
      <c r="K46" s="141" t="s">
        <v>117</v>
      </c>
      <c r="L46" s="141" t="s">
        <v>117</v>
      </c>
      <c r="M46" s="141" t="s">
        <v>309</v>
      </c>
      <c r="N46" s="141" t="s">
        <v>133</v>
      </c>
      <c r="O46" s="141" t="s">
        <v>287</v>
      </c>
      <c r="P46" s="140" t="s">
        <v>110</v>
      </c>
      <c r="Q46" s="140" t="s">
        <v>288</v>
      </c>
      <c r="R46" s="140" t="s">
        <v>310</v>
      </c>
      <c r="S46" s="141" t="s">
        <v>111</v>
      </c>
      <c r="T46" s="149"/>
      <c r="U46" s="149">
        <v>5</v>
      </c>
      <c r="V46" s="115" t="s">
        <v>18</v>
      </c>
      <c r="W46" s="119"/>
      <c r="X46" s="119"/>
      <c r="Y46" s="119"/>
      <c r="Z46" s="158">
        <v>5</v>
      </c>
      <c r="AA46" s="118"/>
      <c r="AB46" s="120"/>
    </row>
    <row r="47" spans="2:28" ht="72.5" x14ac:dyDescent="0.35">
      <c r="B47" s="121"/>
      <c r="C47" s="141" t="s">
        <v>43</v>
      </c>
      <c r="D47" s="152" t="s">
        <v>134</v>
      </c>
      <c r="E47" s="152" t="s">
        <v>135</v>
      </c>
      <c r="F47" s="121" t="s">
        <v>506</v>
      </c>
      <c r="G47" s="141" t="s">
        <v>105</v>
      </c>
      <c r="H47" s="142" t="s">
        <v>178</v>
      </c>
      <c r="I47" s="121" t="s">
        <v>107</v>
      </c>
      <c r="J47" s="143" t="s">
        <v>108</v>
      </c>
      <c r="K47" s="142" t="s">
        <v>117</v>
      </c>
      <c r="L47" s="142" t="s">
        <v>117</v>
      </c>
      <c r="M47" s="142" t="s">
        <v>232</v>
      </c>
      <c r="N47" s="141" t="s">
        <v>133</v>
      </c>
      <c r="O47" s="141" t="s">
        <v>252</v>
      </c>
      <c r="P47" s="142" t="s">
        <v>110</v>
      </c>
      <c r="Q47" s="140" t="s">
        <v>253</v>
      </c>
      <c r="R47" s="142" t="s">
        <v>136</v>
      </c>
      <c r="S47" s="141" t="s">
        <v>111</v>
      </c>
      <c r="T47" s="153" t="s">
        <v>117</v>
      </c>
      <c r="U47" s="154">
        <v>5</v>
      </c>
      <c r="V47" s="115" t="s">
        <v>18</v>
      </c>
      <c r="W47" s="122" t="s">
        <v>311</v>
      </c>
      <c r="X47" s="119"/>
      <c r="Y47" s="119"/>
      <c r="Z47" s="157">
        <v>5</v>
      </c>
      <c r="AA47" s="118"/>
      <c r="AB47" s="120"/>
    </row>
    <row r="48" spans="2:28" ht="72.5" x14ac:dyDescent="0.35">
      <c r="B48" s="121"/>
      <c r="C48" s="141" t="s">
        <v>43</v>
      </c>
      <c r="D48" s="152" t="s">
        <v>235</v>
      </c>
      <c r="E48" s="152" t="s">
        <v>135</v>
      </c>
      <c r="F48" s="121" t="s">
        <v>506</v>
      </c>
      <c r="G48" s="141" t="s">
        <v>105</v>
      </c>
      <c r="H48" s="142" t="s">
        <v>178</v>
      </c>
      <c r="I48" s="121" t="s">
        <v>107</v>
      </c>
      <c r="J48" s="143" t="s">
        <v>108</v>
      </c>
      <c r="K48" s="142" t="s">
        <v>117</v>
      </c>
      <c r="L48" s="142" t="s">
        <v>117</v>
      </c>
      <c r="M48" s="142" t="s">
        <v>137</v>
      </c>
      <c r="N48" s="141" t="s">
        <v>133</v>
      </c>
      <c r="O48" s="141" t="s">
        <v>252</v>
      </c>
      <c r="P48" s="142" t="s">
        <v>110</v>
      </c>
      <c r="Q48" s="140" t="s">
        <v>253</v>
      </c>
      <c r="R48" s="142" t="s">
        <v>236</v>
      </c>
      <c r="S48" s="141" t="s">
        <v>111</v>
      </c>
      <c r="T48" s="142" t="s">
        <v>117</v>
      </c>
      <c r="U48" s="141">
        <v>5</v>
      </c>
      <c r="V48" s="115" t="s">
        <v>18</v>
      </c>
      <c r="W48" s="119"/>
      <c r="X48" s="119"/>
      <c r="Y48" s="119"/>
      <c r="Z48" s="158">
        <v>5</v>
      </c>
      <c r="AA48" s="118"/>
      <c r="AB48" s="120"/>
    </row>
    <row r="49" spans="2:28" ht="72.5" x14ac:dyDescent="0.35">
      <c r="B49" s="121"/>
      <c r="C49" s="141" t="s">
        <v>43</v>
      </c>
      <c r="D49" s="152" t="s">
        <v>312</v>
      </c>
      <c r="E49" s="152" t="s">
        <v>312</v>
      </c>
      <c r="F49" s="121" t="s">
        <v>506</v>
      </c>
      <c r="G49" s="141" t="s">
        <v>105</v>
      </c>
      <c r="H49" s="142" t="s">
        <v>178</v>
      </c>
      <c r="I49" s="121" t="s">
        <v>107</v>
      </c>
      <c r="J49" s="143" t="s">
        <v>108</v>
      </c>
      <c r="K49" s="142"/>
      <c r="L49" s="142"/>
      <c r="M49" s="142" t="s">
        <v>313</v>
      </c>
      <c r="N49" s="141" t="s">
        <v>133</v>
      </c>
      <c r="O49" s="141" t="s">
        <v>252</v>
      </c>
      <c r="P49" s="142" t="s">
        <v>110</v>
      </c>
      <c r="Q49" s="140" t="s">
        <v>253</v>
      </c>
      <c r="R49" s="142" t="s">
        <v>314</v>
      </c>
      <c r="S49" s="141" t="s">
        <v>111</v>
      </c>
      <c r="T49" s="142"/>
      <c r="U49" s="141">
        <v>5</v>
      </c>
      <c r="V49" s="115" t="s">
        <v>18</v>
      </c>
      <c r="W49" s="119"/>
      <c r="X49" s="119"/>
      <c r="Y49" s="119"/>
      <c r="Z49" s="158">
        <v>5</v>
      </c>
      <c r="AA49" s="118"/>
      <c r="AB49" s="120"/>
    </row>
    <row r="50" spans="2:28" ht="232" x14ac:dyDescent="0.35">
      <c r="B50" s="121"/>
      <c r="C50" s="141" t="s">
        <v>43</v>
      </c>
      <c r="D50" s="137" t="s">
        <v>138</v>
      </c>
      <c r="E50" s="137" t="s">
        <v>138</v>
      </c>
      <c r="F50" s="121" t="s">
        <v>506</v>
      </c>
      <c r="G50" s="137" t="s">
        <v>105</v>
      </c>
      <c r="H50" s="137" t="s">
        <v>178</v>
      </c>
      <c r="I50" s="121" t="s">
        <v>107</v>
      </c>
      <c r="J50" s="137" t="s">
        <v>108</v>
      </c>
      <c r="K50" s="137" t="s">
        <v>117</v>
      </c>
      <c r="L50" s="137" t="s">
        <v>117</v>
      </c>
      <c r="M50" s="137" t="s">
        <v>315</v>
      </c>
      <c r="N50" s="137" t="s">
        <v>133</v>
      </c>
      <c r="O50" s="137" t="s">
        <v>316</v>
      </c>
      <c r="P50" s="137" t="s">
        <v>110</v>
      </c>
      <c r="Q50" s="137" t="s">
        <v>317</v>
      </c>
      <c r="R50" s="137" t="s">
        <v>318</v>
      </c>
      <c r="S50" s="137" t="s">
        <v>111</v>
      </c>
      <c r="T50" s="137" t="s">
        <v>117</v>
      </c>
      <c r="U50" s="137">
        <v>5</v>
      </c>
      <c r="V50" s="115" t="s">
        <v>18</v>
      </c>
      <c r="W50" s="122" t="s">
        <v>319</v>
      </c>
      <c r="X50" s="119"/>
      <c r="Y50" s="119"/>
      <c r="Z50" s="160">
        <v>5</v>
      </c>
      <c r="AA50" s="118"/>
      <c r="AB50" s="120"/>
    </row>
    <row r="51" spans="2:28" ht="116" x14ac:dyDescent="0.35">
      <c r="B51" s="121"/>
      <c r="C51" s="141" t="s">
        <v>43</v>
      </c>
      <c r="D51" s="141" t="s">
        <v>138</v>
      </c>
      <c r="E51" s="141" t="s">
        <v>320</v>
      </c>
      <c r="F51" s="121" t="s">
        <v>506</v>
      </c>
      <c r="G51" s="141" t="s">
        <v>105</v>
      </c>
      <c r="H51" s="141" t="s">
        <v>178</v>
      </c>
      <c r="I51" s="121" t="s">
        <v>107</v>
      </c>
      <c r="J51" s="141" t="s">
        <v>108</v>
      </c>
      <c r="K51" s="141" t="s">
        <v>117</v>
      </c>
      <c r="L51" s="141" t="s">
        <v>117</v>
      </c>
      <c r="M51" s="141" t="s">
        <v>321</v>
      </c>
      <c r="N51" s="141" t="s">
        <v>133</v>
      </c>
      <c r="O51" s="141" t="s">
        <v>316</v>
      </c>
      <c r="P51" s="141" t="s">
        <v>110</v>
      </c>
      <c r="Q51" s="141" t="s">
        <v>317</v>
      </c>
      <c r="R51" s="141" t="s">
        <v>322</v>
      </c>
      <c r="S51" s="141" t="s">
        <v>111</v>
      </c>
      <c r="T51" s="141" t="s">
        <v>117</v>
      </c>
      <c r="U51" s="141">
        <v>5</v>
      </c>
      <c r="V51" s="115" t="s">
        <v>18</v>
      </c>
      <c r="W51" s="119"/>
      <c r="X51" s="119"/>
      <c r="Y51" s="119"/>
      <c r="Z51" s="160">
        <v>4</v>
      </c>
      <c r="AA51" s="118"/>
      <c r="AB51" s="120"/>
    </row>
    <row r="52" spans="2:28" ht="116" x14ac:dyDescent="0.35">
      <c r="B52" s="121"/>
      <c r="C52" s="141" t="s">
        <v>43</v>
      </c>
      <c r="D52" s="141" t="s">
        <v>139</v>
      </c>
      <c r="E52" s="141" t="s">
        <v>138</v>
      </c>
      <c r="F52" s="121" t="s">
        <v>506</v>
      </c>
      <c r="G52" s="141" t="s">
        <v>105</v>
      </c>
      <c r="H52" s="141" t="s">
        <v>178</v>
      </c>
      <c r="I52" s="121" t="s">
        <v>107</v>
      </c>
      <c r="J52" s="141" t="s">
        <v>108</v>
      </c>
      <c r="K52" s="141" t="s">
        <v>117</v>
      </c>
      <c r="L52" s="141" t="s">
        <v>117</v>
      </c>
      <c r="M52" s="141" t="s">
        <v>140</v>
      </c>
      <c r="N52" s="141" t="s">
        <v>133</v>
      </c>
      <c r="O52" s="141" t="s">
        <v>316</v>
      </c>
      <c r="P52" s="141" t="s">
        <v>110</v>
      </c>
      <c r="Q52" s="141" t="s">
        <v>317</v>
      </c>
      <c r="R52" s="141" t="s">
        <v>141</v>
      </c>
      <c r="S52" s="141" t="s">
        <v>111</v>
      </c>
      <c r="T52" s="141" t="s">
        <v>117</v>
      </c>
      <c r="U52" s="141">
        <v>5</v>
      </c>
      <c r="V52" s="115" t="s">
        <v>18</v>
      </c>
      <c r="W52" s="119"/>
      <c r="X52" s="119"/>
      <c r="Y52" s="119"/>
      <c r="Z52" s="160">
        <v>5</v>
      </c>
      <c r="AA52" s="118"/>
      <c r="AB52" s="120"/>
    </row>
    <row r="53" spans="2:28" ht="174" x14ac:dyDescent="0.35">
      <c r="B53" s="121"/>
      <c r="C53" s="141" t="s">
        <v>43</v>
      </c>
      <c r="D53" s="151" t="s">
        <v>142</v>
      </c>
      <c r="E53" s="151" t="s">
        <v>138</v>
      </c>
      <c r="F53" s="121" t="s">
        <v>506</v>
      </c>
      <c r="G53" s="151" t="s">
        <v>105</v>
      </c>
      <c r="H53" s="151" t="s">
        <v>178</v>
      </c>
      <c r="I53" s="121" t="s">
        <v>107</v>
      </c>
      <c r="J53" s="151" t="s">
        <v>108</v>
      </c>
      <c r="K53" s="151" t="s">
        <v>117</v>
      </c>
      <c r="L53" s="151" t="s">
        <v>117</v>
      </c>
      <c r="M53" s="151" t="s">
        <v>143</v>
      </c>
      <c r="N53" s="151" t="s">
        <v>133</v>
      </c>
      <c r="O53" s="151" t="s">
        <v>316</v>
      </c>
      <c r="P53" s="151" t="s">
        <v>110</v>
      </c>
      <c r="Q53" s="151" t="s">
        <v>317</v>
      </c>
      <c r="R53" s="151" t="s">
        <v>323</v>
      </c>
      <c r="S53" s="151" t="s">
        <v>111</v>
      </c>
      <c r="T53" s="151" t="s">
        <v>117</v>
      </c>
      <c r="U53" s="151">
        <v>5</v>
      </c>
      <c r="V53" s="115" t="s">
        <v>18</v>
      </c>
      <c r="W53" s="119"/>
      <c r="X53" s="119"/>
      <c r="Y53" s="119"/>
      <c r="Z53" s="160">
        <v>5</v>
      </c>
      <c r="AA53" s="118"/>
      <c r="AB53" s="120"/>
    </row>
    <row r="54" spans="2:28" ht="116" x14ac:dyDescent="0.35">
      <c r="B54" s="121"/>
      <c r="C54" s="141" t="s">
        <v>43</v>
      </c>
      <c r="D54" s="151" t="s">
        <v>144</v>
      </c>
      <c r="E54" s="151" t="s">
        <v>138</v>
      </c>
      <c r="F54" s="121" t="s">
        <v>506</v>
      </c>
      <c r="G54" s="151" t="s">
        <v>105</v>
      </c>
      <c r="H54" s="151" t="s">
        <v>178</v>
      </c>
      <c r="I54" s="121" t="s">
        <v>107</v>
      </c>
      <c r="J54" s="151" t="s">
        <v>108</v>
      </c>
      <c r="K54" s="151" t="s">
        <v>117</v>
      </c>
      <c r="L54" s="151" t="s">
        <v>117</v>
      </c>
      <c r="M54" s="151" t="s">
        <v>145</v>
      </c>
      <c r="N54" s="151" t="s">
        <v>133</v>
      </c>
      <c r="O54" s="151" t="s">
        <v>316</v>
      </c>
      <c r="P54" s="151" t="s">
        <v>110</v>
      </c>
      <c r="Q54" s="151" t="s">
        <v>317</v>
      </c>
      <c r="R54" s="151" t="s">
        <v>146</v>
      </c>
      <c r="S54" s="151" t="s">
        <v>111</v>
      </c>
      <c r="T54" s="151" t="s">
        <v>117</v>
      </c>
      <c r="U54" s="151">
        <v>4</v>
      </c>
      <c r="V54" s="115" t="s">
        <v>18</v>
      </c>
      <c r="W54" s="119"/>
      <c r="X54" s="119"/>
      <c r="Y54" s="119"/>
      <c r="Z54" s="160">
        <v>5</v>
      </c>
      <c r="AA54" s="118"/>
      <c r="AB54" s="120"/>
    </row>
    <row r="55" spans="2:28" ht="116" x14ac:dyDescent="0.35">
      <c r="B55" s="121"/>
      <c r="C55" s="141" t="s">
        <v>43</v>
      </c>
      <c r="D55" s="151" t="s">
        <v>147</v>
      </c>
      <c r="E55" s="151" t="s">
        <v>148</v>
      </c>
      <c r="F55" s="121" t="s">
        <v>506</v>
      </c>
      <c r="G55" s="151" t="s">
        <v>105</v>
      </c>
      <c r="H55" s="151" t="s">
        <v>178</v>
      </c>
      <c r="I55" s="121" t="s">
        <v>107</v>
      </c>
      <c r="J55" s="151" t="s">
        <v>108</v>
      </c>
      <c r="K55" s="151" t="s">
        <v>117</v>
      </c>
      <c r="L55" s="151" t="s">
        <v>117</v>
      </c>
      <c r="M55" s="151" t="s">
        <v>149</v>
      </c>
      <c r="N55" s="151" t="s">
        <v>133</v>
      </c>
      <c r="O55" s="151" t="s">
        <v>316</v>
      </c>
      <c r="P55" s="151" t="s">
        <v>110</v>
      </c>
      <c r="Q55" s="151" t="s">
        <v>317</v>
      </c>
      <c r="R55" s="151" t="s">
        <v>150</v>
      </c>
      <c r="S55" s="151" t="s">
        <v>111</v>
      </c>
      <c r="T55" s="151" t="s">
        <v>117</v>
      </c>
      <c r="U55" s="151">
        <v>5</v>
      </c>
      <c r="V55" s="115" t="s">
        <v>18</v>
      </c>
      <c r="W55" s="119"/>
      <c r="X55" s="119"/>
      <c r="Y55" s="119"/>
      <c r="Z55" s="160">
        <v>5</v>
      </c>
      <c r="AA55" s="118"/>
      <c r="AB55" s="120"/>
    </row>
    <row r="56" spans="2:28" ht="116" x14ac:dyDescent="0.35">
      <c r="B56" s="121"/>
      <c r="C56" s="141" t="s">
        <v>43</v>
      </c>
      <c r="D56" s="151" t="s">
        <v>151</v>
      </c>
      <c r="E56" s="151" t="s">
        <v>148</v>
      </c>
      <c r="F56" s="121" t="s">
        <v>506</v>
      </c>
      <c r="G56" s="151" t="s">
        <v>105</v>
      </c>
      <c r="H56" s="151" t="s">
        <v>178</v>
      </c>
      <c r="I56" s="121" t="s">
        <v>107</v>
      </c>
      <c r="J56" s="151" t="s">
        <v>108</v>
      </c>
      <c r="K56" s="151" t="s">
        <v>117</v>
      </c>
      <c r="L56" s="151" t="s">
        <v>117</v>
      </c>
      <c r="M56" s="151" t="s">
        <v>152</v>
      </c>
      <c r="N56" s="151" t="s">
        <v>133</v>
      </c>
      <c r="O56" s="151" t="s">
        <v>316</v>
      </c>
      <c r="P56" s="151" t="s">
        <v>110</v>
      </c>
      <c r="Q56" s="151" t="s">
        <v>317</v>
      </c>
      <c r="R56" s="151" t="s">
        <v>153</v>
      </c>
      <c r="S56" s="151" t="s">
        <v>111</v>
      </c>
      <c r="T56" s="151" t="s">
        <v>117</v>
      </c>
      <c r="U56" s="151">
        <v>5</v>
      </c>
      <c r="V56" s="115" t="s">
        <v>18</v>
      </c>
      <c r="W56" s="119"/>
      <c r="X56" s="119"/>
      <c r="Y56" s="119"/>
      <c r="Z56" s="160">
        <v>5</v>
      </c>
      <c r="AA56" s="118"/>
      <c r="AB56" s="120"/>
    </row>
    <row r="57" spans="2:28" ht="116" x14ac:dyDescent="0.35">
      <c r="B57" s="121"/>
      <c r="C57" s="141" t="s">
        <v>43</v>
      </c>
      <c r="D57" s="151" t="s">
        <v>154</v>
      </c>
      <c r="E57" s="151" t="s">
        <v>148</v>
      </c>
      <c r="F57" s="121" t="s">
        <v>506</v>
      </c>
      <c r="G57" s="151" t="s">
        <v>105</v>
      </c>
      <c r="H57" s="151" t="s">
        <v>178</v>
      </c>
      <c r="I57" s="121" t="s">
        <v>107</v>
      </c>
      <c r="J57" s="151" t="s">
        <v>108</v>
      </c>
      <c r="K57" s="151" t="s">
        <v>117</v>
      </c>
      <c r="L57" s="151" t="s">
        <v>117</v>
      </c>
      <c r="M57" s="151" t="s">
        <v>155</v>
      </c>
      <c r="N57" s="151" t="s">
        <v>133</v>
      </c>
      <c r="O57" s="151" t="s">
        <v>316</v>
      </c>
      <c r="P57" s="151" t="s">
        <v>110</v>
      </c>
      <c r="Q57" s="151" t="s">
        <v>317</v>
      </c>
      <c r="R57" s="151" t="s">
        <v>156</v>
      </c>
      <c r="S57" s="151" t="s">
        <v>111</v>
      </c>
      <c r="T57" s="151" t="s">
        <v>117</v>
      </c>
      <c r="U57" s="151">
        <v>5</v>
      </c>
      <c r="V57" s="115" t="s">
        <v>18</v>
      </c>
      <c r="W57" s="119"/>
      <c r="X57" s="119"/>
      <c r="Y57" s="119"/>
      <c r="Z57" s="160">
        <v>5</v>
      </c>
      <c r="AA57" s="118"/>
      <c r="AB57" s="120"/>
    </row>
    <row r="58" spans="2:28" ht="116" x14ac:dyDescent="0.35">
      <c r="B58" s="121"/>
      <c r="C58" s="141" t="s">
        <v>43</v>
      </c>
      <c r="D58" s="151" t="s">
        <v>157</v>
      </c>
      <c r="E58" s="151" t="s">
        <v>148</v>
      </c>
      <c r="F58" s="121" t="s">
        <v>506</v>
      </c>
      <c r="G58" s="151" t="s">
        <v>105</v>
      </c>
      <c r="H58" s="151" t="s">
        <v>178</v>
      </c>
      <c r="I58" s="121" t="s">
        <v>107</v>
      </c>
      <c r="J58" s="151" t="s">
        <v>108</v>
      </c>
      <c r="K58" s="151" t="s">
        <v>117</v>
      </c>
      <c r="L58" s="151" t="s">
        <v>117</v>
      </c>
      <c r="M58" s="151" t="s">
        <v>158</v>
      </c>
      <c r="N58" s="151" t="s">
        <v>133</v>
      </c>
      <c r="O58" s="151" t="s">
        <v>316</v>
      </c>
      <c r="P58" s="151" t="s">
        <v>110</v>
      </c>
      <c r="Q58" s="151" t="s">
        <v>317</v>
      </c>
      <c r="R58" s="151" t="s">
        <v>324</v>
      </c>
      <c r="S58" s="151" t="s">
        <v>111</v>
      </c>
      <c r="T58" s="151" t="s">
        <v>117</v>
      </c>
      <c r="U58" s="151">
        <v>5</v>
      </c>
      <c r="V58" s="115" t="s">
        <v>18</v>
      </c>
      <c r="W58" s="119"/>
      <c r="X58" s="119"/>
      <c r="Y58" s="119"/>
      <c r="Z58" s="160">
        <v>5</v>
      </c>
      <c r="AA58" s="118"/>
      <c r="AB58" s="120"/>
    </row>
    <row r="59" spans="2:28" ht="116" x14ac:dyDescent="0.35">
      <c r="B59" s="121"/>
      <c r="C59" s="141" t="s">
        <v>43</v>
      </c>
      <c r="D59" s="151" t="s">
        <v>159</v>
      </c>
      <c r="E59" s="151" t="s">
        <v>148</v>
      </c>
      <c r="F59" s="121" t="s">
        <v>506</v>
      </c>
      <c r="G59" s="151" t="s">
        <v>105</v>
      </c>
      <c r="H59" s="151" t="s">
        <v>178</v>
      </c>
      <c r="I59" s="121" t="s">
        <v>107</v>
      </c>
      <c r="J59" s="151" t="s">
        <v>108</v>
      </c>
      <c r="K59" s="151" t="s">
        <v>117</v>
      </c>
      <c r="L59" s="151" t="s">
        <v>117</v>
      </c>
      <c r="M59" s="151" t="s">
        <v>160</v>
      </c>
      <c r="N59" s="151" t="s">
        <v>133</v>
      </c>
      <c r="O59" s="151" t="s">
        <v>316</v>
      </c>
      <c r="P59" s="151" t="s">
        <v>110</v>
      </c>
      <c r="Q59" s="151" t="s">
        <v>317</v>
      </c>
      <c r="R59" s="151" t="s">
        <v>161</v>
      </c>
      <c r="S59" s="151" t="s">
        <v>111</v>
      </c>
      <c r="T59" s="151" t="s">
        <v>117</v>
      </c>
      <c r="U59" s="151">
        <v>5</v>
      </c>
      <c r="V59" s="115" t="s">
        <v>18</v>
      </c>
      <c r="W59" s="119"/>
      <c r="X59" s="119"/>
      <c r="Y59" s="119"/>
      <c r="Z59" s="160">
        <v>4</v>
      </c>
      <c r="AA59" s="118"/>
      <c r="AB59" s="120"/>
    </row>
    <row r="60" spans="2:28" ht="116" x14ac:dyDescent="0.35">
      <c r="B60" s="121"/>
      <c r="C60" s="141" t="s">
        <v>43</v>
      </c>
      <c r="D60" s="151" t="s">
        <v>162</v>
      </c>
      <c r="E60" s="151" t="s">
        <v>148</v>
      </c>
      <c r="F60" s="121" t="s">
        <v>506</v>
      </c>
      <c r="G60" s="151" t="s">
        <v>105</v>
      </c>
      <c r="H60" s="151" t="s">
        <v>178</v>
      </c>
      <c r="I60" s="121" t="s">
        <v>107</v>
      </c>
      <c r="J60" s="151" t="s">
        <v>108</v>
      </c>
      <c r="K60" s="151" t="s">
        <v>117</v>
      </c>
      <c r="L60" s="151" t="s">
        <v>117</v>
      </c>
      <c r="M60" s="151" t="s">
        <v>163</v>
      </c>
      <c r="N60" s="151" t="s">
        <v>133</v>
      </c>
      <c r="O60" s="151" t="s">
        <v>316</v>
      </c>
      <c r="P60" s="151" t="s">
        <v>110</v>
      </c>
      <c r="Q60" s="151" t="s">
        <v>317</v>
      </c>
      <c r="R60" s="151" t="s">
        <v>164</v>
      </c>
      <c r="S60" s="151" t="s">
        <v>111</v>
      </c>
      <c r="T60" s="151" t="s">
        <v>117</v>
      </c>
      <c r="U60" s="151">
        <v>5</v>
      </c>
      <c r="V60" s="115" t="s">
        <v>18</v>
      </c>
      <c r="W60" s="119"/>
      <c r="X60" s="119"/>
      <c r="Y60" s="119"/>
      <c r="Z60" s="158">
        <v>5</v>
      </c>
      <c r="AA60" s="118"/>
      <c r="AB60" s="120"/>
    </row>
    <row r="61" spans="2:28" ht="116" x14ac:dyDescent="0.35">
      <c r="B61" s="121"/>
      <c r="C61" s="141" t="s">
        <v>43</v>
      </c>
      <c r="D61" s="151" t="s">
        <v>165</v>
      </c>
      <c r="E61" s="151" t="s">
        <v>148</v>
      </c>
      <c r="F61" s="121" t="s">
        <v>506</v>
      </c>
      <c r="G61" s="151" t="s">
        <v>105</v>
      </c>
      <c r="H61" s="151" t="s">
        <v>178</v>
      </c>
      <c r="I61" s="121" t="s">
        <v>107</v>
      </c>
      <c r="J61" s="151" t="s">
        <v>108</v>
      </c>
      <c r="K61" s="151" t="s">
        <v>117</v>
      </c>
      <c r="L61" s="151" t="s">
        <v>117</v>
      </c>
      <c r="M61" s="151" t="s">
        <v>166</v>
      </c>
      <c r="N61" s="151" t="s">
        <v>133</v>
      </c>
      <c r="O61" s="151" t="s">
        <v>316</v>
      </c>
      <c r="P61" s="151" t="s">
        <v>110</v>
      </c>
      <c r="Q61" s="151" t="s">
        <v>317</v>
      </c>
      <c r="R61" s="151" t="s">
        <v>167</v>
      </c>
      <c r="S61" s="151" t="s">
        <v>111</v>
      </c>
      <c r="T61" s="151" t="s">
        <v>117</v>
      </c>
      <c r="U61" s="151">
        <v>5</v>
      </c>
      <c r="V61" s="115" t="s">
        <v>18</v>
      </c>
      <c r="W61" s="119"/>
      <c r="X61" s="119"/>
      <c r="Y61" s="119"/>
      <c r="Z61" s="126">
        <v>5</v>
      </c>
      <c r="AA61" s="118"/>
      <c r="AB61" s="120"/>
    </row>
    <row r="62" spans="2:28" ht="116" x14ac:dyDescent="0.35">
      <c r="B62" s="121"/>
      <c r="C62" s="141" t="s">
        <v>43</v>
      </c>
      <c r="D62" s="151" t="s">
        <v>144</v>
      </c>
      <c r="E62" s="151" t="s">
        <v>148</v>
      </c>
      <c r="F62" s="121" t="s">
        <v>506</v>
      </c>
      <c r="G62" s="151" t="s">
        <v>105</v>
      </c>
      <c r="H62" s="151" t="s">
        <v>178</v>
      </c>
      <c r="I62" s="121" t="s">
        <v>107</v>
      </c>
      <c r="J62" s="151" t="s">
        <v>108</v>
      </c>
      <c r="K62" s="151" t="s">
        <v>117</v>
      </c>
      <c r="L62" s="151" t="s">
        <v>117</v>
      </c>
      <c r="M62" s="151" t="s">
        <v>168</v>
      </c>
      <c r="N62" s="151" t="s">
        <v>133</v>
      </c>
      <c r="O62" s="151" t="s">
        <v>316</v>
      </c>
      <c r="P62" s="151" t="s">
        <v>110</v>
      </c>
      <c r="Q62" s="151" t="s">
        <v>317</v>
      </c>
      <c r="R62" s="151" t="s">
        <v>169</v>
      </c>
      <c r="S62" s="151" t="s">
        <v>111</v>
      </c>
      <c r="T62" s="151" t="s">
        <v>117</v>
      </c>
      <c r="U62" s="151">
        <v>4</v>
      </c>
      <c r="V62" s="115" t="s">
        <v>18</v>
      </c>
      <c r="W62" s="119"/>
      <c r="X62" s="119"/>
      <c r="Y62" s="119"/>
      <c r="Z62" s="126">
        <v>5</v>
      </c>
      <c r="AA62" s="118"/>
      <c r="AB62" s="120"/>
    </row>
    <row r="63" spans="2:28" ht="156" x14ac:dyDescent="0.35">
      <c r="B63" s="121"/>
      <c r="C63" s="141" t="s">
        <v>43</v>
      </c>
      <c r="D63" s="140" t="s">
        <v>325</v>
      </c>
      <c r="E63" s="121" t="s">
        <v>255</v>
      </c>
      <c r="F63" s="121" t="s">
        <v>508</v>
      </c>
      <c r="G63" s="141" t="s">
        <v>105</v>
      </c>
      <c r="H63" s="121" t="s">
        <v>178</v>
      </c>
      <c r="I63" s="121" t="s">
        <v>107</v>
      </c>
      <c r="J63" s="143" t="s">
        <v>108</v>
      </c>
      <c r="K63" s="142" t="s">
        <v>117</v>
      </c>
      <c r="L63" s="142" t="s">
        <v>117</v>
      </c>
      <c r="M63" s="142" t="s">
        <v>326</v>
      </c>
      <c r="N63" s="141" t="s">
        <v>133</v>
      </c>
      <c r="O63" s="141" t="s">
        <v>290</v>
      </c>
      <c r="P63" s="142" t="s">
        <v>110</v>
      </c>
      <c r="Q63" s="140" t="s">
        <v>253</v>
      </c>
      <c r="R63" s="142" t="s">
        <v>257</v>
      </c>
      <c r="S63" s="141" t="s">
        <v>111</v>
      </c>
      <c r="T63" s="142" t="s">
        <v>117</v>
      </c>
      <c r="U63" s="141">
        <v>5</v>
      </c>
      <c r="V63" s="115" t="s">
        <v>18</v>
      </c>
      <c r="W63" s="119"/>
      <c r="X63" s="119"/>
      <c r="Y63" s="119"/>
      <c r="Z63" s="126">
        <v>10</v>
      </c>
      <c r="AA63" s="118"/>
      <c r="AB63" s="120"/>
    </row>
    <row r="64" spans="2:28" ht="143" x14ac:dyDescent="0.35">
      <c r="B64" s="121"/>
      <c r="C64" s="141" t="s">
        <v>43</v>
      </c>
      <c r="D64" s="135" t="s">
        <v>175</v>
      </c>
      <c r="E64" s="121" t="s">
        <v>258</v>
      </c>
      <c r="F64" s="121" t="s">
        <v>506</v>
      </c>
      <c r="G64" s="124" t="s">
        <v>105</v>
      </c>
      <c r="H64" s="121" t="s">
        <v>178</v>
      </c>
      <c r="I64" s="121" t="s">
        <v>107</v>
      </c>
      <c r="J64" s="130" t="s">
        <v>108</v>
      </c>
      <c r="K64" s="131"/>
      <c r="L64" s="131"/>
      <c r="M64" s="132" t="s">
        <v>259</v>
      </c>
      <c r="N64" s="122" t="s">
        <v>133</v>
      </c>
      <c r="O64" s="151" t="s">
        <v>316</v>
      </c>
      <c r="P64" s="129" t="s">
        <v>110</v>
      </c>
      <c r="Q64" s="151" t="s">
        <v>327</v>
      </c>
      <c r="R64" s="132" t="s">
        <v>260</v>
      </c>
      <c r="S64" s="122" t="s">
        <v>111</v>
      </c>
      <c r="T64" s="133"/>
      <c r="U64" s="126">
        <v>5</v>
      </c>
      <c r="V64" s="115" t="s">
        <v>18</v>
      </c>
      <c r="W64" s="119"/>
      <c r="X64" s="119"/>
      <c r="Y64" s="119"/>
      <c r="Z64" s="126">
        <v>6</v>
      </c>
      <c r="AA64" s="118"/>
      <c r="AB64" s="120"/>
    </row>
    <row r="65" spans="2:28" ht="130.5" x14ac:dyDescent="0.35">
      <c r="B65" s="121"/>
      <c r="C65" s="141" t="s">
        <v>43</v>
      </c>
      <c r="D65" s="135" t="s">
        <v>175</v>
      </c>
      <c r="E65" s="121" t="s">
        <v>328</v>
      </c>
      <c r="F65" s="121" t="s">
        <v>506</v>
      </c>
      <c r="G65" s="124" t="s">
        <v>105</v>
      </c>
      <c r="H65" s="121" t="s">
        <v>178</v>
      </c>
      <c r="I65" s="121" t="s">
        <v>107</v>
      </c>
      <c r="J65" s="130" t="s">
        <v>108</v>
      </c>
      <c r="K65" s="131"/>
      <c r="L65" s="131"/>
      <c r="M65" s="132" t="s">
        <v>329</v>
      </c>
      <c r="N65" s="122" t="s">
        <v>133</v>
      </c>
      <c r="O65" s="126" t="s">
        <v>316</v>
      </c>
      <c r="P65" s="126" t="s">
        <v>110</v>
      </c>
      <c r="Q65" s="126" t="s">
        <v>327</v>
      </c>
      <c r="R65" s="126" t="s">
        <v>330</v>
      </c>
      <c r="S65" s="126" t="s">
        <v>111</v>
      </c>
      <c r="T65" s="126"/>
      <c r="U65" s="126">
        <v>5</v>
      </c>
      <c r="V65" s="115" t="s">
        <v>18</v>
      </c>
      <c r="W65" s="119"/>
      <c r="X65" s="119"/>
      <c r="Y65" s="119"/>
      <c r="Z65" s="126">
        <v>4</v>
      </c>
      <c r="AA65" s="118"/>
      <c r="AB65" s="120"/>
    </row>
    <row r="66" spans="2:28" ht="188.5" x14ac:dyDescent="0.35">
      <c r="B66" s="121"/>
      <c r="C66" s="141" t="s">
        <v>43</v>
      </c>
      <c r="D66" s="135" t="s">
        <v>175</v>
      </c>
      <c r="E66" s="121" t="s">
        <v>170</v>
      </c>
      <c r="F66" s="121" t="s">
        <v>506</v>
      </c>
      <c r="G66" s="124" t="s">
        <v>105</v>
      </c>
      <c r="H66" s="121" t="s">
        <v>178</v>
      </c>
      <c r="I66" s="121" t="s">
        <v>107</v>
      </c>
      <c r="J66" s="130" t="s">
        <v>108</v>
      </c>
      <c r="K66" s="131"/>
      <c r="L66" s="131"/>
      <c r="M66" s="132" t="s">
        <v>261</v>
      </c>
      <c r="N66" s="122" t="s">
        <v>133</v>
      </c>
      <c r="O66" s="126" t="s">
        <v>316</v>
      </c>
      <c r="P66" s="126" t="s">
        <v>110</v>
      </c>
      <c r="Q66" s="126" t="s">
        <v>327</v>
      </c>
      <c r="R66" s="126" t="s">
        <v>262</v>
      </c>
      <c r="S66" s="126" t="s">
        <v>111</v>
      </c>
      <c r="T66" s="126"/>
      <c r="U66" s="126">
        <v>10</v>
      </c>
      <c r="V66" s="115" t="s">
        <v>18</v>
      </c>
      <c r="W66" s="119"/>
      <c r="X66" s="119"/>
      <c r="Y66" s="119"/>
      <c r="Z66" s="126">
        <v>6</v>
      </c>
      <c r="AA66" s="118"/>
      <c r="AB66" s="120"/>
    </row>
    <row r="67" spans="2:28" ht="130.5" x14ac:dyDescent="0.35">
      <c r="B67" s="121"/>
      <c r="C67" s="141" t="s">
        <v>43</v>
      </c>
      <c r="D67" s="135" t="s">
        <v>175</v>
      </c>
      <c r="E67" s="121" t="s">
        <v>170</v>
      </c>
      <c r="F67" s="121" t="s">
        <v>506</v>
      </c>
      <c r="G67" s="124" t="s">
        <v>105</v>
      </c>
      <c r="H67" s="121" t="s">
        <v>178</v>
      </c>
      <c r="I67" s="121" t="s">
        <v>107</v>
      </c>
      <c r="J67" s="130" t="s">
        <v>108</v>
      </c>
      <c r="K67" s="131"/>
      <c r="L67" s="131"/>
      <c r="M67" s="132" t="s">
        <v>263</v>
      </c>
      <c r="N67" s="122" t="s">
        <v>133</v>
      </c>
      <c r="O67" s="126" t="s">
        <v>316</v>
      </c>
      <c r="P67" s="126" t="s">
        <v>110</v>
      </c>
      <c r="Q67" s="126" t="s">
        <v>327</v>
      </c>
      <c r="R67" s="126" t="s">
        <v>264</v>
      </c>
      <c r="S67" s="126" t="s">
        <v>111</v>
      </c>
      <c r="T67" s="126"/>
      <c r="U67" s="126">
        <v>6</v>
      </c>
      <c r="V67" s="115" t="s">
        <v>18</v>
      </c>
      <c r="W67" s="119"/>
      <c r="X67" s="119"/>
      <c r="Y67" s="119"/>
      <c r="Z67" s="126">
        <v>6</v>
      </c>
      <c r="AA67" s="118"/>
      <c r="AB67" s="120"/>
    </row>
    <row r="68" spans="2:28" ht="232" x14ac:dyDescent="0.35">
      <c r="B68" s="121"/>
      <c r="C68" s="141" t="s">
        <v>43</v>
      </c>
      <c r="D68" s="126" t="s">
        <v>175</v>
      </c>
      <c r="E68" s="126" t="s">
        <v>144</v>
      </c>
      <c r="F68" s="121" t="s">
        <v>506</v>
      </c>
      <c r="G68" s="126" t="s">
        <v>105</v>
      </c>
      <c r="H68" s="126" t="s">
        <v>178</v>
      </c>
      <c r="I68" s="121" t="s">
        <v>107</v>
      </c>
      <c r="J68" s="126" t="s">
        <v>108</v>
      </c>
      <c r="K68" s="126" t="s">
        <v>117</v>
      </c>
      <c r="L68" s="126" t="s">
        <v>117</v>
      </c>
      <c r="M68" s="126" t="s">
        <v>171</v>
      </c>
      <c r="N68" s="122" t="s">
        <v>133</v>
      </c>
      <c r="O68" s="126" t="s">
        <v>331</v>
      </c>
      <c r="P68" s="126" t="s">
        <v>110</v>
      </c>
      <c r="Q68" s="126" t="s">
        <v>332</v>
      </c>
      <c r="R68" s="126" t="s">
        <v>172</v>
      </c>
      <c r="S68" s="126" t="s">
        <v>111</v>
      </c>
      <c r="T68" s="126" t="s">
        <v>117</v>
      </c>
      <c r="U68" s="126">
        <v>4</v>
      </c>
      <c r="V68" s="115" t="s">
        <v>18</v>
      </c>
      <c r="W68" s="119"/>
      <c r="X68" s="119"/>
      <c r="Y68" s="119"/>
      <c r="Z68" s="126">
        <v>6</v>
      </c>
      <c r="AA68" s="118"/>
      <c r="AB68" s="120"/>
    </row>
    <row r="69" spans="2:28" ht="348" x14ac:dyDescent="0.35">
      <c r="B69" s="121"/>
      <c r="C69" s="141" t="s">
        <v>43</v>
      </c>
      <c r="D69" s="126" t="s">
        <v>173</v>
      </c>
      <c r="E69" s="126" t="s">
        <v>174</v>
      </c>
      <c r="F69" s="121" t="s">
        <v>506</v>
      </c>
      <c r="G69" s="126" t="s">
        <v>105</v>
      </c>
      <c r="H69" s="126" t="s">
        <v>178</v>
      </c>
      <c r="I69" s="121" t="s">
        <v>107</v>
      </c>
      <c r="J69" s="126" t="s">
        <v>108</v>
      </c>
      <c r="K69" s="126" t="s">
        <v>117</v>
      </c>
      <c r="L69" s="126" t="s">
        <v>117</v>
      </c>
      <c r="M69" s="126" t="s">
        <v>333</v>
      </c>
      <c r="N69" s="122" t="s">
        <v>133</v>
      </c>
      <c r="O69" s="126" t="s">
        <v>331</v>
      </c>
      <c r="P69" s="126" t="s">
        <v>110</v>
      </c>
      <c r="Q69" s="126" t="s">
        <v>334</v>
      </c>
      <c r="R69" s="126" t="s">
        <v>335</v>
      </c>
      <c r="S69" s="126" t="s">
        <v>111</v>
      </c>
      <c r="T69" s="126" t="s">
        <v>117</v>
      </c>
      <c r="U69" s="126">
        <v>6</v>
      </c>
      <c r="V69" s="115" t="s">
        <v>18</v>
      </c>
      <c r="W69" s="119"/>
      <c r="X69" s="119"/>
      <c r="Y69" s="119"/>
      <c r="Z69" s="126">
        <v>6</v>
      </c>
      <c r="AA69" s="118"/>
      <c r="AB69" s="120"/>
    </row>
    <row r="70" spans="2:28" ht="348" x14ac:dyDescent="0.35">
      <c r="B70" s="121"/>
      <c r="C70" s="141" t="s">
        <v>43</v>
      </c>
      <c r="D70" s="126" t="s">
        <v>336</v>
      </c>
      <c r="E70" s="126" t="s">
        <v>173</v>
      </c>
      <c r="F70" s="121" t="s">
        <v>506</v>
      </c>
      <c r="G70" s="126" t="s">
        <v>105</v>
      </c>
      <c r="H70" s="126" t="s">
        <v>178</v>
      </c>
      <c r="I70" s="121" t="s">
        <v>107</v>
      </c>
      <c r="J70" s="126" t="s">
        <v>108</v>
      </c>
      <c r="K70" s="126" t="s">
        <v>117</v>
      </c>
      <c r="L70" s="126" t="s">
        <v>117</v>
      </c>
      <c r="M70" s="126" t="s">
        <v>337</v>
      </c>
      <c r="N70" s="122" t="s">
        <v>133</v>
      </c>
      <c r="O70" s="126" t="s">
        <v>331</v>
      </c>
      <c r="P70" s="126" t="s">
        <v>110</v>
      </c>
      <c r="Q70" s="126" t="s">
        <v>334</v>
      </c>
      <c r="R70" s="126" t="s">
        <v>338</v>
      </c>
      <c r="S70" s="126" t="s">
        <v>111</v>
      </c>
      <c r="T70" s="126" t="s">
        <v>117</v>
      </c>
      <c r="U70" s="126">
        <v>6</v>
      </c>
      <c r="V70" s="115" t="s">
        <v>18</v>
      </c>
      <c r="W70" s="119"/>
      <c r="X70" s="119"/>
      <c r="Y70" s="119"/>
      <c r="Z70" s="126">
        <v>6</v>
      </c>
      <c r="AA70" s="118"/>
      <c r="AB70" s="120"/>
    </row>
    <row r="71" spans="2:28" ht="299" x14ac:dyDescent="0.35">
      <c r="B71" s="121"/>
      <c r="C71" s="141" t="s">
        <v>43</v>
      </c>
      <c r="D71" s="126" t="s">
        <v>339</v>
      </c>
      <c r="E71" s="126" t="s">
        <v>340</v>
      </c>
      <c r="F71" s="121" t="s">
        <v>506</v>
      </c>
      <c r="G71" s="126" t="s">
        <v>105</v>
      </c>
      <c r="H71" s="126" t="s">
        <v>178</v>
      </c>
      <c r="I71" s="121" t="s">
        <v>107</v>
      </c>
      <c r="J71" s="126" t="s">
        <v>108</v>
      </c>
      <c r="K71" s="126" t="s">
        <v>117</v>
      </c>
      <c r="L71" s="126" t="s">
        <v>117</v>
      </c>
      <c r="M71" s="126" t="s">
        <v>341</v>
      </c>
      <c r="N71" s="122" t="s">
        <v>133</v>
      </c>
      <c r="O71" s="133" t="s">
        <v>331</v>
      </c>
      <c r="P71" s="133" t="s">
        <v>110</v>
      </c>
      <c r="Q71" s="133" t="s">
        <v>334</v>
      </c>
      <c r="R71" s="133" t="s">
        <v>342</v>
      </c>
      <c r="S71" s="133" t="s">
        <v>111</v>
      </c>
      <c r="T71" s="133" t="s">
        <v>117</v>
      </c>
      <c r="U71" s="126">
        <v>6</v>
      </c>
      <c r="V71" s="115" t="s">
        <v>18</v>
      </c>
      <c r="W71" s="119"/>
      <c r="X71" s="119"/>
      <c r="Y71" s="119"/>
      <c r="Z71" s="126">
        <v>5</v>
      </c>
      <c r="AA71" s="118"/>
      <c r="AB71" s="120"/>
    </row>
    <row r="72" spans="2:28" ht="299" x14ac:dyDescent="0.35">
      <c r="B72" s="121"/>
      <c r="C72" s="141" t="s">
        <v>43</v>
      </c>
      <c r="D72" s="126" t="s">
        <v>339</v>
      </c>
      <c r="E72" s="126" t="s">
        <v>343</v>
      </c>
      <c r="F72" s="121" t="s">
        <v>506</v>
      </c>
      <c r="G72" s="126" t="s">
        <v>105</v>
      </c>
      <c r="H72" s="126" t="s">
        <v>178</v>
      </c>
      <c r="I72" s="121" t="s">
        <v>107</v>
      </c>
      <c r="J72" s="126" t="s">
        <v>108</v>
      </c>
      <c r="K72" s="126" t="s">
        <v>117</v>
      </c>
      <c r="L72" s="126" t="s">
        <v>117</v>
      </c>
      <c r="M72" s="126" t="s">
        <v>344</v>
      </c>
      <c r="N72" s="122" t="s">
        <v>133</v>
      </c>
      <c r="O72" s="133" t="s">
        <v>331</v>
      </c>
      <c r="P72" s="133" t="s">
        <v>110</v>
      </c>
      <c r="Q72" s="133" t="s">
        <v>334</v>
      </c>
      <c r="R72" s="133" t="s">
        <v>345</v>
      </c>
      <c r="S72" s="133" t="s">
        <v>111</v>
      </c>
      <c r="T72" s="133" t="s">
        <v>117</v>
      </c>
      <c r="U72" s="126">
        <v>6</v>
      </c>
      <c r="V72" s="115" t="s">
        <v>18</v>
      </c>
      <c r="W72" s="119"/>
      <c r="X72" s="119"/>
      <c r="Y72" s="119"/>
      <c r="Z72" s="126">
        <v>6</v>
      </c>
      <c r="AA72" s="118"/>
      <c r="AB72" s="120"/>
    </row>
    <row r="73" spans="2:28" ht="260" x14ac:dyDescent="0.35">
      <c r="B73" s="121"/>
      <c r="C73" s="141" t="s">
        <v>43</v>
      </c>
      <c r="D73" s="135" t="s">
        <v>269</v>
      </c>
      <c r="E73" s="121" t="s">
        <v>270</v>
      </c>
      <c r="F73" s="121" t="s">
        <v>506</v>
      </c>
      <c r="G73" s="126" t="s">
        <v>105</v>
      </c>
      <c r="H73" s="121" t="s">
        <v>178</v>
      </c>
      <c r="I73" s="121" t="s">
        <v>107</v>
      </c>
      <c r="J73" s="130" t="s">
        <v>108</v>
      </c>
      <c r="K73" s="131"/>
      <c r="L73" s="131"/>
      <c r="M73" s="126" t="s">
        <v>346</v>
      </c>
      <c r="N73" s="122" t="s">
        <v>133</v>
      </c>
      <c r="O73" s="151" t="s">
        <v>331</v>
      </c>
      <c r="P73" s="129" t="s">
        <v>110</v>
      </c>
      <c r="Q73" s="123" t="s">
        <v>234</v>
      </c>
      <c r="R73" s="132" t="s">
        <v>347</v>
      </c>
      <c r="S73" s="122" t="s">
        <v>111</v>
      </c>
      <c r="T73" s="133"/>
      <c r="U73" s="126">
        <v>6</v>
      </c>
      <c r="V73" s="115" t="s">
        <v>18</v>
      </c>
      <c r="W73" s="119"/>
      <c r="X73" s="119"/>
      <c r="Y73" s="119"/>
      <c r="Z73" s="126">
        <v>8</v>
      </c>
      <c r="AA73" s="118"/>
      <c r="AB73" s="120"/>
    </row>
    <row r="74" spans="2:28" ht="87" x14ac:dyDescent="0.35">
      <c r="B74" s="121"/>
      <c r="C74" s="141" t="s">
        <v>43</v>
      </c>
      <c r="D74" s="135" t="s">
        <v>269</v>
      </c>
      <c r="E74" s="121" t="s">
        <v>273</v>
      </c>
      <c r="F74" s="121" t="s">
        <v>506</v>
      </c>
      <c r="G74" s="126" t="s">
        <v>105</v>
      </c>
      <c r="H74" s="121" t="s">
        <v>178</v>
      </c>
      <c r="I74" s="121" t="s">
        <v>107</v>
      </c>
      <c r="J74" s="130" t="s">
        <v>108</v>
      </c>
      <c r="K74" s="131"/>
      <c r="L74" s="131"/>
      <c r="M74" s="126" t="s">
        <v>274</v>
      </c>
      <c r="N74" s="122" t="s">
        <v>133</v>
      </c>
      <c r="O74" s="121" t="s">
        <v>267</v>
      </c>
      <c r="P74" s="129" t="s">
        <v>110</v>
      </c>
      <c r="Q74" s="123" t="s">
        <v>234</v>
      </c>
      <c r="R74" s="132" t="s">
        <v>275</v>
      </c>
      <c r="S74" s="122" t="s">
        <v>111</v>
      </c>
      <c r="T74" s="133"/>
      <c r="U74" s="126">
        <v>5</v>
      </c>
      <c r="V74" s="115" t="s">
        <v>18</v>
      </c>
      <c r="W74" s="119"/>
      <c r="X74" s="119"/>
      <c r="Y74" s="119"/>
      <c r="Z74" s="117">
        <v>5</v>
      </c>
      <c r="AA74" s="118"/>
      <c r="AB74" s="120"/>
    </row>
    <row r="75" spans="2:28" ht="87" x14ac:dyDescent="0.35">
      <c r="B75" s="121"/>
      <c r="C75" s="141" t="s">
        <v>43</v>
      </c>
      <c r="D75" s="121" t="s">
        <v>273</v>
      </c>
      <c r="E75" s="121" t="s">
        <v>348</v>
      </c>
      <c r="F75" s="121" t="s">
        <v>507</v>
      </c>
      <c r="G75" s="126" t="s">
        <v>105</v>
      </c>
      <c r="H75" s="121" t="s">
        <v>178</v>
      </c>
      <c r="I75" s="121" t="s">
        <v>107</v>
      </c>
      <c r="J75" s="130" t="s">
        <v>108</v>
      </c>
      <c r="K75" s="131"/>
      <c r="L75" s="131"/>
      <c r="M75" s="126" t="s">
        <v>349</v>
      </c>
      <c r="N75" s="122" t="s">
        <v>133</v>
      </c>
      <c r="O75" s="121" t="s">
        <v>267</v>
      </c>
      <c r="P75" s="129" t="s">
        <v>110</v>
      </c>
      <c r="Q75" s="123" t="s">
        <v>234</v>
      </c>
      <c r="R75" s="132" t="s">
        <v>350</v>
      </c>
      <c r="S75" s="122" t="s">
        <v>111</v>
      </c>
      <c r="T75" s="133"/>
      <c r="U75" s="126">
        <v>6</v>
      </c>
      <c r="V75" s="115" t="s">
        <v>18</v>
      </c>
      <c r="W75" s="122" t="s">
        <v>351</v>
      </c>
      <c r="X75" s="122" t="s">
        <v>352</v>
      </c>
      <c r="Y75" s="119"/>
      <c r="Z75" s="117">
        <v>5</v>
      </c>
      <c r="AA75" s="118"/>
      <c r="AB75" s="120"/>
    </row>
    <row r="76" spans="2:28" ht="87" x14ac:dyDescent="0.35">
      <c r="B76" s="121"/>
      <c r="C76" s="141" t="s">
        <v>43</v>
      </c>
      <c r="D76" s="135" t="s">
        <v>269</v>
      </c>
      <c r="E76" s="121" t="s">
        <v>276</v>
      </c>
      <c r="F76" s="121" t="s">
        <v>506</v>
      </c>
      <c r="G76" s="126" t="s">
        <v>105</v>
      </c>
      <c r="H76" s="121" t="s">
        <v>178</v>
      </c>
      <c r="I76" s="121" t="s">
        <v>107</v>
      </c>
      <c r="J76" s="130" t="s">
        <v>108</v>
      </c>
      <c r="K76" s="131"/>
      <c r="L76" s="131"/>
      <c r="M76" s="126" t="s">
        <v>277</v>
      </c>
      <c r="N76" s="122" t="s">
        <v>133</v>
      </c>
      <c r="O76" s="121" t="s">
        <v>267</v>
      </c>
      <c r="P76" s="129" t="s">
        <v>110</v>
      </c>
      <c r="Q76" s="123" t="s">
        <v>234</v>
      </c>
      <c r="R76" s="132" t="s">
        <v>278</v>
      </c>
      <c r="S76" s="122" t="s">
        <v>111</v>
      </c>
      <c r="T76" s="133"/>
      <c r="U76" s="126">
        <v>8</v>
      </c>
      <c r="V76" s="115" t="s">
        <v>18</v>
      </c>
      <c r="W76" s="119"/>
      <c r="X76" s="119"/>
      <c r="Y76" s="119"/>
      <c r="Z76" s="117">
        <v>5</v>
      </c>
      <c r="AA76" s="118"/>
      <c r="AB76" s="120"/>
    </row>
    <row r="77" spans="2:28" ht="87" x14ac:dyDescent="0.35">
      <c r="B77" s="121"/>
      <c r="C77" s="141" t="s">
        <v>43</v>
      </c>
      <c r="D77" s="135" t="s">
        <v>269</v>
      </c>
      <c r="E77" s="121" t="s">
        <v>279</v>
      </c>
      <c r="F77" s="121" t="s">
        <v>506</v>
      </c>
      <c r="G77" s="124" t="s">
        <v>105</v>
      </c>
      <c r="H77" s="121" t="s">
        <v>178</v>
      </c>
      <c r="I77" s="121" t="s">
        <v>107</v>
      </c>
      <c r="J77" s="130" t="s">
        <v>108</v>
      </c>
      <c r="K77" s="131"/>
      <c r="L77" s="131"/>
      <c r="M77" s="132" t="s">
        <v>280</v>
      </c>
      <c r="N77" s="122" t="s">
        <v>133</v>
      </c>
      <c r="O77" s="121" t="s">
        <v>267</v>
      </c>
      <c r="P77" s="129" t="s">
        <v>110</v>
      </c>
      <c r="Q77" s="123" t="s">
        <v>234</v>
      </c>
      <c r="R77" s="132" t="s">
        <v>281</v>
      </c>
      <c r="S77" s="122" t="s">
        <v>111</v>
      </c>
      <c r="T77" s="133"/>
      <c r="U77" s="126">
        <v>5</v>
      </c>
      <c r="V77" s="115" t="s">
        <v>18</v>
      </c>
      <c r="W77" s="122" t="s">
        <v>353</v>
      </c>
      <c r="X77" s="119"/>
      <c r="Y77" s="119"/>
      <c r="Z77" s="117">
        <v>4</v>
      </c>
      <c r="AA77" s="118"/>
      <c r="AB77" s="120"/>
    </row>
    <row r="78" spans="2:28" x14ac:dyDescent="0.35">
      <c r="V78" s="155"/>
    </row>
    <row r="79" spans="2:28" x14ac:dyDescent="0.35">
      <c r="V79" s="155"/>
    </row>
  </sheetData>
  <autoFilter ref="A6:BL77" xr:uid="{00000000-0001-0000-0200-000000000000}"/>
  <sortState xmlns:xlrd2="http://schemas.microsoft.com/office/spreadsheetml/2017/richdata2" ref="M4:O4">
    <sortCondition ref="M4"/>
  </sortState>
  <mergeCells count="2">
    <mergeCell ref="B4:C4"/>
    <mergeCell ref="D4:I4"/>
  </mergeCells>
  <phoneticPr fontId="41" type="noConversion"/>
  <conditionalFormatting sqref="V7:V79">
    <cfRule type="cellIs" dxfId="23" priority="19" operator="equal">
      <formula>"FUERA DE ALCANCE"</formula>
    </cfRule>
    <cfRule type="cellIs" dxfId="22" priority="20" operator="equal">
      <formula>"EN PROGRESO"</formula>
    </cfRule>
    <cfRule type="cellIs" dxfId="21" priority="21" operator="equal">
      <formula>"NO EJECUTADO"</formula>
    </cfRule>
    <cfRule type="cellIs" dxfId="20" priority="22" operator="equal">
      <formula>"BLOQUEADO"</formula>
    </cfRule>
    <cfRule type="cellIs" dxfId="19" priority="23" operator="equal">
      <formula>"FALLADO"</formula>
    </cfRule>
    <cfRule type="cellIs" dxfId="18" priority="24" operator="equal">
      <formula>"EXITOSO"</formula>
    </cfRule>
  </conditionalFormatting>
  <conditionalFormatting sqref="W1:W2">
    <cfRule type="cellIs" dxfId="17" priority="4707" operator="equal">
      <formula>"FUERA DE ALCANCE"</formula>
    </cfRule>
    <cfRule type="cellIs" dxfId="16" priority="4708" operator="equal">
      <formula>"EN PROGRESO"</formula>
    </cfRule>
    <cfRule type="cellIs" dxfId="15" priority="4709" operator="equal">
      <formula>"NO EJECUTADO"</formula>
    </cfRule>
    <cfRule type="cellIs" dxfId="14" priority="4710" operator="equal">
      <formula>"BLOQUEADO"</formula>
    </cfRule>
    <cfRule type="cellIs" dxfId="13" priority="4711" operator="equal">
      <formula>"FALLADO"</formula>
    </cfRule>
    <cfRule type="cellIs" dxfId="12" priority="4712" operator="equal">
      <formula>"EXITOSO"</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Catálogo!$G$2:$G$4</xm:f>
          </x14:formula1>
          <xm:sqref>I14:I35 I37:I40 I42:I76</xm:sqref>
        </x14:dataValidation>
        <x14:dataValidation type="list" allowBlank="1" showInputMessage="1" showErrorMessage="1" xr:uid="{04AC378A-4F12-4A35-804E-19BE29209F01}">
          <x14:formula1>
            <xm:f>Catálogo!$M$1:$M$12</xm:f>
          </x14:formula1>
          <xm:sqref>S1:S6 S78:S1048576</xm:sqref>
        </x14:dataValidation>
        <x14:dataValidation type="list" allowBlank="1" showInputMessage="1" showErrorMessage="1" xr:uid="{E3169EB4-5743-4167-9FB6-31AB0156B0CE}">
          <x14:formula1>
            <xm:f>Catálogo!$I$2:$I$7</xm:f>
          </x14:formula1>
          <xm:sqref>V7:V77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E08BC-CDEC-4462-8949-092A735C133A}">
  <dimension ref="B1:G19"/>
  <sheetViews>
    <sheetView topLeftCell="A18" workbookViewId="0">
      <selection activeCell="C19" sqref="C19"/>
    </sheetView>
  </sheetViews>
  <sheetFormatPr baseColWidth="10" defaultColWidth="9.1796875" defaultRowHeight="14.5" x14ac:dyDescent="0.35"/>
  <cols>
    <col min="2" max="2" width="17.54296875" style="87" bestFit="1" customWidth="1"/>
    <col min="3" max="3" width="36" style="87" customWidth="1"/>
    <col min="4" max="4" width="18.453125" style="87" customWidth="1"/>
    <col min="5" max="5" width="34.453125" style="87" customWidth="1"/>
    <col min="7" max="7" width="42" customWidth="1"/>
  </cols>
  <sheetData>
    <row r="1" spans="2:7" x14ac:dyDescent="0.35">
      <c r="B1" s="104" t="s">
        <v>356</v>
      </c>
      <c r="C1" s="104" t="s">
        <v>357</v>
      </c>
      <c r="D1" s="104" t="s">
        <v>358</v>
      </c>
      <c r="E1" s="104" t="s">
        <v>359</v>
      </c>
      <c r="F1" s="104" t="s">
        <v>360</v>
      </c>
      <c r="G1" s="104" t="s">
        <v>361</v>
      </c>
    </row>
    <row r="2" spans="2:7" ht="72.5" x14ac:dyDescent="0.35">
      <c r="B2" s="107" t="s">
        <v>362</v>
      </c>
      <c r="C2" s="108" t="s">
        <v>363</v>
      </c>
      <c r="D2" s="108" t="s">
        <v>364</v>
      </c>
      <c r="E2" s="109" t="s">
        <v>365</v>
      </c>
      <c r="F2" s="87"/>
      <c r="G2" s="110" t="s">
        <v>366</v>
      </c>
    </row>
    <row r="3" spans="2:7" ht="43.5" x14ac:dyDescent="0.35">
      <c r="B3" s="87" t="s">
        <v>38</v>
      </c>
      <c r="C3" s="110" t="s">
        <v>367</v>
      </c>
      <c r="D3" s="108" t="s">
        <v>368</v>
      </c>
      <c r="E3" s="110"/>
      <c r="F3" s="87"/>
      <c r="G3" s="87"/>
    </row>
    <row r="4" spans="2:7" ht="43.5" x14ac:dyDescent="0.35">
      <c r="B4" s="87" t="s">
        <v>45</v>
      </c>
      <c r="C4" s="87" t="s">
        <v>369</v>
      </c>
      <c r="D4" s="108" t="s">
        <v>368</v>
      </c>
      <c r="E4" s="109" t="s">
        <v>370</v>
      </c>
      <c r="F4" s="87"/>
      <c r="G4" s="110" t="s">
        <v>371</v>
      </c>
    </row>
    <row r="5" spans="2:7" ht="87" x14ac:dyDescent="0.35">
      <c r="B5" s="87" t="s">
        <v>46</v>
      </c>
      <c r="C5" s="110" t="s">
        <v>372</v>
      </c>
      <c r="D5" s="110" t="s">
        <v>373</v>
      </c>
      <c r="E5" s="109" t="s">
        <v>374</v>
      </c>
      <c r="F5" s="87"/>
      <c r="G5" s="110" t="s">
        <v>375</v>
      </c>
    </row>
    <row r="6" spans="2:7" ht="72.5" x14ac:dyDescent="0.35">
      <c r="B6" s="87" t="s">
        <v>39</v>
      </c>
      <c r="C6" s="110" t="s">
        <v>376</v>
      </c>
      <c r="D6" s="108" t="s">
        <v>377</v>
      </c>
      <c r="E6" s="109" t="s">
        <v>378</v>
      </c>
      <c r="F6" s="87" t="s">
        <v>379</v>
      </c>
      <c r="G6" s="110" t="s">
        <v>380</v>
      </c>
    </row>
    <row r="7" spans="2:7" ht="58" x14ac:dyDescent="0.35">
      <c r="B7" s="87" t="s">
        <v>40</v>
      </c>
      <c r="C7" s="110" t="s">
        <v>381</v>
      </c>
      <c r="D7" s="110" t="s">
        <v>382</v>
      </c>
      <c r="E7" s="110"/>
      <c r="F7" s="87" t="s">
        <v>383</v>
      </c>
      <c r="G7" s="87"/>
    </row>
    <row r="8" spans="2:7" ht="43.5" x14ac:dyDescent="0.35">
      <c r="B8" s="87" t="s">
        <v>22</v>
      </c>
      <c r="C8" s="110" t="s">
        <v>384</v>
      </c>
      <c r="D8" s="108" t="s">
        <v>368</v>
      </c>
      <c r="E8" s="110"/>
      <c r="F8" s="87"/>
      <c r="G8" s="87"/>
    </row>
    <row r="9" spans="2:7" ht="43.5" x14ac:dyDescent="0.35">
      <c r="B9" s="87" t="s">
        <v>24</v>
      </c>
      <c r="C9" s="110" t="s">
        <v>385</v>
      </c>
      <c r="D9" s="108" t="s">
        <v>368</v>
      </c>
      <c r="E9" s="110"/>
      <c r="F9" s="87"/>
      <c r="G9" s="87"/>
    </row>
    <row r="10" spans="2:7" ht="43.5" x14ac:dyDescent="0.35">
      <c r="B10" s="87" t="s">
        <v>26</v>
      </c>
      <c r="C10" s="110" t="s">
        <v>386</v>
      </c>
      <c r="D10" s="108" t="s">
        <v>368</v>
      </c>
      <c r="E10" s="110"/>
      <c r="F10" s="87"/>
      <c r="G10" s="87"/>
    </row>
    <row r="11" spans="2:7" ht="43.5" x14ac:dyDescent="0.35">
      <c r="B11" s="87" t="s">
        <v>28</v>
      </c>
      <c r="C11" s="110" t="s">
        <v>369</v>
      </c>
      <c r="D11" s="108" t="s">
        <v>368</v>
      </c>
      <c r="E11" s="110"/>
      <c r="F11" s="87"/>
      <c r="G11" s="87"/>
    </row>
    <row r="12" spans="2:7" ht="58" x14ac:dyDescent="0.35">
      <c r="B12" s="87" t="s">
        <v>30</v>
      </c>
      <c r="C12" s="110" t="s">
        <v>387</v>
      </c>
      <c r="D12" s="110" t="s">
        <v>388</v>
      </c>
      <c r="E12" s="110"/>
      <c r="F12" s="87"/>
      <c r="G12" s="87"/>
    </row>
    <row r="13" spans="2:7" ht="43.5" x14ac:dyDescent="0.35">
      <c r="B13" s="87" t="s">
        <v>32</v>
      </c>
      <c r="C13" s="110" t="s">
        <v>389</v>
      </c>
      <c r="D13" s="108" t="s">
        <v>368</v>
      </c>
      <c r="E13" s="110"/>
      <c r="F13" s="87"/>
      <c r="G13" s="87"/>
    </row>
    <row r="14" spans="2:7" ht="43.5" x14ac:dyDescent="0.35">
      <c r="B14" s="87" t="s">
        <v>33</v>
      </c>
      <c r="C14" s="110" t="s">
        <v>390</v>
      </c>
      <c r="D14" s="108" t="s">
        <v>368</v>
      </c>
      <c r="E14" s="110"/>
      <c r="F14" s="87"/>
      <c r="G14" s="87"/>
    </row>
    <row r="15" spans="2:7" ht="29" x14ac:dyDescent="0.35">
      <c r="B15" s="87" t="s">
        <v>34</v>
      </c>
      <c r="C15" s="110" t="s">
        <v>386</v>
      </c>
      <c r="D15" s="108" t="s">
        <v>391</v>
      </c>
      <c r="E15" s="110"/>
      <c r="F15" s="87"/>
      <c r="G15" s="87"/>
    </row>
    <row r="16" spans="2:7" ht="87" x14ac:dyDescent="0.35">
      <c r="B16" s="87" t="s">
        <v>35</v>
      </c>
      <c r="C16" s="110" t="s">
        <v>392</v>
      </c>
      <c r="D16" s="108" t="s">
        <v>368</v>
      </c>
      <c r="E16" s="110"/>
      <c r="F16" s="87"/>
      <c r="G16" s="87"/>
    </row>
    <row r="17" spans="2:7" ht="58" x14ac:dyDescent="0.35">
      <c r="B17" s="87" t="s">
        <v>36</v>
      </c>
      <c r="C17" s="110" t="s">
        <v>393</v>
      </c>
      <c r="D17" s="110" t="s">
        <v>394</v>
      </c>
      <c r="E17" s="110"/>
      <c r="F17" s="87"/>
      <c r="G17" s="87"/>
    </row>
    <row r="18" spans="2:7" ht="43.5" x14ac:dyDescent="0.35">
      <c r="B18" s="87" t="s">
        <v>37</v>
      </c>
      <c r="C18" s="110" t="s">
        <v>389</v>
      </c>
      <c r="D18" s="108" t="s">
        <v>368</v>
      </c>
      <c r="E18" s="110"/>
      <c r="F18" s="87"/>
      <c r="G18" s="87"/>
    </row>
    <row r="19" spans="2:7" ht="87" x14ac:dyDescent="0.35">
      <c r="B19" s="111" t="s">
        <v>47</v>
      </c>
      <c r="C19" s="112" t="s">
        <v>372</v>
      </c>
      <c r="D19" s="113" t="s">
        <v>373</v>
      </c>
      <c r="E19" s="114" t="s">
        <v>395</v>
      </c>
      <c r="F19" s="111"/>
      <c r="G19" s="87" t="s">
        <v>396</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L12"/>
  <sheetViews>
    <sheetView showGridLines="0" zoomScale="80" zoomScaleNormal="80" workbookViewId="0">
      <selection activeCell="E18" sqref="E18"/>
    </sheetView>
  </sheetViews>
  <sheetFormatPr baseColWidth="10" defaultColWidth="11.54296875" defaultRowHeight="15.5" x14ac:dyDescent="0.35"/>
  <cols>
    <col min="1" max="1" width="2.26953125" style="30" customWidth="1"/>
    <col min="2" max="2" width="17.7265625" style="30" customWidth="1"/>
    <col min="3" max="3" width="13.453125" style="30" customWidth="1"/>
    <col min="4" max="4" width="11.453125" style="30" customWidth="1"/>
    <col min="5" max="5" width="80.26953125" style="30" customWidth="1"/>
    <col min="6" max="6" width="24.453125" style="30" customWidth="1"/>
    <col min="7" max="7" width="10.453125" style="30" bestFit="1" customWidth="1"/>
    <col min="8" max="8" width="11.81640625" style="30" customWidth="1"/>
    <col min="9" max="9" width="16.26953125" style="30" bestFit="1" customWidth="1"/>
    <col min="10" max="10" width="16.1796875" style="30" bestFit="1" customWidth="1"/>
    <col min="11" max="11" width="13" style="30" customWidth="1"/>
    <col min="12" max="16384" width="11.54296875" style="30"/>
  </cols>
  <sheetData>
    <row r="2" spans="2:12" s="28" customFormat="1" ht="54" customHeight="1" x14ac:dyDescent="0.35">
      <c r="B2" s="183" t="s">
        <v>397</v>
      </c>
      <c r="C2" s="183"/>
      <c r="D2" s="183"/>
      <c r="E2" s="183"/>
      <c r="F2" s="183"/>
      <c r="G2" s="183"/>
      <c r="H2" s="183"/>
      <c r="I2" s="183"/>
      <c r="J2" s="183"/>
      <c r="K2" s="183"/>
      <c r="L2" s="183"/>
    </row>
    <row r="3" spans="2:12" s="60" customFormat="1" ht="9" customHeight="1" x14ac:dyDescent="0.35">
      <c r="B3" s="61"/>
      <c r="C3" s="61"/>
      <c r="D3" s="61"/>
      <c r="E3" s="61"/>
      <c r="F3" s="61"/>
      <c r="G3" s="61"/>
      <c r="H3" s="61"/>
      <c r="I3" s="62"/>
      <c r="J3" s="62"/>
      <c r="K3" s="62"/>
      <c r="L3" s="61"/>
    </row>
    <row r="4" spans="2:12" s="44" customFormat="1" ht="18" customHeight="1" x14ac:dyDescent="0.35">
      <c r="B4" s="184" t="s">
        <v>69</v>
      </c>
      <c r="C4" s="184"/>
      <c r="D4" s="186"/>
      <c r="E4" s="184"/>
      <c r="F4" s="184"/>
      <c r="G4" s="45" t="s">
        <v>72</v>
      </c>
      <c r="H4" s="46">
        <f>SUM(H7:H11)/60</f>
        <v>0</v>
      </c>
      <c r="I4" s="47"/>
      <c r="J4" s="47"/>
      <c r="K4" s="47" t="s">
        <v>71</v>
      </c>
      <c r="L4" s="46">
        <f>SUM(L7:L11)/60</f>
        <v>0</v>
      </c>
    </row>
    <row r="5" spans="2:12" s="55" customFormat="1" ht="3" customHeight="1" x14ac:dyDescent="0.35">
      <c r="B5" s="56"/>
      <c r="C5" s="56"/>
      <c r="D5" s="57"/>
      <c r="E5" s="56"/>
      <c r="F5" s="56"/>
      <c r="G5" s="63"/>
      <c r="H5" s="59"/>
      <c r="I5" s="58"/>
      <c r="J5" s="58"/>
      <c r="K5" s="58"/>
      <c r="L5" s="59"/>
    </row>
    <row r="6" spans="2:12" s="29" customFormat="1" ht="62" x14ac:dyDescent="0.35">
      <c r="B6" s="39" t="s">
        <v>398</v>
      </c>
      <c r="C6" s="39" t="s">
        <v>399</v>
      </c>
      <c r="D6" s="39" t="s">
        <v>400</v>
      </c>
      <c r="E6" s="39" t="s">
        <v>401</v>
      </c>
      <c r="F6" s="39" t="s">
        <v>84</v>
      </c>
      <c r="G6" s="39" t="s">
        <v>79</v>
      </c>
      <c r="H6" s="39" t="s">
        <v>402</v>
      </c>
      <c r="I6" s="39" t="s">
        <v>92</v>
      </c>
      <c r="J6" s="40" t="s">
        <v>94</v>
      </c>
      <c r="K6" s="40" t="s">
        <v>95</v>
      </c>
      <c r="L6" s="39" t="s">
        <v>403</v>
      </c>
    </row>
    <row r="7" spans="2:12" s="42" customFormat="1" ht="13" x14ac:dyDescent="0.3">
      <c r="B7" s="41"/>
      <c r="C7" s="185" t="s">
        <v>404</v>
      </c>
      <c r="D7" s="41">
        <v>1</v>
      </c>
      <c r="E7" s="43" t="s">
        <v>405</v>
      </c>
      <c r="F7" s="41" t="s">
        <v>406</v>
      </c>
      <c r="G7" s="41" t="s">
        <v>107</v>
      </c>
      <c r="H7" s="41">
        <v>0</v>
      </c>
      <c r="I7" s="41" t="s">
        <v>407</v>
      </c>
      <c r="J7" s="41"/>
      <c r="K7" s="41"/>
      <c r="L7" s="41"/>
    </row>
    <row r="8" spans="2:12" s="42" customFormat="1" ht="13" x14ac:dyDescent="0.3">
      <c r="B8" s="41"/>
      <c r="C8" s="185"/>
      <c r="D8" s="41">
        <v>2</v>
      </c>
      <c r="E8" s="43" t="s">
        <v>408</v>
      </c>
      <c r="F8" s="41" t="s">
        <v>406</v>
      </c>
      <c r="G8" s="41" t="s">
        <v>107</v>
      </c>
      <c r="H8" s="41">
        <v>0</v>
      </c>
      <c r="I8" s="41" t="s">
        <v>407</v>
      </c>
      <c r="J8" s="41"/>
      <c r="K8" s="41"/>
      <c r="L8" s="41"/>
    </row>
    <row r="9" spans="2:12" s="42" customFormat="1" ht="13" x14ac:dyDescent="0.3">
      <c r="B9" s="41"/>
      <c r="C9" s="185"/>
      <c r="D9" s="41">
        <v>3</v>
      </c>
      <c r="E9" s="43" t="s">
        <v>409</v>
      </c>
      <c r="F9" s="41" t="s">
        <v>406</v>
      </c>
      <c r="G9" s="41" t="s">
        <v>107</v>
      </c>
      <c r="H9" s="41">
        <v>0</v>
      </c>
      <c r="I9" s="41" t="s">
        <v>407</v>
      </c>
      <c r="J9" s="41"/>
      <c r="K9" s="41"/>
      <c r="L9" s="41"/>
    </row>
    <row r="10" spans="2:12" s="42" customFormat="1" ht="13" x14ac:dyDescent="0.3">
      <c r="B10" s="41"/>
      <c r="C10" s="185"/>
      <c r="D10" s="41">
        <v>4</v>
      </c>
      <c r="E10" s="43" t="s">
        <v>410</v>
      </c>
      <c r="F10" s="41" t="s">
        <v>406</v>
      </c>
      <c r="G10" s="41" t="s">
        <v>120</v>
      </c>
      <c r="H10" s="41">
        <v>0</v>
      </c>
      <c r="I10" s="41" t="s">
        <v>407</v>
      </c>
      <c r="J10" s="41"/>
      <c r="K10" s="41"/>
      <c r="L10" s="41"/>
    </row>
    <row r="11" spans="2:12" s="42" customFormat="1" ht="13" x14ac:dyDescent="0.3">
      <c r="B11" s="41"/>
      <c r="C11" s="185"/>
      <c r="D11" s="41">
        <v>5</v>
      </c>
      <c r="E11" s="43" t="s">
        <v>411</v>
      </c>
      <c r="F11" s="41" t="s">
        <v>406</v>
      </c>
      <c r="G11" s="41" t="s">
        <v>108</v>
      </c>
      <c r="H11" s="41">
        <v>0</v>
      </c>
      <c r="I11" s="41" t="s">
        <v>407</v>
      </c>
      <c r="J11" s="41"/>
      <c r="K11" s="41"/>
      <c r="L11" s="41">
        <v>0</v>
      </c>
    </row>
    <row r="12" spans="2:12" s="29" customFormat="1" ht="22.15" customHeight="1" x14ac:dyDescent="0.35">
      <c r="B12" s="39"/>
      <c r="C12" s="39"/>
      <c r="D12" s="39"/>
      <c r="E12" s="39"/>
      <c r="F12" s="39"/>
      <c r="G12" s="39"/>
      <c r="H12" s="39"/>
      <c r="I12" s="39"/>
      <c r="J12" s="40"/>
      <c r="K12" s="40"/>
      <c r="L12" s="39"/>
    </row>
  </sheetData>
  <mergeCells count="4">
    <mergeCell ref="B2:L2"/>
    <mergeCell ref="B4:C4"/>
    <mergeCell ref="C7:C11"/>
    <mergeCell ref="D4:F4"/>
  </mergeCells>
  <conditionalFormatting sqref="I7:I11">
    <cfRule type="cellIs" dxfId="11" priority="1" operator="equal">
      <formula>"FUERA DE ALCANCE"</formula>
    </cfRule>
    <cfRule type="cellIs" dxfId="10" priority="2" operator="equal">
      <formula>"EN PROGRESO"</formula>
    </cfRule>
    <cfRule type="cellIs" dxfId="9" priority="3" operator="equal">
      <formula>"NO EJECUTADO"</formula>
    </cfRule>
    <cfRule type="cellIs" dxfId="8" priority="4" operator="equal">
      <formula>"BLOQUEADO"</formula>
    </cfRule>
    <cfRule type="cellIs" dxfId="7" priority="5" operator="equal">
      <formula>"FALLADO"</formula>
    </cfRule>
    <cfRule type="cellIs" dxfId="6" priority="6" operator="equal">
      <formula>"EXITOSO"</formula>
    </cfRule>
  </conditionalFormatting>
  <pageMargins left="0.7" right="0.7" top="0.75" bottom="0.75" header="0.3" footer="0.3"/>
  <pageSetup paperSize="9" orientation="portrait" horizontalDpi="0" verticalDpi="0" r:id="rId1"/>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F67593FA-F6D5-49EB-B135-74B1F8CC6362}">
          <x14:formula1>
            <xm:f>Catálogo!$F$2:$F$5</xm:f>
          </x14:formula1>
          <xm:sqref>I7:I11</xm:sqref>
        </x14:dataValidation>
        <x14:dataValidation type="list" allowBlank="1" showInputMessage="1" showErrorMessage="1" xr:uid="{00000000-0002-0000-0400-000001000000}">
          <x14:formula1>
            <xm:f>Catálogo!$A$2:$A$4</xm:f>
          </x14:formula1>
          <xm:sqref>F7:F11</xm:sqref>
        </x14:dataValidation>
        <x14:dataValidation type="list" allowBlank="1" showInputMessage="1" showErrorMessage="1" xr:uid="{00000000-0002-0000-0400-000002000000}">
          <x14:formula1>
            <xm:f>Catálogo!$G$2:$G$4</xm:f>
          </x14:formula1>
          <xm:sqref>G7:G11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U37"/>
  <sheetViews>
    <sheetView showGridLines="0" topLeftCell="F1" zoomScale="80" zoomScaleNormal="80" workbookViewId="0">
      <pane ySplit="5" topLeftCell="A6" activePane="bottomLeft" state="frozen"/>
      <selection activeCell="D1" sqref="D1"/>
      <selection pane="bottomLeft" activeCell="L37" sqref="L37"/>
    </sheetView>
  </sheetViews>
  <sheetFormatPr baseColWidth="10" defaultColWidth="10.81640625" defaultRowHeight="14.5" x14ac:dyDescent="0.35"/>
  <cols>
    <col min="1" max="1" width="3.26953125" hidden="1" customWidth="1"/>
    <col min="3" max="4" width="14.81640625" customWidth="1"/>
    <col min="5" max="5" width="13.81640625" customWidth="1"/>
    <col min="6" max="6" width="11.453125" bestFit="1" customWidth="1"/>
    <col min="7" max="7" width="61.1796875" customWidth="1"/>
    <col min="8" max="8" width="12" style="2" customWidth="1"/>
    <col min="9" max="9" width="12.54296875" customWidth="1"/>
    <col min="10" max="10" width="14.26953125" customWidth="1"/>
    <col min="11" max="11" width="10.26953125" customWidth="1"/>
    <col min="12" max="12" width="12.7265625" customWidth="1"/>
    <col min="13" max="13" width="18.26953125" customWidth="1"/>
    <col min="14" max="14" width="16.7265625" style="2" bestFit="1" customWidth="1"/>
    <col min="15" max="15" width="17.7265625" style="2" customWidth="1"/>
    <col min="16" max="16" width="12.81640625" style="2" bestFit="1" customWidth="1"/>
    <col min="17" max="17" width="16.1796875" bestFit="1" customWidth="1"/>
    <col min="18" max="18" width="16.7265625" bestFit="1" customWidth="1"/>
    <col min="19" max="19" width="14.453125" bestFit="1" customWidth="1"/>
    <col min="20" max="20" width="14.81640625" bestFit="1" customWidth="1"/>
    <col min="21" max="21" width="14.54296875" bestFit="1" customWidth="1"/>
  </cols>
  <sheetData>
    <row r="2" spans="2:21" s="1" customFormat="1" ht="54" customHeight="1" x14ac:dyDescent="0.35">
      <c r="B2" s="171" t="s">
        <v>412</v>
      </c>
      <c r="C2" s="171"/>
      <c r="D2" s="171"/>
      <c r="E2" s="171"/>
      <c r="F2" s="171"/>
      <c r="G2" s="171"/>
      <c r="H2" s="171"/>
      <c r="I2" s="171"/>
      <c r="J2" s="171"/>
      <c r="K2" s="171"/>
      <c r="L2" s="171"/>
      <c r="M2" s="171"/>
      <c r="N2" s="171"/>
      <c r="O2" s="171"/>
      <c r="P2" s="171"/>
      <c r="Q2" s="171"/>
      <c r="R2" s="171"/>
      <c r="S2" s="171"/>
      <c r="T2" s="171"/>
      <c r="U2" s="171"/>
    </row>
    <row r="3" spans="2:21" ht="15.5" x14ac:dyDescent="0.35">
      <c r="Q3" s="187" t="s">
        <v>413</v>
      </c>
      <c r="R3" s="188"/>
      <c r="S3" s="188"/>
      <c r="T3" s="188"/>
      <c r="U3" s="189"/>
    </row>
    <row r="4" spans="2:21" ht="15.65" customHeight="1" x14ac:dyDescent="0.35">
      <c r="Q4" s="39" t="s">
        <v>414</v>
      </c>
      <c r="R4" s="39" t="s">
        <v>415</v>
      </c>
      <c r="S4" s="39" t="s">
        <v>416</v>
      </c>
      <c r="T4" s="39" t="s">
        <v>417</v>
      </c>
      <c r="U4" s="39" t="s">
        <v>418</v>
      </c>
    </row>
    <row r="5" spans="2:21" ht="46.5" x14ac:dyDescent="0.35">
      <c r="B5" s="39" t="s">
        <v>419</v>
      </c>
      <c r="C5" s="39" t="s">
        <v>420</v>
      </c>
      <c r="D5" s="39" t="s">
        <v>421</v>
      </c>
      <c r="E5" s="39" t="s">
        <v>422</v>
      </c>
      <c r="F5" s="39" t="s">
        <v>423</v>
      </c>
      <c r="G5" s="39" t="s">
        <v>424</v>
      </c>
      <c r="H5" s="39" t="s">
        <v>425</v>
      </c>
      <c r="I5" s="39" t="s">
        <v>426</v>
      </c>
      <c r="J5" s="39" t="s">
        <v>427</v>
      </c>
      <c r="K5" s="39" t="s">
        <v>428</v>
      </c>
      <c r="L5" s="39" t="s">
        <v>429</v>
      </c>
      <c r="M5" s="39" t="s">
        <v>430</v>
      </c>
      <c r="N5" s="39" t="s">
        <v>431</v>
      </c>
      <c r="O5" s="39" t="s">
        <v>432</v>
      </c>
      <c r="P5" s="39" t="s">
        <v>433</v>
      </c>
      <c r="Q5" s="53" t="s">
        <v>434</v>
      </c>
      <c r="R5" s="53" t="s">
        <v>434</v>
      </c>
      <c r="S5" s="53" t="s">
        <v>434</v>
      </c>
      <c r="T5" s="53" t="s">
        <v>434</v>
      </c>
      <c r="U5" s="53" t="s">
        <v>434</v>
      </c>
    </row>
    <row r="6" spans="2:21" ht="48" customHeight="1" x14ac:dyDescent="0.35">
      <c r="B6" s="71">
        <v>15638</v>
      </c>
      <c r="C6" s="71"/>
      <c r="D6" s="71"/>
      <c r="E6" s="71"/>
      <c r="F6" s="70"/>
      <c r="G6" s="73"/>
      <c r="H6" s="73"/>
      <c r="I6" s="73"/>
      <c r="J6" s="74"/>
      <c r="K6" s="73"/>
      <c r="L6" s="72"/>
      <c r="M6" s="70"/>
      <c r="N6" s="69"/>
      <c r="O6" s="69"/>
      <c r="P6" s="69"/>
      <c r="Q6" s="74"/>
      <c r="R6" s="66"/>
      <c r="S6" s="69"/>
      <c r="T6" s="69"/>
      <c r="U6" s="69"/>
    </row>
    <row r="7" spans="2:21" x14ac:dyDescent="0.35">
      <c r="B7" s="71">
        <v>15651</v>
      </c>
      <c r="C7" s="71"/>
      <c r="D7" s="71"/>
      <c r="E7" s="71"/>
      <c r="F7" s="70"/>
      <c r="G7" s="73"/>
      <c r="H7" s="73"/>
      <c r="I7" s="73"/>
      <c r="J7" s="74"/>
      <c r="K7" s="73"/>
      <c r="L7" s="72"/>
      <c r="M7" s="70"/>
      <c r="N7" s="69"/>
      <c r="O7" s="69"/>
      <c r="P7" s="69"/>
      <c r="Q7" s="74"/>
      <c r="R7" s="66"/>
      <c r="S7" s="69"/>
      <c r="T7" s="69"/>
      <c r="U7" s="69"/>
    </row>
    <row r="8" spans="2:21" ht="54.75" customHeight="1" x14ac:dyDescent="0.35">
      <c r="B8" s="71">
        <v>15643</v>
      </c>
      <c r="C8" s="71"/>
      <c r="D8" s="71"/>
      <c r="E8" s="71"/>
      <c r="F8" s="70"/>
      <c r="G8" s="73"/>
      <c r="H8" s="73"/>
      <c r="I8" s="73"/>
      <c r="J8" s="74"/>
      <c r="K8" s="73"/>
      <c r="L8" s="72"/>
      <c r="M8" s="70"/>
      <c r="N8" s="69"/>
      <c r="O8" s="69"/>
      <c r="P8" s="69"/>
      <c r="Q8" s="74"/>
      <c r="R8" s="66"/>
      <c r="S8" s="69"/>
      <c r="T8" s="69"/>
      <c r="U8" s="69"/>
    </row>
    <row r="9" spans="2:21" ht="45" customHeight="1" x14ac:dyDescent="0.35">
      <c r="B9" s="71">
        <v>15646</v>
      </c>
      <c r="C9" s="71"/>
      <c r="D9" s="71"/>
      <c r="E9" s="71"/>
      <c r="F9" s="70"/>
      <c r="G9" s="73"/>
      <c r="H9" s="73"/>
      <c r="I9" s="73"/>
      <c r="J9" s="74"/>
      <c r="K9" s="73"/>
      <c r="L9" s="72"/>
      <c r="M9" s="70"/>
      <c r="N9" s="69"/>
      <c r="O9" s="69"/>
      <c r="P9" s="69"/>
      <c r="Q9" s="74"/>
      <c r="R9" s="66"/>
      <c r="S9" s="69"/>
      <c r="T9" s="69"/>
      <c r="U9" s="69"/>
    </row>
    <row r="10" spans="2:21" ht="52.5" customHeight="1" x14ac:dyDescent="0.35">
      <c r="B10" s="71">
        <v>15648</v>
      </c>
      <c r="C10" s="71"/>
      <c r="D10" s="71"/>
      <c r="E10" s="71"/>
      <c r="F10" s="70"/>
      <c r="G10" s="73"/>
      <c r="H10" s="48"/>
      <c r="I10" s="73"/>
      <c r="J10" s="74"/>
      <c r="K10" s="73"/>
      <c r="L10" s="72"/>
      <c r="M10" s="70"/>
      <c r="N10" s="69"/>
      <c r="O10" s="69"/>
      <c r="P10" s="69"/>
      <c r="Q10" s="74"/>
      <c r="R10" s="66"/>
      <c r="S10" s="69"/>
      <c r="T10" s="69"/>
      <c r="U10" s="69"/>
    </row>
    <row r="11" spans="2:21" ht="29.25" customHeight="1" x14ac:dyDescent="0.35">
      <c r="B11" s="71">
        <v>15650</v>
      </c>
      <c r="C11" s="71"/>
      <c r="D11" s="71"/>
      <c r="E11" s="71"/>
      <c r="F11" s="70"/>
      <c r="G11" s="73"/>
      <c r="H11" s="48"/>
      <c r="I11" s="73"/>
      <c r="J11" s="74"/>
      <c r="K11" s="73"/>
      <c r="L11" s="72"/>
      <c r="M11" s="70"/>
      <c r="N11" s="69"/>
      <c r="O11" s="69"/>
      <c r="P11" s="69"/>
      <c r="Q11" s="74"/>
      <c r="R11" s="66"/>
      <c r="S11" s="69"/>
      <c r="T11" s="69"/>
      <c r="U11" s="69"/>
    </row>
    <row r="12" spans="2:21" ht="42" customHeight="1" x14ac:dyDescent="0.35">
      <c r="B12" s="71">
        <v>15664</v>
      </c>
      <c r="C12" s="71"/>
      <c r="D12" s="71"/>
      <c r="E12" s="71"/>
      <c r="F12" s="70"/>
      <c r="G12" s="73"/>
      <c r="H12" s="73"/>
      <c r="I12" s="73"/>
      <c r="J12" s="74"/>
      <c r="K12" s="73"/>
      <c r="L12" s="72"/>
      <c r="M12" s="70"/>
      <c r="N12" s="69"/>
      <c r="O12" s="66"/>
      <c r="P12" s="69"/>
      <c r="Q12" s="74"/>
      <c r="R12" s="66"/>
      <c r="S12" s="69"/>
      <c r="T12" s="69"/>
      <c r="U12" s="69"/>
    </row>
    <row r="13" spans="2:21" ht="29.25" customHeight="1" x14ac:dyDescent="0.35">
      <c r="B13" s="71">
        <v>15663</v>
      </c>
      <c r="C13" s="71"/>
      <c r="D13" s="71"/>
      <c r="E13" s="71"/>
      <c r="F13" s="70"/>
      <c r="G13" s="73"/>
      <c r="H13" s="48"/>
      <c r="I13" s="73"/>
      <c r="J13" s="74"/>
      <c r="K13" s="73"/>
      <c r="L13" s="72"/>
      <c r="M13" s="70"/>
      <c r="N13" s="69"/>
      <c r="O13" s="69"/>
      <c r="P13" s="69"/>
      <c r="Q13" s="74"/>
      <c r="R13" s="66"/>
      <c r="S13" s="69"/>
      <c r="T13" s="69"/>
      <c r="U13" s="69"/>
    </row>
    <row r="14" spans="2:21" ht="29.25" customHeight="1" x14ac:dyDescent="0.35">
      <c r="B14" s="71">
        <v>15662</v>
      </c>
      <c r="C14" s="71"/>
      <c r="D14" s="71"/>
      <c r="E14" s="71"/>
      <c r="F14" s="70"/>
      <c r="G14" s="73"/>
      <c r="H14" s="73"/>
      <c r="I14" s="73"/>
      <c r="J14" s="74"/>
      <c r="K14" s="73"/>
      <c r="L14" s="72"/>
      <c r="M14" s="70"/>
      <c r="N14" s="69"/>
      <c r="O14" s="69"/>
      <c r="P14" s="69"/>
      <c r="Q14" s="74"/>
      <c r="R14" s="66"/>
      <c r="S14" s="69"/>
      <c r="T14" s="69"/>
      <c r="U14" s="69"/>
    </row>
    <row r="15" spans="2:21" x14ac:dyDescent="0.35">
      <c r="B15" s="71">
        <v>15665</v>
      </c>
      <c r="C15" s="71"/>
      <c r="D15" s="71"/>
      <c r="E15" s="71"/>
      <c r="F15" s="70"/>
      <c r="G15" s="73"/>
      <c r="H15" s="48"/>
      <c r="I15" s="73"/>
      <c r="J15" s="74"/>
      <c r="K15" s="73"/>
      <c r="L15" s="72"/>
      <c r="M15" s="70"/>
      <c r="N15" s="69"/>
      <c r="O15" s="69"/>
      <c r="P15" s="69"/>
      <c r="Q15" s="74"/>
      <c r="R15" s="66"/>
      <c r="S15" s="69"/>
      <c r="T15" s="69"/>
      <c r="U15" s="69"/>
    </row>
    <row r="16" spans="2:21" x14ac:dyDescent="0.35">
      <c r="B16" s="71">
        <v>15704</v>
      </c>
      <c r="C16" s="71"/>
      <c r="D16" s="71"/>
      <c r="E16" s="71"/>
      <c r="F16" s="70"/>
      <c r="G16" s="73"/>
      <c r="H16" s="48"/>
      <c r="I16" s="73"/>
      <c r="J16" s="74"/>
      <c r="K16" s="73"/>
      <c r="L16" s="72"/>
      <c r="M16" s="70"/>
      <c r="N16" s="69"/>
      <c r="O16" s="69"/>
      <c r="P16" s="69"/>
      <c r="Q16" s="74"/>
      <c r="R16" s="66"/>
      <c r="S16" s="69"/>
      <c r="T16" s="69"/>
      <c r="U16" s="69"/>
    </row>
    <row r="17" spans="2:21" ht="48.75" customHeight="1" x14ac:dyDescent="0.35">
      <c r="B17" s="71">
        <v>15715</v>
      </c>
      <c r="C17" s="71"/>
      <c r="D17" s="71"/>
      <c r="E17" s="71"/>
      <c r="F17" s="70"/>
      <c r="G17" s="73"/>
      <c r="H17" s="48"/>
      <c r="I17" s="73"/>
      <c r="J17" s="74"/>
      <c r="K17" s="73"/>
      <c r="L17" s="72"/>
      <c r="M17" s="70"/>
      <c r="N17" s="69"/>
      <c r="O17" s="69"/>
      <c r="P17" s="69"/>
      <c r="Q17" s="74"/>
      <c r="R17" s="66"/>
      <c r="S17" s="69"/>
      <c r="T17" s="69"/>
      <c r="U17" s="69"/>
    </row>
    <row r="18" spans="2:21" ht="29.25" customHeight="1" x14ac:dyDescent="0.35">
      <c r="B18" s="71">
        <v>15669</v>
      </c>
      <c r="C18" s="71"/>
      <c r="D18" s="71"/>
      <c r="E18" s="71"/>
      <c r="F18" s="70"/>
      <c r="G18" s="73"/>
      <c r="H18" s="48"/>
      <c r="I18" s="73"/>
      <c r="J18" s="74"/>
      <c r="K18" s="73"/>
      <c r="L18" s="72"/>
      <c r="M18" s="70"/>
      <c r="N18" s="69"/>
      <c r="O18" s="69"/>
      <c r="P18" s="69"/>
      <c r="Q18" s="74"/>
      <c r="R18" s="66"/>
      <c r="S18" s="69"/>
      <c r="T18" s="69"/>
      <c r="U18" s="69"/>
    </row>
    <row r="19" spans="2:21" ht="29.25" customHeight="1" x14ac:dyDescent="0.35">
      <c r="B19" s="68">
        <v>15668</v>
      </c>
      <c r="C19" s="71"/>
      <c r="D19" s="72"/>
      <c r="E19" s="71"/>
      <c r="F19" s="70"/>
      <c r="G19" s="73"/>
      <c r="H19" s="48"/>
      <c r="I19" s="73"/>
      <c r="J19" s="74"/>
      <c r="K19" s="73"/>
      <c r="L19" s="72"/>
      <c r="M19" s="70"/>
      <c r="N19" s="69"/>
      <c r="O19" s="69"/>
      <c r="P19" s="69"/>
      <c r="Q19" s="74"/>
      <c r="R19" s="74"/>
      <c r="S19" s="67"/>
      <c r="T19" s="67"/>
      <c r="U19" s="67"/>
    </row>
    <row r="20" spans="2:21" ht="50.25" customHeight="1" x14ac:dyDescent="0.35">
      <c r="B20" s="68">
        <v>15685</v>
      </c>
      <c r="C20" s="71"/>
      <c r="D20" s="72"/>
      <c r="E20" s="71"/>
      <c r="F20" s="70"/>
      <c r="G20" s="73"/>
      <c r="H20" s="48"/>
      <c r="I20" s="73"/>
      <c r="J20" s="74"/>
      <c r="K20" s="73"/>
      <c r="L20" s="72"/>
      <c r="M20" s="70"/>
      <c r="N20" s="69"/>
      <c r="O20" s="69"/>
      <c r="P20" s="69"/>
      <c r="Q20" s="74"/>
      <c r="R20" s="74"/>
      <c r="S20" s="67"/>
      <c r="T20" s="67"/>
      <c r="U20" s="67"/>
    </row>
    <row r="21" spans="2:21" ht="29.25" customHeight="1" x14ac:dyDescent="0.35">
      <c r="B21" s="68">
        <v>15678</v>
      </c>
      <c r="C21" s="71"/>
      <c r="D21" s="72"/>
      <c r="E21" s="71"/>
      <c r="F21" s="70"/>
      <c r="G21" s="78"/>
      <c r="H21" s="48"/>
      <c r="I21" s="73"/>
      <c r="J21" s="74"/>
      <c r="K21" s="73"/>
      <c r="L21" s="72"/>
      <c r="M21" s="70"/>
      <c r="N21" s="69"/>
      <c r="O21" s="69"/>
      <c r="P21" s="69"/>
      <c r="Q21" s="74"/>
      <c r="R21" s="70"/>
      <c r="S21" s="69"/>
      <c r="T21" s="69"/>
      <c r="U21" s="69"/>
    </row>
    <row r="22" spans="2:21" ht="29.25" customHeight="1" x14ac:dyDescent="0.35">
      <c r="B22" s="71">
        <v>15680</v>
      </c>
      <c r="C22" s="71"/>
      <c r="D22" s="72"/>
      <c r="E22" s="71"/>
      <c r="F22" s="70"/>
      <c r="G22" s="78"/>
      <c r="H22" s="73"/>
      <c r="I22" s="73"/>
      <c r="J22" s="74"/>
      <c r="K22" s="73"/>
      <c r="L22" s="72"/>
      <c r="M22" s="70"/>
      <c r="N22" s="69"/>
      <c r="O22" s="69"/>
      <c r="P22" s="69"/>
      <c r="Q22" s="74"/>
      <c r="R22" s="70"/>
      <c r="S22" s="69"/>
      <c r="T22" s="69"/>
      <c r="U22" s="69"/>
    </row>
    <row r="23" spans="2:21" ht="60" customHeight="1" x14ac:dyDescent="0.35">
      <c r="B23" s="71">
        <v>15689</v>
      </c>
      <c r="C23" s="71"/>
      <c r="D23" s="72"/>
      <c r="E23" s="71"/>
      <c r="F23" s="70"/>
      <c r="G23" s="78"/>
      <c r="H23" s="73"/>
      <c r="I23" s="73"/>
      <c r="J23" s="74"/>
      <c r="K23" s="73"/>
      <c r="L23" s="72"/>
      <c r="M23" s="70"/>
      <c r="N23" s="69"/>
      <c r="O23" s="162"/>
      <c r="P23" s="162"/>
      <c r="Q23" s="163"/>
      <c r="R23" s="164"/>
      <c r="S23" s="162"/>
      <c r="T23" s="162"/>
      <c r="U23" s="162"/>
    </row>
    <row r="24" spans="2:21" x14ac:dyDescent="0.35">
      <c r="B24" s="71">
        <v>15695</v>
      </c>
      <c r="C24" s="71"/>
      <c r="D24" s="72"/>
      <c r="E24" s="71"/>
      <c r="F24" s="70"/>
      <c r="G24" s="78"/>
      <c r="H24" s="73"/>
      <c r="I24" s="73"/>
      <c r="J24" s="74"/>
      <c r="K24" s="73"/>
      <c r="L24" s="72"/>
      <c r="M24" s="70"/>
      <c r="N24" s="69"/>
      <c r="O24" s="77"/>
      <c r="P24" s="77"/>
      <c r="Q24" s="116"/>
      <c r="R24" s="116"/>
      <c r="S24" s="116"/>
      <c r="T24" s="116"/>
      <c r="U24" s="116"/>
    </row>
    <row r="25" spans="2:21" ht="42" customHeight="1" x14ac:dyDescent="0.35">
      <c r="B25" s="71">
        <v>15700</v>
      </c>
      <c r="C25" s="71"/>
      <c r="D25" s="72"/>
      <c r="E25" s="71"/>
      <c r="F25" s="70"/>
      <c r="G25" s="78"/>
      <c r="H25" s="73"/>
      <c r="I25" s="73"/>
      <c r="J25" s="74"/>
      <c r="K25" s="73"/>
      <c r="L25" s="72"/>
      <c r="M25" s="70"/>
      <c r="N25" s="69"/>
      <c r="O25" s="77"/>
      <c r="P25" s="77"/>
      <c r="Q25" s="116"/>
      <c r="R25" s="116"/>
      <c r="S25" s="116"/>
      <c r="T25" s="116"/>
      <c r="U25" s="116"/>
    </row>
    <row r="26" spans="2:21" ht="42" customHeight="1" x14ac:dyDescent="0.35">
      <c r="B26" s="71">
        <v>15702</v>
      </c>
      <c r="C26" s="71"/>
      <c r="D26" s="72"/>
      <c r="E26" s="71"/>
      <c r="F26" s="70"/>
      <c r="G26" s="78"/>
      <c r="H26" s="73"/>
      <c r="I26" s="73"/>
      <c r="J26" s="74"/>
      <c r="K26" s="73"/>
      <c r="L26" s="72"/>
      <c r="M26" s="70"/>
      <c r="N26" s="69"/>
      <c r="O26" s="77"/>
      <c r="P26" s="77"/>
      <c r="Q26" s="116"/>
      <c r="R26" s="116"/>
      <c r="S26" s="116"/>
      <c r="T26" s="116"/>
      <c r="U26" s="116"/>
    </row>
    <row r="27" spans="2:21" ht="42" customHeight="1" x14ac:dyDescent="0.35">
      <c r="B27" s="71">
        <v>15703</v>
      </c>
      <c r="C27" s="71"/>
      <c r="D27" s="72"/>
      <c r="E27" s="71"/>
      <c r="F27" s="70"/>
      <c r="G27" s="78"/>
      <c r="H27" s="73"/>
      <c r="I27" s="73"/>
      <c r="J27" s="74"/>
      <c r="K27" s="73"/>
      <c r="L27" s="72"/>
      <c r="M27" s="70"/>
      <c r="N27" s="69"/>
      <c r="O27" s="77"/>
      <c r="P27" s="77"/>
      <c r="Q27" s="116"/>
      <c r="R27" s="116"/>
      <c r="S27" s="116"/>
      <c r="T27" s="116"/>
      <c r="U27" s="116"/>
    </row>
    <row r="28" spans="2:21" x14ac:dyDescent="0.35">
      <c r="B28" s="71">
        <v>15718</v>
      </c>
      <c r="C28" s="71"/>
      <c r="D28" s="72"/>
      <c r="E28" s="71"/>
      <c r="F28" s="70"/>
      <c r="G28" s="78"/>
      <c r="H28" s="73"/>
      <c r="I28" s="73"/>
      <c r="J28" s="74"/>
      <c r="K28" s="73"/>
      <c r="L28" s="72"/>
      <c r="M28" s="70"/>
      <c r="N28" s="69"/>
      <c r="O28" s="77"/>
      <c r="P28" s="69"/>
      <c r="Q28" s="116"/>
      <c r="R28" s="116"/>
      <c r="S28" s="116"/>
      <c r="T28" s="116"/>
      <c r="U28" s="116"/>
    </row>
    <row r="29" spans="2:21" x14ac:dyDescent="0.35">
      <c r="B29" s="71">
        <v>15701</v>
      </c>
      <c r="C29" s="71"/>
      <c r="D29" s="72"/>
      <c r="E29" s="71"/>
      <c r="F29" s="70"/>
      <c r="G29" s="156"/>
      <c r="H29" s="73"/>
      <c r="I29" s="73"/>
      <c r="J29" s="74"/>
      <c r="K29" s="73"/>
      <c r="L29" s="72"/>
      <c r="M29" s="70"/>
      <c r="N29" s="69"/>
      <c r="O29" s="77"/>
      <c r="P29" s="77"/>
      <c r="Q29" s="116"/>
      <c r="R29" s="116"/>
      <c r="S29" s="116"/>
      <c r="T29" s="116"/>
      <c r="U29" s="116"/>
    </row>
    <row r="30" spans="2:21" x14ac:dyDescent="0.35">
      <c r="B30" s="71">
        <v>15697</v>
      </c>
      <c r="C30" s="71"/>
      <c r="D30" s="72"/>
      <c r="E30" s="71"/>
      <c r="F30" s="70"/>
      <c r="G30" s="78"/>
      <c r="H30" s="73"/>
      <c r="I30" s="73"/>
      <c r="J30" s="74"/>
      <c r="K30" s="73"/>
      <c r="L30" s="72"/>
      <c r="M30" s="167"/>
      <c r="N30" s="77"/>
      <c r="O30" s="77"/>
      <c r="P30" s="77"/>
      <c r="Q30" s="116"/>
      <c r="R30" s="116"/>
      <c r="S30" s="116"/>
      <c r="T30" s="116"/>
      <c r="U30" s="116"/>
    </row>
    <row r="31" spans="2:21" x14ac:dyDescent="0.35">
      <c r="B31" s="71">
        <v>15713</v>
      </c>
      <c r="C31" s="71"/>
      <c r="D31" s="72"/>
      <c r="E31" s="71"/>
      <c r="F31" s="70"/>
      <c r="G31" s="156"/>
      <c r="H31" s="73"/>
      <c r="I31" s="73"/>
      <c r="J31" s="74"/>
      <c r="K31" s="73"/>
      <c r="L31" s="72"/>
      <c r="M31" s="167"/>
      <c r="N31" s="77"/>
      <c r="O31" s="77"/>
      <c r="P31" s="77"/>
      <c r="Q31" s="116"/>
      <c r="R31" s="116"/>
      <c r="S31" s="116"/>
      <c r="T31" s="116"/>
      <c r="U31" s="116"/>
    </row>
    <row r="32" spans="2:21" x14ac:dyDescent="0.35">
      <c r="B32" s="71">
        <v>15716</v>
      </c>
      <c r="C32" s="71"/>
      <c r="D32" s="72"/>
      <c r="E32" s="71"/>
      <c r="F32" s="70"/>
      <c r="G32" s="78"/>
      <c r="H32" s="73"/>
      <c r="I32" s="73"/>
      <c r="J32" s="74"/>
      <c r="K32" s="73"/>
      <c r="L32" s="165"/>
      <c r="M32" s="167"/>
      <c r="N32" s="166"/>
      <c r="O32" s="77"/>
      <c r="P32" s="77"/>
      <c r="Q32" s="116"/>
      <c r="R32" s="116"/>
      <c r="S32" s="116"/>
      <c r="T32" s="116"/>
      <c r="U32" s="116"/>
    </row>
    <row r="33" spans="2:21" x14ac:dyDescent="0.35">
      <c r="B33" s="71">
        <v>15717</v>
      </c>
      <c r="C33" s="71"/>
      <c r="D33" s="72"/>
      <c r="E33" s="71"/>
      <c r="F33" s="70"/>
      <c r="G33" s="78"/>
      <c r="H33" s="48"/>
      <c r="I33" s="73"/>
      <c r="J33" s="74"/>
      <c r="K33" s="73"/>
      <c r="L33" s="72"/>
      <c r="M33" s="167"/>
      <c r="N33" s="166"/>
    </row>
    <row r="34" spans="2:21" x14ac:dyDescent="0.35">
      <c r="B34" s="71">
        <v>15750</v>
      </c>
      <c r="C34" s="71"/>
      <c r="D34" s="72"/>
      <c r="E34" s="71"/>
      <c r="F34" s="70"/>
      <c r="G34" s="78"/>
      <c r="H34" s="73"/>
      <c r="I34" s="73"/>
      <c r="J34" s="74"/>
      <c r="K34" s="73"/>
      <c r="L34" s="72"/>
      <c r="M34" s="70"/>
      <c r="N34" s="77"/>
      <c r="O34" s="77"/>
      <c r="P34" s="69"/>
      <c r="Q34" s="116"/>
      <c r="R34" s="116"/>
      <c r="S34" s="116"/>
      <c r="T34" s="116"/>
      <c r="U34" s="116"/>
    </row>
    <row r="35" spans="2:21" x14ac:dyDescent="0.35">
      <c r="B35" s="71">
        <v>15747</v>
      </c>
      <c r="C35" s="71"/>
      <c r="D35" s="72"/>
      <c r="E35" s="71"/>
      <c r="F35" s="70"/>
      <c r="G35" s="78"/>
      <c r="H35" s="73"/>
      <c r="I35" s="73"/>
      <c r="J35" s="74"/>
      <c r="K35" s="73"/>
      <c r="L35" s="72"/>
      <c r="M35" s="116"/>
      <c r="N35" s="77"/>
      <c r="O35" s="77"/>
      <c r="P35" s="77"/>
      <c r="Q35" s="116"/>
      <c r="R35" s="116"/>
      <c r="S35" s="116"/>
      <c r="T35" s="116"/>
      <c r="U35" s="116"/>
    </row>
    <row r="36" spans="2:21" x14ac:dyDescent="0.35">
      <c r="B36" s="71">
        <v>15748</v>
      </c>
      <c r="C36" s="71"/>
      <c r="D36" s="72"/>
      <c r="E36" s="71"/>
      <c r="F36" s="70"/>
      <c r="G36" s="78"/>
      <c r="H36" s="73"/>
      <c r="I36" s="73"/>
      <c r="J36" s="74"/>
      <c r="K36" s="73"/>
      <c r="L36" s="72"/>
      <c r="M36" s="116"/>
      <c r="N36" s="77"/>
      <c r="O36" s="77"/>
      <c r="P36" s="77"/>
      <c r="Q36" s="116"/>
      <c r="R36" s="116"/>
      <c r="S36" s="116"/>
      <c r="T36" s="116"/>
      <c r="U36" s="116"/>
    </row>
    <row r="37" spans="2:21" ht="51.75" customHeight="1" x14ac:dyDescent="0.35">
      <c r="B37" s="71">
        <v>15749</v>
      </c>
      <c r="C37" s="71"/>
      <c r="D37" s="72"/>
      <c r="E37" s="71"/>
      <c r="F37" s="70"/>
      <c r="G37" s="78"/>
      <c r="H37" s="73"/>
      <c r="I37" s="73"/>
      <c r="J37" s="74"/>
      <c r="K37" s="73"/>
      <c r="L37" s="72"/>
      <c r="M37" s="116"/>
      <c r="N37" s="77"/>
      <c r="O37" s="77"/>
      <c r="P37" s="77"/>
      <c r="Q37" s="116"/>
      <c r="R37" s="116"/>
      <c r="S37" s="116"/>
      <c r="T37" s="116"/>
      <c r="U37" s="116"/>
    </row>
  </sheetData>
  <mergeCells count="2">
    <mergeCell ref="B2:U2"/>
    <mergeCell ref="Q3:U3"/>
  </mergeCell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300-000001000000}">
          <x14:formula1>
            <xm:f>Catálogo!$L$2:$L$7</xm:f>
          </x14:formula1>
          <xm:sqref>E6:E36</xm:sqref>
        </x14:dataValidation>
        <x14:dataValidation type="list" allowBlank="1" showInputMessage="1" showErrorMessage="1" xr:uid="{00000000-0002-0000-0300-000004000000}">
          <x14:formula1>
            <xm:f>Catálogo!$H$2:$H$4</xm:f>
          </x14:formula1>
          <xm:sqref>P6:P23 P28 P34</xm:sqref>
        </x14:dataValidation>
        <x14:dataValidation type="list" allowBlank="1" showInputMessage="1" showErrorMessage="1" xr:uid="{00000000-0002-0000-0300-000002000000}">
          <x14:formula1>
            <xm:f>Catálogo!$E$2:$E$5</xm:f>
          </x14:formula1>
          <xm:sqref>L6:L37</xm:sqref>
        </x14:dataValidation>
        <x14:dataValidation type="list" allowBlank="1" showInputMessage="1" showErrorMessage="1" xr:uid="{00000000-0002-0000-0300-000003000000}">
          <x14:formula1>
            <xm:f>Catálogo!$N$2:$N$7</xm:f>
          </x14:formula1>
          <xm:sqref>K6:K36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L12"/>
  <sheetViews>
    <sheetView showGridLines="0" zoomScale="80" zoomScaleNormal="80" workbookViewId="0">
      <selection activeCell="E8" sqref="E8"/>
    </sheetView>
  </sheetViews>
  <sheetFormatPr baseColWidth="10" defaultColWidth="11.54296875" defaultRowHeight="15.5" x14ac:dyDescent="0.35"/>
  <cols>
    <col min="1" max="1" width="2.26953125" style="30" customWidth="1"/>
    <col min="2" max="2" width="17.7265625" style="30" customWidth="1"/>
    <col min="3" max="3" width="13.453125" style="30" customWidth="1"/>
    <col min="4" max="4" width="11.453125" style="30" customWidth="1"/>
    <col min="5" max="5" width="80.26953125" style="30" customWidth="1"/>
    <col min="6" max="6" width="24.453125" style="30" customWidth="1"/>
    <col min="7" max="7" width="10.453125" style="30" bestFit="1" customWidth="1"/>
    <col min="8" max="8" width="11.81640625" style="30" customWidth="1"/>
    <col min="9" max="9" width="16.26953125" style="30" bestFit="1" customWidth="1"/>
    <col min="10" max="10" width="16.1796875" style="30" bestFit="1" customWidth="1"/>
    <col min="11" max="11" width="13" style="30" customWidth="1"/>
    <col min="12" max="12" width="14.81640625" style="30" customWidth="1"/>
    <col min="13" max="16384" width="11.54296875" style="30"/>
  </cols>
  <sheetData>
    <row r="2" spans="2:12" s="28" customFormat="1" ht="54" customHeight="1" x14ac:dyDescent="0.35">
      <c r="B2" s="190" t="s">
        <v>436</v>
      </c>
      <c r="C2" s="190"/>
      <c r="D2" s="190"/>
      <c r="E2" s="190"/>
      <c r="F2" s="190"/>
      <c r="G2" s="190"/>
      <c r="H2" s="190"/>
      <c r="I2" s="190"/>
      <c r="J2" s="190"/>
      <c r="K2" s="190"/>
      <c r="L2" s="190"/>
    </row>
    <row r="3" spans="2:12" s="60" customFormat="1" ht="7.5" customHeight="1" x14ac:dyDescent="0.35">
      <c r="B3" s="64"/>
      <c r="C3" s="64"/>
      <c r="D3" s="64"/>
      <c r="E3" s="64"/>
      <c r="F3" s="64"/>
      <c r="G3" s="64"/>
      <c r="H3" s="64"/>
      <c r="I3" s="65"/>
      <c r="J3" s="65"/>
      <c r="K3" s="65"/>
      <c r="L3" s="64"/>
    </row>
    <row r="4" spans="2:12" s="44" customFormat="1" ht="18" customHeight="1" x14ac:dyDescent="0.35">
      <c r="B4" s="184" t="s">
        <v>69</v>
      </c>
      <c r="C4" s="184"/>
      <c r="D4" s="186">
        <f>Análisis!D4</f>
        <v>0</v>
      </c>
      <c r="E4" s="184"/>
      <c r="F4" s="184"/>
      <c r="G4" s="45" t="s">
        <v>72</v>
      </c>
      <c r="H4" s="46">
        <f>SUM(H7:H11)/60</f>
        <v>0</v>
      </c>
      <c r="I4" s="47"/>
      <c r="J4" s="47"/>
      <c r="K4" s="47" t="s">
        <v>71</v>
      </c>
      <c r="L4" s="46">
        <f>SUM(L7:L11)/60</f>
        <v>0</v>
      </c>
    </row>
    <row r="5" spans="2:12" s="55" customFormat="1" ht="4.5" customHeight="1" x14ac:dyDescent="0.35">
      <c r="B5" s="56"/>
      <c r="C5" s="56"/>
      <c r="D5" s="57"/>
      <c r="E5" s="56"/>
      <c r="F5" s="56"/>
      <c r="G5" s="63"/>
      <c r="H5" s="59"/>
      <c r="I5" s="58"/>
      <c r="J5" s="58"/>
      <c r="K5" s="58"/>
      <c r="L5" s="59"/>
    </row>
    <row r="6" spans="2:12" s="29" customFormat="1" ht="46.5" x14ac:dyDescent="0.35">
      <c r="B6" s="39" t="s">
        <v>398</v>
      </c>
      <c r="C6" s="39" t="s">
        <v>399</v>
      </c>
      <c r="D6" s="39" t="s">
        <v>400</v>
      </c>
      <c r="E6" s="39" t="s">
        <v>401</v>
      </c>
      <c r="F6" s="39" t="s">
        <v>84</v>
      </c>
      <c r="G6" s="39" t="s">
        <v>79</v>
      </c>
      <c r="H6" s="39" t="s">
        <v>402</v>
      </c>
      <c r="I6" s="39" t="s">
        <v>92</v>
      </c>
      <c r="J6" s="40" t="s">
        <v>94</v>
      </c>
      <c r="K6" s="40" t="s">
        <v>95</v>
      </c>
      <c r="L6" s="39" t="s">
        <v>403</v>
      </c>
    </row>
    <row r="7" spans="2:12" s="42" customFormat="1" ht="13" x14ac:dyDescent="0.3">
      <c r="B7" s="41"/>
      <c r="C7" s="185" t="s">
        <v>404</v>
      </c>
      <c r="D7" s="41">
        <v>1</v>
      </c>
      <c r="E7" s="43" t="s">
        <v>437</v>
      </c>
      <c r="F7" s="41" t="s">
        <v>406</v>
      </c>
      <c r="G7" s="41" t="s">
        <v>107</v>
      </c>
      <c r="H7" s="41">
        <v>0</v>
      </c>
      <c r="I7" s="41" t="s">
        <v>438</v>
      </c>
      <c r="J7" s="41"/>
      <c r="K7" s="41"/>
      <c r="L7" s="41"/>
    </row>
    <row r="8" spans="2:12" s="42" customFormat="1" ht="13" x14ac:dyDescent="0.3">
      <c r="B8" s="41"/>
      <c r="C8" s="185"/>
      <c r="D8" s="41">
        <v>2</v>
      </c>
      <c r="E8" s="43" t="s">
        <v>439</v>
      </c>
      <c r="F8" s="41" t="s">
        <v>406</v>
      </c>
      <c r="G8" s="41" t="s">
        <v>107</v>
      </c>
      <c r="H8" s="41">
        <v>0</v>
      </c>
      <c r="I8" s="41" t="s">
        <v>438</v>
      </c>
      <c r="J8" s="41"/>
      <c r="K8" s="41"/>
      <c r="L8" s="41"/>
    </row>
    <row r="9" spans="2:12" s="42" customFormat="1" ht="13" x14ac:dyDescent="0.3">
      <c r="B9" s="41"/>
      <c r="C9" s="185"/>
      <c r="D9" s="41">
        <v>3</v>
      </c>
      <c r="E9" s="43" t="s">
        <v>440</v>
      </c>
      <c r="F9" s="41" t="s">
        <v>406</v>
      </c>
      <c r="G9" s="41" t="s">
        <v>107</v>
      </c>
      <c r="H9" s="41">
        <v>0</v>
      </c>
      <c r="I9" s="41" t="s">
        <v>438</v>
      </c>
      <c r="J9" s="41"/>
      <c r="K9" s="41"/>
      <c r="L9" s="41"/>
    </row>
    <row r="10" spans="2:12" s="42" customFormat="1" ht="13" x14ac:dyDescent="0.3">
      <c r="B10" s="41"/>
      <c r="C10" s="185"/>
      <c r="D10" s="41">
        <v>4</v>
      </c>
      <c r="E10" s="43" t="s">
        <v>441</v>
      </c>
      <c r="F10" s="41" t="s">
        <v>406</v>
      </c>
      <c r="G10" s="41" t="s">
        <v>120</v>
      </c>
      <c r="H10" s="41">
        <v>0</v>
      </c>
      <c r="I10" s="41" t="s">
        <v>438</v>
      </c>
      <c r="J10" s="41"/>
      <c r="K10" s="41"/>
      <c r="L10" s="41"/>
    </row>
    <row r="11" spans="2:12" s="42" customFormat="1" ht="13" x14ac:dyDescent="0.3">
      <c r="B11" s="41"/>
      <c r="C11" s="185"/>
      <c r="D11" s="41">
        <v>5</v>
      </c>
      <c r="E11" s="43" t="s">
        <v>442</v>
      </c>
      <c r="F11" s="41" t="s">
        <v>406</v>
      </c>
      <c r="G11" s="41" t="s">
        <v>108</v>
      </c>
      <c r="H11" s="41">
        <v>0</v>
      </c>
      <c r="I11" s="41" t="s">
        <v>438</v>
      </c>
      <c r="J11" s="41"/>
      <c r="K11" s="41"/>
      <c r="L11" s="41"/>
    </row>
    <row r="12" spans="2:12" s="29" customFormat="1" ht="22.15" customHeight="1" x14ac:dyDescent="0.35">
      <c r="B12" s="39"/>
      <c r="C12" s="39"/>
      <c r="D12" s="39"/>
      <c r="E12" s="39"/>
      <c r="F12" s="39"/>
      <c r="G12" s="39"/>
      <c r="H12" s="39"/>
      <c r="I12" s="39"/>
      <c r="J12" s="40"/>
      <c r="K12" s="40"/>
      <c r="L12" s="39"/>
    </row>
  </sheetData>
  <mergeCells count="4">
    <mergeCell ref="B2:L2"/>
    <mergeCell ref="B4:C4"/>
    <mergeCell ref="D4:F4"/>
    <mergeCell ref="C7:C11"/>
  </mergeCells>
  <conditionalFormatting sqref="I7:I11">
    <cfRule type="cellIs" dxfId="5" priority="1" operator="equal">
      <formula>"FUERA DE ALCANCE"</formula>
    </cfRule>
    <cfRule type="cellIs" dxfId="4" priority="2" operator="equal">
      <formula>"EN PROGRESO"</formula>
    </cfRule>
    <cfRule type="cellIs" dxfId="3" priority="3" operator="equal">
      <formula>"NO EJECUTADO"</formula>
    </cfRule>
    <cfRule type="cellIs" dxfId="2" priority="4" operator="equal">
      <formula>"BLOQUEADO"</formula>
    </cfRule>
    <cfRule type="cellIs" dxfId="1" priority="5" operator="equal">
      <formula>"FALLADO"</formula>
    </cfRule>
    <cfRule type="cellIs" dxfId="0" priority="6" operator="equal">
      <formula>"EXITOSO"</formula>
    </cfRule>
  </conditionalFormatting>
  <pageMargins left="0.7" right="0.7" top="0.75" bottom="0.75" header="0.3" footer="0.3"/>
  <pageSetup paperSize="9" orientation="portrait" horizontalDpi="0" verticalDpi="0"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Catálogo!$F$2:$F$5</xm:f>
          </x14:formula1>
          <xm:sqref>I7:I11</xm:sqref>
        </x14:dataValidation>
        <x14:dataValidation type="list" allowBlank="1" showInputMessage="1" showErrorMessage="1" xr:uid="{00000000-0002-0000-0500-000001000000}">
          <x14:formula1>
            <xm:f>Catálogo!$A$2:$A$4</xm:f>
          </x14:formula1>
          <xm:sqref>F7:F11</xm:sqref>
        </x14:dataValidation>
        <x14:dataValidation type="list" allowBlank="1" showInputMessage="1" showErrorMessage="1" xr:uid="{00000000-0002-0000-0500-000002000000}">
          <x14:formula1>
            <xm:f>Catálogo!$J$2:$J$4</xm:f>
          </x14:formula1>
          <xm:sqref>G7:G11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4"/>
  <sheetViews>
    <sheetView topLeftCell="G1" workbookViewId="0">
      <selection activeCell="M15" sqref="M15"/>
    </sheetView>
  </sheetViews>
  <sheetFormatPr baseColWidth="10" defaultColWidth="11.453125" defaultRowHeight="14.5" x14ac:dyDescent="0.35"/>
  <cols>
    <col min="1" max="1" width="23" bestFit="1" customWidth="1"/>
    <col min="2" max="2" width="23" customWidth="1"/>
    <col min="4" max="4" width="23.1796875" bestFit="1" customWidth="1"/>
    <col min="5" max="5" width="12.1796875" bestFit="1" customWidth="1"/>
    <col min="6" max="8" width="12.1796875" customWidth="1"/>
    <col min="11" max="11" width="18.81640625" customWidth="1"/>
    <col min="12" max="12" width="25.1796875" customWidth="1"/>
    <col min="13" max="13" width="31.26953125" customWidth="1"/>
  </cols>
  <sheetData>
    <row r="1" spans="1:15" ht="15" thickBot="1" x14ac:dyDescent="0.4">
      <c r="A1" s="31" t="s">
        <v>443</v>
      </c>
      <c r="B1" s="54" t="s">
        <v>77</v>
      </c>
      <c r="C1" s="31" t="s">
        <v>420</v>
      </c>
      <c r="D1" s="31" t="s">
        <v>444</v>
      </c>
      <c r="E1" s="31" t="s">
        <v>429</v>
      </c>
      <c r="F1" s="32" t="s">
        <v>445</v>
      </c>
      <c r="G1" s="32" t="s">
        <v>446</v>
      </c>
      <c r="H1" s="32" t="s">
        <v>433</v>
      </c>
      <c r="I1" s="32" t="s">
        <v>447</v>
      </c>
      <c r="J1" s="32" t="s">
        <v>448</v>
      </c>
      <c r="K1" s="32" t="s">
        <v>449</v>
      </c>
      <c r="L1" s="32" t="s">
        <v>450</v>
      </c>
      <c r="M1" s="32" t="s">
        <v>451</v>
      </c>
      <c r="N1" s="32" t="s">
        <v>452</v>
      </c>
      <c r="O1" s="32" t="s">
        <v>453</v>
      </c>
    </row>
    <row r="2" spans="1:15" ht="15" thickBot="1" x14ac:dyDescent="0.4">
      <c r="A2" t="s">
        <v>454</v>
      </c>
      <c r="B2" t="s">
        <v>129</v>
      </c>
      <c r="C2" t="s">
        <v>455</v>
      </c>
      <c r="D2" t="s">
        <v>456</v>
      </c>
      <c r="E2" t="s">
        <v>53</v>
      </c>
      <c r="F2" t="s">
        <v>407</v>
      </c>
      <c r="G2" t="s">
        <v>107</v>
      </c>
      <c r="H2" t="s">
        <v>65</v>
      </c>
      <c r="I2" s="33" t="s">
        <v>15</v>
      </c>
      <c r="J2" t="s">
        <v>355</v>
      </c>
      <c r="K2" t="s">
        <v>457</v>
      </c>
      <c r="L2" t="s">
        <v>57</v>
      </c>
      <c r="M2" t="s">
        <v>111</v>
      </c>
      <c r="N2" t="s">
        <v>458</v>
      </c>
      <c r="O2" t="s">
        <v>130</v>
      </c>
    </row>
    <row r="3" spans="1:15" ht="15" thickBot="1" x14ac:dyDescent="0.4">
      <c r="A3" t="s">
        <v>406</v>
      </c>
      <c r="B3" t="s">
        <v>105</v>
      </c>
      <c r="C3" t="s">
        <v>459</v>
      </c>
      <c r="D3" t="s">
        <v>460</v>
      </c>
      <c r="E3" t="s">
        <v>54</v>
      </c>
      <c r="F3" t="s">
        <v>461</v>
      </c>
      <c r="G3" t="s">
        <v>108</v>
      </c>
      <c r="H3" t="s">
        <v>66</v>
      </c>
      <c r="I3" s="34" t="s">
        <v>16</v>
      </c>
      <c r="J3" t="s">
        <v>462</v>
      </c>
      <c r="K3" t="s">
        <v>116</v>
      </c>
      <c r="L3" t="s">
        <v>28</v>
      </c>
      <c r="M3" t="s">
        <v>463</v>
      </c>
      <c r="N3" t="s">
        <v>354</v>
      </c>
      <c r="O3" t="s">
        <v>115</v>
      </c>
    </row>
    <row r="4" spans="1:15" ht="15" thickBot="1" x14ac:dyDescent="0.4">
      <c r="B4" t="s">
        <v>124</v>
      </c>
      <c r="C4" t="s">
        <v>464</v>
      </c>
      <c r="D4" t="s">
        <v>465</v>
      </c>
      <c r="E4" t="s">
        <v>55</v>
      </c>
      <c r="F4" t="s">
        <v>56</v>
      </c>
      <c r="G4" t="s">
        <v>120</v>
      </c>
      <c r="H4" t="s">
        <v>59</v>
      </c>
      <c r="I4" s="35" t="s">
        <v>17</v>
      </c>
      <c r="J4" t="s">
        <v>466</v>
      </c>
      <c r="K4" t="s">
        <v>133</v>
      </c>
      <c r="L4" t="s">
        <v>59</v>
      </c>
      <c r="M4" t="s">
        <v>121</v>
      </c>
      <c r="N4" t="s">
        <v>467</v>
      </c>
      <c r="O4" t="s">
        <v>112</v>
      </c>
    </row>
    <row r="5" spans="1:15" ht="15" thickBot="1" x14ac:dyDescent="0.4">
      <c r="B5" t="s">
        <v>123</v>
      </c>
      <c r="C5" t="s">
        <v>468</v>
      </c>
      <c r="D5" t="s">
        <v>469</v>
      </c>
      <c r="E5" t="s">
        <v>56</v>
      </c>
      <c r="F5" t="s">
        <v>438</v>
      </c>
      <c r="I5" s="36" t="s">
        <v>18</v>
      </c>
      <c r="K5" t="s">
        <v>109</v>
      </c>
      <c r="L5" t="s">
        <v>61</v>
      </c>
      <c r="M5" t="s">
        <v>470</v>
      </c>
      <c r="N5" t="s">
        <v>471</v>
      </c>
    </row>
    <row r="6" spans="1:15" ht="21.5" thickBot="1" x14ac:dyDescent="0.4">
      <c r="B6" t="s">
        <v>106</v>
      </c>
      <c r="C6" t="s">
        <v>472</v>
      </c>
      <c r="D6" t="s">
        <v>473</v>
      </c>
      <c r="I6" s="37" t="s">
        <v>19</v>
      </c>
      <c r="K6" t="s">
        <v>474</v>
      </c>
      <c r="L6" t="s">
        <v>63</v>
      </c>
      <c r="M6" t="s">
        <v>127</v>
      </c>
      <c r="N6" t="s">
        <v>115</v>
      </c>
    </row>
    <row r="7" spans="1:15" ht="15" thickBot="1" x14ac:dyDescent="0.4">
      <c r="B7" t="s">
        <v>128</v>
      </c>
      <c r="C7" t="s">
        <v>475</v>
      </c>
      <c r="I7" s="38" t="s">
        <v>14</v>
      </c>
      <c r="K7" t="s">
        <v>106</v>
      </c>
      <c r="L7" t="s">
        <v>60</v>
      </c>
      <c r="M7" t="s">
        <v>476</v>
      </c>
      <c r="N7" t="s">
        <v>477</v>
      </c>
    </row>
    <row r="8" spans="1:15" x14ac:dyDescent="0.35">
      <c r="B8" t="s">
        <v>118</v>
      </c>
      <c r="C8" t="s">
        <v>478</v>
      </c>
      <c r="L8" t="s">
        <v>62</v>
      </c>
      <c r="M8" t="s">
        <v>125</v>
      </c>
    </row>
    <row r="9" spans="1:15" x14ac:dyDescent="0.35">
      <c r="B9" t="s">
        <v>126</v>
      </c>
      <c r="C9" t="s">
        <v>479</v>
      </c>
      <c r="M9" t="s">
        <v>122</v>
      </c>
    </row>
    <row r="10" spans="1:15" x14ac:dyDescent="0.35">
      <c r="C10" t="s">
        <v>480</v>
      </c>
      <c r="M10" t="s">
        <v>481</v>
      </c>
    </row>
    <row r="11" spans="1:15" x14ac:dyDescent="0.35">
      <c r="C11" t="s">
        <v>482</v>
      </c>
      <c r="M11" t="s">
        <v>483</v>
      </c>
    </row>
    <row r="12" spans="1:15" x14ac:dyDescent="0.35">
      <c r="C12" t="s">
        <v>484</v>
      </c>
      <c r="M12" t="s">
        <v>114</v>
      </c>
    </row>
    <row r="13" spans="1:15" x14ac:dyDescent="0.35">
      <c r="C13" t="s">
        <v>485</v>
      </c>
    </row>
    <row r="14" spans="1:15" x14ac:dyDescent="0.35">
      <c r="C14" t="s">
        <v>486</v>
      </c>
    </row>
    <row r="15" spans="1:15" x14ac:dyDescent="0.35">
      <c r="C15" t="s">
        <v>487</v>
      </c>
    </row>
    <row r="16" spans="1:15" x14ac:dyDescent="0.35">
      <c r="C16" t="s">
        <v>110</v>
      </c>
    </row>
    <row r="17" spans="3:3" x14ac:dyDescent="0.35">
      <c r="C17" t="s">
        <v>488</v>
      </c>
    </row>
    <row r="18" spans="3:3" x14ac:dyDescent="0.35">
      <c r="C18" t="s">
        <v>489</v>
      </c>
    </row>
    <row r="19" spans="3:3" x14ac:dyDescent="0.35">
      <c r="C19" t="s">
        <v>490</v>
      </c>
    </row>
    <row r="20" spans="3:3" x14ac:dyDescent="0.35">
      <c r="C20" t="s">
        <v>491</v>
      </c>
    </row>
    <row r="21" spans="3:3" x14ac:dyDescent="0.35">
      <c r="C21" t="s">
        <v>492</v>
      </c>
    </row>
    <row r="22" spans="3:3" x14ac:dyDescent="0.35">
      <c r="C22" t="s">
        <v>493</v>
      </c>
    </row>
    <row r="23" spans="3:3" x14ac:dyDescent="0.35">
      <c r="C23" t="s">
        <v>494</v>
      </c>
    </row>
    <row r="24" spans="3:3" x14ac:dyDescent="0.35">
      <c r="C24" t="s">
        <v>495</v>
      </c>
    </row>
  </sheetData>
  <pageMargins left="0.7" right="0.7" top="0.75" bottom="0.75" header="0.3" footer="0.3"/>
  <pageSetup paperSize="9" orientation="portrait" horizontalDpi="0"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F9DDF20AE96CFC469F875290D6FD0F89" ma:contentTypeVersion="17" ma:contentTypeDescription="Crear nuevo documento." ma:contentTypeScope="" ma:versionID="dc223ed96a21de50b132a535a3c36901">
  <xsd:schema xmlns:xsd="http://www.w3.org/2001/XMLSchema" xmlns:xs="http://www.w3.org/2001/XMLSchema" xmlns:p="http://schemas.microsoft.com/office/2006/metadata/properties" xmlns:ns2="0e388295-7550-453d-98b9-86189f2ba2c7" xmlns:ns3="a702de2d-5fbf-40d2-b1bf-89e7b3e9c63d" targetNamespace="http://schemas.microsoft.com/office/2006/metadata/properties" ma:root="true" ma:fieldsID="d0f6ea6aea82b23896f5e238f6d350eb" ns2:_="" ns3:_="">
    <xsd:import namespace="0e388295-7550-453d-98b9-86189f2ba2c7"/>
    <xsd:import namespace="a702de2d-5fbf-40d2-b1bf-89e7b3e9c63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388295-7550-453d-98b9-86189f2ba2c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042d05e0-e8a4-42a2-bf30-a02c3e0063e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702de2d-5fbf-40d2-b1bf-89e7b3e9c63d"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TaxCatchAll" ma:index="20" nillable="true" ma:displayName="Taxonomy Catch All Column" ma:hidden="true" ma:list="{d9deb3a5-27bb-4dd2-8356-4b34276f7f62}" ma:internalName="TaxCatchAll" ma:showField="CatchAllData" ma:web="a702de2d-5fbf-40d2-b1bf-89e7b3e9c6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a702de2d-5fbf-40d2-b1bf-89e7b3e9c63d">
      <UserInfo>
        <DisplayName/>
        <AccountId xsi:nil="true"/>
        <AccountType/>
      </UserInfo>
    </SharedWithUsers>
    <MediaLengthInSeconds xmlns="0e388295-7550-453d-98b9-86189f2ba2c7" xsi:nil="true"/>
    <lcf76f155ced4ddcb4097134ff3c332f xmlns="0e388295-7550-453d-98b9-86189f2ba2c7">
      <Terms xmlns="http://schemas.microsoft.com/office/infopath/2007/PartnerControls"/>
    </lcf76f155ced4ddcb4097134ff3c332f>
    <TaxCatchAll xmlns="a702de2d-5fbf-40d2-b1bf-89e7b3e9c63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BFDD5DE-2E3B-494B-B4D2-8E279B3EDD8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388295-7550-453d-98b9-86189f2ba2c7"/>
    <ds:schemaRef ds:uri="a702de2d-5fbf-40d2-b1bf-89e7b3e9c6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C5A631E-C87E-4CE9-A8FE-0EDD9EEFDD1D}">
  <ds:schemaRefs>
    <ds:schemaRef ds:uri="http://schemas.microsoft.com/office/infopath/2007/PartnerControls"/>
    <ds:schemaRef ds:uri="http://www.w3.org/XML/1998/namespace"/>
    <ds:schemaRef ds:uri="http://schemas.microsoft.com/office/2006/documentManagement/types"/>
    <ds:schemaRef ds:uri="a702de2d-5fbf-40d2-b1bf-89e7b3e9c63d"/>
    <ds:schemaRef ds:uri="http://purl.org/dc/elements/1.1/"/>
    <ds:schemaRef ds:uri="http://purl.org/dc/dcmitype/"/>
    <ds:schemaRef ds:uri="http://purl.org/dc/terms/"/>
    <ds:schemaRef ds:uri="http://schemas.openxmlformats.org/package/2006/metadata/core-properties"/>
    <ds:schemaRef ds:uri="0e388295-7550-453d-98b9-86189f2ba2c7"/>
    <ds:schemaRef ds:uri="http://schemas.microsoft.com/office/2006/metadata/properties"/>
  </ds:schemaRefs>
</ds:datastoreItem>
</file>

<file path=customXml/itemProps3.xml><?xml version="1.0" encoding="utf-8"?>
<ds:datastoreItem xmlns:ds="http://schemas.openxmlformats.org/officeDocument/2006/customXml" ds:itemID="{6139F2C8-1028-4680-95F6-BC70C2AC777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Tablero de avances</vt:lpstr>
      <vt:lpstr>Diseño &amp; Ejecución</vt:lpstr>
      <vt:lpstr>Comentarios</vt:lpstr>
      <vt:lpstr>Análisis</vt:lpstr>
      <vt:lpstr>Defectos</vt:lpstr>
      <vt:lpstr>Cierre</vt:lpstr>
      <vt:lpstr>Catálogo</vt:lpstr>
      <vt:lpstr>'Tablero de avances'!Área_de_impresión</vt:lpstr>
    </vt:vector>
  </TitlesOfParts>
  <Manager/>
  <Company>Everis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Ana Gabriela Ruiz Lechuga</dc:creator>
  <cp:keywords/>
  <dc:description/>
  <cp:lastModifiedBy>Walter Ruben Bivanco</cp:lastModifiedBy>
  <cp:revision/>
  <dcterms:created xsi:type="dcterms:W3CDTF">2021-06-01T17:34:33Z</dcterms:created>
  <dcterms:modified xsi:type="dcterms:W3CDTF">2023-12-06T20:31:24Z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0x010100F9DDF20AE96CFC469F875290D6FD0F89</vt:lpwstr>
  </property>
  <property fmtid="{D5CDD505-2E9C-101B-9397-08002B2CF9AE}" pid="3" name="Order">
    <vt:r8>1428400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MediaServiceImageTags">
    <vt:lpwstr/>
  </property>
</Properties>
</file>