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tables/table1.xml" ContentType="application/vnd.openxmlformats-officedocument.spreadsheetml.table+xml"/>
  <Override PartName="/xl/drawings/drawing3.xml" ContentType="application/vnd.openxmlformats-officedocument.drawing+xml"/>
  <Override PartName="/xl/comments3.xml" ContentType="application/vnd.openxmlformats-officedocument.spreadsheetml.comments+xml"/>
  <Override PartName="/xl/tables/table2.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PRACTIA\Downloads\"/>
    </mc:Choice>
  </mc:AlternateContent>
  <xr:revisionPtr revIDLastSave="0" documentId="13_ncr:1_{627FD66C-F376-40BE-AE92-E366BD135E04}" xr6:coauthVersionLast="47" xr6:coauthVersionMax="47" xr10:uidLastSave="{00000000-0000-0000-0000-000000000000}"/>
  <bookViews>
    <workbookView xWindow="-23148" yWindow="-108" windowWidth="23256" windowHeight="12456" tabRatio="525" xr2:uid="{00000000-000D-0000-FFFF-FFFF00000000}"/>
  </bookViews>
  <sheets>
    <sheet name="Tablero de avances" sheetId="1" r:id="rId1"/>
    <sheet name="Diseño &amp; Ejecución" sheetId="6" r:id="rId2"/>
    <sheet name="Comentarios" sheetId="7" state="hidden" r:id="rId3"/>
    <sheet name="Defectos" sheetId="5" r:id="rId4"/>
    <sheet name="Catálogo" sheetId="3" state="hidden" r:id="rId5"/>
    <sheet name="Cierre" sheetId="4" r:id="rId6"/>
    <sheet name="Análisis" sheetId="2" r:id="rId7"/>
  </sheets>
  <definedNames>
    <definedName name="_xlnm._FilterDatabase" localSheetId="6" hidden="1">Análisis!$B$6:$L$11</definedName>
    <definedName name="_xlnm._FilterDatabase" localSheetId="3" hidden="1">Defectos!$A$5:$U$15</definedName>
    <definedName name="_xlnm._FilterDatabase" localSheetId="1" hidden="1">'Diseño &amp; Ejecución'!$A$6:$BF$123</definedName>
    <definedName name="_xlnm._FilterDatabase" localSheetId="0" hidden="1">'Tablero de avances'!$C$10:$L$14</definedName>
    <definedName name="_xlnm.Print_Area" localSheetId="0">'Tablero de avances'!$A$1:$Q$46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D13" i="1" l="1"/>
  <c r="G13" i="1"/>
  <c r="H13" i="1"/>
  <c r="F13" i="1" s="1"/>
  <c r="I13" i="1"/>
  <c r="J13" i="1"/>
  <c r="K13" i="1"/>
  <c r="L13" i="1"/>
  <c r="E14" i="1"/>
  <c r="D11" i="1"/>
  <c r="G11" i="1"/>
  <c r="H11" i="1"/>
  <c r="I11" i="1"/>
  <c r="J11" i="1"/>
  <c r="K11" i="1"/>
  <c r="K14" i="1" s="1"/>
  <c r="L11" i="1"/>
  <c r="D12" i="1"/>
  <c r="D14" i="1" s="1"/>
  <c r="G12" i="1"/>
  <c r="H12" i="1"/>
  <c r="I12" i="1"/>
  <c r="J12" i="1"/>
  <c r="K12" i="1"/>
  <c r="L12" i="1"/>
  <c r="L27" i="1"/>
  <c r="L33" i="1"/>
  <c r="I33" i="1"/>
  <c r="I27" i="1"/>
  <c r="T4" i="6"/>
  <c r="L14" i="1" l="1"/>
  <c r="I14" i="1"/>
  <c r="F11" i="1"/>
  <c r="J14" i="1"/>
  <c r="F12" i="1"/>
  <c r="G14" i="1"/>
  <c r="H14" i="1"/>
  <c r="F14" i="1" l="1"/>
  <c r="I28" i="1"/>
  <c r="I29" i="1"/>
  <c r="I30" i="1"/>
  <c r="I31" i="1"/>
  <c r="I32" i="1"/>
  <c r="D4" i="6" l="1"/>
  <c r="O38" i="1" l="1"/>
  <c r="Y4" i="6" l="1"/>
  <c r="O39" i="1" l="1"/>
  <c r="D4" i="4" l="1"/>
  <c r="J32" i="1"/>
  <c r="K32" i="1"/>
  <c r="L32" i="1"/>
  <c r="O40" i="1" l="1"/>
  <c r="L28" i="1"/>
  <c r="L29" i="1"/>
  <c r="L30" i="1"/>
  <c r="L31" i="1"/>
  <c r="K28" i="1"/>
  <c r="K29" i="1"/>
  <c r="K30" i="1"/>
  <c r="K31" i="1"/>
  <c r="K33" i="1"/>
  <c r="K27" i="1"/>
  <c r="J28" i="1"/>
  <c r="J29" i="1"/>
  <c r="J30" i="1"/>
  <c r="J31" i="1"/>
  <c r="J33" i="1"/>
  <c r="J27" i="1"/>
  <c r="I34" i="1" l="1"/>
  <c r="K34" i="1"/>
  <c r="L34" i="1"/>
  <c r="L35" i="1" s="1"/>
  <c r="J34" i="1" l="1"/>
  <c r="K35" i="1" s="1"/>
  <c r="L4" i="4" l="1"/>
  <c r="H4" i="4"/>
  <c r="L4" i="2"/>
  <c r="H4" i="2"/>
  <c r="J4" i="6" l="1"/>
  <c r="N4" i="6"/>
  <c r="J7" i="1" l="1"/>
  <c r="I7" i="1" l="1"/>
  <c r="K7" i="1" s="1"/>
  <c r="L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N6" authorId="0" shapeId="0" xr:uid="{00000000-0006-0000-0000-000001000000}">
      <text>
        <r>
          <rPr>
            <b/>
            <sz val="9"/>
            <color indexed="81"/>
            <rFont val="Tahoma"/>
            <family val="2"/>
          </rPr>
          <t>Ana Gabriela Ruiz Lechuga:</t>
        </r>
        <r>
          <rPr>
            <sz val="9"/>
            <color indexed="81"/>
            <rFont val="Tahoma"/>
            <family val="2"/>
          </rPr>
          <t xml:space="preserve">
# de componentes vs ciclos de prueba completos a ejecutar</t>
        </r>
      </text>
    </comment>
    <comment ref="E10" authorId="0" shapeId="0" xr:uid="{00000000-0006-0000-0000-000002000000}">
      <text>
        <r>
          <rPr>
            <b/>
            <sz val="9"/>
            <color indexed="81"/>
            <rFont val="Tahoma"/>
            <family val="2"/>
          </rPr>
          <t>Ana Gabriela Ruiz Lechuga:</t>
        </r>
        <r>
          <rPr>
            <sz val="9"/>
            <color indexed="81"/>
            <rFont val="Tahoma"/>
            <family val="2"/>
          </rPr>
          <t xml:space="preserve">
En función al volumen de casos por día y módulo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J4" authorId="0" shapeId="0" xr:uid="{00000000-0006-0000-0200-000001000000}">
      <text>
        <r>
          <rPr>
            <b/>
            <sz val="9"/>
            <color indexed="81"/>
            <rFont val="Tahoma"/>
            <family val="2"/>
          </rPr>
          <t>Ana Gabriela Ruiz Lechuga:</t>
        </r>
        <r>
          <rPr>
            <sz val="9"/>
            <color indexed="81"/>
            <rFont val="Tahoma"/>
            <family val="2"/>
          </rPr>
          <t xml:space="preserve">
Estimado para el diseño,l llenar manual y en hrs</t>
        </r>
      </text>
    </comment>
    <comment ref="N4" authorId="0" shapeId="0" xr:uid="{00000000-0006-0000-0200-000002000000}">
      <text>
        <r>
          <rPr>
            <b/>
            <sz val="9"/>
            <color indexed="81"/>
            <rFont val="Tahoma"/>
            <family val="2"/>
          </rPr>
          <t>Ana Gabriela Ruiz Lechuga:</t>
        </r>
        <r>
          <rPr>
            <sz val="9"/>
            <color indexed="81"/>
            <rFont val="Tahoma"/>
            <family val="2"/>
          </rPr>
          <t xml:space="preserve">
Llenar en horas y manual</t>
        </r>
      </text>
    </comment>
    <comment ref="T4" authorId="0" shapeId="0" xr:uid="{00000000-0006-0000-0200-000003000000}">
      <text>
        <r>
          <rPr>
            <b/>
            <sz val="9"/>
            <color indexed="81"/>
            <rFont val="Tahoma"/>
            <family val="2"/>
          </rPr>
          <t>Ana Gabriela Ruiz Lechuga:</t>
        </r>
        <r>
          <rPr>
            <sz val="9"/>
            <color indexed="81"/>
            <rFont val="Tahoma"/>
            <family val="2"/>
          </rPr>
          <t xml:space="preserve">
Calculados en automático</t>
        </r>
      </text>
    </comment>
    <comment ref="Y4" authorId="0" shapeId="0" xr:uid="{00000000-0006-0000-0200-000004000000}">
      <text>
        <r>
          <rPr>
            <b/>
            <sz val="9"/>
            <color indexed="81"/>
            <rFont val="Tahoma"/>
            <family val="2"/>
          </rPr>
          <t>Ana Gabriela Ruiz Lechuga:</t>
        </r>
        <r>
          <rPr>
            <sz val="9"/>
            <color indexed="81"/>
            <rFont val="Tahoma"/>
            <family val="2"/>
          </rPr>
          <t xml:space="preserve">
Calculados en automático</t>
        </r>
      </text>
    </comment>
    <comment ref="C6" authorId="0" shapeId="0" xr:uid="{00000000-0006-0000-0200-000005000000}">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 ref="D6" authorId="0" shapeId="0" xr:uid="{00000000-0006-0000-0200-000006000000}">
      <text>
        <r>
          <rPr>
            <b/>
            <sz val="9"/>
            <color indexed="81"/>
            <rFont val="Tahoma"/>
            <family val="2"/>
          </rPr>
          <t>Ana Gabriela Ruiz Lechuga:</t>
        </r>
        <r>
          <rPr>
            <sz val="9"/>
            <color indexed="81"/>
            <rFont val="Tahoma"/>
            <family val="2"/>
          </rPr>
          <t xml:space="preserve">
Servicios</t>
        </r>
      </text>
    </comment>
    <comment ref="M6" authorId="0" shapeId="0" xr:uid="{00000000-0006-0000-0200-000007000000}">
      <text>
        <r>
          <rPr>
            <b/>
            <sz val="9"/>
            <color indexed="81"/>
            <rFont val="Tahoma"/>
            <family val="2"/>
          </rPr>
          <t>Ana Gabriela Ruiz Lechuga:</t>
        </r>
        <r>
          <rPr>
            <sz val="9"/>
            <color indexed="81"/>
            <rFont val="Tahoma"/>
            <family val="2"/>
          </rPr>
          <t xml:space="preserve">
Tipo de prueba</t>
        </r>
      </text>
    </comment>
    <comment ref="W6" authorId="0" shapeId="0" xr:uid="{00000000-0006-0000-0200-000008000000}">
      <text>
        <r>
          <rPr>
            <b/>
            <sz val="9"/>
            <color indexed="81"/>
            <rFont val="Tahoma"/>
            <family val="2"/>
          </rPr>
          <t>Ana Gabriela Ruiz Lechuga:</t>
        </r>
        <r>
          <rPr>
            <sz val="9"/>
            <color indexed="81"/>
            <rFont val="Tahoma"/>
            <family val="2"/>
          </rPr>
          <t xml:space="preserve">
Valor especializado para llenado de Producción / Demanda / Desarrollo, con la adición de componente vs TC</t>
        </r>
      </text>
    </comment>
    <comment ref="AA6" authorId="0" shapeId="0" xr:uid="{2EEA5A59-CA81-440B-8AB1-A6F7FDE0F0C0}">
      <text>
        <r>
          <rPr>
            <b/>
            <sz val="9"/>
            <color indexed="81"/>
            <rFont val="Tahoma"/>
            <family val="2"/>
          </rPr>
          <t>Ana Gabriela Ruiz Lechuga:</t>
        </r>
        <r>
          <rPr>
            <sz val="9"/>
            <color indexed="81"/>
            <rFont val="Tahoma"/>
            <family val="2"/>
          </rPr>
          <t xml:space="preserve">
Dominio (BUS)
Aplicativo
Caso de uso
Módulo de componente (app)
Macroproceso
WS2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Practia</author>
  </authors>
  <commentList>
    <comment ref="B5" authorId="0" shapeId="0" xr:uid="{4FBB44F2-40EA-4D15-AFBC-C406DBDCCECB}">
      <text>
        <r>
          <rPr>
            <b/>
            <sz val="9"/>
            <color indexed="81"/>
            <rFont val="Tahoma"/>
            <family val="2"/>
          </rPr>
          <t>Practia:</t>
        </r>
        <r>
          <rPr>
            <sz val="9"/>
            <color indexed="81"/>
            <rFont val="Tahoma"/>
            <family val="2"/>
          </rPr>
          <t xml:space="preserve">
ID que te otorga Mantis</t>
        </r>
      </text>
    </comment>
    <comment ref="D5" authorId="0" shapeId="0" xr:uid="{D8C2B700-235C-4213-9B46-B7E3D5096275}">
      <text>
        <r>
          <rPr>
            <b/>
            <sz val="9"/>
            <color indexed="81"/>
            <rFont val="Tahoma"/>
            <family val="2"/>
          </rPr>
          <t>Practia:</t>
        </r>
        <r>
          <rPr>
            <sz val="9"/>
            <color indexed="81"/>
            <rFont val="Tahoma"/>
            <family val="2"/>
          </rPr>
          <t xml:space="preserve">
Colocar el proveedor de Desarrollo
</t>
        </r>
      </text>
    </comment>
    <comment ref="H5" authorId="0" shapeId="0" xr:uid="{738DFED3-08FB-433C-852E-CE2D37C2A120}">
      <text>
        <r>
          <rPr>
            <b/>
            <sz val="9"/>
            <color indexed="81"/>
            <rFont val="Tahoma"/>
            <family val="2"/>
          </rPr>
          <t>Practia:</t>
        </r>
        <r>
          <rPr>
            <sz val="9"/>
            <color indexed="81"/>
            <rFont val="Tahoma"/>
            <family val="2"/>
          </rPr>
          <t xml:space="preserve">
Colocar el No. de la fila de la Matriz de prueba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Gabriela Ruiz Lechuga</author>
  </authors>
  <commentList>
    <comment ref="D4" authorId="0" shapeId="0" xr:uid="{00000000-0006-0000-0400-000001000000}">
      <text>
        <r>
          <rPr>
            <b/>
            <sz val="9"/>
            <color indexed="81"/>
            <rFont val="Tahoma"/>
            <family val="2"/>
          </rPr>
          <t>Ana Gabriela Ruiz Lechuga:</t>
        </r>
        <r>
          <rPr>
            <sz val="9"/>
            <color indexed="81"/>
            <rFont val="Tahoma"/>
            <family val="2"/>
          </rPr>
          <t xml:space="preserve">
Agregar el nombre de tu requerimiento</t>
        </r>
      </text>
    </comment>
    <comment ref="E6" authorId="0" shapeId="0" xr:uid="{00000000-0006-0000-0400-000002000000}">
      <text>
        <r>
          <rPr>
            <b/>
            <sz val="9"/>
            <color indexed="81"/>
            <rFont val="Tahoma"/>
            <family val="2"/>
          </rPr>
          <t>Ana Gabriela Ruiz Lechuga:</t>
        </r>
        <r>
          <rPr>
            <sz val="9"/>
            <color indexed="81"/>
            <rFont val="Tahoma"/>
            <family val="2"/>
          </rPr>
          <t xml:space="preserve">
Informativo con respecto a cualquier actividad relacionada al análisis de 1 requerimiento </t>
        </r>
      </text>
    </comment>
    <comment ref="F6" authorId="0" shapeId="0" xr:uid="{00000000-0006-0000-0400-000003000000}">
      <text>
        <r>
          <rPr>
            <b/>
            <sz val="9"/>
            <color indexed="81"/>
            <rFont val="Tahoma"/>
            <family val="2"/>
          </rPr>
          <t>Ana Gabriela Ruiz Lechuga:</t>
        </r>
        <r>
          <rPr>
            <sz val="9"/>
            <color indexed="81"/>
            <rFont val="Tahoma"/>
            <family val="2"/>
          </rPr>
          <t xml:space="preserve">
Documentación: información de otras áreas
Testware: Cualquier artefacto asociado a pruebas</t>
        </r>
      </text>
    </comment>
    <comment ref="B10" authorId="0" shapeId="0" xr:uid="{00000000-0006-0000-0400-000004000000}">
      <text>
        <r>
          <rPr>
            <b/>
            <sz val="9"/>
            <color indexed="81"/>
            <rFont val="Tahoma"/>
            <family val="2"/>
          </rPr>
          <t>Ana Gabriela Ruiz Lechuga:</t>
        </r>
        <r>
          <rPr>
            <sz val="9"/>
            <color indexed="81"/>
            <rFont val="Tahoma"/>
            <family val="2"/>
          </rPr>
          <t xml:space="preserve">
Incluir en intermedios, los registros que sean necesarios</t>
        </r>
      </text>
    </comment>
  </commentList>
</comments>
</file>

<file path=xl/sharedStrings.xml><?xml version="1.0" encoding="utf-8"?>
<sst xmlns="http://schemas.openxmlformats.org/spreadsheetml/2006/main" count="2291" uniqueCount="592">
  <si>
    <t>REPORTE DE ESTATUS - CERTIFICACIÓN</t>
  </si>
  <si>
    <t>ESTATUS GENERAL</t>
  </si>
  <si>
    <t>ID</t>
  </si>
  <si>
    <t>CERTIFICACIÓN</t>
  </si>
  <si>
    <t>AVANCE PLANEADO</t>
  </si>
  <si>
    <t>EJECUTADO</t>
  </si>
  <si>
    <t>REAL (EXITOSO)</t>
  </si>
  <si>
    <t>DESVIACIÓN</t>
  </si>
  <si>
    <t>SANIDAD</t>
  </si>
  <si>
    <t xml:space="preserve"># de Ciclos </t>
  </si>
  <si>
    <t>Detalle ejecución</t>
  </si>
  <si>
    <t>TOTAL DISEÑADO</t>
  </si>
  <si>
    <t>TOTAL PLANEADO</t>
  </si>
  <si>
    <t>TOTAL EJECUTADO</t>
  </si>
  <si>
    <t>EN PROGRESO</t>
  </si>
  <si>
    <t>EXITOSO</t>
  </si>
  <si>
    <t>FALLADO</t>
  </si>
  <si>
    <t>BLOQUEADO</t>
  </si>
  <si>
    <t>NO EJECUTADO</t>
  </si>
  <si>
    <t>FUERA DE ALCANCE</t>
  </si>
  <si>
    <t>Planificación</t>
  </si>
  <si>
    <t>Real</t>
  </si>
  <si>
    <t>Movistar Libre</t>
  </si>
  <si>
    <t>Compra de Bonos</t>
  </si>
  <si>
    <t>Consumo</t>
  </si>
  <si>
    <t>Ejecución</t>
  </si>
  <si>
    <t>Factura</t>
  </si>
  <si>
    <t>Movistar Travel</t>
  </si>
  <si>
    <t>Gestión de líneas</t>
  </si>
  <si>
    <t>Oferta Escalonada</t>
  </si>
  <si>
    <t>Registros</t>
  </si>
  <si>
    <t>Recargas</t>
  </si>
  <si>
    <t>Ayuda</t>
  </si>
  <si>
    <t>Desacople legados</t>
  </si>
  <si>
    <t>SVA´s</t>
  </si>
  <si>
    <t>Recargas SOS</t>
  </si>
  <si>
    <t>Migraciones Caribu</t>
  </si>
  <si>
    <t xml:space="preserve">Migraciones </t>
  </si>
  <si>
    <t>NBA</t>
  </si>
  <si>
    <t>Adiciones</t>
  </si>
  <si>
    <t>Renovaciones</t>
  </si>
  <si>
    <t>Mantenedor Migraciones</t>
  </si>
  <si>
    <t>Totales</t>
  </si>
  <si>
    <r>
      <rPr>
        <b/>
        <sz val="11"/>
        <color theme="1"/>
        <rFont val="Calibri"/>
        <family val="2"/>
        <scheme val="minor"/>
      </rPr>
      <t xml:space="preserve">NBA, Adiciones y Renovaciones </t>
    </r>
    <r>
      <rPr>
        <sz val="11"/>
        <color theme="1"/>
        <rFont val="Calibri"/>
        <family val="2"/>
        <scheme val="minor"/>
      </rPr>
      <t xml:space="preserve"> V. sin Firma y publicación en tienda solo se valida visualización </t>
    </r>
  </si>
  <si>
    <r>
      <rPr>
        <b/>
        <sz val="11"/>
        <color theme="1"/>
        <rFont val="Calibri"/>
        <family val="2"/>
        <scheme val="minor"/>
      </rPr>
      <t xml:space="preserve">Campañas, Mantenedor y Desacople </t>
    </r>
    <r>
      <rPr>
        <sz val="11"/>
        <color theme="1"/>
        <rFont val="Calibri"/>
        <family val="2"/>
        <scheme val="minor"/>
      </rPr>
      <t xml:space="preserve"> V. Sin Firma y publicación en tienda ya no se valida </t>
    </r>
  </si>
  <si>
    <r>
      <rPr>
        <b/>
        <sz val="11"/>
        <color rgb="FF000000"/>
        <rFont val="Calibri"/>
        <family val="2"/>
      </rPr>
      <t>Compra de bonos y token</t>
    </r>
    <r>
      <rPr>
        <sz val="11"/>
        <color rgb="FF000000"/>
        <rFont val="Calibri"/>
        <family val="2"/>
      </rPr>
      <t xml:space="preserve"> se valida el flujo completo  en QA y en produccion solo se valida si los DN´s no cuentan con bono activo</t>
    </r>
  </si>
  <si>
    <t xml:space="preserve">Notas: </t>
  </si>
  <si>
    <t>Detalle defectos</t>
  </si>
  <si>
    <t>ABIERTA</t>
  </si>
  <si>
    <t>EN ANÁLISIS</t>
  </si>
  <si>
    <t>RE TEST</t>
  </si>
  <si>
    <t>CERRADA</t>
  </si>
  <si>
    <t xml:space="preserve">Funcional </t>
  </si>
  <si>
    <t>Configuración</t>
  </si>
  <si>
    <t>Ambiente</t>
  </si>
  <si>
    <t>Documentación</t>
  </si>
  <si>
    <t>Datos</t>
  </si>
  <si>
    <t>Código</t>
  </si>
  <si>
    <t>Cosmética</t>
  </si>
  <si>
    <t>Total</t>
  </si>
  <si>
    <t>Mejora</t>
  </si>
  <si>
    <t>Cambio de alcance</t>
  </si>
  <si>
    <t xml:space="preserve">Ambiente </t>
  </si>
  <si>
    <t>DISEÑO &amp; EJECUCIÓN DE PRUEBAS</t>
  </si>
  <si>
    <t xml:space="preserve">Requerimiento: </t>
  </si>
  <si>
    <t>Tiempo diseño:</t>
  </si>
  <si>
    <t>Real:</t>
  </si>
  <si>
    <t>Planeado:</t>
  </si>
  <si>
    <t>INGENIERO DE PRUEBA</t>
  </si>
  <si>
    <t xml:space="preserve">MÓDULO </t>
  </si>
  <si>
    <t>FUNCIONALIDAD</t>
  </si>
  <si>
    <t>PROCESO</t>
  </si>
  <si>
    <t>SEGMENTO</t>
  </si>
  <si>
    <t>PLAN</t>
  </si>
  <si>
    <t>IMPACTO</t>
  </si>
  <si>
    <t>COMPLEJIDAD</t>
  </si>
  <si>
    <t>ID CASO DE PRUEBA</t>
  </si>
  <si>
    <t>ID
Automatización</t>
  </si>
  <si>
    <t>CASO DE PRUEBA</t>
  </si>
  <si>
    <t>CATEGORÍA</t>
  </si>
  <si>
    <t>PRECONDICIONES</t>
  </si>
  <si>
    <t>PLATAFORMA</t>
  </si>
  <si>
    <t>FLUJO DE EJECUCIÓN</t>
  </si>
  <si>
    <t>RESULTADO ESPERADO</t>
  </si>
  <si>
    <t>TIPO DE EJECUCIÓN</t>
  </si>
  <si>
    <t>FECHA PLAN</t>
  </si>
  <si>
    <t>TIEMPO ESTIMADO (min)</t>
  </si>
  <si>
    <t>ESTATUS</t>
  </si>
  <si>
    <t xml:space="preserve">RESULTADO OBTENIDO </t>
  </si>
  <si>
    <t>COMENTARIOS</t>
  </si>
  <si>
    <t>DEFECTOS</t>
  </si>
  <si>
    <t>TIEMPO DE EJECUCIÓN (min)</t>
  </si>
  <si>
    <t>Validación por Legados</t>
  </si>
  <si>
    <t>Ruta Critica</t>
  </si>
  <si>
    <t>Postman</t>
  </si>
  <si>
    <t>Prepago</t>
  </si>
  <si>
    <t>N/A</t>
  </si>
  <si>
    <t>Alta</t>
  </si>
  <si>
    <t xml:space="preserve">Media </t>
  </si>
  <si>
    <t>Integración</t>
  </si>
  <si>
    <t>APP Movistar</t>
  </si>
  <si>
    <t>Manual</t>
  </si>
  <si>
    <t>Ambos</t>
  </si>
  <si>
    <t>No Automatizable</t>
  </si>
  <si>
    <t>Producción</t>
  </si>
  <si>
    <t>Regresiva</t>
  </si>
  <si>
    <t> </t>
  </si>
  <si>
    <t>Prepago/Control</t>
  </si>
  <si>
    <t>Media</t>
  </si>
  <si>
    <t>Eduardo</t>
  </si>
  <si>
    <t>Baja</t>
  </si>
  <si>
    <t>100% Automatizado Fijo</t>
  </si>
  <si>
    <t>Control</t>
  </si>
  <si>
    <t>Semi-Automatizado Mejorable</t>
  </si>
  <si>
    <t>Pospago</t>
  </si>
  <si>
    <t>Semi-Automatizado Fijo</t>
  </si>
  <si>
    <t>Cualquier segmento</t>
  </si>
  <si>
    <t>F2 100% Automatizado</t>
  </si>
  <si>
    <t>Control/Pospago</t>
  </si>
  <si>
    <t>Funcional</t>
  </si>
  <si>
    <t>Todos</t>
  </si>
  <si>
    <t>Prepro</t>
  </si>
  <si>
    <t xml:space="preserve">Pantalla de consumo </t>
  </si>
  <si>
    <t>Planes Movistar</t>
  </si>
  <si>
    <t>Validación de parrilla de planes</t>
  </si>
  <si>
    <t>Se mostraran los planes agregados en el mantenedor con su información y costos</t>
  </si>
  <si>
    <t>Botón Acepta</t>
  </si>
  <si>
    <t xml:space="preserve">Resumen de Compra </t>
  </si>
  <si>
    <t>Texto dinámico banner gris</t>
  </si>
  <si>
    <t xml:space="preserve">Tu renta mensual se vera reflejada en tu próxima factura y deberás pagarla dentro de tu siguiente ciclo de pago </t>
  </si>
  <si>
    <t>Se muestra banner en color gris con información agregada desde el mantenedor</t>
  </si>
  <si>
    <t>Activación/Desactivación de texto dinámico</t>
  </si>
  <si>
    <t>Validar que se muestre en la app texto dinámico en caso de que en el mantenedor este configurado y encendido, de lo contrario no se va mostrar</t>
  </si>
  <si>
    <t>Botón "Continuar"</t>
  </si>
  <si>
    <t xml:space="preserve">Validar que se muestre el botón de continuar </t>
  </si>
  <si>
    <t xml:space="preserve">Se deberá habilitar el botón de continuar </t>
  </si>
  <si>
    <t>CheckOut</t>
  </si>
  <si>
    <t>Datos del usuario</t>
  </si>
  <si>
    <t>Validar que se muestre el check out  para llenar los datos del usuario</t>
  </si>
  <si>
    <t>Se podrán colocar los datos del usuario a excepción de los que ya vienen precargados esos no se podrán editar (nombre de usuario y numero de teléfono)</t>
  </si>
  <si>
    <t>Mostrar la orden Desplegar o minimizar</t>
  </si>
  <si>
    <t xml:space="preserve">validar que se pueda mostrar la orden </t>
  </si>
  <si>
    <t xml:space="preserve">se podrá mostrar la orden siempre y cuando no se minimice o únicamente desplegando la pantalla </t>
  </si>
  <si>
    <t>Correo electrónico (Requerido)</t>
  </si>
  <si>
    <t>Validar que despliegue el mensaje  de que el correo es requerido cuando  no se ingresa un correo</t>
  </si>
  <si>
    <t>Se deberá de mostrar un  mensaje de texto indicando que se requiere un correo electrónico</t>
  </si>
  <si>
    <t>Teléfono de contacto/Teléfono de Contacto adicional</t>
  </si>
  <si>
    <t>Validar que se pueda agregar  un teléfono de contacto  o teléfono  de contacto adicional</t>
  </si>
  <si>
    <t>RFC Predeterminado</t>
  </si>
  <si>
    <t xml:space="preserve">Validar que el momento de ingresar  un RFC sea valido </t>
  </si>
  <si>
    <t>Se deberá de poder ingresar un RFC Valido</t>
  </si>
  <si>
    <t>Clave de Elector (Obligatorio)</t>
  </si>
  <si>
    <t>Validar que  se despliegue un texto indicando que  la clave electoral es obligatoria</t>
  </si>
  <si>
    <t>Se deberá de  desplegar el texto  de clave electoral (obligatorio)</t>
  </si>
  <si>
    <t>Checkbox (Vengo del Extranjero)</t>
  </si>
  <si>
    <t>Validar que se puede desactivar y activar el check box (Vengo del Extranjero)</t>
  </si>
  <si>
    <t>Se deberá poder activar y desactivar el checkbox  (vengo del extranjero)</t>
  </si>
  <si>
    <t>Validar que al momento de dar click en el Botón Continuar  Prosiga con el flujo</t>
  </si>
  <si>
    <t>se deberá de continuar con el flujo correctamente</t>
  </si>
  <si>
    <t>Contrato</t>
  </si>
  <si>
    <t>Validar que se habilite el botón "Continuar"</t>
  </si>
  <si>
    <t>Se valida que botón Continuar funcione redireccionado a la siguiente pantalla del flujo</t>
  </si>
  <si>
    <t>Pago</t>
  </si>
  <si>
    <t>Redirect Multipagos</t>
  </si>
  <si>
    <t>Alto</t>
  </si>
  <si>
    <t>Checkout</t>
  </si>
  <si>
    <t>(Mantenedor Migraciones)
Inicio de sesión</t>
  </si>
  <si>
    <t>Pantalla Reportes/Migraciones</t>
  </si>
  <si>
    <t>Validar ingreso al mantenedor de migraciones</t>
  </si>
  <si>
    <t>1.-Contar con acceso a Internet
2.-Credenciales de acceso al Mantenedor QA</t>
  </si>
  <si>
    <t>1. Ingresar al Mantenedor</t>
  </si>
  <si>
    <t>Se visualiza de manera correcta las diferentes opciones del mantenedor</t>
  </si>
  <si>
    <t>Preproducción</t>
  </si>
  <si>
    <t>Reportes - Generación de reporte migraciones</t>
  </si>
  <si>
    <t>Pantalla Migraciones</t>
  </si>
  <si>
    <t>Validar opcion migraciones dentro del mantenedor</t>
  </si>
  <si>
    <t>1. Ingresar al Mantenedor
2. Seleccionar la opcion "Reportes"
3. Se muestra opción "Migraciones"</t>
  </si>
  <si>
    <t>Se visualiza de manera correcta la opcion Migraciones dentro del mantenedor</t>
  </si>
  <si>
    <t>Validar que muestre los elementos  título “Generación de reporte migraciones”, combo lista 'Seleccione la opción de generación de reporte' y  botón “Generar reporte”.</t>
  </si>
  <si>
    <t>Se visualiza de manera correcta los elementos</t>
  </si>
  <si>
    <t xml:space="preserve">Validar que al hacer clic en el combo lista “Seleccione la opción de generación de reporte:” muestre los siguientes filtros en el combo lista: “Rango de fechas”, “Día actual”, “Información Personal”, “Filtrar por DN”, “Código del plan” y “Tipo de Orden”. </t>
  </si>
  <si>
    <t>1. Ingresar al Mantenedor
2. Seleccionar la opcion "Reportes"
3. Se muestra opción "Migraciones"
4. Seleccionar combo lista 
5. Se muestran los filtros:
-Dia actual
-Rango de fechas
-Informacion Personal
-DN
-Codigo del plan
-Tipo de orden</t>
  </si>
  <si>
    <t>Rango de fechas</t>
  </si>
  <si>
    <t>Validar que al hacer clic en el combo lista “Seleccione la opción de generación de reporte” permita seleccionar la opción “Rango de fechas”</t>
  </si>
  <si>
    <t>1. Ingresar al Mantenedor
2. Seleccionar la opcion "Reportes"
3. Se muestra opción "Migraciones"
4. Seleccionar combo lista 
5. Se muestran los filtros:
-Dia actual
-Rango de fechas
-Informacion Personal
-DN
-Codigo del plan
-Tipo de orden
6. Seleccionar "Rango de fechas"</t>
  </si>
  <si>
    <t>Permite seleccionar la opcion "Rango de fechas" para filtrar</t>
  </si>
  <si>
    <t>Validar que al  seleccionar la opción “Rango de fechas”, muestre dos campos para el correcto filtrado "Inicio" y "Fin"</t>
  </si>
  <si>
    <t>1. Ingresar al Mantenedor
2. Seleccionar la opcion "Reportes"
3. Se muestra opción "Migraciones"
4. Seleccionar combo lista 
5. Se muestran los filtros:
-Dia actual
-Rango de fechas
-Informacion Personal
-DN
-Codigo del plan
-Tipo de orden
6. Seleccionar "Rango de fechas"
7. Muestra dos campos para filtrar : "Inicio" y "Fin"</t>
  </si>
  <si>
    <t>Muestra los campos "Inicio" y "Fin", al seleccionar Rango de fecha</t>
  </si>
  <si>
    <t>Validar que al ingresar una fecha inicio y una fecha fin nos permita generar el reporte.</t>
  </si>
  <si>
    <t>1. Ingresar al Mantenedor
2. Seleccionar la opcion "Reportes"
3. Se muestra opción "Migraciones"
4. Seleccionar combo lista 
5. Se muestran los filtros:
-Dia actual
-Rango de fechas
-Informacion Personal
-DN
-Codigo del plan
-Tipo de orden
6. Seleccionar "Rango de fechas"
7. Muestra dos campos para filtrar : "Inicio" y "Fin"
8. Ingresar una fecha de inicio y una fecha de fin
9. Permita generar y descargar el reporte</t>
  </si>
  <si>
    <t>Debera mostrar el mensaje “Creación de reporte realizada exitosamente” y un nuevo botón con el nombre “Descargar reporte”.</t>
  </si>
  <si>
    <t>Rango de fechas (Sin registros)</t>
  </si>
  <si>
    <t>Validar que al ingresar una fecha inicio y una fecha fin , pero sin registros en esa fecha no nos permita generar el reporte.</t>
  </si>
  <si>
    <t>Debera mostrar el texto ‘Error no se encontraron registro’. Este mensaje aparece cuando en cualquier filtro ingresamos los campos de manera correcta pero no se tienen registros y por lo tanto no se genera el reporte</t>
  </si>
  <si>
    <t>Rango de fechas (Datos invalidos)</t>
  </si>
  <si>
    <t>Validar que al no ingresar una fecha inicio y una fecha fin no permita generar el reporte.</t>
  </si>
  <si>
    <t>1. Ingresar al Mantenedor
2. Seleccionar la opcion "Reportes"
3. Se muestra opción "Migraciones"
4. Seleccionar combo lista 
5. Se muestran los filtros:
-Dia actual
-Rango de fechas
-Informacion Personal
-DN
-Codigo del plan
-Tipo de orden
6. Seleccionar "Rango de fechas"
7. Muestra dos campos para filtrar : "Inicio" y "Fin"
8. No ingresar una fecha de inicio y un fecha de fin
9. No permita generar y descargar el reporte</t>
  </si>
  <si>
    <t xml:space="preserve">El sistema responde de manera correcta,  nos muestra el texto ‘Agregue una fecha inicial’ debajo del primer campo Inicio, nos muestra el texto ‘Agregue una fecha inicial’ debajo del segundo campo Fin y no se habilita el botón “Generar Reporte”. </t>
  </si>
  <si>
    <t>Rango de fechas (Mayor a dos meses)</t>
  </si>
  <si>
    <t>Validar que al ingresar un rango de fechas mayor a dos meses no permita generar el reporte.</t>
  </si>
  <si>
    <t>1. Ingresar al Mantenedor
2. Seleccionar la opcion "Reportes"
3. Se muestra opción "Migraciones"
4. Seleccionar combo lista 
5. Se muestran los filtros:
-Dia actual
-Rango de fechas
-Informacion Personal
-DN
-Codigo del plan
-Tipo de orden
6. Seleccionar "Rango de fechas"
7. Muestra dos campos para filtrar : "Inicio" y "Fin"
8. Ingresar una fecha de inicio y una fecha de fin (Mayor a dos meses)
9. No permita generar y ni descargar el reporte</t>
  </si>
  <si>
    <t xml:space="preserve">Debera mostrar el mensaje “Error al realizar la operación intente más tarde” debido a que el periodo elegido en el rango de fechas es mayor a 2 meses. </t>
  </si>
  <si>
    <t>Descarga de Reporte</t>
  </si>
  <si>
    <t>Validar que al seleccionar el botón “Descargar Reporte” , descargue el reporte en formato .CSV</t>
  </si>
  <si>
    <t>Permite la correcta descarga del reporte en un formato .CSV</t>
  </si>
  <si>
    <t>Reporte generado</t>
  </si>
  <si>
    <t>Validar que el reporte descargado permita abrir, cumpliendo con lo siguiente  “reporte_general(fecha en la que se genera el reporte)(identificador)”de manera correcta y  las columnas siguientes: “fecha, numero_de_orden_onix, numero_de_orden_magento, dn, nombre_del_cliente, correo, id_de_plan,plan_contratado, precio, rfc, direccion_con_CP, dn_de_contacto, referencia_de_pago_flap, response_magento, response_flap.”)</t>
  </si>
  <si>
    <t>1. Ingresar al Mantenedor
2. Seleccionar la opcion "Reportes"
3. Se muestra opción "Migraciones"
4. Seleccionar combo lista 
5. Se muestran los filtros:
-Dia actual
-Rango de fechas
-Informacion Personal
-DN
-Codigo del plan
-Tipo de orden
6. Seleccionar "Rango de fechas"
7. Muestra dos campos para filtrar : "Inicio" y "Fin"
8. Ingresar una fecha de inicio y una fecha de fin
9. Permita generar y descargar el reporte
10. Abrir el archivo generado llamado "reporte_general"</t>
  </si>
  <si>
    <t>Se visualiza el archivo de forma correcta, incluyendo los campos que debera contener:
nombre “reporte_general(fecha en la que se genera el reporte)(identificador)”
“fecha, numero_de_orden_onix, numero_de_orden_magento, dn, nombre_del_cliente, correo, id_de_plan,plan_contratado, precio, rfc, direccion_con_CP, dn_de_contacto, referencia_de_pago_flap, response_magento, response_flap.”</t>
  </si>
  <si>
    <t>Día Actual</t>
  </si>
  <si>
    <t>Validar que al hacer clic en el combo lista “Seleccione la opción de generación de reporte” permita seleccionar la opción “Día Actual”</t>
  </si>
  <si>
    <t>1. Ingresar al Mantenedor
2. Seleccionar la opcion "Reportes"
3. Se muestra opción "Migraciones"
4. Seleccionar combo lista 
5. Se muestran los filtros:
-Dia actual
-Rango de fechas
-Informacion Personal
-DN
-Codigo del plan
-Tipo de orden
6. Seleccionar "Día Actual"</t>
  </si>
  <si>
    <t>Permite seleccionar la opcion "Día Actual" para filtrar</t>
  </si>
  <si>
    <t>Validar que al seleccioar la opción "Día Actual" nos permita generar el reporte.</t>
  </si>
  <si>
    <t>1. Ingresar al Mantenedor
2. Seleccionar la opcion "Reportes"
3. Se muestra opción "Migraciones"
4. Seleccionar combo lista 
5. Se muestran los filtros:
-Dia actual
-Rango de fechas
-Informacion Personal
-DN
-Codigo del plan
-Tipo de orden
6. Seleccionar "Día Actual"
7. Permita generar y descargar el reporte</t>
  </si>
  <si>
    <t>1. Ingresar al Mantenedor
2. Seleccionar la opcion "Reportes"
3. Se muestra opción "Migraciones"
4. Seleccionar combo lista 
5. Se muestran los filtros:
-Dia actual
-Rango de fechas
-Informacion Personal
-DN
-Codigo del plan
-Tipo de orden
6. Seleccionar "Día Actual"
7. Permita generar y descargar el reporte
8. Abrir el archivo generado llamado "reporte_general"</t>
  </si>
  <si>
    <t>Información Personal</t>
  </si>
  <si>
    <t>Validar que al hacer clic en el combo lista “Seleccione la opción de generación de reporte” permita seleccionar la opción “Información Personal”</t>
  </si>
  <si>
    <t>1. Ingresar al Mantenedor
2. Seleccionar la opcion "Reportes"
3. Se muestra opción "Migraciones"
4. Seleccionar combo lista 
5. Se muestran los filtros:
-Dia actual
-Rango de fechas
-Informacion Personal
-DN
-Codigo del plan
-Tipo de orden
6. Seleccionar "Información Personal"</t>
  </si>
  <si>
    <t>Permite seleccionar la opcion "Información Personal" para filtrar</t>
  </si>
  <si>
    <t>Validar que al  seleccionar la opción “Información Personal”, muestre un nuevo campo “Ingrese la información personal a buscar” y el botón Generar reporte deshabilitado.</t>
  </si>
  <si>
    <t>1. Ingresar al Mantenedor
2. Seleccionar la opcion "Reportes"
3. Se muestra opción "Migraciones"
4. Seleccionar combo lista 
5. Se muestran los filtros:
-Dia actual
-Rango de fechas
-Informacion Personal
-DN
-Codigo del plan
-Tipo de orden
6. Seleccionar "Información Personal"
7. Muestra un nuevo campo llamado "Ingrese la información personal a buscar"</t>
  </si>
  <si>
    <t>Muestra el campos "Ingrese la información personal a buscar", al seleccionar la opción Información Personal</t>
  </si>
  <si>
    <t>Validar que para este filtro podamos ocupar cualquiera de los siguientes elementos para buscar: (“Nombre” , “RFC” o “Correo” )</t>
  </si>
  <si>
    <t>1. Ingresar al Mantenedor
2. Seleccionar la opcion "Reportes"
3. Se muestra opción "Migraciones"
4. Seleccionar combo lista 
5. Se muestran los filtros:
-Dia actual
-Rango de fechas
-Informacion Personal
-DN
-Codigo del plan
-Tipo de orden
6. Seleccionar "Información Personal"
7. Muestra un nuevo campo llamado "Ingrese la información personal a buscar"
8. Ingresamos cualquiera de estos datos en el campo:
-Nombre
-RFC
-Correo</t>
  </si>
  <si>
    <t>Despues de ingresar cualquier datos de estos tres (Nombre, RFC, Correo). Debera mostrar el mensaje “Creación de reporte realizada exitosamente” y un nuevo botón con el nombre “Descargar reporte”.</t>
  </si>
  <si>
    <t>Información Personal (Datos no validos)</t>
  </si>
  <si>
    <t>Validar que al ingresar cualquiera de los siguientes elementos para buscar: (“Nombre” , “RFC” o “Correo” ) no permita generar el reporte</t>
  </si>
  <si>
    <t>1. Ingresar al Mantenedor
2. Seleccionar la opcion "Reportes"
3. Se muestra opción "Migraciones"
4. Seleccionar combo lista 
5. Se muestran los filtros:
-Dia actual
-Rango de fechas
-Informacion Personal
-DN
-Codigo del plan
-Tipo de orden
6. Seleccionar "Información Personal"
7. Muestra un nuevo campo llamado "Ingrese la información personal a buscar"
8. No ingresar cualquiera de estos datos en el campo:
-Nombre
-RFC
-Correo</t>
  </si>
  <si>
    <t>Al no ingresar cualquier datos de estos tres (Nombre, RFC, Correo). Debera mostrar el texto “Ingrese la información personal con la que desea buscar ‘’ debajo del campo Ingrese la información personal con la que desea buscar.</t>
  </si>
  <si>
    <t>1. Ingresar al Mantenedor
2. Seleccionar la opcion "Reportes"
3. Se muestra opción "Migraciones"
4. Seleccionar combo lista 
5. Se muestran los filtros:
-Dia actual
-Rango de fechas
-Informacion Personal
-DN
-Codigo del plan
-Tipo de orden
6. Seleccionar "Información Personal"
7. Muestra un nuevo campo llamado "Ingrese la información personal a buscar"
8. Ingresamos cualquiera de estos datos en el campo:
-Nombre
-RFC
-Correo
9. Permita generar y descargar el reporte
10. Abrir el archivo generado llamado "reporte_general"</t>
  </si>
  <si>
    <t>Filtrar por DN</t>
  </si>
  <si>
    <t>Validar que al hacer clic en el combo lista “Seleccione la opción de generación de reporte” permita seleccionar la opción “Filtrar por DN”</t>
  </si>
  <si>
    <t>1. Ingresar al Mantenedor
2. Seleccionar la opcion "Reportes"
3. Se muestra opción "Migraciones"
4. Seleccionar combo lista 
5. Se muestran los filtros:
-Dia actual
-Rango de fechas
-Informacion Personal
-DN
-Codigo del plan
-Tipo de orden
6. Seleccionar "Filtrar por DN"</t>
  </si>
  <si>
    <t>Permite seleccionar la opcion "Filtrar por DN" para filtrar</t>
  </si>
  <si>
    <t>Validar que al  seleccionar la opción “Filtrar por DN”, muestre un nuevo campo “Ingrese el DN” y el botón Generar reporte deshabilitado.</t>
  </si>
  <si>
    <t>1. Ingresar al Mantenedor
2. Seleccionar la opcion "Reportes"
3. Se muestra opción "Migraciones"
4. Seleccionar combo lista 
5. Se muestran los filtros:
-Dia actual
-Rango de fechas
-Informacion Personal
-DN
-Codigo del plan
-Tipo de orden
6. Seleccionar "Filtrar por DN"
7. Muestra un nuevo campo llamado "Ingrese el DN"</t>
  </si>
  <si>
    <t>Muestra el campo "Ingrese el DN", al seleccionar la opción Filtrar por DN.</t>
  </si>
  <si>
    <t>Validar que al ingresar el DN en el campo "Ingresar el DN" nos permita generar el reporte.</t>
  </si>
  <si>
    <t>1. Ingresar al Mantenedor
2. Seleccionar la opcion "Reportes"
3. Se muestra opción "Migraciones"
4. Seleccionar combo lista 
5. Se muestran los filtros:
-Dia actual
-Rango de fechas
-Informacion Personal
-DN
-Codigo del plan
-Tipo de orden
6. Seleccionar "Filtrar por DN"
7. Muestra un nuevo campo llamado "Ingrese el DN"
8. Ingresar el DN a consultar</t>
  </si>
  <si>
    <t>Filtrar por DN (Datos no validos)</t>
  </si>
  <si>
    <t>Validar que al no ingresar el DN en el campo "Ingresar el DN" no permita generar el reporte.</t>
  </si>
  <si>
    <t>1. Ingresar al Mantenedor
2. Seleccionar la opcion "Reportes"
3. Se muestra opción "Migraciones"
4. Seleccionar combo lista 
5. Se muestran los filtros:
-Dia actual
-Rango de fechas
-Informacion Personal
-DN
-Codigo del plan
-Tipo de orden
6. Seleccionar "Filtrar por DN"
7. Muestra un nuevo campo llamado "Ingrese el DN"
8. No ingresar el DN a consultar</t>
  </si>
  <si>
    <t xml:space="preserve">Debera mostrar el texto “Ingrese el DN que desea consultar‘’ debajo del campo Ingrese el DN </t>
  </si>
  <si>
    <t>1. Ingresar al Mantenedor
2. Seleccionar la opcion "Reportes"
3. Se muestra opción "Migraciones"
4. Seleccionar combo lista 
5. Se muestran los filtros:
-Dia actual
-Rango de fechas
-Informacion Personal
-DN
-Codigo del plan
-Tipo de orden
6. Seleccionar "Filtrar por DN"
7. Muestra un nuevo campo llamado "Ingrese el DN"
8. Ingresar el DN a consultar
9.Permita descargar el archivo generado</t>
  </si>
  <si>
    <t>1. Ingresar al Mantenedor
2. Seleccionar la opcion "Reportes"
3. Se muestra opción "Migraciones"
4. Seleccionar combo lista 
5. Se muestran los filtros:
-Dia actual
-Rango de fechas
-Informacion Personal
-DN
-Codigo del plan
-Tipo de orden
6. Seleccionar "Filtrar por DN"
7. Muestra un nuevo campo llamado "Ingrese el DN"
8. Ingresar el DN a consultar
9. Permita generar y descargar el reporte
10. Abrir el archivo generado llamado "reporte_general"</t>
  </si>
  <si>
    <t>Código del plan</t>
  </si>
  <si>
    <t>Validar que al hacer clic en el combo lista “Seleccione la opción de generación de reporte” permita seleccionar la opción “Código del plan”</t>
  </si>
  <si>
    <t>1. Ingresar al Mantenedor
2. Seleccionar la opcion "Reportes"
3. Se muestra opción "Migraciones"
4. Seleccionar combo lista 
5. Se muestran los filtros:
-Dia actual
-Rango de fechas
-Informacion Personal
-DN
-Codigo del plan
-Tipo de orden
6. Seleccionar "Código del plan"</t>
  </si>
  <si>
    <t>Permite seleccionar la opcion "Código del plan" para filtrar</t>
  </si>
  <si>
    <t>Validar que al  seleccionar la opción “Código del plan”, muestre un nuevo campo “Ingrese código del plan” y el botón Generar reporte deshabilitado.</t>
  </si>
  <si>
    <t>1. Ingresar al Mantenedor
2. Seleccionar la opcion "Reportes"
3. Se muestra opción "Migraciones"
4. Seleccionar combo lista 
5. Se muestran los filtros:
-Dia actual
-Rango de fechas
-Informacion Personal
-DN
-Codigo del plan
-Tipo de orden
6. Seleccionar "Código del plan"
7. Muestra un nuevo campo llamado "Ingrese código del plan"</t>
  </si>
  <si>
    <t>Muestra el campo "Ingrese código del plan", al seleccionar la opción Código del plan.</t>
  </si>
  <si>
    <t>Validar que al ingresar el Código del plan, nos permita generar el reporte.</t>
  </si>
  <si>
    <t>1. Ingresar al Mantenedor
2. Seleccionar la opcion "Reportes"
3. Se muestra opción "Migraciones"
4. Seleccionar combo lista 
5. Se muestran los filtros:
-Dia actual
-Rango de fechas
-Informacion Personal
-DN
-Codigo del plan
-Tipo de orden
6. Seleccionar "Código del plan"
7. Muestra un nuevo campo llamado "Ingrese código del plan"
8. Ingresar código del plan</t>
  </si>
  <si>
    <t>Código del plan (Datos no validos)</t>
  </si>
  <si>
    <t>Validar que al no ingresar el Código del plan, no permita generar el reporte.</t>
  </si>
  <si>
    <t>1. Ingresar al Mantenedor
2. Seleccionar la opcion "Reportes"
3. Se muestra opción "Migraciones"
4. Seleccionar combo lista 
5. Se muestran los filtros:
-Dia actual
-Rango de fechas
-Informacion Personal
-DN
-Codigo del plan
-Tipo de orden
6. Seleccionar "Código del plan"
7.Muestra un nuevo campo llamado "Ingrese código del plan"
8.No ingresar código del plan</t>
  </si>
  <si>
    <t>Debera mostrar el texto “Ingrese el código de plan que desea consultar‘’ debajo del campo Ingrese el nuevo el código del plan</t>
  </si>
  <si>
    <t>1. Ingresar al Mantenedor
2. Seleccionar la opcion "Reportes"
3. Se muestra opción "Migraciones"
4. Seleccionar combo lista 
5. Se muestran los filtros:
-Dia actual
-Rango de fechas
-Informacion Personal
-DN
-Codigo del plan
-Tipo de orden
6. Seleccionar "Código del plan"
7. Muestra un nuevo campo llamado "Ingrese código del plan"
8. Ingresar código del plan
9.Permita descargar el archivo generado</t>
  </si>
  <si>
    <t>Tipo de Orden Onix</t>
  </si>
  <si>
    <t>Validar que al hacer clic en el combo lista “Seleccione la opción de generación de reporte” permita seleccionar la opción “Tipo de Orden”</t>
  </si>
  <si>
    <t>1. Ingresar al Mantenedor
2. Seleccionar la opcion "Reportes"
3. Se muestra opción "Migraciones"
4. Seleccionar combo lista 
5. Se muestran los filtros:
-Dia actual
-Rango de fechas
-Informacion Personal
-DN
-Codigo del plan
-Tipo de orden
6. Seleccionar "Tipo de Orden"</t>
  </si>
  <si>
    <t>Permite seleccionar la opcion "Tipo de Orden" para filtrar</t>
  </si>
  <si>
    <t xml:space="preserve">Validar que al  seleccionar la opción “Tipo de Orden”,muestre un combo lista “Seleccione el tipo de orden” y el botón Generar reporte deshabilitado. </t>
  </si>
  <si>
    <t>1. Ingresar al Mantenedor
2. Seleccionar la opcion "Reportes"
3. Se muestra opción "Migraciones"
4. Seleccionar combo lista 
5. Se muestran los filtros:
-Dia actual
-Rango de fechas
-Informacion Personal
-DN
-Codigo del plan
-Tipo de orden
6. Seleccionar "Tipo de Orden"
7. Muestra un nuevo combo lista llamado "Seleccione el tipo de orden"</t>
  </si>
  <si>
    <t>Muestra el combo lista "Sleccione el tipo de orden", al seleccionar la opción Tipo de Orden</t>
  </si>
  <si>
    <t>Validar que al  seleccionar combo lista “Seleccione el tipo de orden” , permita elegir entre dos opciones "O" (Onix) y "M" (Magento)</t>
  </si>
  <si>
    <t>1. Ingresar al Mantenedor
2. Seleccionar la opcion "Reportes"
3. Se muestra opción "Migraciones"
4. Seleccionar combo lista 
5. Se muestran los filtros:
-Dia actual
-Rango de fechas
-Informacion Personal
-DN
-Codigo del plan
-Tipo de orden
6. Seleccionar "Tipo de Orden"
7. Muestra un nuevo combo lista llamado "Seleccione el tipo de orden"
8. Al seleccionar el combo lista mostrara dos opciones:
-Onix "O"
-Magento "M"</t>
  </si>
  <si>
    <t>Muestra entre dos diferentes opciones el combo lista  "O" (Onix) y "M" (Magento), al seleccionar una se podra generar el reporte.</t>
  </si>
  <si>
    <t>Tipo de Orden Onix (Datos no validos)</t>
  </si>
  <si>
    <t>Validar que al no seleccionar combo lista “Seleccione el tipo de orden” , no permita elegir entre dos opciones "O" (Onix) y "M" (Magento)</t>
  </si>
  <si>
    <t xml:space="preserve">1. Ingresar al Mantenedor
2. Seleccionar la opcion "Reportes"
3. Se muestra opción "Migraciones"
4. Seleccionar combo lista 
5. Se muestran los filtros:
-Dia actual
-Rango de fechas
-Informacion Personal
-DN
-Codigo del plan
-Tipo de orden
6. No seleccionar "Tipo de Orden"
8. No seleccionar el combo lista </t>
  </si>
  <si>
    <t>Debera mostrar el texto “Seleccione una opción‘’ debajo del cambo lista Seleccione el tipo de orden</t>
  </si>
  <si>
    <t>1. Ingresar al Mantenedor
2. Seleccionar la opcion "Reportes"
3. Se muestra opción "Migraciones"
4. Seleccionar combo lista 
5. Se muestran los filtros:
-Dia actual
-Rango de fechas
-Informacion Personal
-DN
-Codigo del plan
-Tipo de orden
6. Seleccionar "Tipo de Orden"
7. Muestra un nuevo combo lista llamado "Seleccione el tipo de orden"
8. Al seleccionar el combo lista mostrara dos opciones:
-Onix "O"
-Magento "M"
9.Permita descargar el archivo generado</t>
  </si>
  <si>
    <t xml:space="preserve">1. Ingresar al Mantenedor
2. Seleccionar la opcion "Reportes"
3. Se muestra opción "Migraciones"
4. Seleccionar combo lista 
5. Se muestran los filtros:
-Dia actual
-Rango de fechas
-Informacion Personal
-DN
-Codigo del plan
-Tipo de orden
6. Seleccionar "Tipo de Orden"
7. Muestra un nuevo combo lista llamado "Seleccione el tipo de orden"
8. Al seleccionar el combo lista mostrara dos opciones:
-Onix "O"
-Magento "M"
9.Permita descargar el archivo generado
</t>
  </si>
  <si>
    <t xml:space="preserve">(Migracion Caribu) inicio de sesión DN  prepago </t>
  </si>
  <si>
    <t xml:space="preserve">Cualquier plan </t>
  </si>
  <si>
    <t xml:space="preserve">Validar que en la pantalla de consumo se muestre un slider ocn la opcion conocer planes </t>
  </si>
  <si>
    <t>1-App Movistar
2-Conexión a internet
3-Migración a plan de renta caribu cargado en BI 
4.- Slider NBA</t>
  </si>
  <si>
    <t xml:space="preserve">1.	Abrir aplicación Movistar MX
2. Pantalla de consumo
3. Slider - Conocer planes </t>
  </si>
  <si>
    <t xml:space="preserve">Al ingresar a la pantalla de consumo se deberá mostrar un slider con el boton conocer planes </t>
  </si>
  <si>
    <t xml:space="preserve">Slider boton conocer planes </t>
  </si>
  <si>
    <t xml:space="preserve">Validar que al darle clic en el botón conocer plane mande a la pantalla de los planes directamente  </t>
  </si>
  <si>
    <t xml:space="preserve">Al darle clic al boton "conocer mas planes" mandara a la parrilla de los planes directamente. </t>
  </si>
  <si>
    <t>Menú Hamburguesa Swich Activado desde mantenedor</t>
  </si>
  <si>
    <t>Validar que el segmento prepago muestre en el menu hamburguesa la opción "Pasate a un plan"</t>
  </si>
  <si>
    <t>1-App Movistar
2-Conexión a internet
3-Migración a plan de renta caribu 
4.- Pasate a un plan</t>
  </si>
  <si>
    <t>1.	Abrir aplicación Movistar MX
2.Menú hamburguesa
3. Pasate a un Plan</t>
  </si>
  <si>
    <t xml:space="preserve">Al ser un dn apto para migración caribu mostrará la opcion pasate a un plan </t>
  </si>
  <si>
    <t xml:space="preserve">Inicio de sesión DN  prepago  </t>
  </si>
  <si>
    <t xml:space="preserve">Switch Migracione Desactivado desde mantenedor </t>
  </si>
  <si>
    <t>Validar que al estar desactivado el swich de migraciones en mantenedor al ingresar al menu hamburguesa de la app NO muestre la opción "Pasate a un plan"</t>
  </si>
  <si>
    <t>1-App Movistar
2-Conexión a internet
3-Migración a plan de renta caribu 
4.-Nio mostrar Pasate a un plan</t>
  </si>
  <si>
    <t>1.	Abrir aplicación Movistar MX
2.Menú hamburguesa
3. No mostrar Pasate a un Plan</t>
  </si>
  <si>
    <t>No se debera mostrar la opcion de migraciones Pasate a un plan cuando el swich de migraciones se encuentre desactivado desde mantenedor</t>
  </si>
  <si>
    <t xml:space="preserve">Pasate a un plan </t>
  </si>
  <si>
    <t>Validar que al darle clic en la opcion pasate un plan nos mande al la pantalla de "Pasate a un plan"</t>
  </si>
  <si>
    <t xml:space="preserve">Se deberá mostrar una pantalla azul "Pasate a un plan" al darle clic a la opcion pasate a un plan </t>
  </si>
  <si>
    <t xml:space="preserve">Pantalla Pasate a un plan </t>
  </si>
  <si>
    <t>Botón pasarme a un plan</t>
  </si>
  <si>
    <t>Validar que se muestre el boton verde "Pasarme a un plan"</t>
  </si>
  <si>
    <t xml:space="preserve">1-App Movistar
2-Conexión a internet
3-Migración a plan de renta caribu 
4.- Pasate a un plan
</t>
  </si>
  <si>
    <t>1.	Abrir aplicación Movistar MX
2.Menú hamburguesa
3. Pasate a un Plan
4.pantalla pasate a un plan
5.- boton pasarme a un plan</t>
  </si>
  <si>
    <t>Se debera mostrar un boton verde con el texto "Pasarme a un plan"</t>
  </si>
  <si>
    <t>Validar que al darle clic en el botón pasarme a un plan mande a la parrilla de planes</t>
  </si>
  <si>
    <t>Al darle clic al botón" pasarme a un plan " deberá mandar a la parrilla de los planes</t>
  </si>
  <si>
    <t>Validar se muestren los planes configurados para Pasate a un plan</t>
  </si>
  <si>
    <t xml:space="preserve">1-App Movistar
2-Conexión a internet
3-Migración a plan de renta caribu caribu 
4.- Pasate a un plan
</t>
  </si>
  <si>
    <t>1.	Abrir aplicación Movistar MX
2.Menú hamburguesa
3. Opción Pasate a un Plan</t>
  </si>
  <si>
    <t>Validar que la funcionalidad del botón Lo quiero sea la correcta y nos permita avanzar</t>
  </si>
  <si>
    <r>
      <t xml:space="preserve">se deberá poder continuar al momento de dar clic en </t>
    </r>
    <r>
      <rPr>
        <b/>
        <sz val="10"/>
        <color rgb="FF000000"/>
        <rFont val="Calibri"/>
        <family val="2"/>
      </rPr>
      <t xml:space="preserve">Lo quiero </t>
    </r>
  </si>
  <si>
    <t xml:space="preserve">Confirma tu identidad </t>
  </si>
  <si>
    <t xml:space="preserve">Confirmacion de identidad </t>
  </si>
  <si>
    <t>Validar que se muestre la pantalla solciitando datos personales para la confimació de identidad</t>
  </si>
  <si>
    <t xml:space="preserve">Se debera mostrar una pantalla de confirmación de indentidad solicitando los siguentes datos: 
1.- Correo electrónico
2.- Telefono de contacto 
3.- RFC con Homoclave </t>
  </si>
  <si>
    <t>Confirmacion de identidad datos incorrectos</t>
  </si>
  <si>
    <t>Validar que se muestre warning en cada campo de texto</t>
  </si>
  <si>
    <t>Se debera mostrar un warning en cada campo de texto de datos personal es al clocar información incorrecta</t>
  </si>
  <si>
    <t xml:space="preserve">Botón Continuar </t>
  </si>
  <si>
    <t xml:space="preserve">Validar que al seleccionar el botón continuar permita avanzar a la pantalla de  check out </t>
  </si>
  <si>
    <t>Al darle clic al boton conitnuar deberá mandar a la pantalla de check out (dirección de facturación)</t>
  </si>
  <si>
    <t xml:space="preserve">Boton Editar datos de contacto </t>
  </si>
  <si>
    <t xml:space="preserve">Validar que al seleccionar el botón Editar contactos  permita la edición de los datos reviamente ingresados </t>
  </si>
  <si>
    <t>Al darle clic en el btón Editar contactos deberá permitir la edición de los datos previamente ingresados para la confirmación de identidad</t>
  </si>
  <si>
    <t xml:space="preserve">Boton Guardar y continuar / botón cancelar   </t>
  </si>
  <si>
    <t>Validar que al presionar el botón de guardar y continuar permita guardar los datos y avanzar a la siguiente pantalla y al darle clic en cancelar no se guarden los datos</t>
  </si>
  <si>
    <t>1-App Movistar
2-Conexión a internet
3-Migración a plan de renta caribu caribu
4.- Pasate a un plan</t>
  </si>
  <si>
    <t>1. Abrir aplicación Movistar MX
2.Menú hamburguesa
3. Opción Pasate a un Plan</t>
  </si>
  <si>
    <t>Al presionar el botón de guardar y continuar permita guardar los datos y avanzar a la siguiente pantalla y al darle clic en cancelar no se guarden los datos</t>
  </si>
  <si>
    <t>Datos incorrectos</t>
  </si>
  <si>
    <t xml:space="preserve">Validar que al ingresar los datos incorrectos se bloquee la pantalla y no permita continuar con el fliujo </t>
  </si>
  <si>
    <t xml:space="preserve">Al ingresar los datos incorrectos en alfguno de los siguientes puntos:
1.- Correo electrónico erroneo
2.- Telefono de contacto erroneo
3.- RFC con Homoclave  erroneo
se bloquee el botón y no permita continuar con el flujo </t>
  </si>
  <si>
    <t>RFC en Blacklist</t>
  </si>
  <si>
    <t xml:space="preserve">Validar que al ingresar los datos correctos junto con un RFC que se encuentre en blacklist no permita continuar con el fliujo </t>
  </si>
  <si>
    <t>Al ingresar los datos correctos y RFC en blacklist no permite avanzar a la siguiente pantalla</t>
  </si>
  <si>
    <t xml:space="preserve">Validación de la nueva pantalla de error </t>
  </si>
  <si>
    <t> Validar que al seleccionar el boton "Regresar al inicio", nos redirija a la pantalla de home</t>
  </si>
  <si>
    <t>Muestra una nueva pantalla "Ups, Ocurrio algo inesperado con tu migración, para obtener mas información acude a tu centro de atención mas cercano Movistar"
Boton "Regresar al inicio"</t>
  </si>
  <si>
    <t>Validación del nuevo boton para el regreso a Home</t>
  </si>
  <si>
    <t> Validar que muestre una nueva pantalla indicando el error con la migración</t>
  </si>
  <si>
    <t>Nos redirige a la pantalla de Home</t>
  </si>
  <si>
    <t>RFC para personas morales</t>
  </si>
  <si>
    <t>Validación del RFC</t>
  </si>
  <si>
    <t> Validar que no permita continuar despues de ingresar un RFC de persona moral</t>
  </si>
  <si>
    <t>Muestra un mensaje de error en la parte de inferior del campo RFC "RFC invalido", ya que el RFC de una persona moral (12 caracteres) y la APP solo admite RFC de personas fisicas (13 caracteres)</t>
  </si>
  <si>
    <t>Intermitencias de Conexión</t>
  </si>
  <si>
    <t> Validar que al tener intermitencia con la red o desconexión , muestre la nueva pantalla de error</t>
  </si>
  <si>
    <t>1. Abrir aplicación Movistar MX
2.Menú hamburguesa
3. Opción Pasate a un Plan
4. Tener intermitencia o en su defecto desconectar al hacer el proceso de consulta</t>
  </si>
  <si>
    <t>Dirección de facturación</t>
  </si>
  <si>
    <t>Debe permitir colocar la información de dirección de facturación</t>
  </si>
  <si>
    <t>Pantalla para ingresar datos:
-Calle
-Número exterior
-Número interior
-Código Postal
-Colonia
-Delegación o Municipio
-Botón siguiente (se activa hasta tener la información completa)</t>
  </si>
  <si>
    <t>Se valida pantalla de contrato con redireccionamiento a los links que contiene y check box</t>
  </si>
  <si>
    <t>Pantalla con los siguientes elementos:
-Título
-Texto con links
-Link Contrato
-Link Claúsulas
-Link Carta de derechos
-Link Políticas
-Chel box Manifiesto mi consentimiento
-Check box Acepto términos y condiciones
Botón siguiente</t>
  </si>
  <si>
    <t xml:space="preserve">Validar información de contrato </t>
  </si>
  <si>
    <t>Se verifica la información del contrato</t>
  </si>
  <si>
    <t>Banner de error</t>
  </si>
  <si>
    <t>Validar que al tener algun error en el flujo se muestre banner</t>
  </si>
  <si>
    <t xml:space="preserve">1-App Movistar
-Finalizar el flujo hasta pantalla exitosa
-Menú hamburguesa
Pasate a un  plan
</t>
  </si>
  <si>
    <t xml:space="preserve">Se muestra banner rojo inferior con texto:
"Ups, por el momento no se puede realizar esta opión.Inténtalo más tarde"
</t>
  </si>
  <si>
    <t>Flujo exitoso</t>
  </si>
  <si>
    <t>Pantalla de éxito</t>
  </si>
  <si>
    <t>Verificar información en la pantalla de éxito</t>
  </si>
  <si>
    <t>Se muestra información del plan:
-Orden
-Plan-Total del plan
-Fianza
-Renta mensual
Datos personales:
-Nombre
-Correo
-Teléfono</t>
  </si>
  <si>
    <t>Tu cambio esta en proceso</t>
  </si>
  <si>
    <t>Validar pantalla cambio en proceso</t>
  </si>
  <si>
    <t xml:space="preserve">Se muestra pantalla con elementos:
-Tu cambio está en proceso
-Imagen
</t>
  </si>
  <si>
    <t>Procesando cambio</t>
  </si>
  <si>
    <t>Debe mostrar spinner de carga y enviar a consumo</t>
  </si>
  <si>
    <t xml:space="preserve">Se muestra spinner de carga y envía a pantalla de consumo con el plan elegido en la migración
</t>
  </si>
  <si>
    <t>Banner ya tienes un plan</t>
  </si>
  <si>
    <t>Debe mostrar banner en la pantalla de consumo</t>
  </si>
  <si>
    <t>Se muestra banner "¡Listo! Ya tienes un plan XXXXX ¡Disfrutálo!</t>
  </si>
  <si>
    <t xml:space="preserve">(Migracion Normal) inicio de sesión DN  prepago </t>
  </si>
  <si>
    <t xml:space="preserve">Menú Hamburguesa </t>
  </si>
  <si>
    <t>1-App Movistar
2-Conexión a internet
3-Migración a plan de renta
4.- Pasate a un plan</t>
  </si>
  <si>
    <t>1. Abrir aplicación Movistar MX
2.Menú hamburguesa
3. Pasate a un Plan</t>
  </si>
  <si>
    <t xml:space="preserve">Al ser un dn apto para migración  mostrará la opcion pasate a un plan </t>
  </si>
  <si>
    <t>1-App Movistar
2-Conexión a internet
3-Migración a plan de renta caribu
4.- Pasate a un plan</t>
  </si>
  <si>
    <t>1. Abrir aplicación Movistar MX
2.Menú hamburguesa
3. Pasate a un Plan
4.pantalla pasate a un plan
5.- boton pasarme a un plan</t>
  </si>
  <si>
    <t>1-App Movistar
2-Conexión a internet
3-Migración a plan de renta 
4.- Pasate a un plan</t>
  </si>
  <si>
    <t>Historial crediticio</t>
  </si>
  <si>
    <t>Campo RFC</t>
  </si>
  <si>
    <t>Validar campo de texto para RFC</t>
  </si>
  <si>
    <t>Campo RFC permite clocar datos correctamente
Se muestra tooltip</t>
  </si>
  <si>
    <t xml:space="preserve">Tooltip pantalla “Si no conoces tu RFC, encuéntralo aquí” </t>
  </si>
  <si>
    <t xml:space="preserve">Se muestra Si no conoces tu RFC, encuéntralo *aquí (link a página de hacienda) </t>
  </si>
  <si>
    <t>Preguntas</t>
  </si>
  <si>
    <t> Validar que muestre y permita responder las preguntas de historial</t>
  </si>
  <si>
    <t xml:space="preserve">Se muestran las preguntas:
*¿Tienes tarjeta de crédito vigente
* ¿En los últimos dos años recibiste un crédito automotriz?
*¿Recibiste un crédito hipotecario en los últimos 6 años?
 Con sus respectivas casillas para responder SI/NO
</t>
  </si>
  <si>
    <t>Check box Autorizo y Avsio de privacidad</t>
  </si>
  <si>
    <t> Validar que muestre check box para autorizar y el aviso de privacidad</t>
  </si>
  <si>
    <t>Se muestran los check box:
*Autorizo a Telefónic
a Movistar a consultar el buró de crédito  *Acepto el aviso de privacidad que contiene un vínculo para visualizar el aviso de privacidad (Link redirecciona al aviso de privacidad)</t>
  </si>
  <si>
    <t>Botón continuar y spinner</t>
  </si>
  <si>
    <t> Validar que permite continuar despues de seleccionar todo la información</t>
  </si>
  <si>
    <t>Se muestra el botón habilitado para continuar
Spinner de carga indica que el buró esta siendo revisado</t>
  </si>
  <si>
    <t> Validar que no permita continuar despues de seleccionar toda la información</t>
  </si>
  <si>
    <t xml:space="preserve">Se muestra el botón habilitado para continuar
-Spinner de carga indica que el buró esta siendo revisado
</t>
  </si>
  <si>
    <t>1. Abrir aplicación Movistar MX
2.Menú hamburguesa
3. Pasate a un Plan
4.pantalla pasate a un plan
5.- boton pasarme a un plan
6.-Tener intermitencia o en su defecto desconectar al hacer el proceso de consulta</t>
  </si>
  <si>
    <t xml:space="preserve">Beneficios de tener un plan </t>
  </si>
  <si>
    <t xml:space="preserve">Muestra información con los beneficios que tenemos </t>
  </si>
  <si>
    <t>Se muestran los beneficios que se tienen
Botón continuar</t>
  </si>
  <si>
    <t xml:space="preserve">Validar que en el resumen de compra se encuentren los elementos correspondientes al plan seleccionado. </t>
  </si>
  <si>
    <t xml:space="preserve">1-App Movistar
2-Conexión a internet
3-Pasate a un plan </t>
  </si>
  <si>
    <t xml:space="preserve">"1. Abrir la APP Movistar MX
2. Se muestra pantalla  de consumo
3. ir al menú  hamburguesa
4.Pasate a un plan
5. Resumen de compra </t>
  </si>
  <si>
    <t xml:space="preserve">Se deberán mostrar los siguientes
los siguientes elementos:
*Plan - Costo
*Domiciliación aplicada - Costo
*Costo del plan con descuento
*Mensualidad de tu nueva línea 
*Fianza anual $200
*Envío- Gratis
*Paga hoy
*Texto dinamico en gris. </t>
  </si>
  <si>
    <t>Tool Tip naranja</t>
  </si>
  <si>
    <t xml:space="preserve">Validar que al seleccionar el Tool Tip naranja nos muestre el siguiente mensaje  “Este monto corresponde a la fianza anual, no es un anticipo de tu renta”. </t>
  </si>
  <si>
    <r>
      <t xml:space="preserve">Al seleccionar el Tool tip naranja debera mostrar el siguiente mensaje  </t>
    </r>
    <r>
      <rPr>
        <b/>
        <sz val="10"/>
        <color rgb="FF000000"/>
        <rFont val="Calibri"/>
        <family val="2"/>
      </rPr>
      <t xml:space="preserve">“Este monto corresponde a la fianza anual, no es un anticipo de tu renta”. </t>
    </r>
  </si>
  <si>
    <t xml:space="preserve">En caso de estar encendido el texto dinámico en la app deberá decir :
Tu renta mensual se verá reflejada en tu próxima factura y deberás pagarla dentro de tu siguiente ciclo de pago.  (en caso de estar apagado no deberá mostrarse) </t>
  </si>
  <si>
    <t xml:space="preserve">Se deberá de poder agregar un numero telefónico y numero adicional </t>
  </si>
  <si>
    <t>Check out</t>
  </si>
  <si>
    <t xml:space="preserve">Validar que al ingresar los datos incorrectos se bloquee la pantalla y no permita continuar con el flujo </t>
  </si>
  <si>
    <t xml:space="preserve">"1. Abrir la APP Movistar MX
2. Se muestra pantalla  de consumo
3. ir al menú  hamburguesa
4.Pasate a un plan
5. Resumen de compra 
6.- Check out </t>
  </si>
  <si>
    <t>Spinner de carga</t>
  </si>
  <si>
    <t xml:space="preserve">Validar que al darle clic al boton siguiente aparezca un spinner de carga </t>
  </si>
  <si>
    <t>Se deberá mostrar un spinner de carga con el siguiente texto " Esto puede tomar algo de tiempo, por favor no actualices tu pantalla"</t>
  </si>
  <si>
    <t>1-App Movistar
2-Conexión a internet
3-Pasate a un plan 
4.- Contar con un DN prepago</t>
  </si>
  <si>
    <t xml:space="preserve">"1. Abrir la APP Movistar MX
2. Se muestra pantalla  de consumo
3. ir al menú  hamburguesa
4.Seleccionar la opción Pasate a un Plan 
5.Seleccionar la opción agregar
6. Seleccionar el botón continuar.
7. Seleccionar el plan deseado.
8. Clic al botón contratar </t>
  </si>
  <si>
    <t>Validar que redireccione correctamente de la pantalla de Multipagos</t>
  </si>
  <si>
    <t>"1. Abrir la APP Movistar MX
2. Se muestra pantalla  de consumo
3. ir al menú  hamburguesa
4.Seleccionar la opción de Pasate a un plan
5.Seleccionar la opción agregar
6. Seleccionar el botón continuar.
7. Seleccionar el plan deseado.
8. Clic al botón contratar
9. Pantalla resumen de compra.
10. Se ve botón de chekbox
11.No Seleccionar el Checkbox
12.pantalla checkout
13.- Multipagos</t>
  </si>
  <si>
    <t xml:space="preserve">Se deberán mostrar los siguientes elementos: 
*Número de Folio
*Referencia, Concepto del pago 
*Importe a pagar
*Opciones de pago ya sea tarjeta de crédito, débito o American Express 
*el botón Regresar </t>
  </si>
  <si>
    <t>Medio de Pago (ingresar tu método de Pago)</t>
  </si>
  <si>
    <t xml:space="preserve">Validar que se puedan ingresar los metodos de pago (Tarjeta Debito/Credito) o (American Express) para proceder con el pago </t>
  </si>
  <si>
    <t xml:space="preserve">Se deberan ingresar los siguientes datos de la tarjeta para el pago: 
-Nombre del titular 
-Numero de Tarjeta 
-Fecha de Vencimiento
-Cvv
Botón pagar 
</t>
  </si>
  <si>
    <t xml:space="preserve">Pagar </t>
  </si>
  <si>
    <t xml:space="preserve">Botón Pagar /regresar </t>
  </si>
  <si>
    <t>Validar que al presionar el botón de pagar nos mande información sobre el pago y nos permita continuar con el pago / en caso de seleccionar regresar nos mandara de nuevo a ingresar datos de pago</t>
  </si>
  <si>
    <t>Al darle clic en pagar deberá mandar información del pago y permitirá continuar con el pago/ En caso de seleccionar el boton  rgresar mandara de nuevo a ingresar datos del pago</t>
  </si>
  <si>
    <t>Redespacho</t>
  </si>
  <si>
    <t>Pago exitoso cerrar la APP en segundo plano</t>
  </si>
  <si>
    <t xml:space="preserve">Validar que al cerrar por completo la APP y la direccion de pantalla multipagos, no genere algun tipo de orden Onix o Magento </t>
  </si>
  <si>
    <t>"1. Abrir la APP Movistar MX
2. Se muestra pantalla  de consumo
3. ir al menú  hamburguesa
4.Seleccionar la opción de Pasate a un plan
5.Seleccionar la opción agregar
6. Seleccionar el botón continuar.
7. Seleccionar el plan deseado.
8. Clic al botón contratar
9. Pantalla resumen de compra.
10. Se ve botón de chekbox
11.No Seleccionar el Checkbox
12.pantalla checkout
13.- Multipagos
14.- Cerrar la aplicacion por completo sin abrirla</t>
  </si>
  <si>
    <t>Al cerrar la APP y la pantalla de multipagos no tiene que generar alguna orden Onix o Magento</t>
  </si>
  <si>
    <t>Cancelación de redireccionamiento de multipagos a la APP</t>
  </si>
  <si>
    <t>Validar que al darle clic al botón cancelar no redirigirá de nuevo a la APP Movistar , asi cortando el flujo</t>
  </si>
  <si>
    <t>"1. Abrir la APP Movistar MX
2. Se muestra pantalla  de consumo
3. ir al menú  hamburguesa
4.Seleccionar la opción de Pasate a un plan
5.Seleccionar la opción agregar
6. Seleccionar el botón continuar.
7. Seleccionar el plan deseado.
8. Clic al botón contratar
9. Pantalla resumen de compra.
10. Se ve botón de chekbox
11.No Seleccionar el Checkbox
12.pantalla checkout
13.- Multipagos
14.- Seleccionar boton cancelar</t>
  </si>
  <si>
    <t>Al seleccionar el boton cancelar no tiene que generar alguna orden Onix o Magento la migración</t>
  </si>
  <si>
    <t>Mantenedor/reportes</t>
  </si>
  <si>
    <t>Validar que el DN aparezca sin alguna orden al revisar su status en el mantenedor migraciones/reportes</t>
  </si>
  <si>
    <t>1-App Movistar
2-Conexión a internet
3-Pasate a un plan 
4.- Contar con un DN prepago
5.- Tener acceso a Mantenedor QA</t>
  </si>
  <si>
    <t>1.- Abrir Mantenedor QA
2.- Seleccionar Reportes
3.- Seleccionar Migraciones
4.- Filtrar por Datos
5.- Descargar reporte</t>
  </si>
  <si>
    <t>El DN no tendra que tener algun tipo de orden Onix o Magento al revisarlo en el mantenedor migraciones/reporte</t>
  </si>
  <si>
    <t>Botón continuar</t>
  </si>
  <si>
    <t>Validar que al darle clic al botón continuar redirigirá de nuevo a la APP Movistar y muestre la pantalla de cambio exitoso</t>
  </si>
  <si>
    <t>Al darle clic en el botón de continuar debera redireccionar de nuevo a  APP Movistar y deberá mostrar la pantalla de cambio exitoso</t>
  </si>
  <si>
    <t xml:space="preserve">Validar la pantalla de cambio exitoso en azul </t>
  </si>
  <si>
    <r>
      <t xml:space="preserve">Al concluir con el pago se deberá mostar una patalla de cambio exitoso en la APP con los siguientes elementos:
¡Cambio Exitoso!
Recibiras un correo de confiirmación 
¡Listo! ahora tienes un plan (palomita verde)
Orden (numero)
Plan: 
Domiciliación aplicada 
Total del plan 
Pagaste
Renta Mensual
</t>
    </r>
    <r>
      <rPr>
        <b/>
        <sz val="10"/>
        <color rgb="FF000000"/>
        <rFont val="Calibri"/>
        <family val="2"/>
      </rPr>
      <t xml:space="preserve">Datos Personales 
</t>
    </r>
    <r>
      <rPr>
        <sz val="10"/>
        <color rgb="FF000000"/>
        <rFont val="Calibri"/>
        <family val="2"/>
      </rPr>
      <t>Nombre 
Correo electronico
Telefono</t>
    </r>
  </si>
  <si>
    <t>Bloqueo de pantalla</t>
  </si>
  <si>
    <t xml:space="preserve">Validar que al seleccionar las diferentes opciones RSOS, Recarga, Compra, Movistar libre, muestre la pantalla de cambio en proceso </t>
  </si>
  <si>
    <t>Se debera bloquear las opciones con la pantalla de cambio en proceso al seleccionar las opciones: RSOS, Recarga, Compra y Movistar libre.</t>
  </si>
  <si>
    <t xml:space="preserve">Caso de prueba </t>
  </si>
  <si>
    <t xml:space="preserve">Pruebas </t>
  </si>
  <si>
    <t xml:space="preserve">Modulo </t>
  </si>
  <si>
    <t>Comentarios</t>
  </si>
  <si>
    <t># de casos</t>
  </si>
  <si>
    <t>Columna1</t>
  </si>
  <si>
    <t xml:space="preserve">Pasa GB </t>
  </si>
  <si>
    <r>
      <t xml:space="preserve">1. Visualización de la funcionalidad 
2. Pase de GB a otro DN 
</t>
    </r>
    <r>
      <rPr>
        <sz val="11"/>
        <color rgb="FFFF0000"/>
        <rFont val="Calibri"/>
        <family val="2"/>
        <scheme val="minor"/>
      </rPr>
      <t>3. Validación en CRM y AA</t>
    </r>
    <r>
      <rPr>
        <sz val="11"/>
        <color theme="1"/>
        <rFont val="Calibri"/>
        <family val="2"/>
        <scheme val="minor"/>
      </rPr>
      <t xml:space="preserve">
</t>
    </r>
    <r>
      <rPr>
        <sz val="11"/>
        <color rgb="FFFF0000"/>
        <rFont val="Calibri"/>
        <family val="2"/>
        <scheme val="minor"/>
      </rPr>
      <t>4. Pide GB a otro DN
5. Validación en CRM y AA</t>
    </r>
  </si>
  <si>
    <t xml:space="preserve">1. Prepago 
2. Pospago/Hibrido </t>
  </si>
  <si>
    <t>De momento solo para Pospago/Hibrido</t>
  </si>
  <si>
    <t xml:space="preserve">Se le  modifico  el texto  en el  campo  funcionalidad </t>
  </si>
  <si>
    <t xml:space="preserve">1. Funcionalidad apagada/ encedida en mantenedor 
2. Banner dentro del APP </t>
  </si>
  <si>
    <t xml:space="preserve">1. Prepago 
2. Pospago
3. Hibrido </t>
  </si>
  <si>
    <t xml:space="preserve">1. Visualización dentro del APP </t>
  </si>
  <si>
    <t>Solo se validará con un segmento y se deja una configuración fija en QA</t>
  </si>
  <si>
    <t>Solo quedarian 8 casos .ya que  se va atener una configuracion  fija de QA en el mantenedor</t>
  </si>
  <si>
    <r>
      <t xml:space="preserve">1. Visualización dentro del APP 
2. Flujo completo hasta la pasarela de pagos </t>
    </r>
    <r>
      <rPr>
        <sz val="11"/>
        <color rgb="FFFF0000"/>
        <rFont val="Calibri"/>
        <family val="2"/>
        <scheme val="minor"/>
      </rPr>
      <t>cuando se apunta a legados productivos
3. Flujo completo cuando se apunta a legados en QA</t>
    </r>
  </si>
  <si>
    <t xml:space="preserve">1. Pospago/Hibrido </t>
  </si>
  <si>
    <t>Se deja un configuración fija en QA</t>
  </si>
  <si>
    <t>1-Flujohasta la pasarela de pagos a puntado a productivos.
2-Flujo  completo  cuando se apunta a QA</t>
  </si>
  <si>
    <r>
      <t xml:space="preserve">1. Visualización dentro del APP 
2. Compra de SVA 
3. Asignación de beneficios 
</t>
    </r>
    <r>
      <rPr>
        <sz val="11"/>
        <color rgb="FFFF0000"/>
        <rFont val="Calibri"/>
        <family val="2"/>
        <scheme val="minor"/>
      </rPr>
      <t>4. Desactivación</t>
    </r>
    <r>
      <rPr>
        <sz val="11"/>
        <color theme="1"/>
        <rFont val="Calibri"/>
        <family val="2"/>
        <scheme val="minor"/>
      </rPr>
      <t xml:space="preserve">
</t>
    </r>
    <r>
      <rPr>
        <sz val="11"/>
        <color rgb="FFFF0000"/>
        <rFont val="Calibri"/>
        <family val="2"/>
        <scheme val="minor"/>
      </rPr>
      <t xml:space="preserve">5. Validación en CRM activación </t>
    </r>
  </si>
  <si>
    <t xml:space="preserve">1. Prepago 
2. Pospago/Hibrido
 </t>
  </si>
  <si>
    <t>Replicar en cada segmento y solo un SVA por segmento</t>
  </si>
  <si>
    <t>10 casos</t>
  </si>
  <si>
    <t>Se debe editar los casos para que se homologuen  todo los  segmentos . ya se tienen marcados lo que se  pueden quitar.</t>
  </si>
  <si>
    <r>
      <t xml:space="preserve">1. Visualización dentro del APP 
2. Compra de recarga 
3. Asignación de beneficios 
</t>
    </r>
    <r>
      <rPr>
        <sz val="11"/>
        <color rgb="FFFF0000"/>
        <rFont val="Calibri"/>
        <family val="2"/>
        <scheme val="minor"/>
      </rPr>
      <t>4. Pago de deuda total</t>
    </r>
  </si>
  <si>
    <t>1. Prepago</t>
  </si>
  <si>
    <t>4 casos</t>
  </si>
  <si>
    <t xml:space="preserve">1. Visualización dentro del APP 
2. Personalización 
3. Asignación de beneficios </t>
  </si>
  <si>
    <t xml:space="preserve">1. Visualización dentro del APP 
2. Compra de bono
3. Asignación de beneficios </t>
  </si>
  <si>
    <t xml:space="preserve">1. Visualización dentro del APP 
2. Validación de beneficios mostrados </t>
  </si>
  <si>
    <t xml:space="preserve">1. Visualización dentro del APP 
2. Pago de factura
3. Asignación de beneficios 
4. Visualización en graficas de consumo </t>
  </si>
  <si>
    <t xml:space="preserve">1. Pospago 
2. Hibrido </t>
  </si>
  <si>
    <t xml:space="preserve">1. Visualización dentro del APP 
</t>
  </si>
  <si>
    <t xml:space="preserve">1. Visualización dentro del APP 
2. Agregar mas lineas </t>
  </si>
  <si>
    <t xml:space="preserve">1. Prepago </t>
  </si>
  <si>
    <t xml:space="preserve">1. Poder realizar el registro de un nuevo DN 
2. Envio de mensaje por sms para registro 
3. Registro exitoso 
4. Asignación de bono
5. Pantalla de consumos </t>
  </si>
  <si>
    <t xml:space="preserve">1. Visualización dentro del APP 
2. Pago de recarga 
3. Asignación de beneficios 
4. Visualización en graficas de consumo </t>
  </si>
  <si>
    <t xml:space="preserve">1. Prepago  
2. Hibrido </t>
  </si>
  <si>
    <t>Se deja un configuración fija en QA
Con R3 (sin pago inicial) y R1 ó R2 (con pago inicial y redirección a pasarela de pagos)</t>
  </si>
  <si>
    <t xml:space="preserve">En esta matriz  no se tienen  los casos </t>
  </si>
  <si>
    <t>REPORTE DE DEFECTOS - CERTIFICACIÓN</t>
  </si>
  <si>
    <t>* Bloques de apps</t>
  </si>
  <si>
    <t>Primera Versión</t>
  </si>
  <si>
    <t>Segunda Versión</t>
  </si>
  <si>
    <t>Tercer Versión</t>
  </si>
  <si>
    <t>Cuarta Versión</t>
  </si>
  <si>
    <t>Quinta Versión</t>
  </si>
  <si>
    <t xml:space="preserve">ID Defecto </t>
  </si>
  <si>
    <t>Plataforma</t>
  </si>
  <si>
    <t>Suministrador</t>
  </si>
  <si>
    <t>Tipificación</t>
  </si>
  <si>
    <t>Fecha Alta</t>
  </si>
  <si>
    <t>Descripción</t>
  </si>
  <si>
    <t>ID Caso de prueba asociado</t>
  </si>
  <si>
    <t>Asignado a:</t>
  </si>
  <si>
    <t>Fecha compromiso:</t>
  </si>
  <si>
    <t>Área:</t>
  </si>
  <si>
    <t>Estatus</t>
  </si>
  <si>
    <t>Fecha Solución:</t>
  </si>
  <si>
    <t xml:space="preserve">Ciclos de Prueba (re test) </t>
  </si>
  <si>
    <t xml:space="preserve">Comentarios </t>
  </si>
  <si>
    <t>Clasificación</t>
  </si>
  <si>
    <t>Fecha
hora</t>
  </si>
  <si>
    <t>Desarrollo</t>
  </si>
  <si>
    <t>Actividad (solo análisis)</t>
  </si>
  <si>
    <t>Origen</t>
  </si>
  <si>
    <t>Estatus (docum)</t>
  </si>
  <si>
    <t>Prioridad</t>
  </si>
  <si>
    <t>Status</t>
  </si>
  <si>
    <t>Impacto</t>
  </si>
  <si>
    <t>Tipo de Prueba</t>
  </si>
  <si>
    <t>TIPO DE DEFECTO</t>
  </si>
  <si>
    <t>Tipo de Ejecución</t>
  </si>
  <si>
    <t>Área</t>
  </si>
  <si>
    <t>Validacion por Legados</t>
  </si>
  <si>
    <t>DOCUMENTACIÓN</t>
  </si>
  <si>
    <t>SCL</t>
  </si>
  <si>
    <t>DOCUMENTAL TECNICA</t>
  </si>
  <si>
    <t>POR INICIAR</t>
  </si>
  <si>
    <t>Componente</t>
  </si>
  <si>
    <t>Demanda</t>
  </si>
  <si>
    <t>TESTWARE</t>
  </si>
  <si>
    <t>FE</t>
  </si>
  <si>
    <t>INSTALACIÓN</t>
  </si>
  <si>
    <t>EN CURSO</t>
  </si>
  <si>
    <t xml:space="preserve">Medio </t>
  </si>
  <si>
    <t>100% Automatizado</t>
  </si>
  <si>
    <t>EXTRANET</t>
  </si>
  <si>
    <t>FUNCIONAL</t>
  </si>
  <si>
    <t>Bajo</t>
  </si>
  <si>
    <t>Usuario</t>
  </si>
  <si>
    <t>ONIX</t>
  </si>
  <si>
    <t>DOCUMENTAL FUNCIONAL</t>
  </si>
  <si>
    <t>PENDIENTE</t>
  </si>
  <si>
    <t>100% Automatizado Mantenimiento</t>
  </si>
  <si>
    <t>Certificación</t>
  </si>
  <si>
    <t>SAR</t>
  </si>
  <si>
    <t>INFRAESTRUCTURA</t>
  </si>
  <si>
    <t>Performace</t>
  </si>
  <si>
    <t>SOA</t>
  </si>
  <si>
    <t>Semi-Automatizado</t>
  </si>
  <si>
    <t>Proyecto</t>
  </si>
  <si>
    <t>P+S 2.6</t>
  </si>
  <si>
    <t>PORTABILIDAD</t>
  </si>
  <si>
    <t>DSA</t>
  </si>
  <si>
    <t>Semi-Automatizado Mantenimiento</t>
  </si>
  <si>
    <t>E-COMMERCE</t>
  </si>
  <si>
    <t>F2 Semi-Automatizado</t>
  </si>
  <si>
    <t>IRA</t>
  </si>
  <si>
    <t>MM</t>
  </si>
  <si>
    <t>USSD</t>
  </si>
  <si>
    <t>IVR</t>
  </si>
  <si>
    <t>Ecare</t>
  </si>
  <si>
    <t>Sitio Público</t>
  </si>
  <si>
    <t>Oferta en Campo</t>
  </si>
  <si>
    <t>SDP</t>
  </si>
  <si>
    <t>SG</t>
  </si>
  <si>
    <t>MTH</t>
  </si>
  <si>
    <t>WS02</t>
  </si>
  <si>
    <t>MVNOs</t>
  </si>
  <si>
    <t>CIERRE DE PRUEBAS</t>
  </si>
  <si>
    <t>ING DE PRUEBAS</t>
  </si>
  <si>
    <t>ESCENARIO</t>
  </si>
  <si>
    <t>ID ACTIVIDAD</t>
  </si>
  <si>
    <t>TAREA</t>
  </si>
  <si>
    <t>DURACIÓN (min)</t>
  </si>
  <si>
    <t>TIEMPO TOTAL DE ANÁLISIS (min)</t>
  </si>
  <si>
    <t>Revisión y carga de Doc</t>
  </si>
  <si>
    <t xml:space="preserve">Generación de Certificado </t>
  </si>
  <si>
    <t>Actualización de ticket Jira</t>
  </si>
  <si>
    <t>Carga de evidencias finales</t>
  </si>
  <si>
    <t xml:space="preserve">Cierre de defectos en herramienta </t>
  </si>
  <si>
    <t>Envío de certificado y cierre de atención</t>
  </si>
  <si>
    <t>ANÁLISIS DE PRUEBAS</t>
  </si>
  <si>
    <t>Analisis de RM</t>
  </si>
  <si>
    <t>Creación de Matriz</t>
  </si>
  <si>
    <t>Envio de Matriz de Pruebas para Vo.Bo. de Produccion y Usuario</t>
  </si>
  <si>
    <t xml:space="preserve">Actualizacion de Estatus en JIRA </t>
  </si>
  <si>
    <t>Carga de casos de Testlink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</si>
</sst>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0"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i/>
      <sz val="12"/>
      <color theme="0"/>
      <name val="Calibri"/>
      <family val="2"/>
      <scheme val="minor"/>
    </font>
    <font>
      <i/>
      <sz val="10"/>
      <color theme="1"/>
      <name val="Calibri"/>
      <family val="2"/>
      <scheme val="minor"/>
    </font>
    <font>
      <b/>
      <sz val="12"/>
      <color theme="1"/>
      <name val="Calibri"/>
      <family val="2"/>
      <scheme val="minor"/>
    </font>
    <font>
      <b/>
      <sz val="10"/>
      <color theme="0"/>
      <name val="Calibri Light"/>
      <family val="2"/>
      <scheme val="major"/>
    </font>
    <font>
      <b/>
      <sz val="12"/>
      <color theme="0"/>
      <name val="Calibri"/>
      <family val="2"/>
      <scheme val="minor"/>
    </font>
    <font>
      <sz val="12"/>
      <color theme="1"/>
      <name val="Calibri"/>
      <family val="2"/>
      <scheme val="minor"/>
    </font>
    <font>
      <b/>
      <sz val="11"/>
      <color rgb="FFFFFFFF"/>
      <name val="Calibri"/>
      <family val="2"/>
    </font>
    <font>
      <b/>
      <sz val="8"/>
      <color theme="1"/>
      <name val="Calibri"/>
      <family val="2"/>
      <scheme val="minor"/>
    </font>
    <font>
      <b/>
      <sz val="8"/>
      <name val="Calibri"/>
      <family val="2"/>
      <scheme val="minor"/>
    </font>
    <font>
      <sz val="9"/>
      <color rgb="FF000000"/>
      <name val="Calibri"/>
      <family val="2"/>
      <scheme val="minor"/>
    </font>
    <font>
      <sz val="9"/>
      <color theme="1"/>
      <name val="Calibri"/>
      <family val="2"/>
      <scheme val="minor"/>
    </font>
    <font>
      <b/>
      <sz val="9"/>
      <color theme="1"/>
      <name val="Calibri"/>
      <family val="2"/>
      <scheme val="minor"/>
    </font>
    <font>
      <b/>
      <sz val="20"/>
      <name val="Arial"/>
      <family val="2"/>
    </font>
    <font>
      <b/>
      <sz val="22"/>
      <name val="Calibri"/>
      <family val="2"/>
      <scheme val="minor"/>
    </font>
    <font>
      <b/>
      <sz val="24"/>
      <name val="Calibri"/>
      <family val="2"/>
      <scheme val="minor"/>
    </font>
    <font>
      <b/>
      <sz val="8"/>
      <color theme="0"/>
      <name val="Calibri"/>
      <family val="2"/>
      <scheme val="minor"/>
    </font>
    <font>
      <sz val="11"/>
      <color theme="0"/>
      <name val="Calibri"/>
      <family val="2"/>
      <scheme val="minor"/>
    </font>
    <font>
      <sz val="9"/>
      <color indexed="81"/>
      <name val="Tahoma"/>
      <family val="2"/>
    </font>
    <font>
      <b/>
      <sz val="9"/>
      <color indexed="81"/>
      <name val="Tahoma"/>
      <family val="2"/>
    </font>
    <font>
      <sz val="10"/>
      <name val="Arial"/>
      <family val="2"/>
    </font>
    <font>
      <sz val="9"/>
      <color rgb="FF000000"/>
      <name val="Calibri"/>
      <family val="2"/>
    </font>
    <font>
      <u/>
      <sz val="11"/>
      <color theme="10"/>
      <name val="Calibri"/>
      <family val="2"/>
      <scheme val="minor"/>
    </font>
    <font>
      <b/>
      <sz val="10"/>
      <color rgb="FF000000"/>
      <name val="Calibri"/>
      <family val="2"/>
    </font>
    <font>
      <b/>
      <sz val="11"/>
      <color theme="0"/>
      <name val="Calibri"/>
      <family val="2"/>
      <scheme val="minor"/>
    </font>
    <font>
      <b/>
      <sz val="11"/>
      <name val="Calibri"/>
      <family val="2"/>
      <scheme val="minor"/>
    </font>
    <font>
      <sz val="11"/>
      <color rgb="FF000000"/>
      <name val="Calibri"/>
      <family val="2"/>
    </font>
    <font>
      <sz val="10"/>
      <color rgb="FF000000"/>
      <name val="Calibri"/>
      <family val="2"/>
    </font>
    <font>
      <sz val="10"/>
      <name val="Calibri"/>
      <family val="2"/>
    </font>
    <font>
      <sz val="11"/>
      <color rgb="FFFF0000"/>
      <name val="Calibri"/>
      <family val="2"/>
      <scheme val="minor"/>
    </font>
    <font>
      <b/>
      <sz val="11"/>
      <color rgb="FF000000"/>
      <name val="Calibri"/>
      <family val="2"/>
    </font>
    <font>
      <sz val="11"/>
      <color rgb="FF000000"/>
      <name val="Calibri"/>
    </font>
    <font>
      <sz val="11"/>
      <name val="Verdana"/>
    </font>
    <font>
      <sz val="11"/>
      <color theme="1"/>
      <name val="Calibri"/>
    </font>
    <font>
      <sz val="11"/>
      <name val="Calibri"/>
    </font>
    <font>
      <sz val="8"/>
      <name val="Calibri"/>
      <family val="2"/>
      <scheme val="minor"/>
    </font>
  </fonts>
  <fills count="19">
    <fill>
      <patternFill patternType="none"/>
    </fill>
    <fill>
      <patternFill patternType="gray125"/>
    </fill>
    <fill>
      <gradientFill degree="90">
        <stop position="0">
          <color theme="3" tint="0.40000610370189521"/>
        </stop>
        <stop position="1">
          <color theme="4" tint="-0.49803155613879818"/>
        </stop>
      </gradientFill>
    </fill>
    <fill>
      <patternFill patternType="solid">
        <fgColor theme="0"/>
        <bgColor indexed="64"/>
      </patternFill>
    </fill>
    <fill>
      <patternFill patternType="solid">
        <fgColor theme="4" tint="-0.499984740745262"/>
        <bgColor indexed="64"/>
      </patternFill>
    </fill>
    <fill>
      <patternFill patternType="solid">
        <fgColor rgb="FF215967"/>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tint="-0.34998626667073579"/>
        <bgColor indexed="64"/>
      </patternFill>
    </fill>
    <fill>
      <patternFill patternType="solid">
        <fgColor rgb="FF7030A0"/>
        <bgColor indexed="64"/>
      </patternFill>
    </fill>
    <fill>
      <patternFill patternType="solid">
        <fgColor rgb="FF99CCFF"/>
        <bgColor indexed="64"/>
      </patternFill>
    </fill>
    <fill>
      <patternFill patternType="solid">
        <fgColor rgb="FFFFFFFF"/>
        <bgColor indexed="64"/>
      </patternFill>
    </fill>
    <fill>
      <patternFill patternType="solid">
        <fgColor theme="4" tint="0.79998168889431442"/>
        <bgColor auto="1"/>
      </patternFill>
    </fill>
    <fill>
      <patternFill patternType="solid">
        <fgColor theme="0" tint="-0.499984740745262"/>
        <bgColor indexed="64"/>
      </patternFill>
    </fill>
    <fill>
      <patternFill patternType="solid">
        <fgColor rgb="FFFFFFFF"/>
        <bgColor rgb="FF000000"/>
      </patternFill>
    </fill>
    <fill>
      <patternFill patternType="solid">
        <fgColor theme="7" tint="0.79998168889431442"/>
        <bgColor indexed="64"/>
      </patternFill>
    </fill>
    <fill>
      <patternFill patternType="solid">
        <fgColor theme="2"/>
        <bgColor indexed="64"/>
      </patternFill>
    </fill>
    <fill>
      <patternFill patternType="solid">
        <fgColor theme="2"/>
        <bgColor rgb="FF000000"/>
      </patternFill>
    </fill>
  </fills>
  <borders count="31">
    <border>
      <left/>
      <right/>
      <top/>
      <bottom/>
      <diagonal/>
    </border>
    <border>
      <left style="thin">
        <color theme="0"/>
      </left>
      <right style="thin">
        <color theme="0"/>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right/>
      <top style="thin">
        <color theme="0"/>
      </top>
      <bottom/>
      <diagonal/>
    </border>
    <border>
      <left style="thin">
        <color theme="0"/>
      </left>
      <right/>
      <top style="thin">
        <color theme="0"/>
      </top>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4" fillId="0" borderId="0">
      <alignment vertical="center"/>
    </xf>
    <xf numFmtId="0" fontId="26" fillId="0" borderId="0" applyNumberFormat="0" applyFill="0" applyBorder="0" applyAlignment="0" applyProtection="0"/>
  </cellStyleXfs>
  <cellXfs count="166">
    <xf numFmtId="0" fontId="0" fillId="0" borderId="0" xfId="0"/>
    <xf numFmtId="0" fontId="0" fillId="3" borderId="0" xfId="0" applyFill="1"/>
    <xf numFmtId="0" fontId="0" fillId="0" borderId="0" xfId="0" applyAlignment="1">
      <alignment horizontal="center"/>
    </xf>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10" fontId="4" fillId="0" borderId="7" xfId="1" applyNumberFormat="1" applyFont="1" applyBorder="1" applyAlignment="1">
      <alignment horizontal="right" vertical="center"/>
    </xf>
    <xf numFmtId="2" fontId="5" fillId="0" borderId="7" xfId="0" applyNumberFormat="1" applyFont="1" applyBorder="1" applyAlignment="1">
      <alignment horizontal="center"/>
    </xf>
    <xf numFmtId="0" fontId="6" fillId="0" borderId="0" xfId="0" applyFont="1" applyAlignment="1">
      <alignment vertical="center"/>
    </xf>
    <xf numFmtId="0" fontId="6" fillId="3" borderId="0" xfId="0" applyFont="1" applyFill="1" applyAlignment="1">
      <alignment vertical="center"/>
    </xf>
    <xf numFmtId="0" fontId="4" fillId="0" borderId="0" xfId="0" applyFont="1" applyAlignment="1">
      <alignment vertical="center"/>
    </xf>
    <xf numFmtId="0" fontId="4" fillId="3" borderId="7" xfId="0" applyFont="1" applyFill="1" applyBorder="1" applyAlignment="1">
      <alignment vertical="center" wrapText="1"/>
    </xf>
    <xf numFmtId="0" fontId="0" fillId="3" borderId="7" xfId="0" applyFill="1" applyBorder="1" applyAlignment="1">
      <alignment horizontal="center"/>
    </xf>
    <xf numFmtId="0" fontId="3" fillId="3" borderId="7" xfId="0" applyFont="1" applyFill="1" applyBorder="1" applyAlignment="1">
      <alignment vertical="center" wrapText="1"/>
    </xf>
    <xf numFmtId="0" fontId="2" fillId="3" borderId="7" xfId="0" applyFont="1" applyFill="1" applyBorder="1" applyAlignment="1">
      <alignment horizontal="center"/>
    </xf>
    <xf numFmtId="0" fontId="3" fillId="3" borderId="0" xfId="0" applyFont="1" applyFill="1" applyAlignment="1">
      <alignment vertical="center" wrapText="1"/>
    </xf>
    <xf numFmtId="0" fontId="2" fillId="3" borderId="0" xfId="0" applyFont="1" applyFill="1" applyAlignment="1">
      <alignment horizontal="center"/>
    </xf>
    <xf numFmtId="2" fontId="2" fillId="3" borderId="0" xfId="0" applyNumberFormat="1" applyFont="1" applyFill="1" applyAlignment="1">
      <alignment horizontal="center"/>
    </xf>
    <xf numFmtId="0" fontId="7" fillId="3" borderId="0" xfId="0" applyFont="1" applyFill="1" applyAlignment="1">
      <alignment horizontal="right" vertical="center"/>
    </xf>
    <xf numFmtId="0" fontId="0" fillId="3" borderId="10" xfId="0" applyFill="1" applyBorder="1"/>
    <xf numFmtId="0" fontId="0" fillId="3" borderId="11" xfId="0" applyFill="1" applyBorder="1"/>
    <xf numFmtId="0" fontId="0" fillId="3" borderId="12" xfId="0" applyFill="1" applyBorder="1"/>
    <xf numFmtId="0" fontId="8" fillId="4" borderId="1" xfId="0" applyFont="1" applyFill="1" applyBorder="1" applyAlignment="1">
      <alignment horizontal="center" vertical="center" wrapText="1"/>
    </xf>
    <xf numFmtId="0" fontId="10" fillId="3" borderId="0" xfId="0" applyFont="1" applyFill="1"/>
    <xf numFmtId="0" fontId="10" fillId="0" borderId="0" xfId="0" applyFont="1" applyAlignment="1">
      <alignment horizontal="center" vertical="center"/>
    </xf>
    <xf numFmtId="0" fontId="10" fillId="0" borderId="0" xfId="0" applyFont="1"/>
    <xf numFmtId="0" fontId="11" fillId="5" borderId="7" xfId="0" applyFont="1" applyFill="1" applyBorder="1" applyAlignment="1">
      <alignment vertical="center"/>
    </xf>
    <xf numFmtId="0" fontId="11" fillId="5" borderId="19" xfId="0" applyFont="1" applyFill="1" applyBorder="1" applyAlignment="1">
      <alignment vertical="center"/>
    </xf>
    <xf numFmtId="0" fontId="12" fillId="6" borderId="20" xfId="0" applyFont="1" applyFill="1" applyBorder="1" applyAlignment="1" applyProtection="1">
      <alignment horizontal="left" vertical="center" wrapText="1"/>
      <protection locked="0"/>
    </xf>
    <xf numFmtId="0" fontId="13" fillId="7" borderId="20" xfId="0" applyFont="1" applyFill="1" applyBorder="1" applyAlignment="1" applyProtection="1">
      <alignment horizontal="left" vertical="center" wrapText="1"/>
      <protection locked="0"/>
    </xf>
    <xf numFmtId="0" fontId="12" fillId="8" borderId="20" xfId="0" applyFont="1" applyFill="1" applyBorder="1" applyAlignment="1" applyProtection="1">
      <alignment horizontal="left" vertical="center"/>
      <protection locked="0"/>
    </xf>
    <xf numFmtId="0" fontId="12" fillId="9" borderId="20" xfId="0" applyFont="1" applyFill="1" applyBorder="1" applyAlignment="1" applyProtection="1">
      <alignment horizontal="left" vertical="center" wrapText="1"/>
      <protection locked="0"/>
    </xf>
    <xf numFmtId="0" fontId="12" fillId="10" borderId="20" xfId="0" applyFont="1" applyFill="1" applyBorder="1" applyAlignment="1" applyProtection="1">
      <alignment horizontal="left" vertical="center" wrapText="1"/>
      <protection locked="0"/>
    </xf>
    <xf numFmtId="0" fontId="13" fillId="11" borderId="20" xfId="0" applyFont="1" applyFill="1" applyBorder="1" applyAlignment="1" applyProtection="1">
      <alignment horizontal="left" vertical="center" wrapText="1"/>
      <protection locked="0"/>
    </xf>
    <xf numFmtId="0" fontId="9" fillId="4" borderId="21" xfId="0" applyFont="1" applyFill="1" applyBorder="1" applyAlignment="1">
      <alignment horizontal="center" vertical="center" wrapText="1"/>
    </xf>
    <xf numFmtId="0" fontId="9" fillId="4" borderId="21" xfId="0" applyFont="1" applyFill="1" applyBorder="1" applyAlignment="1">
      <alignment horizontal="center" vertical="center"/>
    </xf>
    <xf numFmtId="0" fontId="4" fillId="0" borderId="18" xfId="0" applyFont="1" applyBorder="1" applyAlignment="1">
      <alignment horizontal="center"/>
    </xf>
    <xf numFmtId="0" fontId="4" fillId="0" borderId="0" xfId="0" applyFont="1" applyAlignment="1">
      <alignment horizontal="center"/>
    </xf>
    <xf numFmtId="0" fontId="4" fillId="0" borderId="18" xfId="0" applyFont="1" applyBorder="1" applyAlignment="1">
      <alignment horizontal="left"/>
    </xf>
    <xf numFmtId="0" fontId="10" fillId="3" borderId="0" xfId="0" applyFont="1" applyFill="1" applyAlignment="1">
      <alignment vertical="center"/>
    </xf>
    <xf numFmtId="0" fontId="9" fillId="2" borderId="18" xfId="0" applyFont="1" applyFill="1" applyBorder="1" applyAlignment="1">
      <alignment vertical="center"/>
    </xf>
    <xf numFmtId="2" fontId="9" fillId="2" borderId="18" xfId="0" applyNumberFormat="1" applyFont="1" applyFill="1" applyBorder="1" applyAlignment="1">
      <alignment horizontal="center" vertical="center"/>
    </xf>
    <xf numFmtId="0" fontId="9" fillId="2" borderId="0" xfId="0" applyFont="1" applyFill="1" applyAlignment="1">
      <alignment horizontal="center" vertical="center"/>
    </xf>
    <xf numFmtId="49" fontId="15" fillId="0" borderId="7" xfId="0" applyNumberFormat="1" applyFont="1" applyBorder="1" applyAlignment="1">
      <alignment horizontal="center" vertical="center" wrapText="1"/>
    </xf>
    <xf numFmtId="1" fontId="2" fillId="3" borderId="7" xfId="0" applyNumberFormat="1" applyFont="1" applyFill="1" applyBorder="1" applyAlignment="1">
      <alignment horizontal="center" vertical="center"/>
    </xf>
    <xf numFmtId="0" fontId="8" fillId="4" borderId="7" xfId="0" applyFont="1" applyFill="1" applyBorder="1" applyAlignment="1">
      <alignment horizontal="center" vertical="center" wrapText="1"/>
    </xf>
    <xf numFmtId="0" fontId="0" fillId="3" borderId="7" xfId="0" applyFill="1" applyBorder="1" applyAlignment="1">
      <alignment horizontal="center" vertical="center"/>
    </xf>
    <xf numFmtId="0" fontId="20" fillId="3" borderId="0" xfId="0" applyFont="1" applyFill="1" applyAlignment="1">
      <alignment horizontal="center"/>
    </xf>
    <xf numFmtId="0" fontId="21" fillId="14" borderId="0" xfId="0" applyFont="1" applyFill="1" applyAlignment="1">
      <alignment horizontal="center" wrapText="1"/>
    </xf>
    <xf numFmtId="0" fontId="11" fillId="5" borderId="9" xfId="0" applyFont="1" applyFill="1" applyBorder="1" applyAlignment="1">
      <alignment vertical="center"/>
    </xf>
    <xf numFmtId="0" fontId="10" fillId="12" borderId="0" xfId="0" applyFont="1" applyFill="1" applyAlignment="1">
      <alignment vertical="center"/>
    </xf>
    <xf numFmtId="0" fontId="9" fillId="12" borderId="25" xfId="0" applyFont="1" applyFill="1" applyBorder="1" applyAlignment="1">
      <alignment horizontal="left" vertical="center"/>
    </xf>
    <xf numFmtId="0" fontId="9" fillId="12" borderId="26" xfId="0" applyFont="1" applyFill="1" applyBorder="1" applyAlignment="1">
      <alignment horizontal="left" vertical="center"/>
    </xf>
    <xf numFmtId="0" fontId="9" fillId="12" borderId="0" xfId="0" applyFont="1" applyFill="1" applyAlignment="1">
      <alignment horizontal="center" vertical="center"/>
    </xf>
    <xf numFmtId="2" fontId="9" fillId="12" borderId="21" xfId="0" applyNumberFormat="1" applyFont="1" applyFill="1" applyBorder="1" applyAlignment="1">
      <alignment horizontal="center" vertical="center"/>
    </xf>
    <xf numFmtId="0" fontId="10" fillId="12" borderId="0" xfId="0" applyFont="1" applyFill="1"/>
    <xf numFmtId="0" fontId="18" fillId="12" borderId="15" xfId="0" applyFont="1" applyFill="1" applyBorder="1" applyAlignment="1">
      <alignment horizontal="center" vertical="center"/>
    </xf>
    <xf numFmtId="0" fontId="18" fillId="12" borderId="0" xfId="0" applyFont="1" applyFill="1" applyAlignment="1">
      <alignment horizontal="center" vertical="center"/>
    </xf>
    <xf numFmtId="0" fontId="9" fillId="12" borderId="21" xfId="0" applyFont="1" applyFill="1" applyBorder="1" applyAlignment="1">
      <alignment vertical="center"/>
    </xf>
    <xf numFmtId="0" fontId="19" fillId="12" borderId="15" xfId="0" applyFont="1" applyFill="1" applyBorder="1" applyAlignment="1">
      <alignment horizontal="center" vertical="center"/>
    </xf>
    <xf numFmtId="0" fontId="19" fillId="12" borderId="0" xfId="0" applyFont="1" applyFill="1" applyAlignment="1">
      <alignment horizontal="center" vertical="center"/>
    </xf>
    <xf numFmtId="1" fontId="15" fillId="0" borderId="7" xfId="0" applyNumberFormat="1" applyFont="1" applyBorder="1" applyAlignment="1">
      <alignment horizontal="center" vertical="center" wrapText="1"/>
    </xf>
    <xf numFmtId="1" fontId="16" fillId="0" borderId="7" xfId="0" applyNumberFormat="1" applyFont="1" applyBorder="1" applyAlignment="1">
      <alignment horizontal="center" vertical="center"/>
    </xf>
    <xf numFmtId="0" fontId="4" fillId="3" borderId="7" xfId="0" applyFont="1" applyFill="1" applyBorder="1" applyAlignment="1">
      <alignment horizontal="center" vertical="center"/>
    </xf>
    <xf numFmtId="1" fontId="15" fillId="0" borderId="7" xfId="0" applyNumberFormat="1" applyFont="1" applyBorder="1" applyAlignment="1">
      <alignment horizontal="center" vertical="center"/>
    </xf>
    <xf numFmtId="14" fontId="15" fillId="0" borderId="7" xfId="0" applyNumberFormat="1" applyFont="1" applyBorder="1" applyAlignment="1">
      <alignment horizontal="center" vertical="center"/>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5" fillId="0" borderId="7" xfId="0" applyFont="1" applyBorder="1" applyAlignment="1">
      <alignment horizontal="center" vertical="center" wrapText="1"/>
    </xf>
    <xf numFmtId="14" fontId="15" fillId="0" borderId="7" xfId="0" applyNumberFormat="1" applyFont="1" applyBorder="1" applyAlignment="1">
      <alignment horizontal="center" vertical="center" wrapText="1"/>
    </xf>
    <xf numFmtId="0" fontId="0" fillId="12" borderId="0" xfId="2" applyFont="1" applyFill="1" applyAlignment="1">
      <alignment horizontal="center" vertical="center" wrapText="1"/>
    </xf>
    <xf numFmtId="0" fontId="8" fillId="4" borderId="13" xfId="0" applyFont="1" applyFill="1" applyBorder="1" applyAlignment="1">
      <alignment horizontal="center" vertical="center" wrapText="1"/>
    </xf>
    <xf numFmtId="0" fontId="4" fillId="0" borderId="7" xfId="0" applyFont="1" applyBorder="1" applyAlignment="1">
      <alignment vertical="center" wrapText="1"/>
    </xf>
    <xf numFmtId="0" fontId="0" fillId="0" borderId="7" xfId="0" applyBorder="1" applyAlignment="1">
      <alignment horizontal="center"/>
    </xf>
    <xf numFmtId="0" fontId="25" fillId="15" borderId="7" xfId="0" applyFont="1" applyFill="1" applyBorder="1" applyAlignment="1">
      <alignment horizontal="center" vertical="center" wrapText="1"/>
    </xf>
    <xf numFmtId="0" fontId="0" fillId="12" borderId="0" xfId="0" applyFill="1" applyAlignment="1">
      <alignment horizontal="center" vertical="center" wrapText="1"/>
    </xf>
    <xf numFmtId="0" fontId="0" fillId="12" borderId="0" xfId="0" applyFill="1"/>
    <xf numFmtId="0" fontId="0" fillId="12" borderId="0" xfId="0" applyFill="1" applyAlignment="1" applyProtection="1">
      <alignment horizontal="center" vertical="center" wrapText="1"/>
      <protection locked="0"/>
    </xf>
    <xf numFmtId="0" fontId="0" fillId="12" borderId="0" xfId="0" applyFill="1" applyAlignment="1" applyProtection="1">
      <alignment vertical="center" wrapText="1"/>
      <protection locked="0"/>
    </xf>
    <xf numFmtId="14" fontId="0" fillId="12" borderId="0" xfId="0" applyNumberFormat="1" applyFill="1" applyAlignment="1" applyProtection="1">
      <alignment horizontal="center" vertical="center" wrapText="1"/>
      <protection locked="0"/>
    </xf>
    <xf numFmtId="2" fontId="0" fillId="12" borderId="0" xfId="0" applyNumberFormat="1" applyFill="1" applyAlignment="1" applyProtection="1">
      <alignment horizontal="center" vertical="center" wrapText="1"/>
      <protection locked="0"/>
    </xf>
    <xf numFmtId="0" fontId="0" fillId="12" borderId="0" xfId="0" applyFill="1" applyAlignment="1">
      <alignment horizontal="center" vertical="center"/>
    </xf>
    <xf numFmtId="0" fontId="29" fillId="12" borderId="0" xfId="0" applyFont="1" applyFill="1" applyAlignment="1">
      <alignment horizontal="left" vertical="center" indent="74"/>
    </xf>
    <xf numFmtId="0" fontId="0" fillId="0" borderId="0" xfId="0" applyAlignment="1">
      <alignment vertical="center"/>
    </xf>
    <xf numFmtId="0" fontId="28" fillId="2" borderId="7" xfId="0" applyFont="1" applyFill="1" applyBorder="1" applyAlignment="1">
      <alignment vertical="center"/>
    </xf>
    <xf numFmtId="2" fontId="28" fillId="2" borderId="7" xfId="0" applyNumberFormat="1" applyFont="1" applyFill="1" applyBorder="1" applyAlignment="1">
      <alignment horizontal="center" vertical="center"/>
    </xf>
    <xf numFmtId="0" fontId="28" fillId="2" borderId="7" xfId="0" applyFont="1" applyFill="1" applyBorder="1" applyAlignment="1">
      <alignment horizontal="center" vertical="center"/>
    </xf>
    <xf numFmtId="0" fontId="28" fillId="12" borderId="7" xfId="0" applyFont="1" applyFill="1" applyBorder="1" applyAlignment="1">
      <alignment horizontal="left" vertical="center"/>
    </xf>
    <xf numFmtId="0" fontId="28" fillId="12" borderId="7" xfId="0" applyFont="1" applyFill="1" applyBorder="1" applyAlignment="1">
      <alignment vertical="center"/>
    </xf>
    <xf numFmtId="0" fontId="28" fillId="12" borderId="7" xfId="0" applyFont="1" applyFill="1" applyBorder="1" applyAlignment="1">
      <alignment horizontal="center" vertical="center"/>
    </xf>
    <xf numFmtId="2" fontId="28" fillId="12" borderId="7" xfId="0" applyNumberFormat="1" applyFont="1" applyFill="1" applyBorder="1" applyAlignment="1">
      <alignment horizontal="center" vertical="center"/>
    </xf>
    <xf numFmtId="0" fontId="28" fillId="4" borderId="7" xfId="0" applyFont="1" applyFill="1" applyBorder="1" applyAlignment="1">
      <alignment horizontal="center" vertical="center" wrapText="1"/>
    </xf>
    <xf numFmtId="0" fontId="28" fillId="4" borderId="7" xfId="0" applyFont="1" applyFill="1" applyBorder="1" applyAlignment="1">
      <alignment horizontal="center" vertical="center"/>
    </xf>
    <xf numFmtId="0" fontId="0" fillId="3" borderId="0" xfId="0" applyFill="1" applyAlignment="1">
      <alignment horizontal="center"/>
    </xf>
    <xf numFmtId="0" fontId="0" fillId="12" borderId="7" xfId="0" applyFill="1" applyBorder="1" applyAlignment="1">
      <alignment horizontal="center"/>
    </xf>
    <xf numFmtId="0" fontId="0" fillId="0" borderId="27" xfId="0" applyBorder="1"/>
    <xf numFmtId="0" fontId="0" fillId="0" borderId="0" xfId="0" applyAlignment="1">
      <alignment horizontal="center" vertical="center"/>
    </xf>
    <xf numFmtId="0" fontId="28" fillId="7" borderId="7" xfId="0" applyFont="1" applyFill="1" applyBorder="1" applyAlignment="1">
      <alignment horizontal="center" vertical="center" wrapText="1"/>
    </xf>
    <xf numFmtId="0" fontId="0" fillId="3" borderId="5" xfId="0" applyFill="1" applyBorder="1" applyAlignment="1">
      <alignment wrapText="1"/>
    </xf>
    <xf numFmtId="164" fontId="28" fillId="2" borderId="7" xfId="0" applyNumberFormat="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33" fillId="0" borderId="0" xfId="0" applyFont="1" applyAlignment="1">
      <alignment vertical="center" wrapText="1"/>
    </xf>
    <xf numFmtId="0" fontId="0" fillId="0" borderId="0" xfId="0" applyAlignment="1">
      <alignment vertical="center" wrapText="1"/>
    </xf>
    <xf numFmtId="0" fontId="0" fillId="16" borderId="0" xfId="0" applyFill="1" applyAlignment="1">
      <alignment vertical="center"/>
    </xf>
    <xf numFmtId="0" fontId="0" fillId="16" borderId="0" xfId="0" applyFill="1" applyAlignment="1">
      <alignment vertical="center" wrapText="1"/>
    </xf>
    <xf numFmtId="0" fontId="0" fillId="16" borderId="0" xfId="0" applyFill="1" applyAlignment="1">
      <alignment horizontal="left" vertical="center" wrapText="1"/>
    </xf>
    <xf numFmtId="0" fontId="33" fillId="16" borderId="0" xfId="0" applyFont="1" applyFill="1" applyAlignment="1">
      <alignment vertical="center" wrapText="1"/>
    </xf>
    <xf numFmtId="0" fontId="0" fillId="0" borderId="7" xfId="0" applyBorder="1" applyAlignment="1">
      <alignment horizontal="center" vertical="center"/>
    </xf>
    <xf numFmtId="0" fontId="4" fillId="8" borderId="30" xfId="0" applyFont="1" applyFill="1" applyBorder="1" applyAlignment="1">
      <alignment vertical="center" wrapText="1"/>
    </xf>
    <xf numFmtId="0" fontId="0" fillId="3" borderId="0" xfId="0" applyFill="1" applyAlignment="1">
      <alignment horizontal="center" vertical="center"/>
    </xf>
    <xf numFmtId="0" fontId="30" fillId="0" borderId="0" xfId="0" applyFont="1"/>
    <xf numFmtId="0" fontId="25" fillId="0" borderId="7" xfId="0" applyFont="1" applyBorder="1" applyAlignment="1">
      <alignment horizontal="center" vertical="center" wrapText="1"/>
    </xf>
    <xf numFmtId="0" fontId="37" fillId="0" borderId="0" xfId="0" applyFont="1"/>
    <xf numFmtId="0" fontId="31" fillId="0" borderId="29" xfId="0" applyFont="1" applyBorder="1" applyAlignment="1" applyProtection="1">
      <alignment horizontal="center" vertical="center" wrapText="1"/>
      <protection locked="0"/>
    </xf>
    <xf numFmtId="0" fontId="31" fillId="0" borderId="29" xfId="0" applyFont="1" applyBorder="1" applyAlignment="1">
      <alignment horizontal="center" vertical="center" wrapText="1"/>
    </xf>
    <xf numFmtId="0" fontId="32" fillId="0" borderId="29" xfId="0" applyFont="1" applyBorder="1" applyAlignment="1" applyProtection="1">
      <alignment horizontal="center" vertical="center" wrapText="1"/>
      <protection locked="0"/>
    </xf>
    <xf numFmtId="14" fontId="31" fillId="0" borderId="29" xfId="0" applyNumberFormat="1" applyFont="1" applyBorder="1" applyAlignment="1" applyProtection="1">
      <alignment horizontal="center" vertical="center" wrapText="1"/>
      <protection locked="0"/>
    </xf>
    <xf numFmtId="1" fontId="31" fillId="0" borderId="29" xfId="0" applyNumberFormat="1" applyFont="1" applyBorder="1" applyAlignment="1" applyProtection="1">
      <alignment horizontal="center" vertical="center" wrapText="1"/>
      <protection locked="0"/>
    </xf>
    <xf numFmtId="0" fontId="31" fillId="0" borderId="29" xfId="0" applyFont="1" applyBorder="1" applyAlignment="1">
      <alignment horizontal="center" vertical="center"/>
    </xf>
    <xf numFmtId="2" fontId="31" fillId="0" borderId="29" xfId="0" applyNumberFormat="1" applyFont="1" applyBorder="1" applyAlignment="1" applyProtection="1">
      <alignment horizontal="center" vertical="center" wrapText="1"/>
      <protection locked="0"/>
    </xf>
    <xf numFmtId="0" fontId="32" fillId="0" borderId="29" xfId="0" applyFont="1" applyBorder="1" applyAlignment="1">
      <alignment horizontal="center" vertical="center" wrapText="1"/>
    </xf>
    <xf numFmtId="0" fontId="32" fillId="0" borderId="29" xfId="0" applyFont="1" applyBorder="1" applyAlignment="1">
      <alignment horizontal="center" vertical="center"/>
    </xf>
    <xf numFmtId="1" fontId="31" fillId="0" borderId="29" xfId="0" applyNumberFormat="1" applyFont="1" applyBorder="1" applyAlignment="1">
      <alignment horizontal="center" vertical="center"/>
    </xf>
    <xf numFmtId="0" fontId="31" fillId="0" borderId="29" xfId="0" applyFont="1" applyBorder="1"/>
    <xf numFmtId="0" fontId="35" fillId="18" borderId="7" xfId="0" applyFont="1" applyFill="1" applyBorder="1" applyAlignment="1" applyProtection="1">
      <alignment horizontal="center" vertical="center" wrapText="1"/>
      <protection locked="0"/>
    </xf>
    <xf numFmtId="0" fontId="36" fillId="18" borderId="7" xfId="0" applyFont="1" applyFill="1" applyBorder="1" applyAlignment="1">
      <alignment horizontal="center" vertical="center"/>
    </xf>
    <xf numFmtId="1" fontId="35" fillId="18" borderId="7" xfId="0" applyNumberFormat="1" applyFont="1" applyFill="1" applyBorder="1" applyAlignment="1" applyProtection="1">
      <alignment horizontal="center" vertical="center" wrapText="1"/>
      <protection locked="0"/>
    </xf>
    <xf numFmtId="0" fontId="35" fillId="18" borderId="7" xfId="0" applyFont="1" applyFill="1" applyBorder="1" applyAlignment="1">
      <alignment horizontal="center" vertical="center" wrapText="1"/>
    </xf>
    <xf numFmtId="0" fontId="35" fillId="18" borderId="7" xfId="0" applyFont="1" applyFill="1" applyBorder="1" applyAlignment="1">
      <alignment horizontal="left" vertical="center" wrapText="1"/>
    </xf>
    <xf numFmtId="0" fontId="38" fillId="18" borderId="7" xfId="0" applyFont="1" applyFill="1" applyBorder="1" applyAlignment="1" applyProtection="1">
      <alignment horizontal="center" vertical="center" wrapText="1"/>
      <protection locked="0"/>
    </xf>
    <xf numFmtId="14" fontId="35" fillId="18" borderId="7" xfId="0" applyNumberFormat="1" applyFont="1" applyFill="1" applyBorder="1" applyAlignment="1" applyProtection="1">
      <alignment horizontal="center" vertical="center" wrapText="1"/>
      <protection locked="0"/>
    </xf>
    <xf numFmtId="2" fontId="35" fillId="18" borderId="7" xfId="0" applyNumberFormat="1" applyFont="1" applyFill="1" applyBorder="1" applyAlignment="1" applyProtection="1">
      <alignment horizontal="center" vertical="center" wrapText="1"/>
      <protection locked="0"/>
    </xf>
    <xf numFmtId="0" fontId="35" fillId="18" borderId="7" xfId="0" applyFont="1" applyFill="1" applyBorder="1" applyAlignment="1">
      <alignment horizontal="center" vertical="center"/>
    </xf>
    <xf numFmtId="0" fontId="31" fillId="17" borderId="29" xfId="0" applyFont="1" applyFill="1" applyBorder="1" applyAlignment="1" applyProtection="1">
      <alignment horizontal="center" vertical="center" wrapText="1"/>
      <protection locked="0"/>
    </xf>
    <xf numFmtId="0" fontId="31" fillId="17" borderId="29" xfId="0" applyFont="1" applyFill="1" applyBorder="1" applyAlignment="1">
      <alignment horizontal="center" vertical="center" wrapText="1"/>
    </xf>
    <xf numFmtId="0" fontId="32" fillId="17" borderId="29" xfId="0" applyFont="1" applyFill="1" applyBorder="1" applyAlignment="1">
      <alignment horizontal="center" vertical="center" wrapText="1"/>
    </xf>
    <xf numFmtId="0" fontId="31" fillId="17" borderId="29" xfId="0" applyFont="1" applyFill="1" applyBorder="1" applyAlignment="1">
      <alignment horizontal="center" vertical="center"/>
    </xf>
    <xf numFmtId="2" fontId="31" fillId="17" borderId="29" xfId="0" applyNumberFormat="1" applyFont="1" applyFill="1" applyBorder="1" applyAlignment="1" applyProtection="1">
      <alignment horizontal="center" vertical="center" wrapText="1"/>
      <protection locked="0"/>
    </xf>
    <xf numFmtId="0" fontId="32" fillId="17" borderId="29" xfId="0" applyFont="1" applyFill="1" applyBorder="1" applyAlignment="1">
      <alignment horizontal="center" vertical="center"/>
    </xf>
    <xf numFmtId="1" fontId="31" fillId="17" borderId="29" xfId="0" applyNumberFormat="1" applyFont="1" applyFill="1" applyBorder="1" applyAlignment="1" applyProtection="1">
      <alignment horizontal="center" vertical="center" wrapText="1"/>
      <protection locked="0"/>
    </xf>
    <xf numFmtId="14" fontId="31" fillId="17" borderId="29" xfId="0" applyNumberFormat="1" applyFont="1" applyFill="1" applyBorder="1" applyAlignment="1" applyProtection="1">
      <alignment horizontal="center" vertical="center" wrapText="1"/>
      <protection locked="0"/>
    </xf>
    <xf numFmtId="0" fontId="25" fillId="0" borderId="9" xfId="0" applyFont="1" applyBorder="1" applyAlignment="1">
      <alignment horizontal="center" vertical="center" wrapText="1"/>
    </xf>
    <xf numFmtId="0" fontId="14" fillId="0" borderId="7" xfId="0" applyFont="1" applyBorder="1" applyAlignment="1">
      <alignment horizontal="center" vertical="center" wrapText="1"/>
    </xf>
    <xf numFmtId="0" fontId="17" fillId="13" borderId="0" xfId="0" applyFont="1" applyFill="1" applyAlignment="1">
      <alignment horizontal="center" vertical="center"/>
    </xf>
    <xf numFmtId="0" fontId="3" fillId="3" borderId="0" xfId="0" applyFont="1" applyFill="1" applyAlignment="1">
      <alignment horizontal="center" vertical="center" wrapText="1"/>
    </xf>
    <xf numFmtId="0" fontId="2" fillId="0" borderId="0" xfId="0" applyFont="1" applyAlignment="1">
      <alignment horizontal="center" vertical="top"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8" fillId="4" borderId="0" xfId="0" applyFont="1" applyFill="1" applyAlignment="1">
      <alignment horizontal="center" vertical="center" wrapText="1"/>
    </xf>
    <xf numFmtId="0" fontId="8" fillId="4" borderId="24" xfId="0" applyFont="1" applyFill="1" applyBorder="1" applyAlignment="1">
      <alignment horizontal="center" vertical="center" wrapText="1"/>
    </xf>
    <xf numFmtId="0" fontId="27" fillId="0" borderId="8" xfId="0" applyFont="1" applyBorder="1" applyAlignment="1">
      <alignment horizontal="center" vertical="center"/>
    </xf>
    <xf numFmtId="0" fontId="27" fillId="0" borderId="28" xfId="0" applyFont="1" applyBorder="1" applyAlignment="1">
      <alignment horizontal="center" vertical="center"/>
    </xf>
    <xf numFmtId="0" fontId="27" fillId="0" borderId="9" xfId="0" applyFont="1" applyBorder="1" applyAlignment="1">
      <alignment horizontal="center" vertical="center"/>
    </xf>
    <xf numFmtId="0" fontId="28" fillId="2" borderId="7" xfId="0" applyFont="1" applyFill="1" applyBorder="1" applyAlignment="1">
      <alignment horizontal="left" vertical="center"/>
    </xf>
    <xf numFmtId="0" fontId="9" fillId="4" borderId="17"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9" fillId="4" borderId="22" xfId="0" applyFont="1" applyFill="1" applyBorder="1" applyAlignment="1">
      <alignment horizontal="center" vertical="center" wrapText="1"/>
    </xf>
    <xf numFmtId="0" fontId="19" fillId="13" borderId="15" xfId="0" applyFont="1" applyFill="1" applyBorder="1" applyAlignment="1">
      <alignment horizontal="center" vertical="center"/>
    </xf>
    <xf numFmtId="0" fontId="9" fillId="2" borderId="16" xfId="0" applyFont="1" applyFill="1" applyBorder="1" applyAlignment="1">
      <alignment horizontal="left" vertical="center"/>
    </xf>
    <xf numFmtId="0" fontId="9" fillId="2" borderId="17" xfId="0" applyFont="1" applyFill="1" applyBorder="1" applyAlignment="1">
      <alignment horizontal="left" vertical="center"/>
    </xf>
    <xf numFmtId="0" fontId="4" fillId="0" borderId="18" xfId="0" applyFont="1" applyBorder="1" applyAlignment="1">
      <alignment horizontal="center" vertical="center" wrapText="1"/>
    </xf>
    <xf numFmtId="0" fontId="18" fillId="13" borderId="15" xfId="0" applyFont="1" applyFill="1" applyBorder="1" applyAlignment="1">
      <alignment horizontal="center" vertical="center"/>
    </xf>
  </cellXfs>
  <cellStyles count="4">
    <cellStyle name="Hyperlink" xfId="3" xr:uid="{00000000-0005-0000-0000-000000000000}"/>
    <cellStyle name="Normal" xfId="0" builtinId="0"/>
    <cellStyle name="Normal 2 2" xfId="2" xr:uid="{00000000-0005-0000-0000-000002000000}"/>
    <cellStyle name="Porcentaje" xfId="1" builtinId="5"/>
  </cellStyles>
  <dxfs count="38">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bgColor rgb="FF92D050"/>
        </patternFill>
      </fill>
    </dxf>
    <dxf>
      <fill>
        <patternFill>
          <bgColor rgb="FFFF0000"/>
        </patternFill>
      </fill>
    </dxf>
    <dxf>
      <fill>
        <patternFill>
          <bgColor rgb="FFFFFF00"/>
        </patternFill>
      </fill>
    </dxf>
    <dxf>
      <fill>
        <patternFill>
          <bgColor theme="0" tint="-0.34998626667073579"/>
        </patternFill>
      </fill>
    </dxf>
    <dxf>
      <fill>
        <patternFill>
          <bgColor rgb="FF00B0F0"/>
        </patternFill>
      </fill>
    </dxf>
    <dxf>
      <fill>
        <patternFill>
          <bgColor rgb="FFCC00CC"/>
        </patternFill>
      </fill>
    </dxf>
    <dxf>
      <fill>
        <patternFill patternType="none">
          <fgColor indexed="64"/>
          <bgColor auto="1"/>
        </patternFill>
      </fill>
    </dxf>
    <dxf>
      <fill>
        <patternFill patternType="none">
          <fgColor indexed="64"/>
          <bgColor auto="1"/>
        </patternFill>
      </fill>
    </dxf>
    <dxf>
      <border outline="0">
        <top style="thin">
          <color indexed="64"/>
        </top>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11"/>
        <color rgb="FFFFFFFF"/>
        <name val="Calibri"/>
        <scheme val="none"/>
      </font>
      <fill>
        <patternFill patternType="solid">
          <fgColor indexed="64"/>
          <bgColor rgb="FF215967"/>
        </patternFill>
      </fill>
      <alignment horizontal="general"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21ADD9"/>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Avance de pruebas</a:t>
            </a:r>
          </a:p>
        </c:rich>
      </c:tx>
      <c:overlay val="0"/>
      <c:spPr>
        <a:noFill/>
        <a:ln>
          <a:noFill/>
        </a:ln>
        <a:effectLst/>
      </c:spPr>
    </c:title>
    <c:autoTitleDeleted val="0"/>
    <c:plotArea>
      <c:layout>
        <c:manualLayout>
          <c:layoutTarget val="inner"/>
          <c:xMode val="edge"/>
          <c:yMode val="edge"/>
          <c:x val="0.1209508881922675"/>
          <c:y val="0.25544118505281505"/>
          <c:w val="0.41586398801333213"/>
          <c:h val="0.63494746671013413"/>
        </c:manualLayout>
      </c:layout>
      <c:pieChart>
        <c:varyColors val="1"/>
        <c:ser>
          <c:idx val="0"/>
          <c:order val="0"/>
          <c:tx>
            <c:strRef>
              <c:f>'Tablero de avances'!$C$14</c:f>
              <c:strCache>
                <c:ptCount val="1"/>
                <c:pt idx="0">
                  <c:v>Totales</c:v>
                </c:pt>
              </c:strCache>
            </c:strRef>
          </c:tx>
          <c:dPt>
            <c:idx val="0"/>
            <c:bubble3D val="0"/>
            <c:spPr>
              <a:solidFill>
                <a:srgbClr val="00B050"/>
              </a:solidFill>
            </c:spPr>
            <c:extLst>
              <c:ext xmlns:c16="http://schemas.microsoft.com/office/drawing/2014/chart" uri="{C3380CC4-5D6E-409C-BE32-E72D297353CC}">
                <c16:uniqueId val="{00000001-80F5-4349-8EB0-8B0BC49AF134}"/>
              </c:ext>
            </c:extLst>
          </c:dPt>
          <c:dPt>
            <c:idx val="1"/>
            <c:bubble3D val="0"/>
            <c:spPr>
              <a:solidFill>
                <a:srgbClr val="FF0000"/>
              </a:solidFill>
            </c:spPr>
            <c:extLst>
              <c:ext xmlns:c16="http://schemas.microsoft.com/office/drawing/2014/chart" uri="{C3380CC4-5D6E-409C-BE32-E72D297353CC}">
                <c16:uniqueId val="{00000003-80F5-4349-8EB0-8B0BC49AF134}"/>
              </c:ext>
            </c:extLst>
          </c:dPt>
          <c:dPt>
            <c:idx val="2"/>
            <c:bubble3D val="0"/>
            <c:spPr>
              <a:solidFill>
                <a:srgbClr val="FFFF00"/>
              </a:solidFill>
            </c:spPr>
            <c:extLst>
              <c:ext xmlns:c16="http://schemas.microsoft.com/office/drawing/2014/chart" uri="{C3380CC4-5D6E-409C-BE32-E72D297353CC}">
                <c16:uniqueId val="{00000005-80F5-4349-8EB0-8B0BC49AF134}"/>
              </c:ext>
            </c:extLst>
          </c:dPt>
          <c:dPt>
            <c:idx val="3"/>
            <c:bubble3D val="0"/>
            <c:spPr>
              <a:solidFill>
                <a:schemeClr val="bg1">
                  <a:lumMod val="65000"/>
                </a:schemeClr>
              </a:solidFill>
            </c:spPr>
            <c:extLst>
              <c:ext xmlns:c16="http://schemas.microsoft.com/office/drawing/2014/chart" uri="{C3380CC4-5D6E-409C-BE32-E72D297353CC}">
                <c16:uniqueId val="{00000007-80F5-4349-8EB0-8B0BC49AF134}"/>
              </c:ext>
            </c:extLst>
          </c:dPt>
          <c:dLbls>
            <c:dLbl>
              <c:idx val="0"/>
              <c:layout>
                <c:manualLayout>
                  <c:x val="8.2777918041426146E-2"/>
                  <c:y val="4.634136729656869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F5-4349-8EB0-8B0BC49AF134}"/>
                </c:ext>
              </c:extLst>
            </c:dLbl>
            <c:dLbl>
              <c:idx val="1"/>
              <c:layout>
                <c:manualLayout>
                  <c:x val="-3.6519669724158599E-2"/>
                  <c:y val="0"/>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F5-4349-8EB0-8B0BC49AF134}"/>
                </c:ext>
              </c:extLst>
            </c:dLbl>
            <c:dLbl>
              <c:idx val="2"/>
              <c:layout>
                <c:manualLayout>
                  <c:x val="-2.4346446482772397E-3"/>
                  <c:y val="-2.317068364828432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0F5-4349-8EB0-8B0BC49AF134}"/>
                </c:ext>
              </c:extLst>
            </c:dLbl>
            <c:dLbl>
              <c:idx val="3"/>
              <c:layout>
                <c:manualLayout>
                  <c:x val="3.651966972415855E-2"/>
                  <c:y val="-2.123954798318991E-1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0F5-4349-8EB0-8B0BC49AF134}"/>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'Tablero de avances'!$H$10:$L$10</c:f>
              <c:strCache>
                <c:ptCount val="5"/>
                <c:pt idx="0">
                  <c:v>EXITOSO</c:v>
                </c:pt>
                <c:pt idx="1">
                  <c:v>FALLADO</c:v>
                </c:pt>
                <c:pt idx="2">
                  <c:v>BLOQUEADO</c:v>
                </c:pt>
                <c:pt idx="3">
                  <c:v>NO EJECUTADO</c:v>
                </c:pt>
                <c:pt idx="4">
                  <c:v>FUERA DE ALCANCE</c:v>
                </c:pt>
              </c:strCache>
            </c:strRef>
          </c:cat>
          <c:val>
            <c:numRef>
              <c:f>'Tablero de avances'!$H$14:$K$14</c:f>
              <c:numCache>
                <c:formatCode>General</c:formatCode>
                <c:ptCount val="4"/>
                <c:pt idx="0">
                  <c:v>0</c:v>
                </c:pt>
                <c:pt idx="1">
                  <c:v>0</c:v>
                </c:pt>
                <c:pt idx="2">
                  <c:v>0</c:v>
                </c:pt>
                <c:pt idx="3">
                  <c:v>117</c:v>
                </c:pt>
              </c:numCache>
            </c:numRef>
          </c:val>
          <c:extLst>
            <c:ext xmlns:c16="http://schemas.microsoft.com/office/drawing/2014/chart" uri="{C3380CC4-5D6E-409C-BE32-E72D297353CC}">
              <c16:uniqueId val="{00000000-4AF4-3B4D-AA74-8C541330498E}"/>
            </c:ext>
          </c:extLst>
        </c:ser>
        <c:ser>
          <c:idx val="1"/>
          <c:order val="1"/>
          <c:tx>
            <c:strRef>
              <c:f>'[1]Testing Status'!#REF!</c:f>
              <c:strCache>
                <c:ptCount val="1"/>
                <c:pt idx="0">
                  <c:v>#¡REF!</c:v>
                </c:pt>
              </c:strCache>
              <c:extLst xmlns:c15="http://schemas.microsoft.com/office/drawing/2012/chart"/>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9-80F5-4349-8EB0-8B0BC49AF13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B-80F5-4349-8EB0-8B0BC49AF13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D-80F5-4349-8EB0-8B0BC49AF134}"/>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F-80F5-4349-8EB0-8B0BC49AF134}"/>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extLst>
          </c:dLbls>
          <c:cat>
            <c:strRef>
              <c:f>'Tablero de avances'!$H$10:$L$10</c:f>
              <c:strCache>
                <c:ptCount val="5"/>
                <c:pt idx="0">
                  <c:v>EXITOSO</c:v>
                </c:pt>
                <c:pt idx="1">
                  <c:v>FALLADO</c:v>
                </c:pt>
                <c:pt idx="2">
                  <c:v>BLOQUEADO</c:v>
                </c:pt>
                <c:pt idx="3">
                  <c:v>NO EJECUTADO</c:v>
                </c:pt>
                <c:pt idx="4">
                  <c:v>FUERA DE ALCANCE</c:v>
                </c:pt>
              </c:strCache>
            </c:strRef>
          </c:cat>
          <c:val>
            <c:numRef>
              <c:f>'[1]Testing Status'!#REF!</c:f>
              <c:numCache>
                <c:formatCode>General</c:formatCode>
                <c:ptCount val="1"/>
                <c:pt idx="0">
                  <c:v>1</c:v>
                </c:pt>
              </c:numCache>
              <c:extLst xmlns:c15="http://schemas.microsoft.com/office/drawing/2012/chart"/>
            </c:numRef>
          </c:val>
          <c:extLst xmlns:c15="http://schemas.microsoft.com/office/drawing/2012/chart">
            <c:ext xmlns:c16="http://schemas.microsoft.com/office/drawing/2014/chart" uri="{C3380CC4-5D6E-409C-BE32-E72D297353CC}">
              <c16:uniqueId val="{00000001-4AF4-3B4D-AA74-8C541330498E}"/>
            </c:ext>
          </c:extLst>
        </c:ser>
        <c:dLbls>
          <c:showLegendKey val="0"/>
          <c:showVal val="1"/>
          <c:showCatName val="0"/>
          <c:showSerName val="0"/>
          <c:showPercent val="0"/>
          <c:showBubbleSize val="0"/>
          <c:showLeaderLines val="0"/>
        </c:dLbls>
        <c:firstSliceAng val="1"/>
        <c:extLst/>
      </c:pieChart>
      <c:spPr>
        <a:noFill/>
        <a:ln>
          <a:noFill/>
        </a:ln>
        <a:effectLst/>
      </c:spPr>
    </c:plotArea>
    <c:legend>
      <c:legendPos val="r"/>
      <c:layout>
        <c:manualLayout>
          <c:xMode val="edge"/>
          <c:yMode val="edge"/>
          <c:x val="0.69625508226834376"/>
          <c:y val="0.27446494693305001"/>
          <c:w val="0.22718909508170779"/>
          <c:h val="0.51306540449928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lang="es-MX" sz="1600" b="1" i="0" u="none" strike="noStrike" kern="1200" spc="0" baseline="0">
                <a:solidFill>
                  <a:srgbClr val="1F497D"/>
                </a:solidFill>
                <a:latin typeface="+mn-lt"/>
                <a:ea typeface="+mn-ea"/>
                <a:cs typeface="+mn-cs"/>
              </a:defRPr>
            </a:pPr>
            <a:r>
              <a:rPr lang="en-US" sz="1600" b="1" i="0" u="none" strike="noStrike" kern="1200" spc="0" baseline="0">
                <a:solidFill>
                  <a:srgbClr val="1F497D"/>
                </a:solidFill>
                <a:latin typeface="+mn-lt"/>
                <a:ea typeface="+mn-ea"/>
                <a:cs typeface="+mn-cs"/>
              </a:rPr>
              <a:t>Detalle defectos</a:t>
            </a:r>
          </a:p>
        </c:rich>
      </c:tx>
      <c:overlay val="0"/>
    </c:title>
    <c:autoTitleDeleted val="0"/>
    <c:plotArea>
      <c:layout/>
      <c:pieChart>
        <c:varyColors val="1"/>
        <c:ser>
          <c:idx val="1"/>
          <c:order val="0"/>
          <c:tx>
            <c:strRef>
              <c:f>'Tablero de avances'!$H$34</c:f>
              <c:strCache>
                <c:ptCount val="1"/>
                <c:pt idx="0">
                  <c:v>Totales</c:v>
                </c:pt>
              </c:strCache>
            </c:strRef>
          </c:tx>
          <c:dPt>
            <c:idx val="0"/>
            <c:bubble3D val="0"/>
            <c:spPr>
              <a:solidFill>
                <a:srgbClr val="FF0000"/>
              </a:solidFill>
            </c:spPr>
            <c:extLst>
              <c:ext xmlns:c16="http://schemas.microsoft.com/office/drawing/2014/chart" uri="{C3380CC4-5D6E-409C-BE32-E72D297353CC}">
                <c16:uniqueId val="{0000000B-A25D-40F7-964B-2370ED3E2D1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1-ACF3-4830-AFD2-D9CE4DF1945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3-ACF3-4830-AFD2-D9CE4DF19450}"/>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5-ACF3-4830-AFD2-D9CE4DF19450}"/>
              </c:ext>
            </c:extLst>
          </c:dPt>
          <c:dLbls>
            <c:dLbl>
              <c:idx val="1"/>
              <c:layout>
                <c:manualLayout>
                  <c:x val="-2.981746004951856E-2"/>
                  <c:y val="-3.32428734685983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CF3-4830-AFD2-D9CE4DF19450}"/>
                </c:ext>
              </c:extLst>
            </c:dLbl>
            <c:dLbl>
              <c:idx val="2"/>
              <c:layout>
                <c:manualLayout>
                  <c:x val="6.3451847870074948E-2"/>
                  <c:y val="-5.405833985182501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CF3-4830-AFD2-D9CE4DF19450}"/>
                </c:ext>
              </c:extLst>
            </c:dLbl>
            <c:dLbl>
              <c:idx val="3"/>
              <c:layout>
                <c:manualLayout>
                  <c:x val="0.12017907619430532"/>
                  <c:y val="3.310642562793664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CF3-4830-AFD2-D9CE4DF1945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'Tablero de avances'!$I$26:$L$26</c:f>
              <c:strCache>
                <c:ptCount val="4"/>
                <c:pt idx="0">
                  <c:v>ABIERTA</c:v>
                </c:pt>
                <c:pt idx="1">
                  <c:v>EN ANÁLISIS</c:v>
                </c:pt>
                <c:pt idx="2">
                  <c:v>RE TEST</c:v>
                </c:pt>
                <c:pt idx="3">
                  <c:v>CERRADA</c:v>
                </c:pt>
              </c:strCache>
            </c:strRef>
          </c:cat>
          <c:val>
            <c:numRef>
              <c:f>'Tablero de avances'!$I$34:$L$34</c:f>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4AF4-3B4D-AA74-8C541330498E}"/>
            </c:ext>
          </c:extLst>
        </c:ser>
        <c:dLbls>
          <c:showLegendKey val="0"/>
          <c:showVal val="0"/>
          <c:showCatName val="0"/>
          <c:showSerName val="0"/>
          <c:showPercent val="1"/>
          <c:showBubbleSize val="0"/>
          <c:showLeaderLines val="1"/>
        </c:dLbls>
        <c:firstSliceAng val="1"/>
        <c:extLst/>
      </c:pie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noFill/>
      <a:round/>
    </a:ln>
    <a:effectLst/>
  </c:spPr>
  <c:txPr>
    <a:bodyPr/>
    <a:lstStyle/>
    <a:p>
      <a:pPr>
        <a:defRPr/>
      </a:pPr>
      <a:endParaRPr lang="es-MX"/>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289560</xdr:colOff>
      <xdr:row>25</xdr:row>
      <xdr:rowOff>187234</xdr:rowOff>
    </xdr:from>
    <xdr:to>
      <xdr:col>5</xdr:col>
      <xdr:colOff>922020</xdr:colOff>
      <xdr:row>40</xdr:row>
      <xdr:rowOff>58359</xdr:rowOff>
    </xdr:to>
    <xdr:graphicFrame macro="">
      <xdr:nvGraphicFramePr>
        <xdr:cNvPr id="7" name="Gráfico 1">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705273</xdr:colOff>
      <xdr:row>34</xdr:row>
      <xdr:rowOff>16722</xdr:rowOff>
    </xdr:from>
    <xdr:to>
      <xdr:col>11</xdr:col>
      <xdr:colOff>766233</xdr:colOff>
      <xdr:row>45</xdr:row>
      <xdr:rowOff>40247</xdr:rowOff>
    </xdr:to>
    <xdr:graphicFrame macro="">
      <xdr:nvGraphicFramePr>
        <xdr:cNvPr id="2" name="Gráfico 1">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190531</xdr:colOff>
      <xdr:row>1</xdr:row>
      <xdr:rowOff>136071</xdr:rowOff>
    </xdr:from>
    <xdr:to>
      <xdr:col>2</xdr:col>
      <xdr:colOff>1061286</xdr:colOff>
      <xdr:row>1</xdr:row>
      <xdr:rowOff>572554</xdr:rowOff>
    </xdr:to>
    <xdr:pic>
      <xdr:nvPicPr>
        <xdr:cNvPr id="3" name="Imagen 4" descr="Nuevo logo de Telefónica">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31" y="326571"/>
          <a:ext cx="1913403" cy="436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757714</xdr:colOff>
      <xdr:row>7</xdr:row>
      <xdr:rowOff>7620</xdr:rowOff>
    </xdr:from>
    <xdr:to>
      <xdr:col>10</xdr:col>
      <xdr:colOff>949126</xdr:colOff>
      <xdr:row>7</xdr:row>
      <xdr:rowOff>158126</xdr:rowOff>
    </xdr:to>
    <xdr:pic>
      <xdr:nvPicPr>
        <xdr:cNvPr id="6" name="Imagen 5">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32495" y="1984058"/>
          <a:ext cx="2489319" cy="150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112395</xdr:colOff>
      <xdr:row>0</xdr:row>
      <xdr:rowOff>108586</xdr:rowOff>
    </xdr:from>
    <xdr:to>
      <xdr:col>2</xdr:col>
      <xdr:colOff>651034</xdr:colOff>
      <xdr:row>1</xdr:row>
      <xdr:rowOff>338993</xdr:rowOff>
    </xdr:to>
    <xdr:pic>
      <xdr:nvPicPr>
        <xdr:cNvPr id="2" name="Imagen 3" descr="Nuevo logo de Telefónica">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7176" y="108586"/>
          <a:ext cx="1721168" cy="4031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358140</xdr:colOff>
      <xdr:row>1</xdr:row>
      <xdr:rowOff>137160</xdr:rowOff>
    </xdr:from>
    <xdr:to>
      <xdr:col>3</xdr:col>
      <xdr:colOff>175462</xdr:colOff>
      <xdr:row>1</xdr:row>
      <xdr:rowOff>538264</xdr:rowOff>
    </xdr:to>
    <xdr:pic>
      <xdr:nvPicPr>
        <xdr:cNvPr id="2" name="Imagen 1" descr="Nuevo logo de Telefónica">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86740" y="32004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106680</xdr:colOff>
      <xdr:row>1</xdr:row>
      <xdr:rowOff>160020</xdr:rowOff>
    </xdr:from>
    <xdr:to>
      <xdr:col>2</xdr:col>
      <xdr:colOff>660761</xdr:colOff>
      <xdr:row>1</xdr:row>
      <xdr:rowOff>561124</xdr:rowOff>
    </xdr:to>
    <xdr:pic>
      <xdr:nvPicPr>
        <xdr:cNvPr id="3" name="Imagen 2" descr="Nuevo logo de Telefónica">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0" y="35814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68580</xdr:colOff>
      <xdr:row>1</xdr:row>
      <xdr:rowOff>114300</xdr:rowOff>
    </xdr:from>
    <xdr:to>
      <xdr:col>2</xdr:col>
      <xdr:colOff>622661</xdr:colOff>
      <xdr:row>1</xdr:row>
      <xdr:rowOff>515404</xdr:rowOff>
    </xdr:to>
    <xdr:pic>
      <xdr:nvPicPr>
        <xdr:cNvPr id="3" name="Imagen 2" descr="Nuevo logo de Telefónica">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312420"/>
          <a:ext cx="1773281" cy="401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FD87B6-09E1-4DA6-A19C-29FB9D82C628}" name="Tabla2" displayName="Tabla2" ref="B1:G19" totalsRowShown="0" headerRowDxfId="37" dataDxfId="36">
  <tableColumns count="6">
    <tableColumn id="1" xr3:uid="{81C44CC0-9E2B-4A23-B7A1-8838EE8F3172}" name="Caso de prueba " dataDxfId="35"/>
    <tableColumn id="2" xr3:uid="{20E04D13-C533-4124-B8A0-169270302CFB}" name="Pruebas " dataDxfId="34"/>
    <tableColumn id="3" xr3:uid="{206AEA87-78E3-49F5-B89D-0319F8E1BE9F}" name="Modulo " dataDxfId="33"/>
    <tableColumn id="4" xr3:uid="{0A9DBFCD-6467-449A-9028-4979D3B69D6A}" name="Comentarios" dataDxfId="32"/>
    <tableColumn id="5" xr3:uid="{52054A3A-2C85-470C-98D4-6C860BDC47A0}" name="# de casos" dataDxfId="31"/>
    <tableColumn id="6" xr3:uid="{29FAB142-255E-4D57-A2D3-C4627963A457}" name="Columna1" dataDxfId="3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2" totalsRowShown="0" headerRowDxfId="29" dataDxfId="27" headerRowBorderDxfId="28" tableBorderDxfId="26">
  <tableColumns count="2">
    <tableColumn id="1" xr3:uid="{00000000-0010-0000-0000-000001000000}" name="Actividad (solo análisis)" dataDxfId="25"/>
    <tableColumn id="2" xr3:uid="{00000000-0010-0000-0000-000002000000}" name="SEGMENTO" dataDxfId="24"/>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46"/>
  <sheetViews>
    <sheetView showGridLines="0" tabSelected="1" zoomScale="70" zoomScaleNormal="70" zoomScaleSheetLayoutView="70" workbookViewId="0">
      <selection activeCell="N15" sqref="N15"/>
    </sheetView>
  </sheetViews>
  <sheetFormatPr baseColWidth="10" defaultColWidth="11.44140625" defaultRowHeight="14.4" x14ac:dyDescent="0.3"/>
  <cols>
    <col min="1" max="1" width="3.44140625" customWidth="1"/>
    <col min="2" max="2" width="12.109375" customWidth="1"/>
    <col min="3" max="3" width="27.109375" customWidth="1"/>
    <col min="4" max="4" width="16.88671875" customWidth="1"/>
    <col min="5" max="5" width="13.33203125" customWidth="1"/>
    <col min="6" max="7" width="14.5546875" customWidth="1"/>
    <col min="8" max="8" width="16.33203125" bestFit="1" customWidth="1"/>
    <col min="9" max="9" width="17.44140625" customWidth="1"/>
    <col min="10" max="10" width="17" customWidth="1"/>
    <col min="11" max="11" width="16.88671875" customWidth="1"/>
    <col min="12" max="12" width="14.109375" customWidth="1"/>
    <col min="14" max="14" width="17" customWidth="1"/>
  </cols>
  <sheetData>
    <row r="2" spans="2:17" s="1" customFormat="1" ht="54" customHeight="1" x14ac:dyDescent="0.3">
      <c r="B2" s="146" t="s">
        <v>0</v>
      </c>
      <c r="C2" s="146"/>
      <c r="D2" s="146"/>
      <c r="E2" s="146"/>
      <c r="F2" s="146"/>
      <c r="G2" s="146"/>
      <c r="H2" s="146"/>
      <c r="I2" s="146"/>
      <c r="J2" s="146"/>
      <c r="K2" s="146"/>
      <c r="L2" s="146"/>
      <c r="M2" s="146"/>
      <c r="N2" s="146"/>
      <c r="O2" s="146"/>
      <c r="P2" s="146"/>
      <c r="Q2" s="146"/>
    </row>
    <row r="3" spans="2:17" ht="15" thickBot="1" x14ac:dyDescent="0.35"/>
    <row r="4" spans="2:17" x14ac:dyDescent="0.3">
      <c r="B4" s="3"/>
      <c r="C4" s="4"/>
      <c r="D4" s="4"/>
      <c r="E4" s="4"/>
      <c r="F4" s="4"/>
      <c r="G4" s="4"/>
      <c r="H4" s="4"/>
      <c r="I4" s="4"/>
      <c r="J4" s="4"/>
      <c r="K4" s="4"/>
      <c r="L4" s="4"/>
      <c r="M4" s="4"/>
      <c r="N4" s="4"/>
      <c r="O4" s="4"/>
      <c r="P4" s="4"/>
      <c r="Q4" s="5"/>
    </row>
    <row r="5" spans="2:17" ht="14.4" customHeight="1" x14ac:dyDescent="0.3">
      <c r="B5" s="6"/>
      <c r="C5" s="1"/>
      <c r="D5" s="1"/>
      <c r="E5" s="148" t="s">
        <v>1</v>
      </c>
      <c r="F5" s="148"/>
      <c r="G5" s="148"/>
      <c r="H5" s="148"/>
      <c r="I5" s="148"/>
      <c r="J5" s="148"/>
      <c r="K5" s="148"/>
      <c r="L5" s="1"/>
      <c r="M5" s="1"/>
      <c r="N5" s="1"/>
      <c r="O5" s="1"/>
      <c r="P5" s="1"/>
      <c r="Q5" s="7"/>
    </row>
    <row r="6" spans="2:17" ht="27.6" x14ac:dyDescent="0.3">
      <c r="B6" s="6"/>
      <c r="C6" s="24" t="s">
        <v>2</v>
      </c>
      <c r="D6" s="151" t="s">
        <v>3</v>
      </c>
      <c r="E6" s="152"/>
      <c r="F6" s="152"/>
      <c r="G6" s="153"/>
      <c r="H6" s="24" t="s">
        <v>4</v>
      </c>
      <c r="I6" s="24" t="s">
        <v>5</v>
      </c>
      <c r="J6" s="24" t="s">
        <v>6</v>
      </c>
      <c r="K6" s="24" t="s">
        <v>7</v>
      </c>
      <c r="L6" s="24" t="s">
        <v>8</v>
      </c>
      <c r="M6" s="1"/>
      <c r="N6" s="47" t="s">
        <v>9</v>
      </c>
      <c r="O6" s="48"/>
      <c r="P6" s="1"/>
      <c r="Q6" s="7"/>
    </row>
    <row r="7" spans="2:17" ht="15.6" x14ac:dyDescent="0.3">
      <c r="B7" s="6"/>
      <c r="C7" s="14"/>
      <c r="D7" s="154"/>
      <c r="E7" s="155"/>
      <c r="F7" s="155"/>
      <c r="G7" s="156"/>
      <c r="H7" s="8"/>
      <c r="I7" s="8">
        <f>F14/(D14-L14)</f>
        <v>0</v>
      </c>
      <c r="J7" s="8">
        <f>H14/(D14-L14)</f>
        <v>0</v>
      </c>
      <c r="K7" s="8">
        <f>($J$7-$I$7)</f>
        <v>0</v>
      </c>
      <c r="L7" s="9">
        <f>K7</f>
        <v>0</v>
      </c>
      <c r="M7" s="1"/>
      <c r="N7" s="1"/>
      <c r="O7" s="1"/>
      <c r="P7" s="1"/>
      <c r="Q7" s="7"/>
    </row>
    <row r="8" spans="2:17" x14ac:dyDescent="0.3">
      <c r="B8" s="6"/>
      <c r="C8" s="1"/>
      <c r="D8" s="1"/>
      <c r="E8" s="1"/>
      <c r="F8" s="10"/>
      <c r="H8" s="10"/>
      <c r="I8" s="11"/>
      <c r="J8" s="12"/>
      <c r="K8" s="12"/>
      <c r="L8" s="11"/>
      <c r="M8" s="1"/>
      <c r="N8" s="1"/>
      <c r="O8" s="1"/>
      <c r="P8" s="1"/>
      <c r="Q8" s="7"/>
    </row>
    <row r="9" spans="2:17" x14ac:dyDescent="0.3">
      <c r="B9" s="6"/>
      <c r="C9" s="1"/>
      <c r="D9" s="1"/>
      <c r="E9" s="1"/>
      <c r="F9" s="1"/>
      <c r="G9" s="1"/>
      <c r="H9" s="1"/>
      <c r="I9" s="1"/>
      <c r="J9" s="1"/>
      <c r="K9" s="1"/>
      <c r="L9" s="1"/>
      <c r="M9" s="1"/>
      <c r="N9" s="1"/>
      <c r="O9" s="1"/>
      <c r="P9" s="1"/>
      <c r="Q9" s="7"/>
    </row>
    <row r="10" spans="2:17" ht="27.6" x14ac:dyDescent="0.3">
      <c r="B10" s="6"/>
      <c r="C10" s="24" t="s">
        <v>10</v>
      </c>
      <c r="D10" s="24" t="s">
        <v>11</v>
      </c>
      <c r="E10" s="24" t="s">
        <v>12</v>
      </c>
      <c r="F10" s="24" t="s">
        <v>13</v>
      </c>
      <c r="G10" s="24" t="s">
        <v>14</v>
      </c>
      <c r="H10" s="24" t="s">
        <v>15</v>
      </c>
      <c r="I10" s="24" t="s">
        <v>16</v>
      </c>
      <c r="J10" s="24" t="s">
        <v>17</v>
      </c>
      <c r="K10" s="24" t="s">
        <v>18</v>
      </c>
      <c r="L10" s="24" t="s">
        <v>19</v>
      </c>
      <c r="M10" s="1"/>
      <c r="N10" s="149" t="s">
        <v>20</v>
      </c>
      <c r="O10" s="150"/>
      <c r="P10" s="24" t="s">
        <v>21</v>
      </c>
      <c r="Q10" s="7"/>
    </row>
    <row r="11" spans="2:17" ht="18" customHeight="1" x14ac:dyDescent="0.3">
      <c r="B11" s="100"/>
      <c r="C11" s="74" t="s">
        <v>36</v>
      </c>
      <c r="D11" s="75">
        <f>COUNTIFS('Diseño &amp; Ejecución'!$C$7:$C$416,'Tablero de avances'!C11)</f>
        <v>28</v>
      </c>
      <c r="E11" s="14">
        <v>0</v>
      </c>
      <c r="F11" s="75">
        <f>SUM(H11:I11)</f>
        <v>0</v>
      </c>
      <c r="G11" s="14">
        <f>COUNTIFS('Diseño &amp; Ejecución'!$C$7:$C$21,'Tablero de avances'!C11,'Diseño &amp; Ejecución'!$U$7:$U$21,'Tablero de avances'!$G$10)</f>
        <v>0</v>
      </c>
      <c r="H11" s="14">
        <f>COUNTIFS('Diseño &amp; Ejecución'!$C$7:$C$21,'Tablero de avances'!C11,'Diseño &amp; Ejecución'!$U$7:$U$21,'Tablero de avances'!$H$10)</f>
        <v>0</v>
      </c>
      <c r="I11" s="14">
        <f>COUNTIFS('Diseño &amp; Ejecución'!$C$7:$C$21,'Tablero de avances'!C11,'Diseño &amp; Ejecución'!$U$7:$U$21,'Tablero de avances'!$I$10)</f>
        <v>0</v>
      </c>
      <c r="J11" s="14">
        <f>COUNTIFS('Diseño &amp; Ejecución'!$C$7:$C$21,'Tablero de avances'!C11,'Diseño &amp; Ejecución'!$U$7:$U$21,'Tablero de avances'!$J$10)</f>
        <v>0</v>
      </c>
      <c r="K11" s="14">
        <f>COUNTIFS('Diseño &amp; Ejecución'!$C$7:$C$416,'Tablero de avances'!C11,'Diseño &amp; Ejecución'!$U$7:$U$416,'Tablero de avances'!$K$10)</f>
        <v>28</v>
      </c>
      <c r="L11" s="14">
        <f>COUNTIFS('Diseño &amp; Ejecución'!$C$7:$C$21,'Tablero de avances'!C11,'Diseño &amp; Ejecución'!$U$7:$U$21,'Tablero de avances'!$L$10)</f>
        <v>0</v>
      </c>
      <c r="M11" s="1"/>
      <c r="Q11" s="7"/>
    </row>
    <row r="12" spans="2:17" ht="18" customHeight="1" x14ac:dyDescent="0.3">
      <c r="B12" s="100"/>
      <c r="C12" s="74" t="s">
        <v>37</v>
      </c>
      <c r="D12" s="75">
        <f>COUNTIFS('Diseño &amp; Ejecución'!$C$7:$C$416,'Tablero de avances'!C12)</f>
        <v>48</v>
      </c>
      <c r="E12" s="14">
        <v>0</v>
      </c>
      <c r="F12" s="75">
        <f>SUM(H12:I12)</f>
        <v>0</v>
      </c>
      <c r="G12" s="14">
        <f>COUNTIFS('Diseño &amp; Ejecución'!$C$7:$C$21,'Tablero de avances'!C12,'Diseño &amp; Ejecución'!$U$7:$U$21,'Tablero de avances'!$G$10)</f>
        <v>0</v>
      </c>
      <c r="H12" s="14">
        <f>COUNTIFS('Diseño &amp; Ejecución'!$C$7:$C$329,'Tablero de avances'!C12,'Diseño &amp; Ejecución'!$U$7:$U$329,'Tablero de avances'!$H$10)</f>
        <v>0</v>
      </c>
      <c r="I12" s="14">
        <f>COUNTIFS('Diseño &amp; Ejecución'!$C$7:$C$329,'Tablero de avances'!C12,'Diseño &amp; Ejecución'!$U$7:$U$329,'Tablero de avances'!$I$10)</f>
        <v>0</v>
      </c>
      <c r="J12" s="14">
        <f>COUNTIFS('Diseño &amp; Ejecución'!$C$7:$C$329,'Tablero de avances'!C12,'Diseño &amp; Ejecución'!$U$7:$U$329,'Tablero de avances'!$J$10)</f>
        <v>0</v>
      </c>
      <c r="K12" s="14">
        <f>COUNTIFS('Diseño &amp; Ejecución'!$C$7:$C$416,'Tablero de avances'!C12,'Diseño &amp; Ejecución'!$U$7:$U$416,'Tablero de avances'!$K$10)</f>
        <v>48</v>
      </c>
      <c r="L12" s="14">
        <f>COUNTIFS('Diseño &amp; Ejecución'!$C$7:$C$21,'Tablero de avances'!C12,'Diseño &amp; Ejecución'!$U$7:$U$21,'Tablero de avances'!$L$10)</f>
        <v>0</v>
      </c>
      <c r="M12" s="1"/>
      <c r="Q12" s="7"/>
    </row>
    <row r="13" spans="2:17" ht="18" customHeight="1" x14ac:dyDescent="0.3">
      <c r="B13" s="6"/>
      <c r="C13" s="111" t="s">
        <v>41</v>
      </c>
      <c r="D13" s="75">
        <f>COUNTIFS('Diseño &amp; Ejecución'!$C$7:$C$416,'Tablero de avances'!C13)</f>
        <v>41</v>
      </c>
      <c r="E13" s="14">
        <v>0</v>
      </c>
      <c r="F13" s="96">
        <f t="shared" ref="F13" si="0">SUM(H13:I13)</f>
        <v>0</v>
      </c>
      <c r="G13" s="96">
        <f>COUNTIFS('Diseño &amp; Ejecución'!$C$7:$C$416,'Tablero de avances'!C13,'Diseño &amp; Ejecución'!$U$7:$U$416,'Tablero de avances'!$G$10)</f>
        <v>0</v>
      </c>
      <c r="H13" s="96">
        <f>COUNTIFS('Diseño &amp; Ejecución'!$C$7:$C$416,'Tablero de avances'!C13,'Diseño &amp; Ejecución'!$U$7:$U$416,'Tablero de avances'!$H$10)</f>
        <v>0</v>
      </c>
      <c r="I13" s="96">
        <f>COUNTIFS('Diseño &amp; Ejecución'!$C$7:$C$416,'Tablero de avances'!C13,'Diseño &amp; Ejecución'!$U$7:$U$416,'Tablero de avances'!$I$10)</f>
        <v>0</v>
      </c>
      <c r="J13" s="96">
        <f>COUNTIFS('Diseño &amp; Ejecución'!$C$7:$C$416,'Tablero de avances'!C13,'Diseño &amp; Ejecución'!$U$7:$U$416,'Tablero de avances'!$J$10)</f>
        <v>0</v>
      </c>
      <c r="K13" s="14">
        <f>COUNTIFS('Diseño &amp; Ejecución'!$C$7:$C$416,'Tablero de avances'!C13,'Diseño &amp; Ejecución'!$U$7:$U$416,'Tablero de avances'!$K$10)</f>
        <v>41</v>
      </c>
      <c r="L13" s="96">
        <f>COUNTIFS('Diseño &amp; Ejecución'!$C$7:$C$416,'Tablero de avances'!C13,'Diseño &amp; Ejecución'!$U$7:$U$416,'Tablero de avances'!$L$10)</f>
        <v>0</v>
      </c>
      <c r="M13" s="1"/>
      <c r="Q13" s="7"/>
    </row>
    <row r="14" spans="2:17" x14ac:dyDescent="0.3">
      <c r="B14" s="6"/>
      <c r="C14" s="15" t="s">
        <v>42</v>
      </c>
      <c r="D14" s="16">
        <f>SUM(D11:D13)</f>
        <v>117</v>
      </c>
      <c r="E14" s="16">
        <f>SUM(E11:E13)</f>
        <v>0</v>
      </c>
      <c r="F14" s="16">
        <f>SUM(F11:F13)</f>
        <v>0</v>
      </c>
      <c r="G14" s="16">
        <f>SUM(G11:G13)</f>
        <v>0</v>
      </c>
      <c r="H14" s="16">
        <f>SUM(H11:H13)</f>
        <v>0</v>
      </c>
      <c r="I14" s="16">
        <f>SUM(I11:I13)</f>
        <v>0</v>
      </c>
      <c r="J14" s="16">
        <f>SUM(J11:J13)</f>
        <v>0</v>
      </c>
      <c r="K14" s="16">
        <f>SUM(K11:K13)</f>
        <v>117</v>
      </c>
      <c r="L14" s="16">
        <f>SUM(L11:L13)</f>
        <v>0</v>
      </c>
      <c r="M14" s="1"/>
      <c r="Q14" s="7"/>
    </row>
    <row r="15" spans="2:17" x14ac:dyDescent="0.3">
      <c r="B15" s="6"/>
      <c r="M15" s="1"/>
      <c r="Q15" s="7"/>
    </row>
    <row r="16" spans="2:17" x14ac:dyDescent="0.3">
      <c r="B16" s="6"/>
      <c r="M16" s="1"/>
      <c r="Q16" s="7"/>
    </row>
    <row r="17" spans="2:17" x14ac:dyDescent="0.3">
      <c r="B17" s="6"/>
      <c r="C17" t="s">
        <v>43</v>
      </c>
      <c r="M17" s="1"/>
      <c r="Q17" s="7"/>
    </row>
    <row r="18" spans="2:17" x14ac:dyDescent="0.3">
      <c r="B18" s="6"/>
      <c r="C18" t="s">
        <v>44</v>
      </c>
      <c r="M18" s="1"/>
      <c r="Q18" s="7"/>
    </row>
    <row r="19" spans="2:17" x14ac:dyDescent="0.3">
      <c r="B19" s="6"/>
      <c r="C19" s="113" t="s">
        <v>45</v>
      </c>
      <c r="M19" s="1"/>
      <c r="Q19" s="7"/>
    </row>
    <row r="20" spans="2:17" x14ac:dyDescent="0.3">
      <c r="B20" s="6"/>
      <c r="C20" s="113"/>
      <c r="M20" s="1"/>
      <c r="Q20" s="7"/>
    </row>
    <row r="21" spans="2:17" x14ac:dyDescent="0.3">
      <c r="B21" s="6"/>
      <c r="M21" s="1"/>
      <c r="Q21" s="7"/>
    </row>
    <row r="22" spans="2:17" x14ac:dyDescent="0.3">
      <c r="B22" s="6"/>
      <c r="M22" s="1"/>
      <c r="Q22" s="7"/>
    </row>
    <row r="23" spans="2:17" x14ac:dyDescent="0.3">
      <c r="B23" s="6"/>
      <c r="M23" s="1"/>
      <c r="Q23" s="7"/>
    </row>
    <row r="24" spans="2:17" x14ac:dyDescent="0.3">
      <c r="B24" s="6"/>
      <c r="M24" s="1"/>
      <c r="N24" s="17"/>
      <c r="O24" s="19"/>
      <c r="P24" s="19"/>
      <c r="Q24" s="7"/>
    </row>
    <row r="25" spans="2:17" x14ac:dyDescent="0.3">
      <c r="B25" s="6"/>
      <c r="N25" s="17" t="s">
        <v>46</v>
      </c>
      <c r="O25" s="19"/>
      <c r="P25" s="19"/>
      <c r="Q25" s="7"/>
    </row>
    <row r="26" spans="2:17" ht="15.6" x14ac:dyDescent="0.3">
      <c r="B26" s="6"/>
      <c r="C26" s="17"/>
      <c r="D26" s="18"/>
      <c r="E26" s="18"/>
      <c r="F26" s="18"/>
      <c r="H26" s="20" t="s">
        <v>47</v>
      </c>
      <c r="I26" s="24" t="s">
        <v>48</v>
      </c>
      <c r="J26" s="24" t="s">
        <v>49</v>
      </c>
      <c r="K26" s="24" t="s">
        <v>50</v>
      </c>
      <c r="L26" s="24" t="s">
        <v>51</v>
      </c>
      <c r="N26" s="147"/>
      <c r="O26" s="147"/>
      <c r="P26" s="147"/>
      <c r="Q26" s="7"/>
    </row>
    <row r="27" spans="2:17" x14ac:dyDescent="0.3">
      <c r="B27" s="6"/>
      <c r="C27" s="17"/>
      <c r="D27" s="18"/>
      <c r="E27" s="18"/>
      <c r="F27" s="95"/>
      <c r="H27" s="13" t="s">
        <v>52</v>
      </c>
      <c r="I27" s="14">
        <f>COUNTIFS(Defectos!L$6:L$19,$I$26,Defectos!E$6:E$19,H27)</f>
        <v>0</v>
      </c>
      <c r="J27" s="14">
        <f>COUNTIFS(Defectos!L$6:L$19,$J$26,Defectos!E$6:E$19,H27)</f>
        <v>0</v>
      </c>
      <c r="K27" s="14">
        <f>COUNTIFS(Defectos!L$6:L$19,$K$26,Defectos!E$6:E$19,H27)</f>
        <v>0</v>
      </c>
      <c r="L27" s="14">
        <f>COUNTIFS(Defectos!L$6:L$19,$L$26,Defectos!E$6:E$19,H27)</f>
        <v>0</v>
      </c>
      <c r="N27" s="147"/>
      <c r="O27" s="147"/>
      <c r="P27" s="147"/>
      <c r="Q27" s="7"/>
    </row>
    <row r="28" spans="2:17" x14ac:dyDescent="0.3">
      <c r="B28" s="6"/>
      <c r="C28" s="17"/>
      <c r="D28" s="18"/>
      <c r="E28" s="18"/>
      <c r="F28" s="18"/>
      <c r="H28" s="13" t="s">
        <v>53</v>
      </c>
      <c r="I28" s="14">
        <f>COUNTIFS(Defectos!L$6:L$19,$I$26,Defectos!E$6:E$19,H28)</f>
        <v>0</v>
      </c>
      <c r="J28" s="14">
        <f>COUNTIFS(Defectos!L$6:L$19,$J$26,Defectos!E$6:E$19,H28)</f>
        <v>0</v>
      </c>
      <c r="K28" s="14">
        <f>COUNTIFS(Defectos!L$6:L$19,$K$26,Defectos!E$6:E$19,H28)</f>
        <v>0</v>
      </c>
      <c r="L28" s="14">
        <f>COUNTIFS(Defectos!L$6:L$19,$L$26,Defectos!E$6:E$19,H28)</f>
        <v>0</v>
      </c>
      <c r="N28" s="147"/>
      <c r="O28" s="147"/>
      <c r="P28" s="147"/>
      <c r="Q28" s="7"/>
    </row>
    <row r="29" spans="2:17" x14ac:dyDescent="0.3">
      <c r="B29" s="6"/>
      <c r="C29" s="17"/>
      <c r="D29" s="18"/>
      <c r="E29" s="18"/>
      <c r="F29" s="18"/>
      <c r="H29" s="13" t="s">
        <v>54</v>
      </c>
      <c r="I29" s="14">
        <f>COUNTIFS(Defectos!L$6:L$19,$I$26,Defectos!E$6:E$19,H29)</f>
        <v>0</v>
      </c>
      <c r="J29" s="14">
        <f>COUNTIFS(Defectos!L$6:L$19,$J$26,Defectos!E$6:E$19,H29)</f>
        <v>0</v>
      </c>
      <c r="K29" s="14">
        <f>COUNTIFS(Defectos!L$6:L$19,$K$26,Defectos!E$6:E$19,H29)</f>
        <v>0</v>
      </c>
      <c r="L29" s="14">
        <f>COUNTIFS(Defectos!L$6:L$19,$L$26,Defectos!E$6:E$19,H29)</f>
        <v>0</v>
      </c>
      <c r="N29" s="147"/>
      <c r="O29" s="147"/>
      <c r="P29" s="147"/>
      <c r="Q29" s="7"/>
    </row>
    <row r="30" spans="2:17" x14ac:dyDescent="0.3">
      <c r="B30" s="6"/>
      <c r="C30" s="17"/>
      <c r="D30" s="18"/>
      <c r="E30" s="18"/>
      <c r="F30" s="18"/>
      <c r="H30" s="13" t="s">
        <v>55</v>
      </c>
      <c r="I30" s="14">
        <f>COUNTIFS(Defectos!L$6:L$19,$I$26,Defectos!E$6:E$19,H30)</f>
        <v>0</v>
      </c>
      <c r="J30" s="14">
        <f>COUNTIFS(Defectos!L$6:L$19,$J$26,Defectos!E$6:E$19,H30)</f>
        <v>0</v>
      </c>
      <c r="K30" s="14">
        <f>COUNTIFS(Defectos!L$6:L$19,$K$26,Defectos!E$6:E$19,H30)</f>
        <v>0</v>
      </c>
      <c r="L30" s="14">
        <f>COUNTIFS(Defectos!L$6:L$19,$L$26,Defectos!E$6:E$19,H30)</f>
        <v>0</v>
      </c>
      <c r="N30" s="147"/>
      <c r="O30" s="147"/>
      <c r="P30" s="147"/>
      <c r="Q30" s="7"/>
    </row>
    <row r="31" spans="2:17" x14ac:dyDescent="0.3">
      <c r="B31" s="6"/>
      <c r="C31" s="17"/>
      <c r="D31" s="18"/>
      <c r="E31" s="18"/>
      <c r="F31" s="18"/>
      <c r="H31" s="13" t="s">
        <v>56</v>
      </c>
      <c r="I31" s="14">
        <f>COUNTIFS(Defectos!L$6:L$19,$I$26,Defectos!E$6:E$19,H31)</f>
        <v>0</v>
      </c>
      <c r="J31" s="14">
        <f>COUNTIFS(Defectos!L$6:L$19,$J$26,Defectos!E$6:E$19,H31)</f>
        <v>0</v>
      </c>
      <c r="K31" s="14">
        <f>COUNTIFS(Defectos!L$6:L$19,$K$26,Defectos!E$6:E$19,H31)</f>
        <v>0</v>
      </c>
      <c r="L31" s="14">
        <f>COUNTIFS(Defectos!L$6:L$19,$L$26,Defectos!E$6:E$19,H31)</f>
        <v>0</v>
      </c>
      <c r="P31" s="19"/>
      <c r="Q31" s="7"/>
    </row>
    <row r="32" spans="2:17" x14ac:dyDescent="0.3">
      <c r="B32" s="6"/>
      <c r="C32" s="17"/>
      <c r="D32" s="18"/>
      <c r="E32" s="18"/>
      <c r="F32" s="18"/>
      <c r="H32" s="13" t="s">
        <v>57</v>
      </c>
      <c r="I32" s="14">
        <f>COUNTIFS(Defectos!L$6:L$19,$I$26,Defectos!E$6:E$19,H32)</f>
        <v>0</v>
      </c>
      <c r="J32" s="14">
        <f>COUNTIFS(Defectos!L$6:L$19,$J$26,Defectos!E$6:E$19,H32)</f>
        <v>0</v>
      </c>
      <c r="K32" s="14">
        <f>COUNTIFS(Defectos!L$6:L$19,$K$26,Defectos!E$6:E$19,H32)</f>
        <v>0</v>
      </c>
      <c r="L32" s="14">
        <f>COUNTIFS(Defectos!L$6:L$19,$L$26,Defectos!E$6:E$19,H32)</f>
        <v>0</v>
      </c>
      <c r="N32" s="17"/>
      <c r="O32" s="19"/>
      <c r="P32" s="19"/>
      <c r="Q32" s="7"/>
    </row>
    <row r="33" spans="2:17" x14ac:dyDescent="0.3">
      <c r="B33" s="6"/>
      <c r="C33" s="17"/>
      <c r="D33" s="18"/>
      <c r="E33" s="18"/>
      <c r="F33" s="18"/>
      <c r="H33" s="13" t="s">
        <v>58</v>
      </c>
      <c r="I33" s="14">
        <f>COUNTIFS(Defectos!L$6:L$19,$I$26,Defectos!E$6:E$19,H33)</f>
        <v>0</v>
      </c>
      <c r="J33" s="14">
        <f>COUNTIFS(Defectos!L$6:L$19,$J$26,Defectos!E$6:E$19,H33)</f>
        <v>0</v>
      </c>
      <c r="K33" s="14">
        <f>COUNTIFS(Defectos!L$6:L$19,$K$26,Defectos!E$6:E$19,H33)</f>
        <v>0</v>
      </c>
      <c r="L33" s="14">
        <f>COUNTIFS(Defectos!L$6:L$19,$L$26,Defectos!E$6:E$19,H33)</f>
        <v>0</v>
      </c>
      <c r="N33" s="17"/>
      <c r="O33" s="19"/>
      <c r="P33" s="19"/>
      <c r="Q33" s="7"/>
    </row>
    <row r="34" spans="2:17" x14ac:dyDescent="0.3">
      <c r="B34" s="6"/>
      <c r="C34" s="17"/>
      <c r="D34" s="18"/>
      <c r="E34" s="18"/>
      <c r="F34" s="18"/>
      <c r="H34" s="15" t="s">
        <v>42</v>
      </c>
      <c r="I34" s="16">
        <f>SUM(I27:I33)</f>
        <v>0</v>
      </c>
      <c r="J34" s="16">
        <f>SUM(J27:J33)</f>
        <v>0</v>
      </c>
      <c r="K34" s="16">
        <f>SUM(K27:K33)</f>
        <v>0</v>
      </c>
      <c r="L34" s="16">
        <f>SUM(L27:L33)</f>
        <v>0</v>
      </c>
      <c r="M34" s="1"/>
      <c r="N34" s="17"/>
      <c r="O34" s="19"/>
      <c r="P34" s="19"/>
      <c r="Q34" s="7"/>
    </row>
    <row r="35" spans="2:17" x14ac:dyDescent="0.3">
      <c r="B35" s="6"/>
      <c r="C35" s="17"/>
      <c r="D35" s="18"/>
      <c r="E35" s="18"/>
      <c r="F35" s="18"/>
      <c r="G35" s="18"/>
      <c r="H35" s="18"/>
      <c r="I35" s="18"/>
      <c r="J35" s="18"/>
      <c r="K35" s="49">
        <f>SUM(I34:K34)</f>
        <v>0</v>
      </c>
      <c r="L35" s="49">
        <f>L34</f>
        <v>0</v>
      </c>
      <c r="M35" s="1"/>
      <c r="N35" s="17"/>
      <c r="O35" s="19"/>
      <c r="P35" s="19"/>
      <c r="Q35" s="7"/>
    </row>
    <row r="36" spans="2:17" x14ac:dyDescent="0.3">
      <c r="B36" s="6"/>
      <c r="C36" s="17"/>
      <c r="D36" s="18"/>
      <c r="E36" s="18"/>
      <c r="F36" s="18"/>
      <c r="G36" s="18"/>
      <c r="H36" s="18"/>
      <c r="I36" s="18"/>
      <c r="J36" s="18"/>
      <c r="L36" s="18"/>
      <c r="M36" s="1"/>
      <c r="N36" s="17"/>
      <c r="O36" s="19"/>
      <c r="P36" s="19"/>
      <c r="Q36" s="7"/>
    </row>
    <row r="37" spans="2:17" x14ac:dyDescent="0.3">
      <c r="B37" s="6"/>
      <c r="C37" s="17"/>
      <c r="D37" s="18"/>
      <c r="E37" s="18"/>
      <c r="F37" s="18"/>
      <c r="G37" s="18"/>
      <c r="H37" s="18"/>
      <c r="I37" s="18"/>
      <c r="J37" s="18"/>
      <c r="K37" s="18"/>
      <c r="L37" s="18"/>
      <c r="M37" s="1"/>
      <c r="N37" s="17"/>
      <c r="O37" s="47" t="s">
        <v>59</v>
      </c>
      <c r="P37" s="19"/>
      <c r="Q37" s="7"/>
    </row>
    <row r="38" spans="2:17" x14ac:dyDescent="0.3">
      <c r="B38" s="6"/>
      <c r="C38" s="17"/>
      <c r="D38" s="18"/>
      <c r="E38" s="18"/>
      <c r="F38" s="18"/>
      <c r="G38" s="18"/>
      <c r="H38" s="18"/>
      <c r="I38" s="18"/>
      <c r="J38" s="18"/>
      <c r="K38" s="18"/>
      <c r="L38" s="18"/>
      <c r="M38" s="1"/>
      <c r="N38" s="73" t="s">
        <v>60</v>
      </c>
      <c r="O38" s="46">
        <f>COUNTIFS(Defectos!P$5:P$19,'Tablero de avances'!N38)</f>
        <v>0</v>
      </c>
      <c r="P38" s="19"/>
      <c r="Q38" s="7"/>
    </row>
    <row r="39" spans="2:17" ht="27.6" x14ac:dyDescent="0.3">
      <c r="B39" s="6"/>
      <c r="C39" s="17"/>
      <c r="D39" s="18"/>
      <c r="E39" s="18"/>
      <c r="F39" s="18"/>
      <c r="G39" s="18"/>
      <c r="H39" s="18"/>
      <c r="I39" s="18"/>
      <c r="J39" s="18"/>
      <c r="K39" s="18"/>
      <c r="L39" s="18"/>
      <c r="M39" s="1"/>
      <c r="N39" s="73" t="s">
        <v>61</v>
      </c>
      <c r="O39" s="46">
        <f>COUNTIFS(Defectos!P$5:P$19,'Tablero de avances'!N39)</f>
        <v>0</v>
      </c>
      <c r="P39" s="19"/>
      <c r="Q39" s="7"/>
    </row>
    <row r="40" spans="2:17" x14ac:dyDescent="0.3">
      <c r="B40" s="6"/>
      <c r="C40" s="17"/>
      <c r="D40" s="18"/>
      <c r="E40" s="18"/>
      <c r="F40" s="18"/>
      <c r="G40" s="18"/>
      <c r="H40" s="18"/>
      <c r="I40" s="18"/>
      <c r="J40" s="18"/>
      <c r="K40" s="18"/>
      <c r="L40" s="18"/>
      <c r="M40" s="1"/>
      <c r="N40" s="73" t="s">
        <v>62</v>
      </c>
      <c r="O40" s="46">
        <f>COUNTIFS(Defectos!P$5:P$19,'Tablero de avances'!N40)</f>
        <v>0</v>
      </c>
      <c r="P40" s="19"/>
      <c r="Q40" s="7"/>
    </row>
    <row r="41" spans="2:17" x14ac:dyDescent="0.3">
      <c r="B41" s="6"/>
      <c r="C41" s="17"/>
      <c r="D41" s="18"/>
      <c r="E41" s="18"/>
      <c r="F41" s="18"/>
      <c r="G41" s="18"/>
      <c r="H41" s="18"/>
      <c r="I41" s="18"/>
      <c r="J41" s="18"/>
      <c r="K41" s="18"/>
      <c r="L41" s="18"/>
      <c r="M41" s="1"/>
      <c r="N41" s="17"/>
      <c r="O41" s="19"/>
      <c r="P41" s="19"/>
      <c r="Q41" s="7"/>
    </row>
    <row r="42" spans="2:17" x14ac:dyDescent="0.3">
      <c r="B42" s="6"/>
      <c r="C42" s="17"/>
      <c r="D42" s="18"/>
      <c r="E42" s="18"/>
      <c r="F42" s="18"/>
      <c r="G42" s="18"/>
      <c r="H42" s="18"/>
      <c r="I42" s="18"/>
      <c r="J42" s="18"/>
      <c r="K42" s="18"/>
      <c r="L42" s="18"/>
      <c r="M42" s="1"/>
      <c r="N42" s="17"/>
      <c r="O42" s="19"/>
      <c r="P42" s="19"/>
      <c r="Q42" s="7"/>
    </row>
    <row r="43" spans="2:17" x14ac:dyDescent="0.3">
      <c r="B43" s="6"/>
      <c r="C43" s="17"/>
      <c r="D43" s="18"/>
      <c r="E43" s="18"/>
      <c r="F43" s="18"/>
      <c r="G43" s="18"/>
      <c r="H43" s="18"/>
      <c r="I43" s="18"/>
      <c r="J43" s="18"/>
      <c r="K43" s="18"/>
      <c r="L43" s="18"/>
      <c r="M43" s="1"/>
      <c r="N43" s="17"/>
      <c r="O43" s="19"/>
      <c r="P43" s="19"/>
      <c r="Q43" s="7"/>
    </row>
    <row r="44" spans="2:17" x14ac:dyDescent="0.3">
      <c r="B44" s="6"/>
      <c r="C44" s="17"/>
      <c r="D44" s="18"/>
      <c r="E44" s="18"/>
      <c r="F44" s="18"/>
      <c r="G44" s="18"/>
      <c r="H44" s="18"/>
      <c r="I44" s="18"/>
      <c r="J44" s="18"/>
      <c r="K44" s="18"/>
      <c r="L44" s="18"/>
      <c r="M44" s="1"/>
      <c r="N44" s="17"/>
      <c r="O44" s="19"/>
      <c r="P44" s="19"/>
      <c r="Q44" s="7"/>
    </row>
    <row r="45" spans="2:17" x14ac:dyDescent="0.3">
      <c r="B45" s="6"/>
      <c r="C45" s="1"/>
      <c r="D45" s="1"/>
      <c r="E45" s="1"/>
      <c r="F45" s="1"/>
      <c r="G45" s="1"/>
      <c r="H45" s="1"/>
      <c r="I45" s="1"/>
      <c r="J45" s="1"/>
      <c r="K45" s="1"/>
      <c r="L45" s="1"/>
      <c r="M45" s="1"/>
      <c r="N45" s="1"/>
      <c r="O45" s="1"/>
      <c r="P45" s="1"/>
      <c r="Q45" s="7"/>
    </row>
    <row r="46" spans="2:17" ht="15" thickBot="1" x14ac:dyDescent="0.35">
      <c r="B46" s="21"/>
      <c r="C46" s="22"/>
      <c r="D46" s="22"/>
      <c r="E46" s="22"/>
      <c r="F46" s="22"/>
      <c r="G46" s="22"/>
      <c r="H46" s="22"/>
      <c r="I46" s="22"/>
      <c r="J46" s="22"/>
      <c r="K46" s="22"/>
      <c r="L46" s="22"/>
      <c r="M46" s="22"/>
      <c r="N46" s="22"/>
      <c r="O46" s="22"/>
      <c r="P46" s="22"/>
      <c r="Q46" s="23"/>
    </row>
  </sheetData>
  <mergeCells count="6">
    <mergeCell ref="B2:Q2"/>
    <mergeCell ref="N26:P30"/>
    <mergeCell ref="E5:K5"/>
    <mergeCell ref="N10:O10"/>
    <mergeCell ref="D6:G6"/>
    <mergeCell ref="D7:G7"/>
  </mergeCells>
  <pageMargins left="0.7" right="0.7" top="0.75" bottom="0.75" header="0.3" footer="0.3"/>
  <pageSetup paperSize="9" scale="36" orientation="portrait" horizontalDpi="300" verticalDpi="300" r:id="rId1"/>
  <drawing r:id="rId2"/>
  <legacyDrawing r:id="rId3"/>
  <extLst>
    <ext xmlns:x14="http://schemas.microsoft.com/office/spreadsheetml/2009/9/main" uri="{78C0D931-6437-407d-A8EE-F0AAD7539E65}">
      <x14:conditionalFormattings>
        <x14:conditionalFormatting xmlns:xm="http://schemas.microsoft.com/office/excel/2006/main">
          <x14:cfRule type="iconSet" priority="1" id="{D2BAD017-1C41-4D30-989B-E069F3F65EF8}">
            <x14:iconSet iconSet="4TrafficLights" showValue="0" custom="1">
              <x14:cfvo type="percent">
                <xm:f>0</xm:f>
              </x14:cfvo>
              <x14:cfvo type="num">
                <xm:f>-9.9989999999999996E-2</xm:f>
              </x14:cfvo>
              <x14:cfvo type="num">
                <xm:f>-4.999E-2</xm:f>
              </x14:cfvo>
              <x14:cfvo type="num">
                <xm:f>0</xm:f>
              </x14:cfvo>
              <x14:cfIcon iconSet="3TrafficLights1" iconId="0"/>
              <x14:cfIcon iconSet="3TrafficLights1" iconId="1"/>
              <x14:cfIcon iconSet="3TrafficLights1" iconId="2"/>
              <x14:cfIcon iconSet="3TrafficLights1" iconId="2"/>
            </x14:iconSet>
          </x14:cfRule>
          <xm:sqref>L7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29"/>
  <sheetViews>
    <sheetView showGridLines="0" zoomScale="70" zoomScaleNormal="70" workbookViewId="0">
      <pane ySplit="6" topLeftCell="A7" activePane="bottomLeft" state="frozen"/>
      <selection pane="bottomLeft" activeCell="B7" sqref="B7"/>
    </sheetView>
  </sheetViews>
  <sheetFormatPr baseColWidth="10" defaultColWidth="11.5546875" defaultRowHeight="14.4" x14ac:dyDescent="0.3"/>
  <cols>
    <col min="1" max="1" width="2.33203125" customWidth="1"/>
    <col min="2" max="2" width="17.6640625" customWidth="1"/>
    <col min="3" max="3" width="15.44140625" customWidth="1"/>
    <col min="4" max="4" width="21.88671875" customWidth="1"/>
    <col min="5" max="5" width="17.109375" customWidth="1"/>
    <col min="6" max="6" width="16.88671875" customWidth="1"/>
    <col min="7" max="7" width="15.88671875" customWidth="1"/>
    <col min="8" max="8" width="15.6640625" customWidth="1"/>
    <col min="9" max="9" width="20.109375" customWidth="1"/>
    <col min="10" max="10" width="18.88671875" customWidth="1"/>
    <col min="11" max="11" width="21.6640625" customWidth="1"/>
    <col min="12" max="12" width="36.44140625" customWidth="1"/>
    <col min="13" max="13" width="16.33203125" customWidth="1"/>
    <col min="14" max="14" width="31" customWidth="1"/>
    <col min="15" max="15" width="25.5546875" customWidth="1"/>
    <col min="16" max="16" width="91" customWidth="1"/>
    <col min="17" max="17" width="67" customWidth="1"/>
    <col min="18" max="18" width="16.44140625" customWidth="1"/>
    <col min="19" max="19" width="15.5546875" customWidth="1"/>
    <col min="20" max="20" width="16.33203125" customWidth="1"/>
    <col min="21" max="21" width="22.6640625" customWidth="1"/>
    <col min="22" max="22" width="23.6640625" customWidth="1"/>
    <col min="23" max="23" width="24.33203125" customWidth="1"/>
    <col min="24" max="24" width="15.33203125" customWidth="1"/>
    <col min="25" max="25" width="15.5546875" customWidth="1"/>
    <col min="26" max="26" width="15.44140625" style="98" bestFit="1" customWidth="1"/>
    <col min="27" max="27" width="25.44140625" style="98" hidden="1" customWidth="1"/>
    <col min="28" max="28" width="14" customWidth="1"/>
  </cols>
  <sheetData>
    <row r="1" spans="1:28" x14ac:dyDescent="0.3">
      <c r="B1" s="78"/>
      <c r="C1" s="79"/>
      <c r="D1" s="79"/>
      <c r="E1" s="79"/>
      <c r="F1" s="80"/>
      <c r="G1" s="79"/>
      <c r="H1" s="79"/>
      <c r="I1" s="79"/>
      <c r="J1" s="79"/>
      <c r="K1" s="79"/>
      <c r="L1" s="79"/>
      <c r="M1" s="79"/>
      <c r="N1" s="79"/>
      <c r="O1" s="77"/>
      <c r="P1" s="79"/>
      <c r="Q1" s="77"/>
      <c r="R1" s="72"/>
      <c r="S1" s="77"/>
      <c r="T1" s="81"/>
      <c r="U1" s="82"/>
      <c r="V1" s="83"/>
      <c r="W1" s="83"/>
      <c r="X1" s="77"/>
      <c r="Y1" s="83"/>
      <c r="Z1" s="112"/>
    </row>
    <row r="2" spans="1:28" ht="46.2" customHeight="1" x14ac:dyDescent="0.3">
      <c r="A2" s="97"/>
      <c r="B2" s="78" t="s">
        <v>63</v>
      </c>
      <c r="C2" s="79"/>
      <c r="D2" s="79"/>
      <c r="E2" s="79"/>
      <c r="F2" s="79"/>
      <c r="G2" s="79"/>
      <c r="H2" s="79"/>
      <c r="I2" s="79"/>
      <c r="J2" s="79"/>
      <c r="K2" s="79"/>
      <c r="L2" s="79"/>
      <c r="M2" s="79"/>
      <c r="N2" s="79"/>
      <c r="O2" s="77"/>
      <c r="P2" s="79"/>
      <c r="Q2" s="77"/>
      <c r="R2" s="72"/>
      <c r="S2" s="77"/>
      <c r="T2" s="81"/>
      <c r="U2" s="82"/>
      <c r="V2" s="83"/>
      <c r="W2" s="83"/>
      <c r="X2" s="77"/>
      <c r="Y2" s="83"/>
      <c r="Z2" s="112"/>
    </row>
    <row r="3" spans="1:28" ht="12" customHeight="1" x14ac:dyDescent="0.3">
      <c r="B3" s="84"/>
      <c r="C3" s="84"/>
      <c r="D3" s="84"/>
      <c r="E3" s="84"/>
      <c r="F3" s="84"/>
      <c r="G3" s="84"/>
      <c r="H3" s="84"/>
      <c r="I3" s="84"/>
      <c r="J3" s="84"/>
      <c r="K3" s="84"/>
      <c r="L3" s="84"/>
      <c r="M3" s="84"/>
      <c r="N3" s="84"/>
      <c r="O3" s="84"/>
      <c r="P3" s="84"/>
      <c r="Q3" s="84"/>
      <c r="R3" s="84"/>
      <c r="S3" s="84"/>
      <c r="T3" s="84"/>
      <c r="U3" s="84"/>
      <c r="V3" s="84"/>
      <c r="W3" s="84"/>
      <c r="X3" s="84"/>
      <c r="Y3" s="84"/>
      <c r="Z3" s="112"/>
    </row>
    <row r="4" spans="1:28" s="85" customFormat="1" x14ac:dyDescent="0.3">
      <c r="B4" s="157" t="s">
        <v>64</v>
      </c>
      <c r="C4" s="157"/>
      <c r="D4" s="157">
        <f>Análisis!D4</f>
        <v>0</v>
      </c>
      <c r="E4" s="157"/>
      <c r="F4" s="157"/>
      <c r="G4" s="157"/>
      <c r="H4" s="157"/>
      <c r="I4" s="86" t="s">
        <v>65</v>
      </c>
      <c r="J4" s="87">
        <f>Análisis!H4</f>
        <v>0</v>
      </c>
      <c r="K4" s="87"/>
      <c r="L4" s="88"/>
      <c r="M4" s="86" t="s">
        <v>66</v>
      </c>
      <c r="N4" s="87">
        <f>Análisis!L4</f>
        <v>0</v>
      </c>
      <c r="O4" s="88"/>
      <c r="P4" s="88"/>
      <c r="Q4" s="88"/>
      <c r="R4" s="88" t="s">
        <v>25</v>
      </c>
      <c r="S4" s="86" t="s">
        <v>67</v>
      </c>
      <c r="T4" s="101">
        <f>SUM(T7:T329)/60/8/2</f>
        <v>0.59791666666666665</v>
      </c>
      <c r="U4" s="88"/>
      <c r="V4" s="88"/>
      <c r="W4" s="88"/>
      <c r="X4" s="88" t="s">
        <v>66</v>
      </c>
      <c r="Y4" s="87" t="e">
        <f>SUM(#REF!)/60</f>
        <v>#REF!</v>
      </c>
      <c r="Z4" s="88"/>
      <c r="AA4" s="88"/>
      <c r="AB4" s="88"/>
    </row>
    <row r="5" spans="1:28" s="85" customFormat="1" x14ac:dyDescent="0.3">
      <c r="B5" s="89"/>
      <c r="C5" s="89"/>
      <c r="D5" s="89"/>
      <c r="E5" s="89"/>
      <c r="F5" s="89"/>
      <c r="G5" s="89"/>
      <c r="H5" s="89"/>
      <c r="I5" s="90"/>
      <c r="J5" s="91"/>
      <c r="K5" s="91"/>
      <c r="L5" s="91"/>
      <c r="M5" s="90"/>
      <c r="N5" s="91"/>
      <c r="O5" s="91"/>
      <c r="P5" s="91"/>
      <c r="Q5" s="91"/>
      <c r="R5" s="91"/>
      <c r="S5" s="90"/>
      <c r="T5" s="92"/>
      <c r="U5" s="91"/>
      <c r="V5" s="91"/>
      <c r="W5" s="91"/>
      <c r="X5" s="91"/>
      <c r="Y5" s="92"/>
      <c r="Z5" s="48"/>
      <c r="AA5" s="98"/>
    </row>
    <row r="6" spans="1:28" s="98" customFormat="1" ht="57.75" customHeight="1" x14ac:dyDescent="0.3">
      <c r="B6" s="93" t="s">
        <v>68</v>
      </c>
      <c r="C6" s="93" t="s">
        <v>69</v>
      </c>
      <c r="D6" s="93" t="s">
        <v>70</v>
      </c>
      <c r="E6" s="93" t="s">
        <v>71</v>
      </c>
      <c r="F6" s="93" t="s">
        <v>72</v>
      </c>
      <c r="G6" s="93" t="s">
        <v>73</v>
      </c>
      <c r="H6" s="93" t="s">
        <v>74</v>
      </c>
      <c r="I6" s="93" t="s">
        <v>75</v>
      </c>
      <c r="J6" s="93" t="s">
        <v>76</v>
      </c>
      <c r="K6" s="93" t="s">
        <v>77</v>
      </c>
      <c r="L6" s="93" t="s">
        <v>78</v>
      </c>
      <c r="M6" s="93" t="s">
        <v>79</v>
      </c>
      <c r="N6" s="93" t="s">
        <v>80</v>
      </c>
      <c r="O6" s="93" t="s">
        <v>81</v>
      </c>
      <c r="P6" s="93" t="s">
        <v>82</v>
      </c>
      <c r="Q6" s="93" t="s">
        <v>83</v>
      </c>
      <c r="R6" s="93" t="s">
        <v>84</v>
      </c>
      <c r="S6" s="93" t="s">
        <v>85</v>
      </c>
      <c r="T6" s="93" t="s">
        <v>86</v>
      </c>
      <c r="U6" s="93" t="s">
        <v>87</v>
      </c>
      <c r="V6" s="93" t="s">
        <v>88</v>
      </c>
      <c r="W6" s="93" t="s">
        <v>89</v>
      </c>
      <c r="X6" s="94" t="s">
        <v>90</v>
      </c>
      <c r="Y6" s="93" t="s">
        <v>91</v>
      </c>
      <c r="Z6" s="93" t="s">
        <v>92</v>
      </c>
      <c r="AA6" s="99" t="s">
        <v>93</v>
      </c>
      <c r="AB6" s="93" t="s">
        <v>94</v>
      </c>
    </row>
    <row r="7" spans="1:28" ht="43.2" x14ac:dyDescent="0.3">
      <c r="B7" s="127"/>
      <c r="C7" s="127" t="s">
        <v>41</v>
      </c>
      <c r="D7" s="127" t="s">
        <v>166</v>
      </c>
      <c r="E7" s="127" t="s">
        <v>167</v>
      </c>
      <c r="F7" s="127" t="s">
        <v>96</v>
      </c>
      <c r="G7" s="127" t="s">
        <v>96</v>
      </c>
      <c r="H7" s="127" t="s">
        <v>97</v>
      </c>
      <c r="I7" s="128" t="s">
        <v>98</v>
      </c>
      <c r="J7" s="129"/>
      <c r="K7" s="129"/>
      <c r="L7" s="127" t="s">
        <v>168</v>
      </c>
      <c r="M7" s="130" t="s">
        <v>119</v>
      </c>
      <c r="N7" s="131" t="s">
        <v>169</v>
      </c>
      <c r="O7" s="127" t="s">
        <v>100</v>
      </c>
      <c r="P7" s="131" t="s">
        <v>170</v>
      </c>
      <c r="Q7" s="132" t="s">
        <v>171</v>
      </c>
      <c r="R7" s="130" t="s">
        <v>101</v>
      </c>
      <c r="S7" s="133"/>
      <c r="T7" s="134">
        <v>4</v>
      </c>
      <c r="U7" s="110" t="s">
        <v>18</v>
      </c>
      <c r="V7" s="135"/>
      <c r="W7" s="135"/>
      <c r="X7" s="135"/>
      <c r="Y7" s="134"/>
      <c r="Z7" s="134" t="s">
        <v>172</v>
      </c>
      <c r="AA7" s="115"/>
    </row>
    <row r="8" spans="1:28" ht="43.2" x14ac:dyDescent="0.3">
      <c r="B8" s="127"/>
      <c r="C8" s="127" t="s">
        <v>41</v>
      </c>
      <c r="D8" s="127" t="s">
        <v>173</v>
      </c>
      <c r="E8" s="127" t="s">
        <v>174</v>
      </c>
      <c r="F8" s="127" t="s">
        <v>96</v>
      </c>
      <c r="G8" s="127" t="s">
        <v>96</v>
      </c>
      <c r="H8" s="127" t="s">
        <v>97</v>
      </c>
      <c r="I8" s="128" t="s">
        <v>98</v>
      </c>
      <c r="J8" s="129"/>
      <c r="K8" s="129"/>
      <c r="L8" s="127" t="s">
        <v>175</v>
      </c>
      <c r="M8" s="130" t="s">
        <v>119</v>
      </c>
      <c r="N8" s="131" t="s">
        <v>169</v>
      </c>
      <c r="O8" s="127" t="s">
        <v>100</v>
      </c>
      <c r="P8" s="131" t="s">
        <v>176</v>
      </c>
      <c r="Q8" s="132" t="s">
        <v>177</v>
      </c>
      <c r="R8" s="130" t="s">
        <v>101</v>
      </c>
      <c r="S8" s="133"/>
      <c r="T8" s="134">
        <v>4</v>
      </c>
      <c r="U8" s="110" t="s">
        <v>18</v>
      </c>
      <c r="V8" s="135"/>
      <c r="W8" s="135"/>
      <c r="X8" s="135"/>
      <c r="Y8" s="134"/>
      <c r="Z8" s="134" t="s">
        <v>172</v>
      </c>
      <c r="AA8" s="115"/>
    </row>
    <row r="9" spans="1:28" ht="72" x14ac:dyDescent="0.3">
      <c r="B9" s="127"/>
      <c r="C9" s="127" t="s">
        <v>41</v>
      </c>
      <c r="D9" s="127" t="s">
        <v>173</v>
      </c>
      <c r="E9" s="127" t="s">
        <v>174</v>
      </c>
      <c r="F9" s="127" t="s">
        <v>96</v>
      </c>
      <c r="G9" s="127" t="s">
        <v>96</v>
      </c>
      <c r="H9" s="127" t="s">
        <v>97</v>
      </c>
      <c r="I9" s="128" t="s">
        <v>98</v>
      </c>
      <c r="J9" s="129"/>
      <c r="K9" s="129"/>
      <c r="L9" s="127" t="s">
        <v>178</v>
      </c>
      <c r="M9" s="130" t="s">
        <v>119</v>
      </c>
      <c r="N9" s="131" t="s">
        <v>169</v>
      </c>
      <c r="O9" s="127" t="s">
        <v>100</v>
      </c>
      <c r="P9" s="131" t="s">
        <v>176</v>
      </c>
      <c r="Q9" s="132" t="s">
        <v>179</v>
      </c>
      <c r="R9" s="130" t="s">
        <v>101</v>
      </c>
      <c r="S9" s="133"/>
      <c r="T9" s="134">
        <v>4</v>
      </c>
      <c r="U9" s="110" t="s">
        <v>18</v>
      </c>
      <c r="V9" s="135"/>
      <c r="W9" s="135"/>
      <c r="X9" s="135"/>
      <c r="Y9" s="134"/>
      <c r="Z9" s="134" t="s">
        <v>172</v>
      </c>
    </row>
    <row r="10" spans="1:28" ht="158.4" x14ac:dyDescent="0.3">
      <c r="B10" s="127"/>
      <c r="C10" s="127" t="s">
        <v>41</v>
      </c>
      <c r="D10" s="127" t="s">
        <v>173</v>
      </c>
      <c r="E10" s="127" t="s">
        <v>174</v>
      </c>
      <c r="F10" s="127" t="s">
        <v>96</v>
      </c>
      <c r="G10" s="127" t="s">
        <v>96</v>
      </c>
      <c r="H10" s="127" t="s">
        <v>97</v>
      </c>
      <c r="I10" s="128" t="s">
        <v>98</v>
      </c>
      <c r="J10" s="129"/>
      <c r="K10" s="129"/>
      <c r="L10" s="127" t="s">
        <v>180</v>
      </c>
      <c r="M10" s="130" t="s">
        <v>119</v>
      </c>
      <c r="N10" s="131" t="s">
        <v>169</v>
      </c>
      <c r="O10" s="127" t="s">
        <v>100</v>
      </c>
      <c r="P10" s="131" t="s">
        <v>181</v>
      </c>
      <c r="Q10" s="132" t="s">
        <v>179</v>
      </c>
      <c r="R10" s="130" t="s">
        <v>101</v>
      </c>
      <c r="S10" s="133"/>
      <c r="T10" s="134">
        <v>4</v>
      </c>
      <c r="U10" s="110" t="s">
        <v>18</v>
      </c>
      <c r="V10" s="135"/>
      <c r="W10" s="135"/>
      <c r="X10" s="135"/>
      <c r="Y10" s="134"/>
      <c r="Z10" s="134" t="s">
        <v>172</v>
      </c>
    </row>
    <row r="11" spans="1:28" ht="172.8" x14ac:dyDescent="0.3">
      <c r="B11" s="127"/>
      <c r="C11" s="127" t="s">
        <v>41</v>
      </c>
      <c r="D11" s="127" t="s">
        <v>173</v>
      </c>
      <c r="E11" s="127" t="s">
        <v>182</v>
      </c>
      <c r="F11" s="127" t="s">
        <v>96</v>
      </c>
      <c r="G11" s="127" t="s">
        <v>96</v>
      </c>
      <c r="H11" s="127" t="s">
        <v>97</v>
      </c>
      <c r="I11" s="128" t="s">
        <v>98</v>
      </c>
      <c r="J11" s="129"/>
      <c r="K11" s="129"/>
      <c r="L11" s="127" t="s">
        <v>183</v>
      </c>
      <c r="M11" s="130" t="s">
        <v>119</v>
      </c>
      <c r="N11" s="131" t="s">
        <v>169</v>
      </c>
      <c r="O11" s="127" t="s">
        <v>100</v>
      </c>
      <c r="P11" s="131" t="s">
        <v>184</v>
      </c>
      <c r="Q11" s="132" t="s">
        <v>185</v>
      </c>
      <c r="R11" s="130" t="s">
        <v>101</v>
      </c>
      <c r="S11" s="133"/>
      <c r="T11" s="134">
        <v>4</v>
      </c>
      <c r="U11" s="110" t="s">
        <v>18</v>
      </c>
      <c r="V11" s="135"/>
      <c r="W11" s="135"/>
      <c r="X11" s="135"/>
      <c r="Y11" s="134"/>
      <c r="Z11" s="134" t="s">
        <v>172</v>
      </c>
    </row>
    <row r="12" spans="1:28" ht="187.2" x14ac:dyDescent="0.3">
      <c r="B12" s="127"/>
      <c r="C12" s="127" t="s">
        <v>41</v>
      </c>
      <c r="D12" s="127" t="s">
        <v>173</v>
      </c>
      <c r="E12" s="127" t="s">
        <v>182</v>
      </c>
      <c r="F12" s="127" t="s">
        <v>96</v>
      </c>
      <c r="G12" s="127" t="s">
        <v>96</v>
      </c>
      <c r="H12" s="127" t="s">
        <v>97</v>
      </c>
      <c r="I12" s="128" t="s">
        <v>98</v>
      </c>
      <c r="J12" s="129"/>
      <c r="K12" s="129"/>
      <c r="L12" s="127" t="s">
        <v>186</v>
      </c>
      <c r="M12" s="130" t="s">
        <v>119</v>
      </c>
      <c r="N12" s="131" t="s">
        <v>169</v>
      </c>
      <c r="O12" s="127" t="s">
        <v>100</v>
      </c>
      <c r="P12" s="131" t="s">
        <v>187</v>
      </c>
      <c r="Q12" s="132" t="s">
        <v>188</v>
      </c>
      <c r="R12" s="130" t="s">
        <v>101</v>
      </c>
      <c r="S12" s="133"/>
      <c r="T12" s="134">
        <v>4</v>
      </c>
      <c r="U12" s="110" t="s">
        <v>18</v>
      </c>
      <c r="V12" s="135"/>
      <c r="W12" s="135"/>
      <c r="X12" s="135"/>
      <c r="Y12" s="134"/>
      <c r="Z12" s="134" t="s">
        <v>172</v>
      </c>
    </row>
    <row r="13" spans="1:28" ht="187.2" x14ac:dyDescent="0.3">
      <c r="B13" s="127"/>
      <c r="C13" s="127" t="s">
        <v>41</v>
      </c>
      <c r="D13" s="127" t="s">
        <v>173</v>
      </c>
      <c r="E13" s="127" t="s">
        <v>182</v>
      </c>
      <c r="F13" s="127" t="s">
        <v>96</v>
      </c>
      <c r="G13" s="127" t="s">
        <v>96</v>
      </c>
      <c r="H13" s="127" t="s">
        <v>97</v>
      </c>
      <c r="I13" s="128" t="s">
        <v>98</v>
      </c>
      <c r="J13" s="129"/>
      <c r="K13" s="129"/>
      <c r="L13" s="127" t="s">
        <v>186</v>
      </c>
      <c r="M13" s="130" t="s">
        <v>119</v>
      </c>
      <c r="N13" s="131" t="s">
        <v>169</v>
      </c>
      <c r="O13" s="127" t="s">
        <v>100</v>
      </c>
      <c r="P13" s="131" t="s">
        <v>187</v>
      </c>
      <c r="Q13" s="132" t="s">
        <v>188</v>
      </c>
      <c r="R13" s="130" t="s">
        <v>101</v>
      </c>
      <c r="S13" s="133"/>
      <c r="T13" s="134">
        <v>4</v>
      </c>
      <c r="U13" s="110" t="s">
        <v>18</v>
      </c>
      <c r="V13" s="135"/>
      <c r="W13" s="135"/>
      <c r="X13" s="135"/>
      <c r="Y13" s="134"/>
      <c r="Z13" s="134" t="s">
        <v>172</v>
      </c>
    </row>
    <row r="14" spans="1:28" ht="216" x14ac:dyDescent="0.3">
      <c r="B14" s="127"/>
      <c r="C14" s="127" t="s">
        <v>41</v>
      </c>
      <c r="D14" s="127" t="s">
        <v>173</v>
      </c>
      <c r="E14" s="127" t="s">
        <v>182</v>
      </c>
      <c r="F14" s="127" t="s">
        <v>96</v>
      </c>
      <c r="G14" s="127" t="s">
        <v>96</v>
      </c>
      <c r="H14" s="127" t="s">
        <v>97</v>
      </c>
      <c r="I14" s="128" t="s">
        <v>98</v>
      </c>
      <c r="J14" s="129"/>
      <c r="K14" s="129"/>
      <c r="L14" s="127" t="s">
        <v>189</v>
      </c>
      <c r="M14" s="130" t="s">
        <v>119</v>
      </c>
      <c r="N14" s="131" t="s">
        <v>169</v>
      </c>
      <c r="O14" s="127" t="s">
        <v>100</v>
      </c>
      <c r="P14" s="131" t="s">
        <v>190</v>
      </c>
      <c r="Q14" s="132" t="s">
        <v>191</v>
      </c>
      <c r="R14" s="130" t="s">
        <v>101</v>
      </c>
      <c r="S14" s="133"/>
      <c r="T14" s="134">
        <v>4</v>
      </c>
      <c r="U14" s="110" t="s">
        <v>18</v>
      </c>
      <c r="V14" s="135"/>
      <c r="W14" s="135"/>
      <c r="X14" s="135"/>
      <c r="Y14" s="134"/>
      <c r="Z14" s="134" t="s">
        <v>172</v>
      </c>
    </row>
    <row r="15" spans="1:28" ht="216" x14ac:dyDescent="0.3">
      <c r="B15" s="127"/>
      <c r="C15" s="127" t="s">
        <v>41</v>
      </c>
      <c r="D15" s="127" t="s">
        <v>173</v>
      </c>
      <c r="E15" s="127" t="s">
        <v>192</v>
      </c>
      <c r="F15" s="127" t="s">
        <v>96</v>
      </c>
      <c r="G15" s="127" t="s">
        <v>96</v>
      </c>
      <c r="H15" s="127" t="s">
        <v>97</v>
      </c>
      <c r="I15" s="128" t="s">
        <v>98</v>
      </c>
      <c r="J15" s="129"/>
      <c r="K15" s="129"/>
      <c r="L15" s="127" t="s">
        <v>193</v>
      </c>
      <c r="M15" s="130" t="s">
        <v>119</v>
      </c>
      <c r="N15" s="131" t="s">
        <v>169</v>
      </c>
      <c r="O15" s="127" t="s">
        <v>100</v>
      </c>
      <c r="P15" s="131" t="s">
        <v>190</v>
      </c>
      <c r="Q15" s="132" t="s">
        <v>194</v>
      </c>
      <c r="R15" s="130" t="s">
        <v>101</v>
      </c>
      <c r="S15" s="133"/>
      <c r="T15" s="134">
        <v>4</v>
      </c>
      <c r="U15" s="110" t="s">
        <v>18</v>
      </c>
      <c r="V15" s="135"/>
      <c r="W15" s="135"/>
      <c r="X15" s="135"/>
      <c r="Y15" s="134"/>
      <c r="Z15" s="134" t="s">
        <v>172</v>
      </c>
    </row>
    <row r="16" spans="1:28" ht="216" x14ac:dyDescent="0.3">
      <c r="B16" s="127"/>
      <c r="C16" s="127" t="s">
        <v>41</v>
      </c>
      <c r="D16" s="127" t="s">
        <v>173</v>
      </c>
      <c r="E16" s="127" t="s">
        <v>195</v>
      </c>
      <c r="F16" s="127" t="s">
        <v>96</v>
      </c>
      <c r="G16" s="127" t="s">
        <v>96</v>
      </c>
      <c r="H16" s="127" t="s">
        <v>97</v>
      </c>
      <c r="I16" s="128" t="s">
        <v>98</v>
      </c>
      <c r="J16" s="129"/>
      <c r="K16" s="129"/>
      <c r="L16" s="127" t="s">
        <v>196</v>
      </c>
      <c r="M16" s="130" t="s">
        <v>119</v>
      </c>
      <c r="N16" s="131" t="s">
        <v>169</v>
      </c>
      <c r="O16" s="127" t="s">
        <v>100</v>
      </c>
      <c r="P16" s="131" t="s">
        <v>197</v>
      </c>
      <c r="Q16" s="132" t="s">
        <v>198</v>
      </c>
      <c r="R16" s="130" t="s">
        <v>101</v>
      </c>
      <c r="S16" s="133"/>
      <c r="T16" s="134">
        <v>4</v>
      </c>
      <c r="U16" s="110" t="s">
        <v>18</v>
      </c>
      <c r="V16" s="135"/>
      <c r="W16" s="135"/>
      <c r="X16" s="135"/>
      <c r="Y16" s="134"/>
      <c r="Z16" s="134" t="s">
        <v>172</v>
      </c>
    </row>
    <row r="17" spans="2:26" ht="216" x14ac:dyDescent="0.3">
      <c r="B17" s="127"/>
      <c r="C17" s="127" t="s">
        <v>41</v>
      </c>
      <c r="D17" s="127" t="s">
        <v>173</v>
      </c>
      <c r="E17" s="127" t="s">
        <v>199</v>
      </c>
      <c r="F17" s="127" t="s">
        <v>96</v>
      </c>
      <c r="G17" s="127" t="s">
        <v>96</v>
      </c>
      <c r="H17" s="127" t="s">
        <v>97</v>
      </c>
      <c r="I17" s="128" t="s">
        <v>98</v>
      </c>
      <c r="J17" s="129"/>
      <c r="K17" s="129"/>
      <c r="L17" s="127" t="s">
        <v>200</v>
      </c>
      <c r="M17" s="130" t="s">
        <v>119</v>
      </c>
      <c r="N17" s="131" t="s">
        <v>169</v>
      </c>
      <c r="O17" s="127" t="s">
        <v>100</v>
      </c>
      <c r="P17" s="131" t="s">
        <v>201</v>
      </c>
      <c r="Q17" s="132" t="s">
        <v>202</v>
      </c>
      <c r="R17" s="130" t="s">
        <v>101</v>
      </c>
      <c r="S17" s="133"/>
      <c r="T17" s="134">
        <v>4</v>
      </c>
      <c r="U17" s="110" t="s">
        <v>18</v>
      </c>
      <c r="V17" s="135"/>
      <c r="W17" s="135"/>
      <c r="X17" s="135"/>
      <c r="Y17" s="134"/>
      <c r="Z17" s="134" t="s">
        <v>172</v>
      </c>
    </row>
    <row r="18" spans="2:26" ht="216" x14ac:dyDescent="0.3">
      <c r="B18" s="127"/>
      <c r="C18" s="127" t="s">
        <v>41</v>
      </c>
      <c r="D18" s="127" t="s">
        <v>173</v>
      </c>
      <c r="E18" s="127" t="s">
        <v>203</v>
      </c>
      <c r="F18" s="127" t="s">
        <v>96</v>
      </c>
      <c r="G18" s="127" t="s">
        <v>96</v>
      </c>
      <c r="H18" s="127" t="s">
        <v>97</v>
      </c>
      <c r="I18" s="128" t="s">
        <v>98</v>
      </c>
      <c r="J18" s="129"/>
      <c r="K18" s="129"/>
      <c r="L18" s="127" t="s">
        <v>204</v>
      </c>
      <c r="M18" s="130" t="s">
        <v>119</v>
      </c>
      <c r="N18" s="131" t="s">
        <v>169</v>
      </c>
      <c r="O18" s="127" t="s">
        <v>100</v>
      </c>
      <c r="P18" s="131" t="s">
        <v>190</v>
      </c>
      <c r="Q18" s="132" t="s">
        <v>205</v>
      </c>
      <c r="R18" s="130" t="s">
        <v>101</v>
      </c>
      <c r="S18" s="133"/>
      <c r="T18" s="134">
        <v>4</v>
      </c>
      <c r="U18" s="110" t="s">
        <v>18</v>
      </c>
      <c r="V18" s="135"/>
      <c r="W18" s="135"/>
      <c r="X18" s="135"/>
      <c r="Y18" s="134"/>
      <c r="Z18" s="134" t="s">
        <v>172</v>
      </c>
    </row>
    <row r="19" spans="2:26" ht="230.4" x14ac:dyDescent="0.3">
      <c r="B19" s="127"/>
      <c r="C19" s="127" t="s">
        <v>41</v>
      </c>
      <c r="D19" s="127" t="s">
        <v>173</v>
      </c>
      <c r="E19" s="127" t="s">
        <v>206</v>
      </c>
      <c r="F19" s="127" t="s">
        <v>96</v>
      </c>
      <c r="G19" s="127" t="s">
        <v>96</v>
      </c>
      <c r="H19" s="127" t="s">
        <v>97</v>
      </c>
      <c r="I19" s="128" t="s">
        <v>98</v>
      </c>
      <c r="J19" s="129"/>
      <c r="K19" s="129"/>
      <c r="L19" s="127" t="s">
        <v>207</v>
      </c>
      <c r="M19" s="130" t="s">
        <v>119</v>
      </c>
      <c r="N19" s="131" t="s">
        <v>169</v>
      </c>
      <c r="O19" s="127" t="s">
        <v>100</v>
      </c>
      <c r="P19" s="131" t="s">
        <v>208</v>
      </c>
      <c r="Q19" s="132" t="s">
        <v>209</v>
      </c>
      <c r="R19" s="130" t="s">
        <v>101</v>
      </c>
      <c r="S19" s="133"/>
      <c r="T19" s="134">
        <v>4</v>
      </c>
      <c r="U19" s="110" t="s">
        <v>18</v>
      </c>
      <c r="V19" s="135"/>
      <c r="W19" s="135"/>
      <c r="X19" s="135"/>
      <c r="Y19" s="134"/>
      <c r="Z19" s="134" t="s">
        <v>172</v>
      </c>
    </row>
    <row r="20" spans="2:26" ht="172.8" x14ac:dyDescent="0.3">
      <c r="B20" s="127"/>
      <c r="C20" s="127" t="s">
        <v>41</v>
      </c>
      <c r="D20" s="127" t="s">
        <v>173</v>
      </c>
      <c r="E20" s="127" t="s">
        <v>210</v>
      </c>
      <c r="F20" s="127" t="s">
        <v>96</v>
      </c>
      <c r="G20" s="127" t="s">
        <v>96</v>
      </c>
      <c r="H20" s="127" t="s">
        <v>97</v>
      </c>
      <c r="I20" s="128" t="s">
        <v>98</v>
      </c>
      <c r="J20" s="129"/>
      <c r="K20" s="129"/>
      <c r="L20" s="127" t="s">
        <v>211</v>
      </c>
      <c r="M20" s="130" t="s">
        <v>119</v>
      </c>
      <c r="N20" s="131" t="s">
        <v>169</v>
      </c>
      <c r="O20" s="127" t="s">
        <v>100</v>
      </c>
      <c r="P20" s="131" t="s">
        <v>212</v>
      </c>
      <c r="Q20" s="132" t="s">
        <v>213</v>
      </c>
      <c r="R20" s="130" t="s">
        <v>101</v>
      </c>
      <c r="S20" s="133"/>
      <c r="T20" s="134">
        <v>4</v>
      </c>
      <c r="U20" s="110" t="s">
        <v>18</v>
      </c>
      <c r="V20" s="135"/>
      <c r="W20" s="135"/>
      <c r="X20" s="135"/>
      <c r="Y20" s="134"/>
      <c r="Z20" s="134" t="s">
        <v>172</v>
      </c>
    </row>
    <row r="21" spans="2:26" ht="187.2" x14ac:dyDescent="0.3">
      <c r="B21" s="127"/>
      <c r="C21" s="127" t="s">
        <v>41</v>
      </c>
      <c r="D21" s="127" t="s">
        <v>173</v>
      </c>
      <c r="E21" s="127" t="s">
        <v>210</v>
      </c>
      <c r="F21" s="127" t="s">
        <v>96</v>
      </c>
      <c r="G21" s="127" t="s">
        <v>96</v>
      </c>
      <c r="H21" s="127" t="s">
        <v>97</v>
      </c>
      <c r="I21" s="128" t="s">
        <v>98</v>
      </c>
      <c r="J21" s="129"/>
      <c r="K21" s="129"/>
      <c r="L21" s="127" t="s">
        <v>214</v>
      </c>
      <c r="M21" s="130" t="s">
        <v>119</v>
      </c>
      <c r="N21" s="131" t="s">
        <v>169</v>
      </c>
      <c r="O21" s="127" t="s">
        <v>100</v>
      </c>
      <c r="P21" s="131" t="s">
        <v>215</v>
      </c>
      <c r="Q21" s="132" t="s">
        <v>191</v>
      </c>
      <c r="R21" s="130" t="s">
        <v>101</v>
      </c>
      <c r="S21" s="133"/>
      <c r="T21" s="134">
        <v>4</v>
      </c>
      <c r="U21" s="110" t="s">
        <v>18</v>
      </c>
      <c r="V21" s="135"/>
      <c r="W21" s="135"/>
      <c r="X21" s="135"/>
      <c r="Y21" s="134"/>
      <c r="Z21" s="134" t="s">
        <v>172</v>
      </c>
    </row>
    <row r="22" spans="2:26" ht="187.2" x14ac:dyDescent="0.3">
      <c r="B22" s="127"/>
      <c r="C22" s="127" t="s">
        <v>41</v>
      </c>
      <c r="D22" s="127" t="s">
        <v>173</v>
      </c>
      <c r="E22" s="127" t="s">
        <v>203</v>
      </c>
      <c r="F22" s="127" t="s">
        <v>96</v>
      </c>
      <c r="G22" s="127" t="s">
        <v>96</v>
      </c>
      <c r="H22" s="127" t="s">
        <v>97</v>
      </c>
      <c r="I22" s="128" t="s">
        <v>98</v>
      </c>
      <c r="J22" s="129"/>
      <c r="K22" s="129"/>
      <c r="L22" s="127" t="s">
        <v>204</v>
      </c>
      <c r="M22" s="130" t="s">
        <v>119</v>
      </c>
      <c r="N22" s="131" t="s">
        <v>169</v>
      </c>
      <c r="O22" s="127" t="s">
        <v>100</v>
      </c>
      <c r="P22" s="131" t="s">
        <v>215</v>
      </c>
      <c r="Q22" s="132" t="s">
        <v>205</v>
      </c>
      <c r="R22" s="130" t="s">
        <v>101</v>
      </c>
      <c r="S22" s="133"/>
      <c r="T22" s="134">
        <v>4</v>
      </c>
      <c r="U22" s="110" t="s">
        <v>18</v>
      </c>
      <c r="V22" s="135"/>
      <c r="W22" s="135"/>
      <c r="X22" s="135"/>
      <c r="Y22" s="134"/>
      <c r="Z22" s="134" t="s">
        <v>172</v>
      </c>
    </row>
    <row r="23" spans="2:26" ht="201.6" x14ac:dyDescent="0.3">
      <c r="B23" s="127"/>
      <c r="C23" s="127" t="s">
        <v>41</v>
      </c>
      <c r="D23" s="127" t="s">
        <v>173</v>
      </c>
      <c r="E23" s="127" t="s">
        <v>206</v>
      </c>
      <c r="F23" s="127" t="s">
        <v>96</v>
      </c>
      <c r="G23" s="127" t="s">
        <v>96</v>
      </c>
      <c r="H23" s="127" t="s">
        <v>97</v>
      </c>
      <c r="I23" s="128" t="s">
        <v>98</v>
      </c>
      <c r="J23" s="129"/>
      <c r="K23" s="129"/>
      <c r="L23" s="127" t="s">
        <v>207</v>
      </c>
      <c r="M23" s="130" t="s">
        <v>119</v>
      </c>
      <c r="N23" s="131" t="s">
        <v>169</v>
      </c>
      <c r="O23" s="127" t="s">
        <v>100</v>
      </c>
      <c r="P23" s="131" t="s">
        <v>216</v>
      </c>
      <c r="Q23" s="132" t="s">
        <v>209</v>
      </c>
      <c r="R23" s="130" t="s">
        <v>101</v>
      </c>
      <c r="S23" s="133"/>
      <c r="T23" s="134">
        <v>4</v>
      </c>
      <c r="U23" s="110" t="s">
        <v>18</v>
      </c>
      <c r="V23" s="135"/>
      <c r="W23" s="135"/>
      <c r="X23" s="135"/>
      <c r="Y23" s="134"/>
      <c r="Z23" s="134" t="s">
        <v>172</v>
      </c>
    </row>
    <row r="24" spans="2:26" ht="172.8" x14ac:dyDescent="0.3">
      <c r="B24" s="127"/>
      <c r="C24" s="127" t="s">
        <v>41</v>
      </c>
      <c r="D24" s="127" t="s">
        <v>173</v>
      </c>
      <c r="E24" s="127" t="s">
        <v>217</v>
      </c>
      <c r="F24" s="127" t="s">
        <v>96</v>
      </c>
      <c r="G24" s="127" t="s">
        <v>96</v>
      </c>
      <c r="H24" s="127" t="s">
        <v>97</v>
      </c>
      <c r="I24" s="128" t="s">
        <v>98</v>
      </c>
      <c r="J24" s="129"/>
      <c r="K24" s="129"/>
      <c r="L24" s="127" t="s">
        <v>218</v>
      </c>
      <c r="M24" s="130" t="s">
        <v>119</v>
      </c>
      <c r="N24" s="131" t="s">
        <v>169</v>
      </c>
      <c r="O24" s="127" t="s">
        <v>100</v>
      </c>
      <c r="P24" s="131" t="s">
        <v>219</v>
      </c>
      <c r="Q24" s="132" t="s">
        <v>220</v>
      </c>
      <c r="R24" s="130" t="s">
        <v>101</v>
      </c>
      <c r="S24" s="133"/>
      <c r="T24" s="134">
        <v>4</v>
      </c>
      <c r="U24" s="110" t="s">
        <v>18</v>
      </c>
      <c r="V24" s="135"/>
      <c r="W24" s="135"/>
      <c r="X24" s="135"/>
      <c r="Y24" s="134"/>
      <c r="Z24" s="134" t="s">
        <v>172</v>
      </c>
    </row>
    <row r="25" spans="2:26" ht="187.2" x14ac:dyDescent="0.3">
      <c r="B25" s="127"/>
      <c r="C25" s="127" t="s">
        <v>41</v>
      </c>
      <c r="D25" s="127" t="s">
        <v>173</v>
      </c>
      <c r="E25" s="127" t="s">
        <v>217</v>
      </c>
      <c r="F25" s="127" t="s">
        <v>96</v>
      </c>
      <c r="G25" s="127" t="s">
        <v>96</v>
      </c>
      <c r="H25" s="127" t="s">
        <v>97</v>
      </c>
      <c r="I25" s="128" t="s">
        <v>98</v>
      </c>
      <c r="J25" s="129"/>
      <c r="K25" s="129"/>
      <c r="L25" s="127" t="s">
        <v>221</v>
      </c>
      <c r="M25" s="130" t="s">
        <v>119</v>
      </c>
      <c r="N25" s="131" t="s">
        <v>169</v>
      </c>
      <c r="O25" s="127" t="s">
        <v>100</v>
      </c>
      <c r="P25" s="131" t="s">
        <v>222</v>
      </c>
      <c r="Q25" s="132" t="s">
        <v>223</v>
      </c>
      <c r="R25" s="130" t="s">
        <v>101</v>
      </c>
      <c r="S25" s="133"/>
      <c r="T25" s="134">
        <v>4</v>
      </c>
      <c r="U25" s="110" t="s">
        <v>18</v>
      </c>
      <c r="V25" s="135"/>
      <c r="W25" s="135"/>
      <c r="X25" s="135"/>
      <c r="Y25" s="134"/>
      <c r="Z25" s="134" t="s">
        <v>172</v>
      </c>
    </row>
    <row r="26" spans="2:26" ht="244.8" x14ac:dyDescent="0.3">
      <c r="B26" s="127"/>
      <c r="C26" s="127" t="s">
        <v>41</v>
      </c>
      <c r="D26" s="127" t="s">
        <v>173</v>
      </c>
      <c r="E26" s="127" t="s">
        <v>217</v>
      </c>
      <c r="F26" s="127" t="s">
        <v>96</v>
      </c>
      <c r="G26" s="127" t="s">
        <v>96</v>
      </c>
      <c r="H26" s="127" t="s">
        <v>97</v>
      </c>
      <c r="I26" s="128" t="s">
        <v>98</v>
      </c>
      <c r="J26" s="129"/>
      <c r="K26" s="129"/>
      <c r="L26" s="127" t="s">
        <v>224</v>
      </c>
      <c r="M26" s="130" t="s">
        <v>119</v>
      </c>
      <c r="N26" s="131" t="s">
        <v>169</v>
      </c>
      <c r="O26" s="127" t="s">
        <v>100</v>
      </c>
      <c r="P26" s="131" t="s">
        <v>225</v>
      </c>
      <c r="Q26" s="132" t="s">
        <v>226</v>
      </c>
      <c r="R26" s="130" t="s">
        <v>101</v>
      </c>
      <c r="S26" s="133"/>
      <c r="T26" s="134">
        <v>4</v>
      </c>
      <c r="U26" s="110" t="s">
        <v>18</v>
      </c>
      <c r="V26" s="135"/>
      <c r="W26" s="135"/>
      <c r="X26" s="135"/>
      <c r="Y26" s="134"/>
      <c r="Z26" s="134" t="s">
        <v>172</v>
      </c>
    </row>
    <row r="27" spans="2:26" ht="244.8" x14ac:dyDescent="0.3">
      <c r="B27" s="127"/>
      <c r="C27" s="127" t="s">
        <v>41</v>
      </c>
      <c r="D27" s="127" t="s">
        <v>173</v>
      </c>
      <c r="E27" s="127" t="s">
        <v>227</v>
      </c>
      <c r="F27" s="127" t="s">
        <v>96</v>
      </c>
      <c r="G27" s="127" t="s">
        <v>96</v>
      </c>
      <c r="H27" s="127" t="s">
        <v>97</v>
      </c>
      <c r="I27" s="128" t="s">
        <v>98</v>
      </c>
      <c r="J27" s="129"/>
      <c r="K27" s="129"/>
      <c r="L27" s="127" t="s">
        <v>228</v>
      </c>
      <c r="M27" s="130" t="s">
        <v>119</v>
      </c>
      <c r="N27" s="131" t="s">
        <v>169</v>
      </c>
      <c r="O27" s="127" t="s">
        <v>100</v>
      </c>
      <c r="P27" s="131" t="s">
        <v>229</v>
      </c>
      <c r="Q27" s="132" t="s">
        <v>230</v>
      </c>
      <c r="R27" s="130" t="s">
        <v>101</v>
      </c>
      <c r="S27" s="133"/>
      <c r="T27" s="134">
        <v>4</v>
      </c>
      <c r="U27" s="110" t="s">
        <v>18</v>
      </c>
      <c r="V27" s="135"/>
      <c r="W27" s="135"/>
      <c r="X27" s="135"/>
      <c r="Y27" s="134"/>
      <c r="Z27" s="134" t="s">
        <v>172</v>
      </c>
    </row>
    <row r="28" spans="2:26" ht="244.8" x14ac:dyDescent="0.3">
      <c r="B28" s="127"/>
      <c r="C28" s="127" t="s">
        <v>41</v>
      </c>
      <c r="D28" s="127" t="s">
        <v>173</v>
      </c>
      <c r="E28" s="127" t="s">
        <v>203</v>
      </c>
      <c r="F28" s="127" t="s">
        <v>96</v>
      </c>
      <c r="G28" s="127" t="s">
        <v>96</v>
      </c>
      <c r="H28" s="127" t="s">
        <v>97</v>
      </c>
      <c r="I28" s="128" t="s">
        <v>98</v>
      </c>
      <c r="J28" s="129"/>
      <c r="K28" s="129"/>
      <c r="L28" s="127" t="s">
        <v>204</v>
      </c>
      <c r="M28" s="130" t="s">
        <v>119</v>
      </c>
      <c r="N28" s="131" t="s">
        <v>169</v>
      </c>
      <c r="O28" s="127" t="s">
        <v>100</v>
      </c>
      <c r="P28" s="131" t="s">
        <v>225</v>
      </c>
      <c r="Q28" s="132" t="s">
        <v>205</v>
      </c>
      <c r="R28" s="130" t="s">
        <v>101</v>
      </c>
      <c r="S28" s="133"/>
      <c r="T28" s="134">
        <v>4</v>
      </c>
      <c r="U28" s="110" t="s">
        <v>18</v>
      </c>
      <c r="V28" s="135"/>
      <c r="W28" s="135"/>
      <c r="X28" s="135"/>
      <c r="Y28" s="134"/>
      <c r="Z28" s="134" t="s">
        <v>172</v>
      </c>
    </row>
    <row r="29" spans="2:26" ht="273.60000000000002" x14ac:dyDescent="0.3">
      <c r="B29" s="127"/>
      <c r="C29" s="127" t="s">
        <v>41</v>
      </c>
      <c r="D29" s="127" t="s">
        <v>173</v>
      </c>
      <c r="E29" s="127" t="s">
        <v>206</v>
      </c>
      <c r="F29" s="127" t="s">
        <v>96</v>
      </c>
      <c r="G29" s="127" t="s">
        <v>96</v>
      </c>
      <c r="H29" s="127" t="s">
        <v>97</v>
      </c>
      <c r="I29" s="128" t="s">
        <v>98</v>
      </c>
      <c r="J29" s="129"/>
      <c r="K29" s="129"/>
      <c r="L29" s="127" t="s">
        <v>207</v>
      </c>
      <c r="M29" s="130" t="s">
        <v>119</v>
      </c>
      <c r="N29" s="131" t="s">
        <v>169</v>
      </c>
      <c r="O29" s="127" t="s">
        <v>100</v>
      </c>
      <c r="P29" s="131" t="s">
        <v>231</v>
      </c>
      <c r="Q29" s="132" t="s">
        <v>209</v>
      </c>
      <c r="R29" s="130" t="s">
        <v>101</v>
      </c>
      <c r="S29" s="133"/>
      <c r="T29" s="134">
        <v>4</v>
      </c>
      <c r="U29" s="110" t="s">
        <v>18</v>
      </c>
      <c r="V29" s="135"/>
      <c r="W29" s="135"/>
      <c r="X29" s="135"/>
      <c r="Y29" s="134"/>
      <c r="Z29" s="134" t="s">
        <v>172</v>
      </c>
    </row>
    <row r="30" spans="2:26" ht="172.8" x14ac:dyDescent="0.3">
      <c r="B30" s="127"/>
      <c r="C30" s="127" t="s">
        <v>41</v>
      </c>
      <c r="D30" s="127" t="s">
        <v>173</v>
      </c>
      <c r="E30" s="127" t="s">
        <v>232</v>
      </c>
      <c r="F30" s="127" t="s">
        <v>96</v>
      </c>
      <c r="G30" s="127" t="s">
        <v>96</v>
      </c>
      <c r="H30" s="127" t="s">
        <v>97</v>
      </c>
      <c r="I30" s="128" t="s">
        <v>98</v>
      </c>
      <c r="J30" s="129"/>
      <c r="K30" s="129"/>
      <c r="L30" s="127" t="s">
        <v>233</v>
      </c>
      <c r="M30" s="130" t="s">
        <v>119</v>
      </c>
      <c r="N30" s="131" t="s">
        <v>169</v>
      </c>
      <c r="O30" s="127" t="s">
        <v>100</v>
      </c>
      <c r="P30" s="131" t="s">
        <v>234</v>
      </c>
      <c r="Q30" s="132" t="s">
        <v>235</v>
      </c>
      <c r="R30" s="130" t="s">
        <v>101</v>
      </c>
      <c r="S30" s="133"/>
      <c r="T30" s="134">
        <v>4</v>
      </c>
      <c r="U30" s="110" t="s">
        <v>18</v>
      </c>
      <c r="V30" s="135"/>
      <c r="W30" s="135"/>
      <c r="X30" s="135"/>
      <c r="Y30" s="134"/>
      <c r="Z30" s="134" t="s">
        <v>172</v>
      </c>
    </row>
    <row r="31" spans="2:26" ht="187.2" x14ac:dyDescent="0.3">
      <c r="B31" s="127"/>
      <c r="C31" s="127" t="s">
        <v>41</v>
      </c>
      <c r="D31" s="127" t="s">
        <v>173</v>
      </c>
      <c r="E31" s="127" t="s">
        <v>232</v>
      </c>
      <c r="F31" s="127" t="s">
        <v>96</v>
      </c>
      <c r="G31" s="127" t="s">
        <v>96</v>
      </c>
      <c r="H31" s="127" t="s">
        <v>97</v>
      </c>
      <c r="I31" s="128" t="s">
        <v>98</v>
      </c>
      <c r="J31" s="129"/>
      <c r="K31" s="129"/>
      <c r="L31" s="127" t="s">
        <v>236</v>
      </c>
      <c r="M31" s="130" t="s">
        <v>119</v>
      </c>
      <c r="N31" s="131" t="s">
        <v>169</v>
      </c>
      <c r="O31" s="127" t="s">
        <v>100</v>
      </c>
      <c r="P31" s="131" t="s">
        <v>237</v>
      </c>
      <c r="Q31" s="132" t="s">
        <v>238</v>
      </c>
      <c r="R31" s="130" t="s">
        <v>101</v>
      </c>
      <c r="S31" s="133"/>
      <c r="T31" s="134">
        <v>4</v>
      </c>
      <c r="U31" s="110" t="s">
        <v>18</v>
      </c>
      <c r="V31" s="135"/>
      <c r="W31" s="135"/>
      <c r="X31" s="135"/>
      <c r="Y31" s="134"/>
      <c r="Z31" s="134" t="s">
        <v>172</v>
      </c>
    </row>
    <row r="32" spans="2:26" ht="201.6" x14ac:dyDescent="0.3">
      <c r="B32" s="127"/>
      <c r="C32" s="127" t="s">
        <v>41</v>
      </c>
      <c r="D32" s="127" t="s">
        <v>173</v>
      </c>
      <c r="E32" s="127" t="s">
        <v>232</v>
      </c>
      <c r="F32" s="127" t="s">
        <v>96</v>
      </c>
      <c r="G32" s="127" t="s">
        <v>96</v>
      </c>
      <c r="H32" s="127" t="s">
        <v>97</v>
      </c>
      <c r="I32" s="128" t="s">
        <v>98</v>
      </c>
      <c r="J32" s="129"/>
      <c r="K32" s="129"/>
      <c r="L32" s="127" t="s">
        <v>239</v>
      </c>
      <c r="M32" s="130" t="s">
        <v>119</v>
      </c>
      <c r="N32" s="131" t="s">
        <v>169</v>
      </c>
      <c r="O32" s="127" t="s">
        <v>100</v>
      </c>
      <c r="P32" s="131" t="s">
        <v>240</v>
      </c>
      <c r="Q32" s="132" t="s">
        <v>191</v>
      </c>
      <c r="R32" s="130" t="s">
        <v>101</v>
      </c>
      <c r="S32" s="133"/>
      <c r="T32" s="134">
        <v>4</v>
      </c>
      <c r="U32" s="110" t="s">
        <v>18</v>
      </c>
      <c r="V32" s="135"/>
      <c r="W32" s="135"/>
      <c r="X32" s="135"/>
      <c r="Y32" s="134"/>
      <c r="Z32" s="134" t="s">
        <v>172</v>
      </c>
    </row>
    <row r="33" spans="2:27" ht="201.6" x14ac:dyDescent="0.3">
      <c r="B33" s="127"/>
      <c r="C33" s="127" t="s">
        <v>41</v>
      </c>
      <c r="D33" s="127" t="s">
        <v>173</v>
      </c>
      <c r="E33" s="127" t="s">
        <v>241</v>
      </c>
      <c r="F33" s="127" t="s">
        <v>96</v>
      </c>
      <c r="G33" s="127" t="s">
        <v>96</v>
      </c>
      <c r="H33" s="127" t="s">
        <v>97</v>
      </c>
      <c r="I33" s="128" t="s">
        <v>98</v>
      </c>
      <c r="J33" s="129"/>
      <c r="K33" s="129"/>
      <c r="L33" s="127" t="s">
        <v>242</v>
      </c>
      <c r="M33" s="130" t="s">
        <v>119</v>
      </c>
      <c r="N33" s="131" t="s">
        <v>169</v>
      </c>
      <c r="O33" s="127" t="s">
        <v>100</v>
      </c>
      <c r="P33" s="131" t="s">
        <v>243</v>
      </c>
      <c r="Q33" s="132" t="s">
        <v>244</v>
      </c>
      <c r="R33" s="130" t="s">
        <v>101</v>
      </c>
      <c r="S33" s="133"/>
      <c r="T33" s="134">
        <v>4</v>
      </c>
      <c r="U33" s="110" t="s">
        <v>18</v>
      </c>
      <c r="V33" s="135"/>
      <c r="W33" s="135"/>
      <c r="X33" s="135"/>
      <c r="Y33" s="134"/>
      <c r="Z33" s="134" t="s">
        <v>172</v>
      </c>
    </row>
    <row r="34" spans="2:27" ht="216" x14ac:dyDescent="0.3">
      <c r="B34" s="127"/>
      <c r="C34" s="127" t="s">
        <v>41</v>
      </c>
      <c r="D34" s="127" t="s">
        <v>173</v>
      </c>
      <c r="E34" s="127" t="s">
        <v>203</v>
      </c>
      <c r="F34" s="127" t="s">
        <v>96</v>
      </c>
      <c r="G34" s="127" t="s">
        <v>96</v>
      </c>
      <c r="H34" s="127" t="s">
        <v>97</v>
      </c>
      <c r="I34" s="128" t="s">
        <v>98</v>
      </c>
      <c r="J34" s="129"/>
      <c r="K34" s="129"/>
      <c r="L34" s="127" t="s">
        <v>204</v>
      </c>
      <c r="M34" s="130" t="s">
        <v>119</v>
      </c>
      <c r="N34" s="131" t="s">
        <v>169</v>
      </c>
      <c r="O34" s="127" t="s">
        <v>100</v>
      </c>
      <c r="P34" s="131" t="s">
        <v>245</v>
      </c>
      <c r="Q34" s="132" t="s">
        <v>205</v>
      </c>
      <c r="R34" s="130" t="s">
        <v>101</v>
      </c>
      <c r="S34" s="133"/>
      <c r="T34" s="134">
        <v>4</v>
      </c>
      <c r="U34" s="110" t="s">
        <v>18</v>
      </c>
      <c r="V34" s="135"/>
      <c r="W34" s="135"/>
      <c r="X34" s="135"/>
      <c r="Y34" s="134"/>
      <c r="Z34" s="134" t="s">
        <v>172</v>
      </c>
    </row>
    <row r="35" spans="2:27" ht="230.4" x14ac:dyDescent="0.3">
      <c r="B35" s="127"/>
      <c r="C35" s="127" t="s">
        <v>41</v>
      </c>
      <c r="D35" s="127" t="s">
        <v>173</v>
      </c>
      <c r="E35" s="127" t="s">
        <v>206</v>
      </c>
      <c r="F35" s="127" t="s">
        <v>96</v>
      </c>
      <c r="G35" s="127" t="s">
        <v>96</v>
      </c>
      <c r="H35" s="127" t="s">
        <v>97</v>
      </c>
      <c r="I35" s="128" t="s">
        <v>98</v>
      </c>
      <c r="J35" s="129"/>
      <c r="K35" s="129"/>
      <c r="L35" s="127" t="s">
        <v>207</v>
      </c>
      <c r="M35" s="130" t="s">
        <v>119</v>
      </c>
      <c r="N35" s="131" t="s">
        <v>169</v>
      </c>
      <c r="O35" s="127" t="s">
        <v>100</v>
      </c>
      <c r="P35" s="131" t="s">
        <v>246</v>
      </c>
      <c r="Q35" s="132" t="s">
        <v>209</v>
      </c>
      <c r="R35" s="130" t="s">
        <v>101</v>
      </c>
      <c r="S35" s="133"/>
      <c r="T35" s="134">
        <v>4</v>
      </c>
      <c r="U35" s="110" t="s">
        <v>18</v>
      </c>
      <c r="V35" s="135"/>
      <c r="W35" s="135"/>
      <c r="X35" s="135"/>
      <c r="Y35" s="134"/>
      <c r="Z35" s="134" t="s">
        <v>172</v>
      </c>
    </row>
    <row r="36" spans="2:27" ht="172.8" x14ac:dyDescent="0.3">
      <c r="B36" s="127"/>
      <c r="C36" s="127" t="s">
        <v>41</v>
      </c>
      <c r="D36" s="127" t="s">
        <v>173</v>
      </c>
      <c r="E36" s="127" t="s">
        <v>247</v>
      </c>
      <c r="F36" s="127" t="s">
        <v>96</v>
      </c>
      <c r="G36" s="127" t="s">
        <v>96</v>
      </c>
      <c r="H36" s="127" t="s">
        <v>97</v>
      </c>
      <c r="I36" s="128" t="s">
        <v>98</v>
      </c>
      <c r="J36" s="129"/>
      <c r="K36" s="129"/>
      <c r="L36" s="127" t="s">
        <v>248</v>
      </c>
      <c r="M36" s="130" t="s">
        <v>119</v>
      </c>
      <c r="N36" s="131" t="s">
        <v>169</v>
      </c>
      <c r="O36" s="127" t="s">
        <v>100</v>
      </c>
      <c r="P36" s="131" t="s">
        <v>249</v>
      </c>
      <c r="Q36" s="132" t="s">
        <v>250</v>
      </c>
      <c r="R36" s="130" t="s">
        <v>101</v>
      </c>
      <c r="S36" s="133"/>
      <c r="T36" s="134">
        <v>4</v>
      </c>
      <c r="U36" s="110" t="s">
        <v>18</v>
      </c>
      <c r="V36" s="135"/>
      <c r="W36" s="135"/>
      <c r="X36" s="135"/>
      <c r="Y36" s="134"/>
      <c r="Z36" s="134" t="s">
        <v>172</v>
      </c>
    </row>
    <row r="37" spans="2:27" ht="187.2" x14ac:dyDescent="0.3">
      <c r="B37" s="127"/>
      <c r="C37" s="127" t="s">
        <v>41</v>
      </c>
      <c r="D37" s="127" t="s">
        <v>173</v>
      </c>
      <c r="E37" s="127" t="s">
        <v>247</v>
      </c>
      <c r="F37" s="127" t="s">
        <v>96</v>
      </c>
      <c r="G37" s="127" t="s">
        <v>96</v>
      </c>
      <c r="H37" s="127" t="s">
        <v>97</v>
      </c>
      <c r="I37" s="128" t="s">
        <v>98</v>
      </c>
      <c r="J37" s="129"/>
      <c r="K37" s="129"/>
      <c r="L37" s="127" t="s">
        <v>251</v>
      </c>
      <c r="M37" s="130" t="s">
        <v>119</v>
      </c>
      <c r="N37" s="131" t="s">
        <v>169</v>
      </c>
      <c r="O37" s="127" t="s">
        <v>100</v>
      </c>
      <c r="P37" s="131" t="s">
        <v>252</v>
      </c>
      <c r="Q37" s="132" t="s">
        <v>253</v>
      </c>
      <c r="R37" s="130" t="s">
        <v>101</v>
      </c>
      <c r="S37" s="133"/>
      <c r="T37" s="134">
        <v>4</v>
      </c>
      <c r="U37" s="110" t="s">
        <v>18</v>
      </c>
      <c r="V37" s="135"/>
      <c r="W37" s="135"/>
      <c r="X37" s="135"/>
      <c r="Y37" s="134"/>
      <c r="Z37" s="134" t="s">
        <v>172</v>
      </c>
    </row>
    <row r="38" spans="2:27" ht="201.6" x14ac:dyDescent="0.3">
      <c r="B38" s="127"/>
      <c r="C38" s="127" t="s">
        <v>41</v>
      </c>
      <c r="D38" s="127" t="s">
        <v>173</v>
      </c>
      <c r="E38" s="127" t="s">
        <v>247</v>
      </c>
      <c r="F38" s="127" t="s">
        <v>96</v>
      </c>
      <c r="G38" s="127" t="s">
        <v>96</v>
      </c>
      <c r="H38" s="127" t="s">
        <v>97</v>
      </c>
      <c r="I38" s="128" t="s">
        <v>98</v>
      </c>
      <c r="J38" s="129"/>
      <c r="K38" s="129"/>
      <c r="L38" s="127" t="s">
        <v>254</v>
      </c>
      <c r="M38" s="130" t="s">
        <v>119</v>
      </c>
      <c r="N38" s="131" t="s">
        <v>169</v>
      </c>
      <c r="O38" s="127" t="s">
        <v>100</v>
      </c>
      <c r="P38" s="131" t="s">
        <v>255</v>
      </c>
      <c r="Q38" s="132" t="s">
        <v>191</v>
      </c>
      <c r="R38" s="130" t="s">
        <v>101</v>
      </c>
      <c r="S38" s="133"/>
      <c r="T38" s="134">
        <v>4</v>
      </c>
      <c r="U38" s="110" t="s">
        <v>18</v>
      </c>
      <c r="V38" s="135"/>
      <c r="W38" s="135"/>
      <c r="X38" s="135"/>
      <c r="Y38" s="134"/>
      <c r="Z38" s="134" t="s">
        <v>172</v>
      </c>
    </row>
    <row r="39" spans="2:27" ht="201.6" x14ac:dyDescent="0.3">
      <c r="B39" s="127"/>
      <c r="C39" s="127" t="s">
        <v>41</v>
      </c>
      <c r="D39" s="127" t="s">
        <v>173</v>
      </c>
      <c r="E39" s="127" t="s">
        <v>256</v>
      </c>
      <c r="F39" s="127" t="s">
        <v>96</v>
      </c>
      <c r="G39" s="127" t="s">
        <v>96</v>
      </c>
      <c r="H39" s="127" t="s">
        <v>97</v>
      </c>
      <c r="I39" s="128" t="s">
        <v>98</v>
      </c>
      <c r="J39" s="129"/>
      <c r="K39" s="129"/>
      <c r="L39" s="127" t="s">
        <v>257</v>
      </c>
      <c r="M39" s="130" t="s">
        <v>119</v>
      </c>
      <c r="N39" s="131" t="s">
        <v>169</v>
      </c>
      <c r="O39" s="127" t="s">
        <v>100</v>
      </c>
      <c r="P39" s="131" t="s">
        <v>258</v>
      </c>
      <c r="Q39" s="132" t="s">
        <v>259</v>
      </c>
      <c r="R39" s="130" t="s">
        <v>101</v>
      </c>
      <c r="S39" s="133"/>
      <c r="T39" s="134">
        <v>4</v>
      </c>
      <c r="U39" s="110" t="s">
        <v>18</v>
      </c>
      <c r="V39" s="135"/>
      <c r="W39" s="135"/>
      <c r="X39" s="135"/>
      <c r="Y39" s="134"/>
      <c r="Z39" s="134" t="s">
        <v>172</v>
      </c>
    </row>
    <row r="40" spans="2:27" ht="216" x14ac:dyDescent="0.3">
      <c r="B40" s="127"/>
      <c r="C40" s="127" t="s">
        <v>41</v>
      </c>
      <c r="D40" s="127" t="s">
        <v>173</v>
      </c>
      <c r="E40" s="127" t="s">
        <v>203</v>
      </c>
      <c r="F40" s="127" t="s">
        <v>96</v>
      </c>
      <c r="G40" s="127" t="s">
        <v>96</v>
      </c>
      <c r="H40" s="127" t="s">
        <v>97</v>
      </c>
      <c r="I40" s="128" t="s">
        <v>98</v>
      </c>
      <c r="J40" s="129"/>
      <c r="K40" s="129"/>
      <c r="L40" s="127" t="s">
        <v>204</v>
      </c>
      <c r="M40" s="130" t="s">
        <v>119</v>
      </c>
      <c r="N40" s="131" t="s">
        <v>169</v>
      </c>
      <c r="O40" s="127" t="s">
        <v>100</v>
      </c>
      <c r="P40" s="131" t="s">
        <v>260</v>
      </c>
      <c r="Q40" s="132" t="s">
        <v>205</v>
      </c>
      <c r="R40" s="130" t="s">
        <v>101</v>
      </c>
      <c r="S40" s="133"/>
      <c r="T40" s="134">
        <v>4</v>
      </c>
      <c r="U40" s="110" t="s">
        <v>18</v>
      </c>
      <c r="V40" s="135"/>
      <c r="W40" s="135"/>
      <c r="X40" s="135"/>
      <c r="Y40" s="134"/>
      <c r="Z40" s="134" t="s">
        <v>172</v>
      </c>
    </row>
    <row r="41" spans="2:27" ht="216" x14ac:dyDescent="0.3">
      <c r="B41" s="127"/>
      <c r="C41" s="127" t="s">
        <v>41</v>
      </c>
      <c r="D41" s="127" t="s">
        <v>173</v>
      </c>
      <c r="E41" s="127" t="s">
        <v>206</v>
      </c>
      <c r="F41" s="127" t="s">
        <v>96</v>
      </c>
      <c r="G41" s="127" t="s">
        <v>96</v>
      </c>
      <c r="H41" s="127" t="s">
        <v>97</v>
      </c>
      <c r="I41" s="128" t="s">
        <v>98</v>
      </c>
      <c r="J41" s="129"/>
      <c r="K41" s="129"/>
      <c r="L41" s="127" t="s">
        <v>207</v>
      </c>
      <c r="M41" s="130" t="s">
        <v>119</v>
      </c>
      <c r="N41" s="131" t="s">
        <v>169</v>
      </c>
      <c r="O41" s="127" t="s">
        <v>100</v>
      </c>
      <c r="P41" s="131" t="s">
        <v>260</v>
      </c>
      <c r="Q41" s="132" t="s">
        <v>209</v>
      </c>
      <c r="R41" s="130" t="s">
        <v>101</v>
      </c>
      <c r="S41" s="133"/>
      <c r="T41" s="134">
        <v>4</v>
      </c>
      <c r="U41" s="110" t="s">
        <v>18</v>
      </c>
      <c r="V41" s="135"/>
      <c r="W41" s="135"/>
      <c r="X41" s="135"/>
      <c r="Y41" s="134"/>
      <c r="Z41" s="134" t="s">
        <v>172</v>
      </c>
    </row>
    <row r="42" spans="2:27" ht="172.8" x14ac:dyDescent="0.3">
      <c r="B42" s="127"/>
      <c r="C42" s="127" t="s">
        <v>41</v>
      </c>
      <c r="D42" s="127" t="s">
        <v>173</v>
      </c>
      <c r="E42" s="127" t="s">
        <v>261</v>
      </c>
      <c r="F42" s="127" t="s">
        <v>96</v>
      </c>
      <c r="G42" s="127" t="s">
        <v>96</v>
      </c>
      <c r="H42" s="127" t="s">
        <v>97</v>
      </c>
      <c r="I42" s="128" t="s">
        <v>98</v>
      </c>
      <c r="J42" s="129"/>
      <c r="K42" s="129"/>
      <c r="L42" s="127" t="s">
        <v>262</v>
      </c>
      <c r="M42" s="130" t="s">
        <v>119</v>
      </c>
      <c r="N42" s="131" t="s">
        <v>169</v>
      </c>
      <c r="O42" s="127" t="s">
        <v>100</v>
      </c>
      <c r="P42" s="131" t="s">
        <v>263</v>
      </c>
      <c r="Q42" s="132" t="s">
        <v>264</v>
      </c>
      <c r="R42" s="130" t="s">
        <v>101</v>
      </c>
      <c r="S42" s="133"/>
      <c r="T42" s="134">
        <v>4</v>
      </c>
      <c r="U42" s="110" t="s">
        <v>18</v>
      </c>
      <c r="V42" s="135"/>
      <c r="W42" s="135"/>
      <c r="X42" s="135"/>
      <c r="Y42" s="134"/>
      <c r="Z42" s="134" t="s">
        <v>172</v>
      </c>
    </row>
    <row r="43" spans="2:27" ht="187.2" x14ac:dyDescent="0.3">
      <c r="B43" s="127"/>
      <c r="C43" s="127" t="s">
        <v>41</v>
      </c>
      <c r="D43" s="127" t="s">
        <v>173</v>
      </c>
      <c r="E43" s="127" t="s">
        <v>261</v>
      </c>
      <c r="F43" s="127" t="s">
        <v>96</v>
      </c>
      <c r="G43" s="127" t="s">
        <v>96</v>
      </c>
      <c r="H43" s="127" t="s">
        <v>97</v>
      </c>
      <c r="I43" s="128" t="s">
        <v>98</v>
      </c>
      <c r="J43" s="129"/>
      <c r="K43" s="129"/>
      <c r="L43" s="127" t="s">
        <v>265</v>
      </c>
      <c r="M43" s="130" t="s">
        <v>119</v>
      </c>
      <c r="N43" s="131" t="s">
        <v>169</v>
      </c>
      <c r="O43" s="127" t="s">
        <v>100</v>
      </c>
      <c r="P43" s="131" t="s">
        <v>266</v>
      </c>
      <c r="Q43" s="132" t="s">
        <v>267</v>
      </c>
      <c r="R43" s="130" t="s">
        <v>101</v>
      </c>
      <c r="S43" s="133"/>
      <c r="T43" s="134">
        <v>4</v>
      </c>
      <c r="U43" s="110" t="s">
        <v>18</v>
      </c>
      <c r="V43" s="135"/>
      <c r="W43" s="135"/>
      <c r="X43" s="135"/>
      <c r="Y43" s="134"/>
      <c r="Z43" s="134" t="s">
        <v>172</v>
      </c>
    </row>
    <row r="44" spans="2:27" ht="230.4" x14ac:dyDescent="0.3">
      <c r="B44" s="127"/>
      <c r="C44" s="127" t="s">
        <v>41</v>
      </c>
      <c r="D44" s="127" t="s">
        <v>173</v>
      </c>
      <c r="E44" s="127" t="s">
        <v>261</v>
      </c>
      <c r="F44" s="127" t="s">
        <v>96</v>
      </c>
      <c r="G44" s="127" t="s">
        <v>96</v>
      </c>
      <c r="H44" s="127" t="s">
        <v>97</v>
      </c>
      <c r="I44" s="128" t="s">
        <v>98</v>
      </c>
      <c r="J44" s="129"/>
      <c r="K44" s="129"/>
      <c r="L44" s="127" t="s">
        <v>268</v>
      </c>
      <c r="M44" s="130" t="s">
        <v>119</v>
      </c>
      <c r="N44" s="131" t="s">
        <v>169</v>
      </c>
      <c r="O44" s="127" t="s">
        <v>100</v>
      </c>
      <c r="P44" s="131" t="s">
        <v>269</v>
      </c>
      <c r="Q44" s="132" t="s">
        <v>270</v>
      </c>
      <c r="R44" s="130" t="s">
        <v>101</v>
      </c>
      <c r="S44" s="133"/>
      <c r="T44" s="134">
        <v>4</v>
      </c>
      <c r="U44" s="110" t="s">
        <v>18</v>
      </c>
      <c r="V44" s="135"/>
      <c r="W44" s="135"/>
      <c r="X44" s="135"/>
      <c r="Y44" s="134"/>
      <c r="Z44" s="134" t="s">
        <v>172</v>
      </c>
    </row>
    <row r="45" spans="2:27" ht="187.2" x14ac:dyDescent="0.3">
      <c r="B45" s="127"/>
      <c r="C45" s="127" t="s">
        <v>41</v>
      </c>
      <c r="D45" s="127" t="s">
        <v>173</v>
      </c>
      <c r="E45" s="127" t="s">
        <v>271</v>
      </c>
      <c r="F45" s="127" t="s">
        <v>96</v>
      </c>
      <c r="G45" s="127" t="s">
        <v>96</v>
      </c>
      <c r="H45" s="127" t="s">
        <v>97</v>
      </c>
      <c r="I45" s="128" t="s">
        <v>98</v>
      </c>
      <c r="J45" s="129"/>
      <c r="K45" s="129"/>
      <c r="L45" s="127" t="s">
        <v>272</v>
      </c>
      <c r="M45" s="130" t="s">
        <v>119</v>
      </c>
      <c r="N45" s="131" t="s">
        <v>169</v>
      </c>
      <c r="O45" s="127" t="s">
        <v>100</v>
      </c>
      <c r="P45" s="131" t="s">
        <v>273</v>
      </c>
      <c r="Q45" s="132" t="s">
        <v>274</v>
      </c>
      <c r="R45" s="130" t="s">
        <v>101</v>
      </c>
      <c r="S45" s="133"/>
      <c r="T45" s="134">
        <v>4</v>
      </c>
      <c r="U45" s="110" t="s">
        <v>18</v>
      </c>
      <c r="V45" s="135"/>
      <c r="W45" s="135"/>
      <c r="X45" s="135"/>
      <c r="Y45" s="134"/>
      <c r="Z45" s="134" t="s">
        <v>172</v>
      </c>
    </row>
    <row r="46" spans="2:27" ht="244.8" x14ac:dyDescent="0.3">
      <c r="B46" s="127"/>
      <c r="C46" s="127" t="s">
        <v>41</v>
      </c>
      <c r="D46" s="127" t="s">
        <v>173</v>
      </c>
      <c r="E46" s="127" t="s">
        <v>203</v>
      </c>
      <c r="F46" s="127" t="s">
        <v>96</v>
      </c>
      <c r="G46" s="127" t="s">
        <v>96</v>
      </c>
      <c r="H46" s="127" t="s">
        <v>97</v>
      </c>
      <c r="I46" s="128" t="s">
        <v>98</v>
      </c>
      <c r="J46" s="129"/>
      <c r="K46" s="129"/>
      <c r="L46" s="127" t="s">
        <v>204</v>
      </c>
      <c r="M46" s="130" t="s">
        <v>119</v>
      </c>
      <c r="N46" s="131" t="s">
        <v>169</v>
      </c>
      <c r="O46" s="127" t="s">
        <v>100</v>
      </c>
      <c r="P46" s="131" t="s">
        <v>275</v>
      </c>
      <c r="Q46" s="132" t="s">
        <v>205</v>
      </c>
      <c r="R46" s="130" t="s">
        <v>101</v>
      </c>
      <c r="S46" s="133"/>
      <c r="T46" s="134">
        <v>4</v>
      </c>
      <c r="U46" s="110" t="s">
        <v>18</v>
      </c>
      <c r="V46" s="135"/>
      <c r="W46" s="135"/>
      <c r="X46" s="135"/>
      <c r="Y46" s="134"/>
      <c r="Z46" s="134" t="s">
        <v>172</v>
      </c>
    </row>
    <row r="47" spans="2:27" ht="259.2" x14ac:dyDescent="0.3">
      <c r="B47" s="127"/>
      <c r="C47" s="127" t="s">
        <v>41</v>
      </c>
      <c r="D47" s="127" t="s">
        <v>173</v>
      </c>
      <c r="E47" s="127" t="s">
        <v>206</v>
      </c>
      <c r="F47" s="127" t="s">
        <v>96</v>
      </c>
      <c r="G47" s="127" t="s">
        <v>96</v>
      </c>
      <c r="H47" s="127" t="s">
        <v>97</v>
      </c>
      <c r="I47" s="128" t="s">
        <v>98</v>
      </c>
      <c r="J47" s="129"/>
      <c r="K47" s="129"/>
      <c r="L47" s="127" t="s">
        <v>207</v>
      </c>
      <c r="M47" s="130" t="s">
        <v>119</v>
      </c>
      <c r="N47" s="131" t="s">
        <v>169</v>
      </c>
      <c r="O47" s="127" t="s">
        <v>100</v>
      </c>
      <c r="P47" s="131" t="s">
        <v>276</v>
      </c>
      <c r="Q47" s="132" t="s">
        <v>209</v>
      </c>
      <c r="R47" s="130" t="s">
        <v>101</v>
      </c>
      <c r="S47" s="133"/>
      <c r="T47" s="134">
        <v>4</v>
      </c>
      <c r="U47" s="110" t="s">
        <v>18</v>
      </c>
      <c r="V47" s="135"/>
      <c r="W47" s="135"/>
      <c r="X47" s="135"/>
      <c r="Y47" s="134"/>
      <c r="Z47" s="134" t="s">
        <v>172</v>
      </c>
    </row>
    <row r="48" spans="2:27" ht="69" x14ac:dyDescent="0.3">
      <c r="B48" s="116"/>
      <c r="C48" s="116" t="s">
        <v>36</v>
      </c>
      <c r="D48" s="116" t="s">
        <v>277</v>
      </c>
      <c r="E48" s="116" t="s">
        <v>122</v>
      </c>
      <c r="F48" s="116" t="s">
        <v>95</v>
      </c>
      <c r="G48" s="116" t="s">
        <v>278</v>
      </c>
      <c r="H48" s="116" t="s">
        <v>97</v>
      </c>
      <c r="I48" s="116" t="s">
        <v>108</v>
      </c>
      <c r="J48" s="116"/>
      <c r="K48" s="116"/>
      <c r="L48" s="116" t="s">
        <v>279</v>
      </c>
      <c r="M48" s="117" t="s">
        <v>105</v>
      </c>
      <c r="N48" s="116" t="s">
        <v>280</v>
      </c>
      <c r="O48" s="118" t="s">
        <v>100</v>
      </c>
      <c r="P48" s="118" t="s">
        <v>281</v>
      </c>
      <c r="Q48" s="118" t="s">
        <v>282</v>
      </c>
      <c r="R48" s="117" t="s">
        <v>101</v>
      </c>
      <c r="S48" s="119"/>
      <c r="T48" s="120">
        <v>5</v>
      </c>
      <c r="U48" s="110" t="s">
        <v>18</v>
      </c>
      <c r="V48" s="121"/>
      <c r="W48" s="121"/>
      <c r="X48" s="121"/>
      <c r="Y48" s="122"/>
      <c r="Z48" s="122"/>
      <c r="AA48" s="126"/>
    </row>
    <row r="49" spans="2:27" ht="69" x14ac:dyDescent="0.3">
      <c r="B49" s="116"/>
      <c r="C49" s="116" t="s">
        <v>36</v>
      </c>
      <c r="D49" s="116" t="s">
        <v>122</v>
      </c>
      <c r="E49" s="116" t="s">
        <v>283</v>
      </c>
      <c r="F49" s="116" t="s">
        <v>95</v>
      </c>
      <c r="G49" s="116" t="s">
        <v>278</v>
      </c>
      <c r="H49" s="116" t="s">
        <v>97</v>
      </c>
      <c r="I49" s="116" t="s">
        <v>108</v>
      </c>
      <c r="J49" s="116"/>
      <c r="K49" s="116"/>
      <c r="L49" s="116" t="s">
        <v>284</v>
      </c>
      <c r="M49" s="117" t="s">
        <v>105</v>
      </c>
      <c r="N49" s="116" t="s">
        <v>280</v>
      </c>
      <c r="O49" s="118" t="s">
        <v>100</v>
      </c>
      <c r="P49" s="118" t="s">
        <v>281</v>
      </c>
      <c r="Q49" s="118" t="s">
        <v>285</v>
      </c>
      <c r="R49" s="117" t="s">
        <v>101</v>
      </c>
      <c r="S49" s="119"/>
      <c r="T49" s="120">
        <v>5</v>
      </c>
      <c r="U49" s="110" t="s">
        <v>18</v>
      </c>
      <c r="V49" s="121"/>
      <c r="W49" s="121"/>
      <c r="X49" s="121"/>
      <c r="Y49" s="122"/>
      <c r="Z49" s="122"/>
      <c r="AA49" s="126"/>
    </row>
    <row r="50" spans="2:27" ht="55.2" x14ac:dyDescent="0.3">
      <c r="B50" s="116"/>
      <c r="C50" s="116" t="s">
        <v>36</v>
      </c>
      <c r="D50" s="116" t="s">
        <v>277</v>
      </c>
      <c r="E50" s="116" t="s">
        <v>286</v>
      </c>
      <c r="F50" s="116" t="s">
        <v>95</v>
      </c>
      <c r="G50" s="116" t="s">
        <v>278</v>
      </c>
      <c r="H50" s="116" t="s">
        <v>97</v>
      </c>
      <c r="I50" s="116" t="s">
        <v>108</v>
      </c>
      <c r="J50" s="116"/>
      <c r="K50" s="116"/>
      <c r="L50" s="116" t="s">
        <v>287</v>
      </c>
      <c r="M50" s="117" t="s">
        <v>105</v>
      </c>
      <c r="N50" s="116" t="s">
        <v>288</v>
      </c>
      <c r="O50" s="118" t="s">
        <v>100</v>
      </c>
      <c r="P50" s="118" t="s">
        <v>289</v>
      </c>
      <c r="Q50" s="118" t="s">
        <v>290</v>
      </c>
      <c r="R50" s="117" t="s">
        <v>101</v>
      </c>
      <c r="S50" s="119"/>
      <c r="T50" s="120">
        <v>5</v>
      </c>
      <c r="U50" s="110" t="s">
        <v>18</v>
      </c>
      <c r="V50" s="121"/>
      <c r="W50" s="121"/>
      <c r="X50" s="121"/>
      <c r="Y50" s="122"/>
      <c r="Z50" s="122"/>
      <c r="AA50" s="126"/>
    </row>
    <row r="51" spans="2:27" ht="55.2" x14ac:dyDescent="0.3">
      <c r="B51" s="116"/>
      <c r="C51" s="116" t="s">
        <v>36</v>
      </c>
      <c r="D51" s="116" t="s">
        <v>291</v>
      </c>
      <c r="E51" s="116" t="s">
        <v>292</v>
      </c>
      <c r="F51" s="116" t="s">
        <v>95</v>
      </c>
      <c r="G51" s="116" t="s">
        <v>278</v>
      </c>
      <c r="H51" s="116" t="s">
        <v>97</v>
      </c>
      <c r="I51" s="116" t="s">
        <v>108</v>
      </c>
      <c r="J51" s="116"/>
      <c r="K51" s="116"/>
      <c r="L51" s="116" t="s">
        <v>293</v>
      </c>
      <c r="M51" s="117" t="s">
        <v>105</v>
      </c>
      <c r="N51" s="116" t="s">
        <v>294</v>
      </c>
      <c r="O51" s="118" t="s">
        <v>100</v>
      </c>
      <c r="P51" s="118" t="s">
        <v>295</v>
      </c>
      <c r="Q51" s="118" t="s">
        <v>296</v>
      </c>
      <c r="R51" s="117" t="s">
        <v>101</v>
      </c>
      <c r="S51" s="119"/>
      <c r="T51" s="120">
        <v>5</v>
      </c>
      <c r="U51" s="110" t="s">
        <v>18</v>
      </c>
      <c r="V51" s="121"/>
      <c r="W51" s="121"/>
      <c r="X51" s="121"/>
      <c r="Y51" s="122"/>
      <c r="Z51" s="122"/>
      <c r="AA51" s="126"/>
    </row>
    <row r="52" spans="2:27" ht="55.2" x14ac:dyDescent="0.3">
      <c r="B52" s="116"/>
      <c r="C52" s="116" t="s">
        <v>36</v>
      </c>
      <c r="D52" s="116" t="s">
        <v>291</v>
      </c>
      <c r="E52" s="116" t="s">
        <v>297</v>
      </c>
      <c r="F52" s="116" t="s">
        <v>95</v>
      </c>
      <c r="G52" s="116" t="s">
        <v>278</v>
      </c>
      <c r="H52" s="116" t="s">
        <v>97</v>
      </c>
      <c r="I52" s="116" t="s">
        <v>108</v>
      </c>
      <c r="J52" s="116"/>
      <c r="K52" s="116"/>
      <c r="L52" s="116" t="s">
        <v>298</v>
      </c>
      <c r="M52" s="117" t="s">
        <v>105</v>
      </c>
      <c r="N52" s="116" t="s">
        <v>288</v>
      </c>
      <c r="O52" s="118" t="s">
        <v>100</v>
      </c>
      <c r="P52" s="118" t="s">
        <v>289</v>
      </c>
      <c r="Q52" s="118" t="s">
        <v>299</v>
      </c>
      <c r="R52" s="117" t="s">
        <v>101</v>
      </c>
      <c r="S52" s="119"/>
      <c r="T52" s="120">
        <v>5</v>
      </c>
      <c r="U52" s="110" t="s">
        <v>18</v>
      </c>
      <c r="V52" s="121"/>
      <c r="W52" s="121"/>
      <c r="X52" s="121"/>
      <c r="Y52" s="122"/>
      <c r="Z52" s="122"/>
      <c r="AA52" s="126"/>
    </row>
    <row r="53" spans="2:27" ht="69" x14ac:dyDescent="0.3">
      <c r="B53" s="116"/>
      <c r="C53" s="116" t="s">
        <v>36</v>
      </c>
      <c r="D53" s="116" t="s">
        <v>300</v>
      </c>
      <c r="E53" s="116" t="s">
        <v>301</v>
      </c>
      <c r="F53" s="116" t="s">
        <v>95</v>
      </c>
      <c r="G53" s="116" t="s">
        <v>278</v>
      </c>
      <c r="H53" s="116" t="s">
        <v>97</v>
      </c>
      <c r="I53" s="116" t="s">
        <v>108</v>
      </c>
      <c r="J53" s="116"/>
      <c r="K53" s="116"/>
      <c r="L53" s="116" t="s">
        <v>302</v>
      </c>
      <c r="M53" s="117" t="s">
        <v>105</v>
      </c>
      <c r="N53" s="116" t="s">
        <v>303</v>
      </c>
      <c r="O53" s="118" t="s">
        <v>100</v>
      </c>
      <c r="P53" s="118" t="s">
        <v>304</v>
      </c>
      <c r="Q53" s="118" t="s">
        <v>305</v>
      </c>
      <c r="R53" s="117" t="s">
        <v>101</v>
      </c>
      <c r="S53" s="119"/>
      <c r="T53" s="120">
        <v>5</v>
      </c>
      <c r="U53" s="110" t="s">
        <v>18</v>
      </c>
      <c r="V53" s="121"/>
      <c r="W53" s="121"/>
      <c r="X53" s="121"/>
      <c r="Y53" s="122"/>
      <c r="Z53" s="122"/>
      <c r="AA53" s="126"/>
    </row>
    <row r="54" spans="2:27" ht="69" x14ac:dyDescent="0.3">
      <c r="B54" s="116"/>
      <c r="C54" s="116" t="s">
        <v>36</v>
      </c>
      <c r="D54" s="116" t="s">
        <v>300</v>
      </c>
      <c r="E54" s="116" t="s">
        <v>301</v>
      </c>
      <c r="F54" s="116" t="s">
        <v>95</v>
      </c>
      <c r="G54" s="116" t="s">
        <v>278</v>
      </c>
      <c r="H54" s="116" t="s">
        <v>97</v>
      </c>
      <c r="I54" s="116" t="s">
        <v>108</v>
      </c>
      <c r="J54" s="116"/>
      <c r="K54" s="116"/>
      <c r="L54" s="116" t="s">
        <v>306</v>
      </c>
      <c r="M54" s="117" t="s">
        <v>105</v>
      </c>
      <c r="N54" s="116" t="s">
        <v>303</v>
      </c>
      <c r="O54" s="118" t="s">
        <v>100</v>
      </c>
      <c r="P54" s="118" t="s">
        <v>304</v>
      </c>
      <c r="Q54" s="118" t="s">
        <v>307</v>
      </c>
      <c r="R54" s="117" t="s">
        <v>101</v>
      </c>
      <c r="S54" s="119"/>
      <c r="T54" s="120">
        <v>5</v>
      </c>
      <c r="U54" s="110" t="s">
        <v>18</v>
      </c>
      <c r="V54" s="121"/>
      <c r="W54" s="121"/>
      <c r="X54" s="121"/>
      <c r="Y54" s="122"/>
      <c r="Z54" s="122"/>
      <c r="AA54" s="126"/>
    </row>
    <row r="55" spans="2:27" ht="82.8" x14ac:dyDescent="0.3">
      <c r="B55" s="116"/>
      <c r="C55" s="116" t="s">
        <v>36</v>
      </c>
      <c r="D55" s="123" t="s">
        <v>123</v>
      </c>
      <c r="E55" s="116" t="s">
        <v>124</v>
      </c>
      <c r="F55" s="117" t="s">
        <v>95</v>
      </c>
      <c r="G55" s="116" t="s">
        <v>278</v>
      </c>
      <c r="H55" s="116" t="s">
        <v>97</v>
      </c>
      <c r="I55" s="124" t="s">
        <v>98</v>
      </c>
      <c r="J55" s="120"/>
      <c r="K55" s="120"/>
      <c r="L55" s="117" t="s">
        <v>308</v>
      </c>
      <c r="M55" s="117" t="s">
        <v>105</v>
      </c>
      <c r="N55" s="116" t="s">
        <v>309</v>
      </c>
      <c r="O55" s="116" t="s">
        <v>100</v>
      </c>
      <c r="P55" s="118" t="s">
        <v>310</v>
      </c>
      <c r="Q55" s="117" t="s">
        <v>125</v>
      </c>
      <c r="R55" s="117" t="s">
        <v>101</v>
      </c>
      <c r="S55" s="119"/>
      <c r="T55" s="125">
        <v>5</v>
      </c>
      <c r="U55" s="110" t="s">
        <v>18</v>
      </c>
      <c r="V55" s="121"/>
      <c r="W55" s="121"/>
      <c r="X55" s="121"/>
      <c r="Y55" s="122"/>
      <c r="Z55" s="122"/>
      <c r="AA55" s="126"/>
    </row>
    <row r="56" spans="2:27" ht="82.8" x14ac:dyDescent="0.3">
      <c r="B56" s="116"/>
      <c r="C56" s="116" t="s">
        <v>36</v>
      </c>
      <c r="D56" s="123" t="s">
        <v>126</v>
      </c>
      <c r="E56" s="116" t="s">
        <v>124</v>
      </c>
      <c r="F56" s="117" t="s">
        <v>95</v>
      </c>
      <c r="G56" s="116" t="s">
        <v>278</v>
      </c>
      <c r="H56" s="116" t="s">
        <v>97</v>
      </c>
      <c r="I56" s="124" t="s">
        <v>98</v>
      </c>
      <c r="J56" s="120"/>
      <c r="K56" s="120"/>
      <c r="L56" s="117" t="s">
        <v>311</v>
      </c>
      <c r="M56" s="117" t="s">
        <v>105</v>
      </c>
      <c r="N56" s="116" t="s">
        <v>309</v>
      </c>
      <c r="O56" s="116" t="s">
        <v>100</v>
      </c>
      <c r="P56" s="118" t="s">
        <v>310</v>
      </c>
      <c r="Q56" s="117" t="s">
        <v>312</v>
      </c>
      <c r="R56" s="117" t="s">
        <v>101</v>
      </c>
      <c r="S56" s="119"/>
      <c r="T56" s="120">
        <v>5</v>
      </c>
      <c r="U56" s="110" t="s">
        <v>18</v>
      </c>
      <c r="V56" s="121"/>
      <c r="W56" s="121"/>
      <c r="X56" s="121"/>
      <c r="Y56" s="122"/>
      <c r="Z56" s="122"/>
      <c r="AA56" s="126"/>
    </row>
    <row r="57" spans="2:27" ht="82.8" x14ac:dyDescent="0.3">
      <c r="B57" s="116"/>
      <c r="C57" s="116" t="s">
        <v>36</v>
      </c>
      <c r="D57" s="123" t="s">
        <v>313</v>
      </c>
      <c r="E57" s="116" t="s">
        <v>314</v>
      </c>
      <c r="F57" s="117" t="s">
        <v>95</v>
      </c>
      <c r="G57" s="116" t="s">
        <v>278</v>
      </c>
      <c r="H57" s="116" t="s">
        <v>97</v>
      </c>
      <c r="I57" s="124" t="s">
        <v>98</v>
      </c>
      <c r="J57" s="120"/>
      <c r="K57" s="120"/>
      <c r="L57" s="117" t="s">
        <v>315</v>
      </c>
      <c r="M57" s="117" t="s">
        <v>105</v>
      </c>
      <c r="N57" s="116" t="s">
        <v>309</v>
      </c>
      <c r="O57" s="116" t="s">
        <v>100</v>
      </c>
      <c r="P57" s="118" t="s">
        <v>310</v>
      </c>
      <c r="Q57" s="117" t="s">
        <v>316</v>
      </c>
      <c r="R57" s="117" t="s">
        <v>101</v>
      </c>
      <c r="S57" s="119"/>
      <c r="T57" s="120">
        <v>5</v>
      </c>
      <c r="U57" s="110" t="s">
        <v>18</v>
      </c>
      <c r="V57" s="121"/>
      <c r="W57" s="121"/>
      <c r="X57" s="121"/>
      <c r="Y57" s="122"/>
      <c r="Z57" s="122"/>
      <c r="AA57" s="126"/>
    </row>
    <row r="58" spans="2:27" ht="82.8" x14ac:dyDescent="0.3">
      <c r="B58" s="116"/>
      <c r="C58" s="116" t="s">
        <v>36</v>
      </c>
      <c r="D58" s="123" t="s">
        <v>313</v>
      </c>
      <c r="E58" s="116" t="s">
        <v>317</v>
      </c>
      <c r="F58" s="117" t="s">
        <v>95</v>
      </c>
      <c r="G58" s="116" t="s">
        <v>278</v>
      </c>
      <c r="H58" s="116" t="s">
        <v>97</v>
      </c>
      <c r="I58" s="124" t="s">
        <v>98</v>
      </c>
      <c r="J58" s="120"/>
      <c r="K58" s="120"/>
      <c r="L58" s="117" t="s">
        <v>318</v>
      </c>
      <c r="M58" s="117" t="s">
        <v>105</v>
      </c>
      <c r="N58" s="116" t="s">
        <v>309</v>
      </c>
      <c r="O58" s="116" t="s">
        <v>100</v>
      </c>
      <c r="P58" s="118" t="s">
        <v>310</v>
      </c>
      <c r="Q58" s="117" t="s">
        <v>319</v>
      </c>
      <c r="R58" s="117" t="s">
        <v>101</v>
      </c>
      <c r="S58" s="119"/>
      <c r="T58" s="120">
        <v>7</v>
      </c>
      <c r="U58" s="110" t="s">
        <v>18</v>
      </c>
      <c r="V58" s="121"/>
      <c r="W58" s="121"/>
      <c r="X58" s="121"/>
      <c r="Y58" s="122"/>
      <c r="Z58" s="122"/>
      <c r="AA58" s="126"/>
    </row>
    <row r="59" spans="2:27" ht="82.8" x14ac:dyDescent="0.3">
      <c r="B59" s="116"/>
      <c r="C59" s="116" t="s">
        <v>36</v>
      </c>
      <c r="D59" s="123" t="s">
        <v>313</v>
      </c>
      <c r="E59" s="116" t="s">
        <v>320</v>
      </c>
      <c r="F59" s="117" t="s">
        <v>95</v>
      </c>
      <c r="G59" s="116" t="s">
        <v>278</v>
      </c>
      <c r="H59" s="116" t="s">
        <v>97</v>
      </c>
      <c r="I59" s="124" t="s">
        <v>98</v>
      </c>
      <c r="J59" s="120"/>
      <c r="K59" s="120"/>
      <c r="L59" s="117" t="s">
        <v>321</v>
      </c>
      <c r="M59" s="117" t="s">
        <v>105</v>
      </c>
      <c r="N59" s="116" t="s">
        <v>309</v>
      </c>
      <c r="O59" s="116" t="s">
        <v>100</v>
      </c>
      <c r="P59" s="118" t="s">
        <v>310</v>
      </c>
      <c r="Q59" s="117" t="s">
        <v>322</v>
      </c>
      <c r="R59" s="117" t="s">
        <v>101</v>
      </c>
      <c r="S59" s="119"/>
      <c r="T59" s="120">
        <v>5</v>
      </c>
      <c r="U59" s="110" t="s">
        <v>18</v>
      </c>
      <c r="V59" s="121"/>
      <c r="W59" s="121"/>
      <c r="X59" s="121"/>
      <c r="Y59" s="122"/>
      <c r="Z59" s="122"/>
      <c r="AA59" s="126"/>
    </row>
    <row r="60" spans="2:27" ht="82.8" x14ac:dyDescent="0.3">
      <c r="B60" s="116"/>
      <c r="C60" s="116" t="s">
        <v>36</v>
      </c>
      <c r="D60" s="123" t="s">
        <v>313</v>
      </c>
      <c r="E60" s="116" t="s">
        <v>323</v>
      </c>
      <c r="F60" s="117" t="s">
        <v>95</v>
      </c>
      <c r="G60" s="116" t="s">
        <v>278</v>
      </c>
      <c r="H60" s="116" t="s">
        <v>97</v>
      </c>
      <c r="I60" s="124" t="s">
        <v>98</v>
      </c>
      <c r="J60" s="120"/>
      <c r="K60" s="120"/>
      <c r="L60" s="117" t="s">
        <v>324</v>
      </c>
      <c r="M60" s="117" t="s">
        <v>105</v>
      </c>
      <c r="N60" s="116" t="s">
        <v>309</v>
      </c>
      <c r="O60" s="116" t="s">
        <v>100</v>
      </c>
      <c r="P60" s="118" t="s">
        <v>310</v>
      </c>
      <c r="Q60" s="117" t="s">
        <v>325</v>
      </c>
      <c r="R60" s="117" t="s">
        <v>101</v>
      </c>
      <c r="S60" s="119"/>
      <c r="T60" s="120">
        <v>5</v>
      </c>
      <c r="U60" s="110" t="s">
        <v>18</v>
      </c>
      <c r="V60" s="121"/>
      <c r="W60" s="121"/>
      <c r="X60" s="121"/>
      <c r="Y60" s="122"/>
      <c r="Z60" s="122"/>
      <c r="AA60" s="126"/>
    </row>
    <row r="61" spans="2:27" ht="69" x14ac:dyDescent="0.3">
      <c r="B61" s="116"/>
      <c r="C61" s="116" t="s">
        <v>36</v>
      </c>
      <c r="D61" s="123" t="s">
        <v>313</v>
      </c>
      <c r="E61" s="116" t="s">
        <v>326</v>
      </c>
      <c r="F61" s="117" t="s">
        <v>95</v>
      </c>
      <c r="G61" s="116" t="s">
        <v>278</v>
      </c>
      <c r="H61" s="116" t="s">
        <v>97</v>
      </c>
      <c r="I61" s="124" t="s">
        <v>98</v>
      </c>
      <c r="J61" s="117" t="s">
        <v>106</v>
      </c>
      <c r="K61" s="117" t="s">
        <v>106</v>
      </c>
      <c r="L61" s="117" t="s">
        <v>327</v>
      </c>
      <c r="M61" s="117" t="s">
        <v>105</v>
      </c>
      <c r="N61" s="117" t="s">
        <v>328</v>
      </c>
      <c r="O61" s="117" t="s">
        <v>100</v>
      </c>
      <c r="P61" s="123" t="s">
        <v>329</v>
      </c>
      <c r="Q61" s="117" t="s">
        <v>330</v>
      </c>
      <c r="R61" s="117" t="s">
        <v>101</v>
      </c>
      <c r="S61" s="117" t="s">
        <v>106</v>
      </c>
      <c r="T61" s="117">
        <v>5</v>
      </c>
      <c r="U61" s="110" t="s">
        <v>18</v>
      </c>
      <c r="V61" s="121"/>
      <c r="W61" s="121"/>
      <c r="X61" s="121"/>
      <c r="Y61" s="122"/>
      <c r="Z61" s="122"/>
      <c r="AA61" s="126"/>
    </row>
    <row r="62" spans="2:27" ht="69" x14ac:dyDescent="0.3">
      <c r="B62" s="116"/>
      <c r="C62" s="116" t="s">
        <v>36</v>
      </c>
      <c r="D62" s="123" t="s">
        <v>313</v>
      </c>
      <c r="E62" s="116" t="s">
        <v>331</v>
      </c>
      <c r="F62" s="117" t="s">
        <v>95</v>
      </c>
      <c r="G62" s="116" t="s">
        <v>278</v>
      </c>
      <c r="H62" s="116" t="s">
        <v>97</v>
      </c>
      <c r="I62" s="124" t="s">
        <v>98</v>
      </c>
      <c r="J62" s="117" t="s">
        <v>106</v>
      </c>
      <c r="K62" s="117" t="s">
        <v>106</v>
      </c>
      <c r="L62" s="117" t="s">
        <v>332</v>
      </c>
      <c r="M62" s="117" t="s">
        <v>105</v>
      </c>
      <c r="N62" s="117" t="s">
        <v>328</v>
      </c>
      <c r="O62" s="117" t="s">
        <v>100</v>
      </c>
      <c r="P62" s="123" t="s">
        <v>329</v>
      </c>
      <c r="Q62" s="117" t="s">
        <v>333</v>
      </c>
      <c r="R62" s="117" t="s">
        <v>101</v>
      </c>
      <c r="S62" s="117" t="s">
        <v>106</v>
      </c>
      <c r="T62" s="117">
        <v>5</v>
      </c>
      <c r="U62" s="110" t="s">
        <v>18</v>
      </c>
      <c r="V62" s="121"/>
      <c r="W62" s="121"/>
      <c r="X62" s="121"/>
      <c r="Y62" s="122"/>
      <c r="Z62" s="122"/>
      <c r="AA62" s="126"/>
    </row>
    <row r="63" spans="2:27" ht="69" x14ac:dyDescent="0.3">
      <c r="B63" s="136"/>
      <c r="C63" s="136" t="s">
        <v>36</v>
      </c>
      <c r="D63" s="138" t="s">
        <v>334</v>
      </c>
      <c r="E63" s="136" t="s">
        <v>331</v>
      </c>
      <c r="F63" s="137" t="s">
        <v>95</v>
      </c>
      <c r="G63" s="136" t="s">
        <v>278</v>
      </c>
      <c r="H63" s="136" t="s">
        <v>97</v>
      </c>
      <c r="I63" s="141" t="s">
        <v>98</v>
      </c>
      <c r="J63" s="137" t="s">
        <v>106</v>
      </c>
      <c r="K63" s="137" t="s">
        <v>106</v>
      </c>
      <c r="L63" s="137" t="s">
        <v>335</v>
      </c>
      <c r="M63" s="137" t="s">
        <v>105</v>
      </c>
      <c r="N63" s="137" t="s">
        <v>328</v>
      </c>
      <c r="O63" s="137" t="s">
        <v>100</v>
      </c>
      <c r="P63" s="138" t="s">
        <v>329</v>
      </c>
      <c r="Q63" s="137" t="s">
        <v>336</v>
      </c>
      <c r="R63" s="137" t="s">
        <v>101</v>
      </c>
      <c r="S63" s="137" t="s">
        <v>106</v>
      </c>
      <c r="T63" s="137">
        <v>5</v>
      </c>
      <c r="U63" s="110" t="s">
        <v>18</v>
      </c>
      <c r="V63" s="139"/>
      <c r="W63" s="139"/>
      <c r="X63" s="139"/>
      <c r="Y63" s="140"/>
      <c r="Z63" s="140"/>
      <c r="AA63" s="126"/>
    </row>
    <row r="64" spans="2:27" ht="69" x14ac:dyDescent="0.3">
      <c r="B64" s="136"/>
      <c r="C64" s="136" t="s">
        <v>36</v>
      </c>
      <c r="D64" s="138" t="s">
        <v>334</v>
      </c>
      <c r="E64" s="137" t="s">
        <v>337</v>
      </c>
      <c r="F64" s="137" t="s">
        <v>95</v>
      </c>
      <c r="G64" s="136" t="s">
        <v>278</v>
      </c>
      <c r="H64" s="136" t="s">
        <v>97</v>
      </c>
      <c r="I64" s="141" t="s">
        <v>98</v>
      </c>
      <c r="J64" s="137" t="s">
        <v>106</v>
      </c>
      <c r="K64" s="137" t="s">
        <v>106</v>
      </c>
      <c r="L64" s="137" t="s">
        <v>338</v>
      </c>
      <c r="M64" s="137" t="s">
        <v>105</v>
      </c>
      <c r="N64" s="137" t="s">
        <v>328</v>
      </c>
      <c r="O64" s="137" t="s">
        <v>100</v>
      </c>
      <c r="P64" s="138" t="s">
        <v>329</v>
      </c>
      <c r="Q64" s="137" t="s">
        <v>339</v>
      </c>
      <c r="R64" s="137" t="s">
        <v>101</v>
      </c>
      <c r="S64" s="137" t="s">
        <v>106</v>
      </c>
      <c r="T64" s="137">
        <v>5</v>
      </c>
      <c r="U64" s="110" t="s">
        <v>18</v>
      </c>
      <c r="V64" s="139"/>
      <c r="W64" s="139"/>
      <c r="X64" s="139"/>
      <c r="Y64" s="140"/>
      <c r="Z64" s="140"/>
      <c r="AA64" s="126"/>
    </row>
    <row r="65" spans="2:27" ht="69" x14ac:dyDescent="0.3">
      <c r="B65" s="136"/>
      <c r="C65" s="136" t="s">
        <v>36</v>
      </c>
      <c r="D65" s="138" t="s">
        <v>334</v>
      </c>
      <c r="E65" s="137" t="s">
        <v>340</v>
      </c>
      <c r="F65" s="137" t="s">
        <v>95</v>
      </c>
      <c r="G65" s="136" t="s">
        <v>278</v>
      </c>
      <c r="H65" s="136" t="s">
        <v>97</v>
      </c>
      <c r="I65" s="141" t="s">
        <v>98</v>
      </c>
      <c r="J65" s="137" t="s">
        <v>106</v>
      </c>
      <c r="K65" s="137" t="s">
        <v>106</v>
      </c>
      <c r="L65" s="137" t="s">
        <v>341</v>
      </c>
      <c r="M65" s="137" t="s">
        <v>105</v>
      </c>
      <c r="N65" s="137" t="s">
        <v>328</v>
      </c>
      <c r="O65" s="137" t="s">
        <v>100</v>
      </c>
      <c r="P65" s="138" t="s">
        <v>329</v>
      </c>
      <c r="Q65" s="138" t="s">
        <v>342</v>
      </c>
      <c r="R65" s="137" t="s">
        <v>101</v>
      </c>
      <c r="S65" s="137" t="s">
        <v>106</v>
      </c>
      <c r="T65" s="137">
        <v>5</v>
      </c>
      <c r="U65" s="110" t="s">
        <v>18</v>
      </c>
      <c r="V65" s="139"/>
      <c r="W65" s="139"/>
      <c r="X65" s="139"/>
      <c r="Y65" s="140"/>
      <c r="Z65" s="140"/>
      <c r="AA65" s="126"/>
    </row>
    <row r="66" spans="2:27" ht="69" x14ac:dyDescent="0.3">
      <c r="B66" s="136"/>
      <c r="C66" s="136" t="s">
        <v>36</v>
      </c>
      <c r="D66" s="137" t="s">
        <v>343</v>
      </c>
      <c r="E66" s="137" t="s">
        <v>344</v>
      </c>
      <c r="F66" s="137" t="s">
        <v>95</v>
      </c>
      <c r="G66" s="136" t="s">
        <v>278</v>
      </c>
      <c r="H66" s="136" t="s">
        <v>97</v>
      </c>
      <c r="I66" s="141" t="s">
        <v>98</v>
      </c>
      <c r="J66" s="137" t="s">
        <v>106</v>
      </c>
      <c r="K66" s="137" t="s">
        <v>106</v>
      </c>
      <c r="L66" s="137" t="s">
        <v>345</v>
      </c>
      <c r="M66" s="137" t="s">
        <v>105</v>
      </c>
      <c r="N66" s="137" t="s">
        <v>328</v>
      </c>
      <c r="O66" s="137" t="s">
        <v>100</v>
      </c>
      <c r="P66" s="138" t="s">
        <v>329</v>
      </c>
      <c r="Q66" s="138" t="s">
        <v>346</v>
      </c>
      <c r="R66" s="137" t="s">
        <v>101</v>
      </c>
      <c r="S66" s="137" t="s">
        <v>106</v>
      </c>
      <c r="T66" s="137">
        <v>5</v>
      </c>
      <c r="U66" s="110" t="s">
        <v>18</v>
      </c>
      <c r="V66" s="139"/>
      <c r="W66" s="139"/>
      <c r="X66" s="139"/>
      <c r="Y66" s="140"/>
      <c r="Z66" s="140"/>
      <c r="AA66" s="126"/>
    </row>
    <row r="67" spans="2:27" ht="69" x14ac:dyDescent="0.3">
      <c r="B67" s="136"/>
      <c r="C67" s="136" t="s">
        <v>36</v>
      </c>
      <c r="D67" s="137" t="s">
        <v>347</v>
      </c>
      <c r="E67" s="137" t="s">
        <v>337</v>
      </c>
      <c r="F67" s="137" t="s">
        <v>95</v>
      </c>
      <c r="G67" s="136" t="s">
        <v>278</v>
      </c>
      <c r="H67" s="136" t="s">
        <v>97</v>
      </c>
      <c r="I67" s="141" t="s">
        <v>98</v>
      </c>
      <c r="J67" s="137" t="s">
        <v>106</v>
      </c>
      <c r="K67" s="137" t="s">
        <v>106</v>
      </c>
      <c r="L67" s="137" t="s">
        <v>348</v>
      </c>
      <c r="M67" s="137" t="s">
        <v>105</v>
      </c>
      <c r="N67" s="137" t="s">
        <v>328</v>
      </c>
      <c r="O67" s="137" t="s">
        <v>100</v>
      </c>
      <c r="P67" s="138" t="s">
        <v>349</v>
      </c>
      <c r="Q67" s="137" t="s">
        <v>339</v>
      </c>
      <c r="R67" s="137" t="s">
        <v>101</v>
      </c>
      <c r="S67" s="137" t="s">
        <v>106</v>
      </c>
      <c r="T67" s="137">
        <v>5</v>
      </c>
      <c r="U67" s="110" t="s">
        <v>18</v>
      </c>
      <c r="V67" s="139"/>
      <c r="W67" s="139"/>
      <c r="X67" s="139"/>
      <c r="Y67" s="140"/>
      <c r="Z67" s="140"/>
      <c r="AA67" s="126"/>
    </row>
    <row r="68" spans="2:27" ht="110.4" x14ac:dyDescent="0.3">
      <c r="B68" s="116"/>
      <c r="C68" s="116" t="s">
        <v>36</v>
      </c>
      <c r="D68" s="123" t="s">
        <v>165</v>
      </c>
      <c r="E68" s="116" t="s">
        <v>350</v>
      </c>
      <c r="F68" s="117" t="s">
        <v>95</v>
      </c>
      <c r="G68" s="116" t="s">
        <v>278</v>
      </c>
      <c r="H68" s="116" t="s">
        <v>97</v>
      </c>
      <c r="I68" s="124" t="s">
        <v>98</v>
      </c>
      <c r="J68" s="120"/>
      <c r="K68" s="120"/>
      <c r="L68" s="117" t="s">
        <v>351</v>
      </c>
      <c r="M68" s="117" t="s">
        <v>105</v>
      </c>
      <c r="N68" s="116" t="s">
        <v>309</v>
      </c>
      <c r="O68" s="116" t="s">
        <v>100</v>
      </c>
      <c r="P68" s="118" t="s">
        <v>310</v>
      </c>
      <c r="Q68" s="117" t="s">
        <v>352</v>
      </c>
      <c r="R68" s="117" t="s">
        <v>101</v>
      </c>
      <c r="S68" s="119"/>
      <c r="T68" s="120">
        <v>5</v>
      </c>
      <c r="U68" s="110" t="s">
        <v>18</v>
      </c>
      <c r="V68" s="121"/>
      <c r="W68" s="121"/>
      <c r="X68" s="121"/>
      <c r="Y68" s="122"/>
      <c r="Z68" s="122"/>
      <c r="AA68" s="126"/>
    </row>
    <row r="69" spans="2:27" ht="138" x14ac:dyDescent="0.3">
      <c r="B69" s="116"/>
      <c r="C69" s="116" t="s">
        <v>36</v>
      </c>
      <c r="D69" s="123" t="s">
        <v>165</v>
      </c>
      <c r="E69" s="116" t="s">
        <v>159</v>
      </c>
      <c r="F69" s="117" t="s">
        <v>95</v>
      </c>
      <c r="G69" s="116" t="s">
        <v>278</v>
      </c>
      <c r="H69" s="116" t="s">
        <v>97</v>
      </c>
      <c r="I69" s="124" t="s">
        <v>98</v>
      </c>
      <c r="J69" s="120"/>
      <c r="K69" s="120"/>
      <c r="L69" s="117" t="s">
        <v>353</v>
      </c>
      <c r="M69" s="117" t="s">
        <v>105</v>
      </c>
      <c r="N69" s="116" t="s">
        <v>309</v>
      </c>
      <c r="O69" s="116" t="s">
        <v>100</v>
      </c>
      <c r="P69" s="118" t="s">
        <v>310</v>
      </c>
      <c r="Q69" s="117" t="s">
        <v>354</v>
      </c>
      <c r="R69" s="117" t="s">
        <v>101</v>
      </c>
      <c r="S69" s="119"/>
      <c r="T69" s="120">
        <v>10</v>
      </c>
      <c r="U69" s="110" t="s">
        <v>18</v>
      </c>
      <c r="V69" s="121"/>
      <c r="W69" s="121"/>
      <c r="X69" s="121"/>
      <c r="Y69" s="122"/>
      <c r="Z69" s="122"/>
      <c r="AA69" s="126"/>
    </row>
    <row r="70" spans="2:27" ht="82.8" x14ac:dyDescent="0.3">
      <c r="B70" s="116"/>
      <c r="C70" s="116" t="s">
        <v>36</v>
      </c>
      <c r="D70" s="123" t="s">
        <v>165</v>
      </c>
      <c r="E70" s="116" t="s">
        <v>159</v>
      </c>
      <c r="F70" s="117" t="s">
        <v>95</v>
      </c>
      <c r="G70" s="116" t="s">
        <v>278</v>
      </c>
      <c r="H70" s="116" t="s">
        <v>97</v>
      </c>
      <c r="I70" s="124" t="s">
        <v>98</v>
      </c>
      <c r="J70" s="120"/>
      <c r="K70" s="120"/>
      <c r="L70" s="117" t="s">
        <v>355</v>
      </c>
      <c r="M70" s="117" t="s">
        <v>105</v>
      </c>
      <c r="N70" s="116" t="s">
        <v>309</v>
      </c>
      <c r="O70" s="116" t="s">
        <v>100</v>
      </c>
      <c r="P70" s="118" t="s">
        <v>310</v>
      </c>
      <c r="Q70" s="117" t="s">
        <v>356</v>
      </c>
      <c r="R70" s="117" t="s">
        <v>101</v>
      </c>
      <c r="S70" s="119"/>
      <c r="T70" s="120">
        <v>6</v>
      </c>
      <c r="U70" s="110" t="s">
        <v>18</v>
      </c>
      <c r="V70" s="121"/>
      <c r="W70" s="121"/>
      <c r="X70" s="121"/>
      <c r="Y70" s="122"/>
      <c r="Z70" s="122"/>
      <c r="AA70" s="126"/>
    </row>
    <row r="71" spans="2:27" ht="82.8" x14ac:dyDescent="0.3">
      <c r="B71" s="116"/>
      <c r="C71" s="116" t="s">
        <v>36</v>
      </c>
      <c r="D71" s="123" t="s">
        <v>357</v>
      </c>
      <c r="E71" s="116" t="s">
        <v>159</v>
      </c>
      <c r="F71" s="117" t="s">
        <v>95</v>
      </c>
      <c r="G71" s="116" t="s">
        <v>278</v>
      </c>
      <c r="H71" s="116" t="s">
        <v>97</v>
      </c>
      <c r="I71" s="124" t="s">
        <v>98</v>
      </c>
      <c r="J71" s="120"/>
      <c r="K71" s="120"/>
      <c r="L71" s="117" t="s">
        <v>358</v>
      </c>
      <c r="M71" s="117" t="s">
        <v>105</v>
      </c>
      <c r="N71" s="116" t="s">
        <v>359</v>
      </c>
      <c r="O71" s="116" t="s">
        <v>100</v>
      </c>
      <c r="P71" s="118" t="s">
        <v>310</v>
      </c>
      <c r="Q71" s="117" t="s">
        <v>360</v>
      </c>
      <c r="R71" s="117" t="s">
        <v>101</v>
      </c>
      <c r="S71" s="119"/>
      <c r="T71" s="120">
        <v>6</v>
      </c>
      <c r="U71" s="110" t="s">
        <v>18</v>
      </c>
      <c r="V71" s="121"/>
      <c r="W71" s="121"/>
      <c r="X71" s="121"/>
      <c r="Y71" s="122"/>
      <c r="Z71" s="122"/>
      <c r="AA71" s="126"/>
    </row>
    <row r="72" spans="2:27" ht="124.2" x14ac:dyDescent="0.3">
      <c r="B72" s="116"/>
      <c r="C72" s="116" t="s">
        <v>36</v>
      </c>
      <c r="D72" s="123" t="s">
        <v>361</v>
      </c>
      <c r="E72" s="116" t="s">
        <v>362</v>
      </c>
      <c r="F72" s="117" t="s">
        <v>95</v>
      </c>
      <c r="G72" s="116" t="s">
        <v>278</v>
      </c>
      <c r="H72" s="116" t="s">
        <v>97</v>
      </c>
      <c r="I72" s="124" t="s">
        <v>98</v>
      </c>
      <c r="J72" s="120"/>
      <c r="K72" s="120"/>
      <c r="L72" s="117" t="s">
        <v>363</v>
      </c>
      <c r="M72" s="117" t="s">
        <v>105</v>
      </c>
      <c r="N72" s="116" t="s">
        <v>309</v>
      </c>
      <c r="O72" s="116" t="s">
        <v>100</v>
      </c>
      <c r="P72" s="118" t="s">
        <v>310</v>
      </c>
      <c r="Q72" s="117" t="s">
        <v>364</v>
      </c>
      <c r="R72" s="117" t="s">
        <v>101</v>
      </c>
      <c r="S72" s="119"/>
      <c r="T72" s="120">
        <v>6</v>
      </c>
      <c r="U72" s="110" t="s">
        <v>18</v>
      </c>
      <c r="V72" s="121"/>
      <c r="W72" s="121"/>
      <c r="X72" s="121"/>
      <c r="Y72" s="122"/>
      <c r="Z72" s="122"/>
      <c r="AA72" s="126"/>
    </row>
    <row r="73" spans="2:27" ht="82.8" x14ac:dyDescent="0.3">
      <c r="B73" s="116"/>
      <c r="C73" s="116" t="s">
        <v>36</v>
      </c>
      <c r="D73" s="123" t="s">
        <v>361</v>
      </c>
      <c r="E73" s="116" t="s">
        <v>365</v>
      </c>
      <c r="F73" s="117" t="s">
        <v>95</v>
      </c>
      <c r="G73" s="116" t="s">
        <v>278</v>
      </c>
      <c r="H73" s="116" t="s">
        <v>97</v>
      </c>
      <c r="I73" s="124" t="s">
        <v>98</v>
      </c>
      <c r="J73" s="120"/>
      <c r="K73" s="120"/>
      <c r="L73" s="117" t="s">
        <v>366</v>
      </c>
      <c r="M73" s="117" t="s">
        <v>105</v>
      </c>
      <c r="N73" s="116" t="s">
        <v>359</v>
      </c>
      <c r="O73" s="116" t="s">
        <v>100</v>
      </c>
      <c r="P73" s="118" t="s">
        <v>310</v>
      </c>
      <c r="Q73" s="117" t="s">
        <v>367</v>
      </c>
      <c r="R73" s="117" t="s">
        <v>101</v>
      </c>
      <c r="S73" s="119"/>
      <c r="T73" s="120">
        <v>5</v>
      </c>
      <c r="U73" s="110" t="s">
        <v>18</v>
      </c>
      <c r="V73" s="121"/>
      <c r="W73" s="121"/>
      <c r="X73" s="121"/>
      <c r="Y73" s="122"/>
      <c r="Z73" s="122"/>
      <c r="AA73" s="126"/>
    </row>
    <row r="74" spans="2:27" ht="82.8" x14ac:dyDescent="0.3">
      <c r="B74" s="116"/>
      <c r="C74" s="116" t="s">
        <v>36</v>
      </c>
      <c r="D74" s="123" t="s">
        <v>361</v>
      </c>
      <c r="E74" s="116" t="s">
        <v>368</v>
      </c>
      <c r="F74" s="117" t="s">
        <v>95</v>
      </c>
      <c r="G74" s="116" t="s">
        <v>278</v>
      </c>
      <c r="H74" s="116" t="s">
        <v>97</v>
      </c>
      <c r="I74" s="124" t="s">
        <v>98</v>
      </c>
      <c r="J74" s="120"/>
      <c r="K74" s="120"/>
      <c r="L74" s="117" t="s">
        <v>369</v>
      </c>
      <c r="M74" s="117" t="s">
        <v>105</v>
      </c>
      <c r="N74" s="116" t="s">
        <v>359</v>
      </c>
      <c r="O74" s="116" t="s">
        <v>100</v>
      </c>
      <c r="P74" s="118" t="s">
        <v>310</v>
      </c>
      <c r="Q74" s="117" t="s">
        <v>370</v>
      </c>
      <c r="R74" s="117" t="s">
        <v>101</v>
      </c>
      <c r="S74" s="119"/>
      <c r="T74" s="120">
        <v>8</v>
      </c>
      <c r="U74" s="110" t="s">
        <v>18</v>
      </c>
      <c r="V74" s="121"/>
      <c r="W74" s="121"/>
      <c r="X74" s="121"/>
      <c r="Y74" s="122"/>
      <c r="Z74" s="122"/>
      <c r="AA74" s="126"/>
    </row>
    <row r="75" spans="2:27" ht="82.8" x14ac:dyDescent="0.3">
      <c r="B75" s="116"/>
      <c r="C75" s="116" t="s">
        <v>36</v>
      </c>
      <c r="D75" s="123" t="s">
        <v>361</v>
      </c>
      <c r="E75" s="116" t="s">
        <v>371</v>
      </c>
      <c r="F75" s="117" t="s">
        <v>95</v>
      </c>
      <c r="G75" s="116" t="s">
        <v>278</v>
      </c>
      <c r="H75" s="116" t="s">
        <v>97</v>
      </c>
      <c r="I75" s="124" t="s">
        <v>98</v>
      </c>
      <c r="J75" s="120"/>
      <c r="K75" s="120"/>
      <c r="L75" s="117" t="s">
        <v>372</v>
      </c>
      <c r="M75" s="117" t="s">
        <v>105</v>
      </c>
      <c r="N75" s="116" t="s">
        <v>359</v>
      </c>
      <c r="O75" s="116" t="s">
        <v>100</v>
      </c>
      <c r="P75" s="118" t="s">
        <v>310</v>
      </c>
      <c r="Q75" s="117" t="s">
        <v>373</v>
      </c>
      <c r="R75" s="117" t="s">
        <v>101</v>
      </c>
      <c r="S75" s="119"/>
      <c r="T75" s="120">
        <v>5</v>
      </c>
      <c r="U75" s="110" t="s">
        <v>18</v>
      </c>
      <c r="V75" s="121"/>
      <c r="W75" s="121"/>
      <c r="X75" s="121"/>
      <c r="Y75" s="122"/>
      <c r="Z75" s="122"/>
      <c r="AA75" s="126"/>
    </row>
    <row r="76" spans="2:27" ht="55.2" x14ac:dyDescent="0.3">
      <c r="B76" s="116" t="s">
        <v>109</v>
      </c>
      <c r="C76" s="117" t="s">
        <v>37</v>
      </c>
      <c r="D76" s="117" t="s">
        <v>374</v>
      </c>
      <c r="E76" s="117" t="s">
        <v>375</v>
      </c>
      <c r="F76" s="117" t="s">
        <v>95</v>
      </c>
      <c r="G76" s="117" t="s">
        <v>278</v>
      </c>
      <c r="H76" s="116" t="s">
        <v>97</v>
      </c>
      <c r="I76" s="117" t="s">
        <v>108</v>
      </c>
      <c r="J76" s="117" t="s">
        <v>106</v>
      </c>
      <c r="K76" s="117" t="s">
        <v>106</v>
      </c>
      <c r="L76" s="117" t="s">
        <v>287</v>
      </c>
      <c r="M76" s="117" t="s">
        <v>105</v>
      </c>
      <c r="N76" s="117" t="s">
        <v>376</v>
      </c>
      <c r="O76" s="123" t="s">
        <v>100</v>
      </c>
      <c r="P76" s="123" t="s">
        <v>377</v>
      </c>
      <c r="Q76" s="123" t="s">
        <v>378</v>
      </c>
      <c r="R76" s="117" t="s">
        <v>101</v>
      </c>
      <c r="S76" s="117" t="s">
        <v>106</v>
      </c>
      <c r="T76" s="117">
        <v>5</v>
      </c>
      <c r="U76" s="110" t="s">
        <v>18</v>
      </c>
      <c r="V76" s="121"/>
      <c r="W76" s="121"/>
      <c r="X76" s="121"/>
      <c r="Y76" s="122"/>
      <c r="Z76" s="122"/>
      <c r="AA76" s="126"/>
    </row>
    <row r="77" spans="2:27" ht="55.2" x14ac:dyDescent="0.3">
      <c r="B77" s="116" t="s">
        <v>109</v>
      </c>
      <c r="C77" s="117" t="s">
        <v>37</v>
      </c>
      <c r="D77" s="117" t="s">
        <v>291</v>
      </c>
      <c r="E77" s="117" t="s">
        <v>297</v>
      </c>
      <c r="F77" s="117" t="s">
        <v>95</v>
      </c>
      <c r="G77" s="117" t="s">
        <v>278</v>
      </c>
      <c r="H77" s="116" t="s">
        <v>97</v>
      </c>
      <c r="I77" s="117" t="s">
        <v>108</v>
      </c>
      <c r="J77" s="117" t="s">
        <v>106</v>
      </c>
      <c r="K77" s="117" t="s">
        <v>106</v>
      </c>
      <c r="L77" s="117" t="s">
        <v>298</v>
      </c>
      <c r="M77" s="117" t="s">
        <v>105</v>
      </c>
      <c r="N77" s="117" t="s">
        <v>379</v>
      </c>
      <c r="O77" s="123" t="s">
        <v>100</v>
      </c>
      <c r="P77" s="123" t="s">
        <v>377</v>
      </c>
      <c r="Q77" s="123" t="s">
        <v>299</v>
      </c>
      <c r="R77" s="117" t="s">
        <v>101</v>
      </c>
      <c r="S77" s="117" t="s">
        <v>106</v>
      </c>
      <c r="T77" s="117">
        <v>5</v>
      </c>
      <c r="U77" s="110" t="s">
        <v>18</v>
      </c>
      <c r="V77" s="121"/>
      <c r="W77" s="121"/>
      <c r="X77" s="121"/>
      <c r="Y77" s="122"/>
      <c r="Z77" s="122"/>
      <c r="AA77" s="126"/>
    </row>
    <row r="78" spans="2:27" ht="69" x14ac:dyDescent="0.3">
      <c r="B78" s="116" t="s">
        <v>109</v>
      </c>
      <c r="C78" s="117" t="s">
        <v>37</v>
      </c>
      <c r="D78" s="117" t="s">
        <v>300</v>
      </c>
      <c r="E78" s="117" t="s">
        <v>301</v>
      </c>
      <c r="F78" s="117" t="s">
        <v>95</v>
      </c>
      <c r="G78" s="117" t="s">
        <v>278</v>
      </c>
      <c r="H78" s="116" t="s">
        <v>97</v>
      </c>
      <c r="I78" s="117" t="s">
        <v>108</v>
      </c>
      <c r="J78" s="117" t="s">
        <v>106</v>
      </c>
      <c r="K78" s="117" t="s">
        <v>106</v>
      </c>
      <c r="L78" s="117" t="s">
        <v>302</v>
      </c>
      <c r="M78" s="117" t="s">
        <v>105</v>
      </c>
      <c r="N78" s="117" t="s">
        <v>379</v>
      </c>
      <c r="O78" s="123" t="s">
        <v>100</v>
      </c>
      <c r="P78" s="123" t="s">
        <v>380</v>
      </c>
      <c r="Q78" s="123" t="s">
        <v>305</v>
      </c>
      <c r="R78" s="117" t="s">
        <v>101</v>
      </c>
      <c r="S78" s="117" t="s">
        <v>106</v>
      </c>
      <c r="T78" s="117">
        <v>5</v>
      </c>
      <c r="U78" s="110" t="s">
        <v>18</v>
      </c>
      <c r="V78" s="121"/>
      <c r="W78" s="121"/>
      <c r="X78" s="121"/>
      <c r="Y78" s="122"/>
      <c r="Z78" s="122"/>
      <c r="AA78" s="126"/>
    </row>
    <row r="79" spans="2:27" ht="69" x14ac:dyDescent="0.3">
      <c r="B79" s="116" t="s">
        <v>109</v>
      </c>
      <c r="C79" s="117" t="s">
        <v>37</v>
      </c>
      <c r="D79" s="117" t="s">
        <v>300</v>
      </c>
      <c r="E79" s="117" t="s">
        <v>301</v>
      </c>
      <c r="F79" s="117" t="s">
        <v>95</v>
      </c>
      <c r="G79" s="117" t="s">
        <v>278</v>
      </c>
      <c r="H79" s="116" t="s">
        <v>97</v>
      </c>
      <c r="I79" s="117" t="s">
        <v>108</v>
      </c>
      <c r="J79" s="117" t="s">
        <v>106</v>
      </c>
      <c r="K79" s="117" t="s">
        <v>106</v>
      </c>
      <c r="L79" s="117" t="s">
        <v>306</v>
      </c>
      <c r="M79" s="117" t="s">
        <v>105</v>
      </c>
      <c r="N79" s="117" t="s">
        <v>381</v>
      </c>
      <c r="O79" s="123" t="s">
        <v>100</v>
      </c>
      <c r="P79" s="123" t="s">
        <v>380</v>
      </c>
      <c r="Q79" s="123" t="s">
        <v>307</v>
      </c>
      <c r="R79" s="117" t="s">
        <v>101</v>
      </c>
      <c r="S79" s="117" t="s">
        <v>106</v>
      </c>
      <c r="T79" s="117">
        <v>5</v>
      </c>
      <c r="U79" s="110" t="s">
        <v>18</v>
      </c>
      <c r="V79" s="121"/>
      <c r="W79" s="121"/>
      <c r="X79" s="121"/>
      <c r="Y79" s="122"/>
      <c r="Z79" s="122"/>
      <c r="AA79" s="126"/>
    </row>
    <row r="80" spans="2:27" ht="69" x14ac:dyDescent="0.3">
      <c r="B80" s="116" t="s">
        <v>109</v>
      </c>
      <c r="C80" s="117" t="s">
        <v>37</v>
      </c>
      <c r="D80" s="117" t="s">
        <v>382</v>
      </c>
      <c r="E80" s="117" t="s">
        <v>383</v>
      </c>
      <c r="F80" s="117" t="s">
        <v>95</v>
      </c>
      <c r="G80" s="117" t="s">
        <v>278</v>
      </c>
      <c r="H80" s="116" t="s">
        <v>97</v>
      </c>
      <c r="I80" s="117" t="s">
        <v>108</v>
      </c>
      <c r="J80" s="117"/>
      <c r="K80" s="117"/>
      <c r="L80" s="117" t="s">
        <v>384</v>
      </c>
      <c r="M80" s="117" t="s">
        <v>105</v>
      </c>
      <c r="N80" s="117" t="s">
        <v>381</v>
      </c>
      <c r="O80" s="123" t="s">
        <v>100</v>
      </c>
      <c r="P80" s="123" t="s">
        <v>380</v>
      </c>
      <c r="Q80" s="123" t="s">
        <v>385</v>
      </c>
      <c r="R80" s="117" t="s">
        <v>101</v>
      </c>
      <c r="S80" s="117" t="s">
        <v>106</v>
      </c>
      <c r="T80" s="117">
        <v>5</v>
      </c>
      <c r="U80" s="110" t="s">
        <v>18</v>
      </c>
      <c r="V80" s="121"/>
      <c r="W80" s="121"/>
      <c r="X80" s="121"/>
      <c r="Y80" s="122"/>
      <c r="Z80" s="122"/>
      <c r="AA80" s="126"/>
    </row>
    <row r="81" spans="2:27" ht="69" x14ac:dyDescent="0.3">
      <c r="B81" s="116" t="s">
        <v>109</v>
      </c>
      <c r="C81" s="117" t="s">
        <v>37</v>
      </c>
      <c r="D81" s="117" t="s">
        <v>382</v>
      </c>
      <c r="E81" s="117" t="s">
        <v>383</v>
      </c>
      <c r="F81" s="117" t="s">
        <v>95</v>
      </c>
      <c r="G81" s="117" t="s">
        <v>278</v>
      </c>
      <c r="H81" s="116" t="s">
        <v>97</v>
      </c>
      <c r="I81" s="117" t="s">
        <v>108</v>
      </c>
      <c r="J81" s="117"/>
      <c r="K81" s="117"/>
      <c r="L81" s="117" t="s">
        <v>386</v>
      </c>
      <c r="M81" s="117" t="s">
        <v>105</v>
      </c>
      <c r="N81" s="117" t="s">
        <v>381</v>
      </c>
      <c r="O81" s="123" t="s">
        <v>100</v>
      </c>
      <c r="P81" s="123" t="s">
        <v>380</v>
      </c>
      <c r="Q81" s="123" t="s">
        <v>387</v>
      </c>
      <c r="R81" s="117" t="s">
        <v>101</v>
      </c>
      <c r="S81" s="117" t="s">
        <v>106</v>
      </c>
      <c r="T81" s="117">
        <v>5</v>
      </c>
      <c r="U81" s="110" t="s">
        <v>18</v>
      </c>
      <c r="V81" s="121"/>
      <c r="W81" s="121"/>
      <c r="X81" s="121"/>
      <c r="Y81" s="122"/>
      <c r="Z81" s="122"/>
      <c r="AA81" s="126"/>
    </row>
    <row r="82" spans="2:27" ht="82.8" x14ac:dyDescent="0.3">
      <c r="B82" s="116" t="s">
        <v>109</v>
      </c>
      <c r="C82" s="117" t="s">
        <v>37</v>
      </c>
      <c r="D82" s="117" t="s">
        <v>382</v>
      </c>
      <c r="E82" s="117" t="s">
        <v>388</v>
      </c>
      <c r="F82" s="117" t="s">
        <v>95</v>
      </c>
      <c r="G82" s="117" t="s">
        <v>278</v>
      </c>
      <c r="H82" s="116" t="s">
        <v>97</v>
      </c>
      <c r="I82" s="117" t="s">
        <v>108</v>
      </c>
      <c r="J82" s="117" t="s">
        <v>106</v>
      </c>
      <c r="K82" s="117" t="s">
        <v>106</v>
      </c>
      <c r="L82" s="117" t="s">
        <v>389</v>
      </c>
      <c r="M82" s="117" t="s">
        <v>105</v>
      </c>
      <c r="N82" s="117" t="s">
        <v>379</v>
      </c>
      <c r="O82" s="123" t="s">
        <v>100</v>
      </c>
      <c r="P82" s="123" t="s">
        <v>380</v>
      </c>
      <c r="Q82" s="123" t="s">
        <v>390</v>
      </c>
      <c r="R82" s="117" t="s">
        <v>101</v>
      </c>
      <c r="S82" s="117" t="s">
        <v>106</v>
      </c>
      <c r="T82" s="117">
        <v>8</v>
      </c>
      <c r="U82" s="110" t="s">
        <v>18</v>
      </c>
      <c r="V82" s="121"/>
      <c r="W82" s="121"/>
      <c r="X82" s="121"/>
      <c r="Y82" s="122"/>
      <c r="Z82" s="122"/>
      <c r="AA82" s="126"/>
    </row>
    <row r="83" spans="2:27" ht="69" x14ac:dyDescent="0.3">
      <c r="B83" s="116" t="s">
        <v>109</v>
      </c>
      <c r="C83" s="117" t="s">
        <v>37</v>
      </c>
      <c r="D83" s="117" t="s">
        <v>382</v>
      </c>
      <c r="E83" s="117" t="s">
        <v>391</v>
      </c>
      <c r="F83" s="117" t="s">
        <v>95</v>
      </c>
      <c r="G83" s="117" t="s">
        <v>278</v>
      </c>
      <c r="H83" s="116" t="s">
        <v>97</v>
      </c>
      <c r="I83" s="117" t="s">
        <v>108</v>
      </c>
      <c r="J83" s="117" t="s">
        <v>106</v>
      </c>
      <c r="K83" s="117" t="s">
        <v>106</v>
      </c>
      <c r="L83" s="117" t="s">
        <v>392</v>
      </c>
      <c r="M83" s="117" t="s">
        <v>105</v>
      </c>
      <c r="N83" s="117" t="s">
        <v>379</v>
      </c>
      <c r="O83" s="123" t="s">
        <v>100</v>
      </c>
      <c r="P83" s="123" t="s">
        <v>380</v>
      </c>
      <c r="Q83" s="123" t="s">
        <v>393</v>
      </c>
      <c r="R83" s="117" t="s">
        <v>101</v>
      </c>
      <c r="S83" s="117"/>
      <c r="T83" s="117">
        <v>6</v>
      </c>
      <c r="U83" s="110" t="s">
        <v>18</v>
      </c>
      <c r="V83" s="121"/>
      <c r="W83" s="121"/>
      <c r="X83" s="121"/>
      <c r="Y83" s="122"/>
      <c r="Z83" s="122"/>
      <c r="AA83" s="126"/>
    </row>
    <row r="84" spans="2:27" ht="69" x14ac:dyDescent="0.3">
      <c r="B84" s="116" t="s">
        <v>109</v>
      </c>
      <c r="C84" s="117" t="s">
        <v>37</v>
      </c>
      <c r="D84" s="117" t="s">
        <v>382</v>
      </c>
      <c r="E84" s="117" t="s">
        <v>394</v>
      </c>
      <c r="F84" s="117" t="s">
        <v>95</v>
      </c>
      <c r="G84" s="117" t="s">
        <v>278</v>
      </c>
      <c r="H84" s="116" t="s">
        <v>97</v>
      </c>
      <c r="I84" s="117" t="s">
        <v>108</v>
      </c>
      <c r="J84" s="117" t="s">
        <v>106</v>
      </c>
      <c r="K84" s="117" t="s">
        <v>106</v>
      </c>
      <c r="L84" s="117" t="s">
        <v>395</v>
      </c>
      <c r="M84" s="117" t="s">
        <v>105</v>
      </c>
      <c r="N84" s="117" t="s">
        <v>379</v>
      </c>
      <c r="O84" s="123" t="s">
        <v>100</v>
      </c>
      <c r="P84" s="123" t="s">
        <v>380</v>
      </c>
      <c r="Q84" s="123" t="s">
        <v>396</v>
      </c>
      <c r="R84" s="117" t="s">
        <v>101</v>
      </c>
      <c r="S84" s="117"/>
      <c r="T84" s="117">
        <v>5</v>
      </c>
      <c r="U84" s="110" t="s">
        <v>18</v>
      </c>
      <c r="V84" s="121"/>
      <c r="W84" s="121"/>
      <c r="X84" s="121"/>
      <c r="Y84" s="122"/>
      <c r="Z84" s="122"/>
      <c r="AA84" s="126"/>
    </row>
    <row r="85" spans="2:27" ht="69" x14ac:dyDescent="0.3">
      <c r="B85" s="136"/>
      <c r="C85" s="137" t="s">
        <v>37</v>
      </c>
      <c r="D85" s="137" t="s">
        <v>334</v>
      </c>
      <c r="E85" s="137" t="s">
        <v>394</v>
      </c>
      <c r="F85" s="137" t="s">
        <v>95</v>
      </c>
      <c r="G85" s="137" t="s">
        <v>278</v>
      </c>
      <c r="H85" s="136" t="s">
        <v>97</v>
      </c>
      <c r="I85" s="137" t="s">
        <v>108</v>
      </c>
      <c r="J85" s="137" t="s">
        <v>106</v>
      </c>
      <c r="K85" s="137" t="s">
        <v>106</v>
      </c>
      <c r="L85" s="137" t="s">
        <v>397</v>
      </c>
      <c r="M85" s="137" t="s">
        <v>105</v>
      </c>
      <c r="N85" s="137" t="s">
        <v>381</v>
      </c>
      <c r="O85" s="138" t="s">
        <v>100</v>
      </c>
      <c r="P85" s="138" t="s">
        <v>380</v>
      </c>
      <c r="Q85" s="138" t="s">
        <v>398</v>
      </c>
      <c r="R85" s="137" t="s">
        <v>101</v>
      </c>
      <c r="S85" s="137"/>
      <c r="T85" s="137">
        <v>5</v>
      </c>
      <c r="U85" s="110" t="s">
        <v>18</v>
      </c>
      <c r="V85" s="139"/>
      <c r="W85" s="139"/>
      <c r="X85" s="139"/>
      <c r="Y85" s="140"/>
      <c r="Z85" s="140"/>
      <c r="AA85" s="126"/>
    </row>
    <row r="86" spans="2:27" ht="69" x14ac:dyDescent="0.3">
      <c r="B86" s="136"/>
      <c r="C86" s="137" t="s">
        <v>37</v>
      </c>
      <c r="D86" s="137" t="s">
        <v>334</v>
      </c>
      <c r="E86" s="137" t="s">
        <v>337</v>
      </c>
      <c r="F86" s="137" t="s">
        <v>95</v>
      </c>
      <c r="G86" s="137" t="s">
        <v>278</v>
      </c>
      <c r="H86" s="136" t="s">
        <v>97</v>
      </c>
      <c r="I86" s="137" t="s">
        <v>108</v>
      </c>
      <c r="J86" s="137" t="s">
        <v>106</v>
      </c>
      <c r="K86" s="137" t="s">
        <v>106</v>
      </c>
      <c r="L86" s="137" t="s">
        <v>341</v>
      </c>
      <c r="M86" s="137" t="s">
        <v>105</v>
      </c>
      <c r="N86" s="137" t="s">
        <v>379</v>
      </c>
      <c r="O86" s="138" t="s">
        <v>100</v>
      </c>
      <c r="P86" s="138" t="s">
        <v>380</v>
      </c>
      <c r="Q86" s="138" t="s">
        <v>339</v>
      </c>
      <c r="R86" s="137" t="s">
        <v>101</v>
      </c>
      <c r="S86" s="137"/>
      <c r="T86" s="137">
        <v>5</v>
      </c>
      <c r="U86" s="110" t="s">
        <v>18</v>
      </c>
      <c r="V86" s="139"/>
      <c r="W86" s="139"/>
      <c r="X86" s="139"/>
      <c r="Y86" s="140"/>
      <c r="Z86" s="140"/>
      <c r="AA86" s="126"/>
    </row>
    <row r="87" spans="2:27" ht="69" x14ac:dyDescent="0.3">
      <c r="B87" s="136"/>
      <c r="C87" s="137" t="s">
        <v>37</v>
      </c>
      <c r="D87" s="137" t="s">
        <v>334</v>
      </c>
      <c r="E87" s="137" t="s">
        <v>340</v>
      </c>
      <c r="F87" s="137" t="s">
        <v>95</v>
      </c>
      <c r="G87" s="137" t="s">
        <v>278</v>
      </c>
      <c r="H87" s="136" t="s">
        <v>97</v>
      </c>
      <c r="I87" s="137" t="s">
        <v>108</v>
      </c>
      <c r="J87" s="137" t="s">
        <v>106</v>
      </c>
      <c r="K87" s="137" t="s">
        <v>106</v>
      </c>
      <c r="L87" s="137" t="s">
        <v>338</v>
      </c>
      <c r="M87" s="137" t="s">
        <v>105</v>
      </c>
      <c r="N87" s="137" t="s">
        <v>379</v>
      </c>
      <c r="O87" s="138" t="s">
        <v>100</v>
      </c>
      <c r="P87" s="138" t="s">
        <v>380</v>
      </c>
      <c r="Q87" s="138" t="s">
        <v>342</v>
      </c>
      <c r="R87" s="137" t="s">
        <v>101</v>
      </c>
      <c r="S87" s="137"/>
      <c r="T87" s="137">
        <v>5</v>
      </c>
      <c r="U87" s="110" t="s">
        <v>18</v>
      </c>
      <c r="V87" s="139"/>
      <c r="W87" s="139"/>
      <c r="X87" s="139"/>
      <c r="Y87" s="140"/>
      <c r="Z87" s="140"/>
      <c r="AA87" s="126"/>
    </row>
    <row r="88" spans="2:27" ht="69" x14ac:dyDescent="0.3">
      <c r="B88" s="136"/>
      <c r="C88" s="137" t="s">
        <v>37</v>
      </c>
      <c r="D88" s="137" t="s">
        <v>343</v>
      </c>
      <c r="E88" s="137" t="s">
        <v>344</v>
      </c>
      <c r="F88" s="137" t="s">
        <v>95</v>
      </c>
      <c r="G88" s="137" t="s">
        <v>278</v>
      </c>
      <c r="H88" s="136" t="s">
        <v>97</v>
      </c>
      <c r="I88" s="137" t="s">
        <v>108</v>
      </c>
      <c r="J88" s="137" t="s">
        <v>106</v>
      </c>
      <c r="K88" s="137" t="s">
        <v>106</v>
      </c>
      <c r="L88" s="137" t="s">
        <v>345</v>
      </c>
      <c r="M88" s="137" t="s">
        <v>105</v>
      </c>
      <c r="N88" s="137" t="s">
        <v>379</v>
      </c>
      <c r="O88" s="138" t="s">
        <v>100</v>
      </c>
      <c r="P88" s="138" t="s">
        <v>380</v>
      </c>
      <c r="Q88" s="138" t="s">
        <v>346</v>
      </c>
      <c r="R88" s="137" t="s">
        <v>101</v>
      </c>
      <c r="S88" s="137"/>
      <c r="T88" s="137">
        <v>5</v>
      </c>
      <c r="U88" s="110" t="s">
        <v>18</v>
      </c>
      <c r="V88" s="139"/>
      <c r="W88" s="139"/>
      <c r="X88" s="139"/>
      <c r="Y88" s="140"/>
      <c r="Z88" s="140"/>
      <c r="AA88" s="126"/>
    </row>
    <row r="89" spans="2:27" ht="82.8" x14ac:dyDescent="0.3">
      <c r="B89" s="136"/>
      <c r="C89" s="137" t="s">
        <v>37</v>
      </c>
      <c r="D89" s="137" t="s">
        <v>347</v>
      </c>
      <c r="E89" s="137" t="s">
        <v>337</v>
      </c>
      <c r="F89" s="137" t="s">
        <v>95</v>
      </c>
      <c r="G89" s="137" t="s">
        <v>278</v>
      </c>
      <c r="H89" s="136" t="s">
        <v>97</v>
      </c>
      <c r="I89" s="137" t="s">
        <v>108</v>
      </c>
      <c r="J89" s="137" t="s">
        <v>106</v>
      </c>
      <c r="K89" s="137" t="s">
        <v>106</v>
      </c>
      <c r="L89" s="137" t="s">
        <v>348</v>
      </c>
      <c r="M89" s="137" t="s">
        <v>105</v>
      </c>
      <c r="N89" s="137" t="s">
        <v>379</v>
      </c>
      <c r="O89" s="138" t="s">
        <v>100</v>
      </c>
      <c r="P89" s="138" t="s">
        <v>399</v>
      </c>
      <c r="Q89" s="137" t="s">
        <v>339</v>
      </c>
      <c r="R89" s="137" t="s">
        <v>101</v>
      </c>
      <c r="S89" s="137"/>
      <c r="T89" s="137">
        <v>5</v>
      </c>
      <c r="U89" s="110" t="s">
        <v>18</v>
      </c>
      <c r="V89" s="139"/>
      <c r="W89" s="139"/>
      <c r="X89" s="139"/>
      <c r="Y89" s="140"/>
      <c r="Z89" s="140"/>
      <c r="AA89" s="126"/>
    </row>
    <row r="90" spans="2:27" ht="69" x14ac:dyDescent="0.3">
      <c r="B90" s="116" t="s">
        <v>109</v>
      </c>
      <c r="C90" s="117" t="s">
        <v>37</v>
      </c>
      <c r="D90" s="123" t="s">
        <v>123</v>
      </c>
      <c r="E90" s="123" t="s">
        <v>124</v>
      </c>
      <c r="F90" s="117" t="s">
        <v>95</v>
      </c>
      <c r="G90" s="117" t="s">
        <v>278</v>
      </c>
      <c r="H90" s="116" t="s">
        <v>97</v>
      </c>
      <c r="I90" s="124" t="s">
        <v>98</v>
      </c>
      <c r="J90" s="117" t="s">
        <v>106</v>
      </c>
      <c r="K90" s="117" t="s">
        <v>106</v>
      </c>
      <c r="L90" s="117" t="s">
        <v>308</v>
      </c>
      <c r="M90" s="117" t="s">
        <v>105</v>
      </c>
      <c r="N90" s="117" t="s">
        <v>328</v>
      </c>
      <c r="O90" s="117" t="s">
        <v>100</v>
      </c>
      <c r="P90" s="123" t="s">
        <v>329</v>
      </c>
      <c r="Q90" s="117" t="s">
        <v>125</v>
      </c>
      <c r="R90" s="117" t="s">
        <v>101</v>
      </c>
      <c r="S90" s="117" t="s">
        <v>106</v>
      </c>
      <c r="T90" s="121">
        <v>5</v>
      </c>
      <c r="U90" s="110" t="s">
        <v>18</v>
      </c>
      <c r="V90" s="121"/>
      <c r="W90" s="121"/>
      <c r="X90" s="121"/>
      <c r="Y90" s="122"/>
      <c r="Z90" s="122"/>
      <c r="AA90" s="126"/>
    </row>
    <row r="91" spans="2:27" ht="69" x14ac:dyDescent="0.3">
      <c r="B91" s="116"/>
      <c r="C91" s="117" t="s">
        <v>37</v>
      </c>
      <c r="D91" s="123" t="s">
        <v>126</v>
      </c>
      <c r="E91" s="123" t="s">
        <v>124</v>
      </c>
      <c r="F91" s="117" t="s">
        <v>95</v>
      </c>
      <c r="G91" s="117" t="s">
        <v>278</v>
      </c>
      <c r="H91" s="116" t="s">
        <v>97</v>
      </c>
      <c r="I91" s="124" t="s">
        <v>98</v>
      </c>
      <c r="J91" s="117" t="s">
        <v>106</v>
      </c>
      <c r="K91" s="117" t="s">
        <v>106</v>
      </c>
      <c r="L91" s="117" t="s">
        <v>311</v>
      </c>
      <c r="M91" s="117" t="s">
        <v>105</v>
      </c>
      <c r="N91" s="117" t="s">
        <v>328</v>
      </c>
      <c r="O91" s="117" t="s">
        <v>100</v>
      </c>
      <c r="P91" s="123" t="s">
        <v>329</v>
      </c>
      <c r="Q91" s="117" t="s">
        <v>312</v>
      </c>
      <c r="R91" s="117" t="s">
        <v>101</v>
      </c>
      <c r="S91" s="117" t="s">
        <v>106</v>
      </c>
      <c r="T91" s="117">
        <v>5</v>
      </c>
      <c r="U91" s="110" t="s">
        <v>18</v>
      </c>
      <c r="V91" s="121"/>
      <c r="W91" s="121"/>
      <c r="X91" s="121"/>
      <c r="Y91" s="122"/>
      <c r="Z91" s="122"/>
      <c r="AA91" s="126"/>
    </row>
    <row r="92" spans="2:27" ht="69" x14ac:dyDescent="0.3">
      <c r="B92" s="116"/>
      <c r="C92" s="117" t="s">
        <v>37</v>
      </c>
      <c r="D92" s="123" t="s">
        <v>400</v>
      </c>
      <c r="E92" s="123" t="s">
        <v>400</v>
      </c>
      <c r="F92" s="117" t="s">
        <v>95</v>
      </c>
      <c r="G92" s="117" t="s">
        <v>278</v>
      </c>
      <c r="H92" s="116" t="s">
        <v>97</v>
      </c>
      <c r="I92" s="124" t="s">
        <v>98</v>
      </c>
      <c r="J92" s="117"/>
      <c r="K92" s="117"/>
      <c r="L92" s="117" t="s">
        <v>401</v>
      </c>
      <c r="M92" s="117" t="s">
        <v>105</v>
      </c>
      <c r="N92" s="117" t="s">
        <v>328</v>
      </c>
      <c r="O92" s="117" t="s">
        <v>100</v>
      </c>
      <c r="P92" s="123" t="s">
        <v>329</v>
      </c>
      <c r="Q92" s="117" t="s">
        <v>402</v>
      </c>
      <c r="R92" s="117" t="s">
        <v>101</v>
      </c>
      <c r="S92" s="117"/>
      <c r="T92" s="117">
        <v>5</v>
      </c>
      <c r="U92" s="110" t="s">
        <v>18</v>
      </c>
      <c r="V92" s="121"/>
      <c r="W92" s="121"/>
      <c r="X92" s="121"/>
      <c r="Y92" s="122"/>
      <c r="Z92" s="122"/>
      <c r="AA92" s="126"/>
    </row>
    <row r="93" spans="2:27" ht="138" x14ac:dyDescent="0.3">
      <c r="B93" s="116"/>
      <c r="C93" s="117" t="s">
        <v>37</v>
      </c>
      <c r="D93" s="117" t="s">
        <v>127</v>
      </c>
      <c r="E93" s="117" t="s">
        <v>127</v>
      </c>
      <c r="F93" s="117" t="s">
        <v>95</v>
      </c>
      <c r="G93" s="117" t="s">
        <v>278</v>
      </c>
      <c r="H93" s="116" t="s">
        <v>97</v>
      </c>
      <c r="I93" s="117" t="s">
        <v>98</v>
      </c>
      <c r="J93" s="117" t="s">
        <v>106</v>
      </c>
      <c r="K93" s="117" t="s">
        <v>106</v>
      </c>
      <c r="L93" s="117" t="s">
        <v>403</v>
      </c>
      <c r="M93" s="117" t="s">
        <v>105</v>
      </c>
      <c r="N93" s="117" t="s">
        <v>404</v>
      </c>
      <c r="O93" s="117" t="s">
        <v>100</v>
      </c>
      <c r="P93" s="117" t="s">
        <v>405</v>
      </c>
      <c r="Q93" s="117" t="s">
        <v>406</v>
      </c>
      <c r="R93" s="117" t="s">
        <v>101</v>
      </c>
      <c r="S93" s="117" t="s">
        <v>106</v>
      </c>
      <c r="T93" s="117">
        <v>5</v>
      </c>
      <c r="U93" s="110" t="s">
        <v>18</v>
      </c>
      <c r="V93" s="121"/>
      <c r="W93" s="121"/>
      <c r="X93" s="121"/>
      <c r="Y93" s="122"/>
      <c r="Z93" s="122"/>
      <c r="AA93" s="126"/>
    </row>
    <row r="94" spans="2:27" ht="69" x14ac:dyDescent="0.3">
      <c r="B94" s="116"/>
      <c r="C94" s="117" t="s">
        <v>37</v>
      </c>
      <c r="D94" s="117" t="s">
        <v>127</v>
      </c>
      <c r="E94" s="117" t="s">
        <v>407</v>
      </c>
      <c r="F94" s="117" t="s">
        <v>95</v>
      </c>
      <c r="G94" s="117" t="s">
        <v>278</v>
      </c>
      <c r="H94" s="116" t="s">
        <v>97</v>
      </c>
      <c r="I94" s="117" t="s">
        <v>98</v>
      </c>
      <c r="J94" s="117" t="s">
        <v>106</v>
      </c>
      <c r="K94" s="117" t="s">
        <v>106</v>
      </c>
      <c r="L94" s="117" t="s">
        <v>408</v>
      </c>
      <c r="M94" s="117" t="s">
        <v>105</v>
      </c>
      <c r="N94" s="117" t="s">
        <v>404</v>
      </c>
      <c r="O94" s="117" t="s">
        <v>100</v>
      </c>
      <c r="P94" s="117" t="s">
        <v>405</v>
      </c>
      <c r="Q94" s="117" t="s">
        <v>409</v>
      </c>
      <c r="R94" s="117" t="s">
        <v>101</v>
      </c>
      <c r="S94" s="117" t="s">
        <v>106</v>
      </c>
      <c r="T94" s="117">
        <v>5</v>
      </c>
      <c r="U94" s="110" t="s">
        <v>18</v>
      </c>
      <c r="V94" s="121"/>
      <c r="W94" s="121"/>
      <c r="X94" s="121"/>
      <c r="Y94" s="122"/>
      <c r="Z94" s="122"/>
      <c r="AA94" s="126"/>
    </row>
    <row r="95" spans="2:27" ht="69" x14ac:dyDescent="0.3">
      <c r="B95" s="116"/>
      <c r="C95" s="117" t="s">
        <v>37</v>
      </c>
      <c r="D95" s="117" t="s">
        <v>128</v>
      </c>
      <c r="E95" s="117" t="s">
        <v>127</v>
      </c>
      <c r="F95" s="117" t="s">
        <v>95</v>
      </c>
      <c r="G95" s="117" t="s">
        <v>278</v>
      </c>
      <c r="H95" s="116" t="s">
        <v>97</v>
      </c>
      <c r="I95" s="117" t="s">
        <v>98</v>
      </c>
      <c r="J95" s="117" t="s">
        <v>106</v>
      </c>
      <c r="K95" s="117" t="s">
        <v>106</v>
      </c>
      <c r="L95" s="117" t="s">
        <v>129</v>
      </c>
      <c r="M95" s="117" t="s">
        <v>105</v>
      </c>
      <c r="N95" s="117" t="s">
        <v>404</v>
      </c>
      <c r="O95" s="117" t="s">
        <v>100</v>
      </c>
      <c r="P95" s="117" t="s">
        <v>405</v>
      </c>
      <c r="Q95" s="117" t="s">
        <v>130</v>
      </c>
      <c r="R95" s="117" t="s">
        <v>101</v>
      </c>
      <c r="S95" s="117" t="s">
        <v>106</v>
      </c>
      <c r="T95" s="117">
        <v>5</v>
      </c>
      <c r="U95" s="110" t="s">
        <v>18</v>
      </c>
      <c r="V95" s="121"/>
      <c r="W95" s="121"/>
      <c r="X95" s="121"/>
      <c r="Y95" s="122"/>
      <c r="Z95" s="122"/>
      <c r="AA95" s="126"/>
    </row>
    <row r="96" spans="2:27" ht="69" x14ac:dyDescent="0.3">
      <c r="B96" s="116"/>
      <c r="C96" s="117" t="s">
        <v>37</v>
      </c>
      <c r="D96" s="117" t="s">
        <v>131</v>
      </c>
      <c r="E96" s="117" t="s">
        <v>127</v>
      </c>
      <c r="F96" s="117" t="s">
        <v>95</v>
      </c>
      <c r="G96" s="117" t="s">
        <v>278</v>
      </c>
      <c r="H96" s="116" t="s">
        <v>97</v>
      </c>
      <c r="I96" s="117" t="s">
        <v>98</v>
      </c>
      <c r="J96" s="117" t="s">
        <v>106</v>
      </c>
      <c r="K96" s="117" t="s">
        <v>106</v>
      </c>
      <c r="L96" s="117" t="s">
        <v>132</v>
      </c>
      <c r="M96" s="117" t="s">
        <v>105</v>
      </c>
      <c r="N96" s="117" t="s">
        <v>404</v>
      </c>
      <c r="O96" s="117" t="s">
        <v>100</v>
      </c>
      <c r="P96" s="117" t="s">
        <v>405</v>
      </c>
      <c r="Q96" s="117" t="s">
        <v>410</v>
      </c>
      <c r="R96" s="117" t="s">
        <v>101</v>
      </c>
      <c r="S96" s="117" t="s">
        <v>106</v>
      </c>
      <c r="T96" s="117">
        <v>5</v>
      </c>
      <c r="U96" s="110" t="s">
        <v>18</v>
      </c>
      <c r="V96" s="121"/>
      <c r="W96" s="121"/>
      <c r="X96" s="121"/>
      <c r="Y96" s="122"/>
      <c r="Z96" s="122"/>
      <c r="AA96" s="126"/>
    </row>
    <row r="97" spans="2:27" ht="69" x14ac:dyDescent="0.3">
      <c r="B97" s="116"/>
      <c r="C97" s="117" t="s">
        <v>37</v>
      </c>
      <c r="D97" s="117" t="s">
        <v>133</v>
      </c>
      <c r="E97" s="117" t="s">
        <v>127</v>
      </c>
      <c r="F97" s="117" t="s">
        <v>95</v>
      </c>
      <c r="G97" s="117" t="s">
        <v>278</v>
      </c>
      <c r="H97" s="116" t="s">
        <v>97</v>
      </c>
      <c r="I97" s="117" t="s">
        <v>98</v>
      </c>
      <c r="J97" s="117" t="s">
        <v>106</v>
      </c>
      <c r="K97" s="117" t="s">
        <v>106</v>
      </c>
      <c r="L97" s="117" t="s">
        <v>134</v>
      </c>
      <c r="M97" s="117" t="s">
        <v>105</v>
      </c>
      <c r="N97" s="117" t="s">
        <v>404</v>
      </c>
      <c r="O97" s="117" t="s">
        <v>100</v>
      </c>
      <c r="P97" s="117" t="s">
        <v>405</v>
      </c>
      <c r="Q97" s="117" t="s">
        <v>135</v>
      </c>
      <c r="R97" s="117" t="s">
        <v>101</v>
      </c>
      <c r="S97" s="117" t="s">
        <v>106</v>
      </c>
      <c r="T97" s="117">
        <v>4</v>
      </c>
      <c r="U97" s="110" t="s">
        <v>18</v>
      </c>
      <c r="V97" s="121"/>
      <c r="W97" s="121"/>
      <c r="X97" s="121"/>
      <c r="Y97" s="122"/>
      <c r="Z97" s="122"/>
      <c r="AA97" s="126"/>
    </row>
    <row r="98" spans="2:27" ht="69" x14ac:dyDescent="0.3">
      <c r="B98" s="116"/>
      <c r="C98" s="117" t="s">
        <v>37</v>
      </c>
      <c r="D98" s="117" t="s">
        <v>136</v>
      </c>
      <c r="E98" s="117" t="s">
        <v>137</v>
      </c>
      <c r="F98" s="117" t="s">
        <v>95</v>
      </c>
      <c r="G98" s="117" t="s">
        <v>278</v>
      </c>
      <c r="H98" s="116" t="s">
        <v>97</v>
      </c>
      <c r="I98" s="117" t="s">
        <v>98</v>
      </c>
      <c r="J98" s="117" t="s">
        <v>106</v>
      </c>
      <c r="K98" s="117" t="s">
        <v>106</v>
      </c>
      <c r="L98" s="117" t="s">
        <v>138</v>
      </c>
      <c r="M98" s="117" t="s">
        <v>105</v>
      </c>
      <c r="N98" s="117" t="s">
        <v>404</v>
      </c>
      <c r="O98" s="117" t="s">
        <v>100</v>
      </c>
      <c r="P98" s="117" t="s">
        <v>405</v>
      </c>
      <c r="Q98" s="117" t="s">
        <v>139</v>
      </c>
      <c r="R98" s="117" t="s">
        <v>101</v>
      </c>
      <c r="S98" s="117" t="s">
        <v>106</v>
      </c>
      <c r="T98" s="117">
        <v>5</v>
      </c>
      <c r="U98" s="110" t="s">
        <v>18</v>
      </c>
      <c r="V98" s="121"/>
      <c r="W98" s="121"/>
      <c r="X98" s="121"/>
      <c r="Y98" s="122"/>
      <c r="Z98" s="122"/>
      <c r="AA98" s="126"/>
    </row>
    <row r="99" spans="2:27" ht="69" x14ac:dyDescent="0.3">
      <c r="B99" s="116"/>
      <c r="C99" s="117" t="s">
        <v>37</v>
      </c>
      <c r="D99" s="117" t="s">
        <v>140</v>
      </c>
      <c r="E99" s="117" t="s">
        <v>137</v>
      </c>
      <c r="F99" s="117" t="s">
        <v>95</v>
      </c>
      <c r="G99" s="117" t="s">
        <v>278</v>
      </c>
      <c r="H99" s="116" t="s">
        <v>97</v>
      </c>
      <c r="I99" s="117" t="s">
        <v>98</v>
      </c>
      <c r="J99" s="117" t="s">
        <v>106</v>
      </c>
      <c r="K99" s="117" t="s">
        <v>106</v>
      </c>
      <c r="L99" s="117" t="s">
        <v>141</v>
      </c>
      <c r="M99" s="117" t="s">
        <v>105</v>
      </c>
      <c r="N99" s="117" t="s">
        <v>404</v>
      </c>
      <c r="O99" s="117" t="s">
        <v>100</v>
      </c>
      <c r="P99" s="117" t="s">
        <v>405</v>
      </c>
      <c r="Q99" s="117" t="s">
        <v>142</v>
      </c>
      <c r="R99" s="117" t="s">
        <v>101</v>
      </c>
      <c r="S99" s="117" t="s">
        <v>106</v>
      </c>
      <c r="T99" s="117">
        <v>5</v>
      </c>
      <c r="U99" s="110" t="s">
        <v>18</v>
      </c>
      <c r="V99" s="121"/>
      <c r="W99" s="121"/>
      <c r="X99" s="121"/>
      <c r="Y99" s="122"/>
      <c r="Z99" s="122"/>
      <c r="AA99" s="126"/>
    </row>
    <row r="100" spans="2:27" ht="69" x14ac:dyDescent="0.3">
      <c r="B100" s="116"/>
      <c r="C100" s="117" t="s">
        <v>37</v>
      </c>
      <c r="D100" s="117" t="s">
        <v>143</v>
      </c>
      <c r="E100" s="117" t="s">
        <v>137</v>
      </c>
      <c r="F100" s="117" t="s">
        <v>95</v>
      </c>
      <c r="G100" s="117" t="s">
        <v>278</v>
      </c>
      <c r="H100" s="116" t="s">
        <v>97</v>
      </c>
      <c r="I100" s="117" t="s">
        <v>98</v>
      </c>
      <c r="J100" s="117" t="s">
        <v>106</v>
      </c>
      <c r="K100" s="117" t="s">
        <v>106</v>
      </c>
      <c r="L100" s="117" t="s">
        <v>144</v>
      </c>
      <c r="M100" s="117" t="s">
        <v>105</v>
      </c>
      <c r="N100" s="117" t="s">
        <v>404</v>
      </c>
      <c r="O100" s="117" t="s">
        <v>100</v>
      </c>
      <c r="P100" s="117" t="s">
        <v>405</v>
      </c>
      <c r="Q100" s="117" t="s">
        <v>145</v>
      </c>
      <c r="R100" s="117" t="s">
        <v>101</v>
      </c>
      <c r="S100" s="117" t="s">
        <v>106</v>
      </c>
      <c r="T100" s="117">
        <v>5</v>
      </c>
      <c r="U100" s="110" t="s">
        <v>18</v>
      </c>
      <c r="V100" s="121"/>
      <c r="W100" s="121"/>
      <c r="X100" s="121"/>
      <c r="Y100" s="122"/>
      <c r="Z100" s="122"/>
      <c r="AA100" s="126"/>
    </row>
    <row r="101" spans="2:27" ht="69" x14ac:dyDescent="0.3">
      <c r="B101" s="116"/>
      <c r="C101" s="117" t="s">
        <v>37</v>
      </c>
      <c r="D101" s="117" t="s">
        <v>146</v>
      </c>
      <c r="E101" s="117" t="s">
        <v>137</v>
      </c>
      <c r="F101" s="117" t="s">
        <v>95</v>
      </c>
      <c r="G101" s="117" t="s">
        <v>278</v>
      </c>
      <c r="H101" s="116" t="s">
        <v>97</v>
      </c>
      <c r="I101" s="117" t="s">
        <v>98</v>
      </c>
      <c r="J101" s="117" t="s">
        <v>106</v>
      </c>
      <c r="K101" s="117" t="s">
        <v>106</v>
      </c>
      <c r="L101" s="117" t="s">
        <v>147</v>
      </c>
      <c r="M101" s="117" t="s">
        <v>105</v>
      </c>
      <c r="N101" s="117" t="s">
        <v>404</v>
      </c>
      <c r="O101" s="117" t="s">
        <v>100</v>
      </c>
      <c r="P101" s="117" t="s">
        <v>405</v>
      </c>
      <c r="Q101" s="117" t="s">
        <v>411</v>
      </c>
      <c r="R101" s="117" t="s">
        <v>101</v>
      </c>
      <c r="S101" s="117" t="s">
        <v>106</v>
      </c>
      <c r="T101" s="117">
        <v>5</v>
      </c>
      <c r="U101" s="110" t="s">
        <v>18</v>
      </c>
      <c r="V101" s="121"/>
      <c r="W101" s="121"/>
      <c r="X101" s="121"/>
      <c r="Y101" s="122"/>
      <c r="Z101" s="122"/>
      <c r="AA101" s="126"/>
    </row>
    <row r="102" spans="2:27" ht="69" x14ac:dyDescent="0.3">
      <c r="B102" s="116"/>
      <c r="C102" s="117" t="s">
        <v>37</v>
      </c>
      <c r="D102" s="117" t="s">
        <v>148</v>
      </c>
      <c r="E102" s="117" t="s">
        <v>137</v>
      </c>
      <c r="F102" s="117" t="s">
        <v>95</v>
      </c>
      <c r="G102" s="117" t="s">
        <v>278</v>
      </c>
      <c r="H102" s="116" t="s">
        <v>97</v>
      </c>
      <c r="I102" s="117" t="s">
        <v>98</v>
      </c>
      <c r="J102" s="117" t="s">
        <v>106</v>
      </c>
      <c r="K102" s="117" t="s">
        <v>106</v>
      </c>
      <c r="L102" s="117" t="s">
        <v>149</v>
      </c>
      <c r="M102" s="117" t="s">
        <v>105</v>
      </c>
      <c r="N102" s="117" t="s">
        <v>404</v>
      </c>
      <c r="O102" s="117" t="s">
        <v>100</v>
      </c>
      <c r="P102" s="117" t="s">
        <v>405</v>
      </c>
      <c r="Q102" s="117" t="s">
        <v>150</v>
      </c>
      <c r="R102" s="117" t="s">
        <v>101</v>
      </c>
      <c r="S102" s="117" t="s">
        <v>106</v>
      </c>
      <c r="T102" s="117">
        <v>5</v>
      </c>
      <c r="U102" s="110" t="s">
        <v>18</v>
      </c>
      <c r="V102" s="121"/>
      <c r="W102" s="121"/>
      <c r="X102" s="121"/>
      <c r="Y102" s="122"/>
      <c r="Z102" s="122"/>
      <c r="AA102" s="126"/>
    </row>
    <row r="103" spans="2:27" ht="69" x14ac:dyDescent="0.3">
      <c r="B103" s="116"/>
      <c r="C103" s="117" t="s">
        <v>37</v>
      </c>
      <c r="D103" s="117" t="s">
        <v>151</v>
      </c>
      <c r="E103" s="117" t="s">
        <v>137</v>
      </c>
      <c r="F103" s="117" t="s">
        <v>95</v>
      </c>
      <c r="G103" s="117" t="s">
        <v>278</v>
      </c>
      <c r="H103" s="116" t="s">
        <v>97</v>
      </c>
      <c r="I103" s="117" t="s">
        <v>98</v>
      </c>
      <c r="J103" s="117" t="s">
        <v>106</v>
      </c>
      <c r="K103" s="117" t="s">
        <v>106</v>
      </c>
      <c r="L103" s="117" t="s">
        <v>152</v>
      </c>
      <c r="M103" s="117" t="s">
        <v>105</v>
      </c>
      <c r="N103" s="117" t="s">
        <v>404</v>
      </c>
      <c r="O103" s="117" t="s">
        <v>100</v>
      </c>
      <c r="P103" s="117" t="s">
        <v>405</v>
      </c>
      <c r="Q103" s="117" t="s">
        <v>153</v>
      </c>
      <c r="R103" s="117" t="s">
        <v>101</v>
      </c>
      <c r="S103" s="117" t="s">
        <v>106</v>
      </c>
      <c r="T103" s="117">
        <v>5</v>
      </c>
      <c r="U103" s="110" t="s">
        <v>18</v>
      </c>
      <c r="V103" s="121"/>
      <c r="W103" s="121"/>
      <c r="X103" s="121"/>
      <c r="Y103" s="122"/>
      <c r="Z103" s="122"/>
      <c r="AA103" s="126"/>
    </row>
    <row r="104" spans="2:27" ht="69" x14ac:dyDescent="0.3">
      <c r="B104" s="116"/>
      <c r="C104" s="117" t="s">
        <v>37</v>
      </c>
      <c r="D104" s="117" t="s">
        <v>154</v>
      </c>
      <c r="E104" s="117" t="s">
        <v>137</v>
      </c>
      <c r="F104" s="117" t="s">
        <v>95</v>
      </c>
      <c r="G104" s="117" t="s">
        <v>278</v>
      </c>
      <c r="H104" s="116" t="s">
        <v>97</v>
      </c>
      <c r="I104" s="117" t="s">
        <v>98</v>
      </c>
      <c r="J104" s="117" t="s">
        <v>106</v>
      </c>
      <c r="K104" s="117" t="s">
        <v>106</v>
      </c>
      <c r="L104" s="117" t="s">
        <v>155</v>
      </c>
      <c r="M104" s="117" t="s">
        <v>105</v>
      </c>
      <c r="N104" s="117" t="s">
        <v>404</v>
      </c>
      <c r="O104" s="117" t="s">
        <v>100</v>
      </c>
      <c r="P104" s="117" t="s">
        <v>405</v>
      </c>
      <c r="Q104" s="117" t="s">
        <v>156</v>
      </c>
      <c r="R104" s="117" t="s">
        <v>101</v>
      </c>
      <c r="S104" s="117" t="s">
        <v>106</v>
      </c>
      <c r="T104" s="117">
        <v>5</v>
      </c>
      <c r="U104" s="110" t="s">
        <v>18</v>
      </c>
      <c r="V104" s="121"/>
      <c r="W104" s="121"/>
      <c r="X104" s="121"/>
      <c r="Y104" s="122"/>
      <c r="Z104" s="122"/>
      <c r="AA104" s="126"/>
    </row>
    <row r="105" spans="2:27" ht="69" x14ac:dyDescent="0.3">
      <c r="B105" s="116"/>
      <c r="C105" s="117" t="s">
        <v>37</v>
      </c>
      <c r="D105" s="117" t="s">
        <v>133</v>
      </c>
      <c r="E105" s="117" t="s">
        <v>137</v>
      </c>
      <c r="F105" s="117" t="s">
        <v>95</v>
      </c>
      <c r="G105" s="117" t="s">
        <v>278</v>
      </c>
      <c r="H105" s="116" t="s">
        <v>97</v>
      </c>
      <c r="I105" s="117" t="s">
        <v>98</v>
      </c>
      <c r="J105" s="117" t="s">
        <v>106</v>
      </c>
      <c r="K105" s="117" t="s">
        <v>106</v>
      </c>
      <c r="L105" s="117" t="s">
        <v>157</v>
      </c>
      <c r="M105" s="117" t="s">
        <v>105</v>
      </c>
      <c r="N105" s="117" t="s">
        <v>404</v>
      </c>
      <c r="O105" s="117" t="s">
        <v>100</v>
      </c>
      <c r="P105" s="117" t="s">
        <v>405</v>
      </c>
      <c r="Q105" s="117" t="s">
        <v>158</v>
      </c>
      <c r="R105" s="117" t="s">
        <v>101</v>
      </c>
      <c r="S105" s="117" t="s">
        <v>106</v>
      </c>
      <c r="T105" s="117">
        <v>4</v>
      </c>
      <c r="U105" s="110" t="s">
        <v>18</v>
      </c>
      <c r="V105" s="121"/>
      <c r="W105" s="121"/>
      <c r="X105" s="121"/>
      <c r="Y105" s="122"/>
      <c r="Z105" s="122"/>
      <c r="AA105" s="126"/>
    </row>
    <row r="106" spans="2:27" ht="69" x14ac:dyDescent="0.3">
      <c r="B106" s="116"/>
      <c r="C106" s="117" t="s">
        <v>37</v>
      </c>
      <c r="D106" s="123" t="s">
        <v>412</v>
      </c>
      <c r="E106" s="116" t="s">
        <v>331</v>
      </c>
      <c r="F106" s="117" t="s">
        <v>95</v>
      </c>
      <c r="G106" s="116" t="s">
        <v>278</v>
      </c>
      <c r="H106" s="116" t="s">
        <v>97</v>
      </c>
      <c r="I106" s="124" t="s">
        <v>98</v>
      </c>
      <c r="J106" s="117" t="s">
        <v>106</v>
      </c>
      <c r="K106" s="117" t="s">
        <v>106</v>
      </c>
      <c r="L106" s="117" t="s">
        <v>413</v>
      </c>
      <c r="M106" s="117" t="s">
        <v>105</v>
      </c>
      <c r="N106" s="117" t="s">
        <v>381</v>
      </c>
      <c r="O106" s="117" t="s">
        <v>100</v>
      </c>
      <c r="P106" s="123" t="s">
        <v>329</v>
      </c>
      <c r="Q106" s="117" t="s">
        <v>333</v>
      </c>
      <c r="R106" s="117" t="s">
        <v>101</v>
      </c>
      <c r="S106" s="117" t="s">
        <v>106</v>
      </c>
      <c r="T106" s="117">
        <v>5</v>
      </c>
      <c r="U106" s="110" t="s">
        <v>18</v>
      </c>
      <c r="V106" s="121"/>
      <c r="W106" s="121"/>
      <c r="X106" s="121"/>
      <c r="Y106" s="122"/>
      <c r="Z106" s="122"/>
      <c r="AA106" s="126"/>
    </row>
    <row r="107" spans="2:27" ht="110.4" x14ac:dyDescent="0.3">
      <c r="B107" s="116"/>
      <c r="C107" s="117" t="s">
        <v>37</v>
      </c>
      <c r="D107" s="123" t="s">
        <v>165</v>
      </c>
      <c r="E107" s="116" t="s">
        <v>350</v>
      </c>
      <c r="F107" s="117" t="s">
        <v>95</v>
      </c>
      <c r="G107" s="116" t="s">
        <v>278</v>
      </c>
      <c r="H107" s="116" t="s">
        <v>97</v>
      </c>
      <c r="I107" s="124" t="s">
        <v>98</v>
      </c>
      <c r="J107" s="120"/>
      <c r="K107" s="120"/>
      <c r="L107" s="117" t="s">
        <v>351</v>
      </c>
      <c r="M107" s="117" t="s">
        <v>105</v>
      </c>
      <c r="N107" s="117" t="s">
        <v>404</v>
      </c>
      <c r="O107" s="116" t="s">
        <v>100</v>
      </c>
      <c r="P107" s="117" t="s">
        <v>414</v>
      </c>
      <c r="Q107" s="117" t="s">
        <v>352</v>
      </c>
      <c r="R107" s="117" t="s">
        <v>101</v>
      </c>
      <c r="S107" s="119"/>
      <c r="T107" s="120">
        <v>5</v>
      </c>
      <c r="U107" s="110" t="s">
        <v>18</v>
      </c>
      <c r="V107" s="121"/>
      <c r="W107" s="121"/>
      <c r="X107" s="121"/>
      <c r="Y107" s="122"/>
      <c r="Z107" s="122"/>
      <c r="AA107" s="126"/>
    </row>
    <row r="108" spans="2:27" ht="82.8" x14ac:dyDescent="0.3">
      <c r="B108" s="116"/>
      <c r="C108" s="117" t="s">
        <v>37</v>
      </c>
      <c r="D108" s="123" t="s">
        <v>165</v>
      </c>
      <c r="E108" s="116" t="s">
        <v>415</v>
      </c>
      <c r="F108" s="117" t="s">
        <v>95</v>
      </c>
      <c r="G108" s="116" t="s">
        <v>278</v>
      </c>
      <c r="H108" s="116" t="s">
        <v>97</v>
      </c>
      <c r="I108" s="124" t="s">
        <v>98</v>
      </c>
      <c r="J108" s="120"/>
      <c r="K108" s="120"/>
      <c r="L108" s="117" t="s">
        <v>416</v>
      </c>
      <c r="M108" s="117" t="s">
        <v>105</v>
      </c>
      <c r="N108" s="120" t="s">
        <v>404</v>
      </c>
      <c r="O108" s="120" t="s">
        <v>100</v>
      </c>
      <c r="P108" s="120" t="s">
        <v>414</v>
      </c>
      <c r="Q108" s="120" t="s">
        <v>417</v>
      </c>
      <c r="R108" s="120" t="s">
        <v>101</v>
      </c>
      <c r="S108" s="120"/>
      <c r="T108" s="120">
        <v>5</v>
      </c>
      <c r="U108" s="110" t="s">
        <v>18</v>
      </c>
      <c r="V108" s="121"/>
      <c r="W108" s="121"/>
      <c r="X108" s="121"/>
      <c r="Y108" s="122"/>
      <c r="Z108" s="122"/>
      <c r="AA108" s="126"/>
    </row>
    <row r="109" spans="2:27" ht="138" x14ac:dyDescent="0.3">
      <c r="B109" s="116"/>
      <c r="C109" s="117" t="s">
        <v>37</v>
      </c>
      <c r="D109" s="123" t="s">
        <v>165</v>
      </c>
      <c r="E109" s="116" t="s">
        <v>159</v>
      </c>
      <c r="F109" s="117" t="s">
        <v>95</v>
      </c>
      <c r="G109" s="116" t="s">
        <v>278</v>
      </c>
      <c r="H109" s="116" t="s">
        <v>97</v>
      </c>
      <c r="I109" s="124" t="s">
        <v>98</v>
      </c>
      <c r="J109" s="120"/>
      <c r="K109" s="120"/>
      <c r="L109" s="117" t="s">
        <v>353</v>
      </c>
      <c r="M109" s="117" t="s">
        <v>105</v>
      </c>
      <c r="N109" s="120" t="s">
        <v>404</v>
      </c>
      <c r="O109" s="120" t="s">
        <v>100</v>
      </c>
      <c r="P109" s="120" t="s">
        <v>414</v>
      </c>
      <c r="Q109" s="120" t="s">
        <v>354</v>
      </c>
      <c r="R109" s="120" t="s">
        <v>101</v>
      </c>
      <c r="S109" s="120"/>
      <c r="T109" s="120">
        <v>10</v>
      </c>
      <c r="U109" s="110" t="s">
        <v>18</v>
      </c>
      <c r="V109" s="121"/>
      <c r="W109" s="121"/>
      <c r="X109" s="121"/>
      <c r="Y109" s="122"/>
      <c r="Z109" s="122"/>
      <c r="AA109" s="126"/>
    </row>
    <row r="110" spans="2:27" ht="82.8" x14ac:dyDescent="0.3">
      <c r="B110" s="116"/>
      <c r="C110" s="117" t="s">
        <v>37</v>
      </c>
      <c r="D110" s="123" t="s">
        <v>165</v>
      </c>
      <c r="E110" s="116" t="s">
        <v>159</v>
      </c>
      <c r="F110" s="117" t="s">
        <v>95</v>
      </c>
      <c r="G110" s="116" t="s">
        <v>278</v>
      </c>
      <c r="H110" s="116" t="s">
        <v>97</v>
      </c>
      <c r="I110" s="124" t="s">
        <v>98</v>
      </c>
      <c r="J110" s="120"/>
      <c r="K110" s="120"/>
      <c r="L110" s="117" t="s">
        <v>355</v>
      </c>
      <c r="M110" s="117" t="s">
        <v>105</v>
      </c>
      <c r="N110" s="120" t="s">
        <v>404</v>
      </c>
      <c r="O110" s="120" t="s">
        <v>100</v>
      </c>
      <c r="P110" s="120" t="s">
        <v>414</v>
      </c>
      <c r="Q110" s="120" t="s">
        <v>356</v>
      </c>
      <c r="R110" s="120" t="s">
        <v>101</v>
      </c>
      <c r="S110" s="120"/>
      <c r="T110" s="120">
        <v>6</v>
      </c>
      <c r="U110" s="110" t="s">
        <v>18</v>
      </c>
      <c r="V110" s="121"/>
      <c r="W110" s="121"/>
      <c r="X110" s="121"/>
      <c r="Y110" s="122"/>
      <c r="Z110" s="122"/>
      <c r="AA110" s="126"/>
    </row>
    <row r="111" spans="2:27" ht="110.4" x14ac:dyDescent="0.3">
      <c r="B111" s="116"/>
      <c r="C111" s="117" t="s">
        <v>37</v>
      </c>
      <c r="D111" s="120" t="s">
        <v>165</v>
      </c>
      <c r="E111" s="120" t="s">
        <v>133</v>
      </c>
      <c r="F111" s="120" t="s">
        <v>95</v>
      </c>
      <c r="G111" s="120" t="s">
        <v>278</v>
      </c>
      <c r="H111" s="116" t="s">
        <v>97</v>
      </c>
      <c r="I111" s="120" t="s">
        <v>98</v>
      </c>
      <c r="J111" s="120" t="s">
        <v>106</v>
      </c>
      <c r="K111" s="120" t="s">
        <v>106</v>
      </c>
      <c r="L111" s="120" t="s">
        <v>160</v>
      </c>
      <c r="M111" s="117" t="s">
        <v>105</v>
      </c>
      <c r="N111" s="120" t="s">
        <v>418</v>
      </c>
      <c r="O111" s="120" t="s">
        <v>100</v>
      </c>
      <c r="P111" s="120" t="s">
        <v>419</v>
      </c>
      <c r="Q111" s="120" t="s">
        <v>161</v>
      </c>
      <c r="R111" s="120" t="s">
        <v>101</v>
      </c>
      <c r="S111" s="120" t="s">
        <v>106</v>
      </c>
      <c r="T111" s="120">
        <v>4</v>
      </c>
      <c r="U111" s="110" t="s">
        <v>18</v>
      </c>
      <c r="V111" s="121"/>
      <c r="W111" s="121"/>
      <c r="X111" s="121"/>
      <c r="Y111" s="122"/>
      <c r="Z111" s="122"/>
      <c r="AA111" s="126"/>
    </row>
    <row r="112" spans="2:27" ht="179.4" x14ac:dyDescent="0.3">
      <c r="B112" s="116"/>
      <c r="C112" s="117" t="s">
        <v>37</v>
      </c>
      <c r="D112" s="120" t="s">
        <v>162</v>
      </c>
      <c r="E112" s="120" t="s">
        <v>163</v>
      </c>
      <c r="F112" s="120" t="s">
        <v>95</v>
      </c>
      <c r="G112" s="120" t="s">
        <v>278</v>
      </c>
      <c r="H112" s="116" t="s">
        <v>97</v>
      </c>
      <c r="I112" s="120" t="s">
        <v>98</v>
      </c>
      <c r="J112" s="120" t="s">
        <v>106</v>
      </c>
      <c r="K112" s="120" t="s">
        <v>106</v>
      </c>
      <c r="L112" s="120" t="s">
        <v>420</v>
      </c>
      <c r="M112" s="117" t="s">
        <v>105</v>
      </c>
      <c r="N112" s="120" t="s">
        <v>418</v>
      </c>
      <c r="O112" s="120" t="s">
        <v>100</v>
      </c>
      <c r="P112" s="120" t="s">
        <v>421</v>
      </c>
      <c r="Q112" s="120" t="s">
        <v>422</v>
      </c>
      <c r="R112" s="120" t="s">
        <v>101</v>
      </c>
      <c r="S112" s="120" t="s">
        <v>106</v>
      </c>
      <c r="T112" s="120">
        <v>6</v>
      </c>
      <c r="U112" s="110" t="s">
        <v>18</v>
      </c>
      <c r="V112" s="121"/>
      <c r="W112" s="121"/>
      <c r="X112" s="121"/>
      <c r="Y112" s="122"/>
      <c r="Z112" s="122"/>
      <c r="AA112" s="126"/>
    </row>
    <row r="113" spans="2:27" ht="179.4" x14ac:dyDescent="0.3">
      <c r="B113" s="116"/>
      <c r="C113" s="117" t="s">
        <v>37</v>
      </c>
      <c r="D113" s="120" t="s">
        <v>423</v>
      </c>
      <c r="E113" s="120" t="s">
        <v>162</v>
      </c>
      <c r="F113" s="120" t="s">
        <v>95</v>
      </c>
      <c r="G113" s="120" t="s">
        <v>278</v>
      </c>
      <c r="H113" s="116" t="s">
        <v>97</v>
      </c>
      <c r="I113" s="120" t="s">
        <v>98</v>
      </c>
      <c r="J113" s="120" t="s">
        <v>106</v>
      </c>
      <c r="K113" s="120" t="s">
        <v>106</v>
      </c>
      <c r="L113" s="120" t="s">
        <v>424</v>
      </c>
      <c r="M113" s="117" t="s">
        <v>105</v>
      </c>
      <c r="N113" s="120" t="s">
        <v>418</v>
      </c>
      <c r="O113" s="120" t="s">
        <v>100</v>
      </c>
      <c r="P113" s="120" t="s">
        <v>421</v>
      </c>
      <c r="Q113" s="120" t="s">
        <v>425</v>
      </c>
      <c r="R113" s="120" t="s">
        <v>101</v>
      </c>
      <c r="S113" s="120" t="s">
        <v>106</v>
      </c>
      <c r="T113" s="120">
        <v>6</v>
      </c>
      <c r="U113" s="110" t="s">
        <v>18</v>
      </c>
      <c r="V113" s="121"/>
      <c r="W113" s="121"/>
      <c r="X113" s="121"/>
      <c r="Y113" s="122"/>
      <c r="Z113" s="122"/>
      <c r="AA113" s="126"/>
    </row>
    <row r="114" spans="2:27" ht="179.4" x14ac:dyDescent="0.3">
      <c r="B114" s="116"/>
      <c r="C114" s="117" t="s">
        <v>37</v>
      </c>
      <c r="D114" s="120" t="s">
        <v>426</v>
      </c>
      <c r="E114" s="120" t="s">
        <v>427</v>
      </c>
      <c r="F114" s="120" t="s">
        <v>95</v>
      </c>
      <c r="G114" s="120" t="s">
        <v>278</v>
      </c>
      <c r="H114" s="116" t="s">
        <v>97</v>
      </c>
      <c r="I114" s="120" t="s">
        <v>98</v>
      </c>
      <c r="J114" s="120" t="s">
        <v>106</v>
      </c>
      <c r="K114" s="120" t="s">
        <v>106</v>
      </c>
      <c r="L114" s="120" t="s">
        <v>428</v>
      </c>
      <c r="M114" s="117" t="s">
        <v>105</v>
      </c>
      <c r="N114" s="119" t="s">
        <v>418</v>
      </c>
      <c r="O114" s="119" t="s">
        <v>100</v>
      </c>
      <c r="P114" s="119" t="s">
        <v>421</v>
      </c>
      <c r="Q114" s="119" t="s">
        <v>429</v>
      </c>
      <c r="R114" s="119" t="s">
        <v>101</v>
      </c>
      <c r="S114" s="119" t="s">
        <v>106</v>
      </c>
      <c r="T114" s="120">
        <v>6</v>
      </c>
      <c r="U114" s="110" t="s">
        <v>18</v>
      </c>
      <c r="V114" s="121"/>
      <c r="W114" s="121"/>
      <c r="X114" s="121"/>
      <c r="Y114" s="122"/>
      <c r="Z114" s="122"/>
      <c r="AA114" s="126"/>
    </row>
    <row r="115" spans="2:27" ht="193.2" x14ac:dyDescent="0.3">
      <c r="B115" s="136"/>
      <c r="C115" s="137" t="s">
        <v>37</v>
      </c>
      <c r="D115" s="142" t="s">
        <v>430</v>
      </c>
      <c r="E115" s="142" t="s">
        <v>431</v>
      </c>
      <c r="F115" s="142" t="s">
        <v>95</v>
      </c>
      <c r="G115" s="142" t="s">
        <v>278</v>
      </c>
      <c r="H115" s="136" t="s">
        <v>97</v>
      </c>
      <c r="I115" s="142" t="s">
        <v>98</v>
      </c>
      <c r="J115" s="142" t="s">
        <v>106</v>
      </c>
      <c r="K115" s="142" t="s">
        <v>106</v>
      </c>
      <c r="L115" s="142" t="s">
        <v>432</v>
      </c>
      <c r="M115" s="137" t="s">
        <v>105</v>
      </c>
      <c r="N115" s="143" t="s">
        <v>418</v>
      </c>
      <c r="O115" s="143" t="s">
        <v>100</v>
      </c>
      <c r="P115" s="143" t="s">
        <v>433</v>
      </c>
      <c r="Q115" s="143" t="s">
        <v>434</v>
      </c>
      <c r="R115" s="143" t="s">
        <v>101</v>
      </c>
      <c r="S115" s="143" t="s">
        <v>106</v>
      </c>
      <c r="T115" s="142">
        <v>6</v>
      </c>
      <c r="U115" s="110" t="s">
        <v>18</v>
      </c>
      <c r="V115" s="139"/>
      <c r="W115" s="139"/>
      <c r="X115" s="139"/>
      <c r="Y115" s="140"/>
      <c r="Z115" s="140"/>
      <c r="AA115" s="126"/>
    </row>
    <row r="116" spans="2:27" ht="193.2" x14ac:dyDescent="0.3">
      <c r="B116" s="136"/>
      <c r="C116" s="137" t="s">
        <v>37</v>
      </c>
      <c r="D116" s="142" t="s">
        <v>430</v>
      </c>
      <c r="E116" s="142" t="s">
        <v>435</v>
      </c>
      <c r="F116" s="142" t="s">
        <v>95</v>
      </c>
      <c r="G116" s="142" t="s">
        <v>278</v>
      </c>
      <c r="H116" s="136" t="s">
        <v>97</v>
      </c>
      <c r="I116" s="142" t="s">
        <v>98</v>
      </c>
      <c r="J116" s="142" t="s">
        <v>106</v>
      </c>
      <c r="K116" s="142" t="s">
        <v>106</v>
      </c>
      <c r="L116" s="142" t="s">
        <v>436</v>
      </c>
      <c r="M116" s="137" t="s">
        <v>105</v>
      </c>
      <c r="N116" s="143" t="s">
        <v>418</v>
      </c>
      <c r="O116" s="143" t="s">
        <v>100</v>
      </c>
      <c r="P116" s="143" t="s">
        <v>437</v>
      </c>
      <c r="Q116" s="143" t="s">
        <v>438</v>
      </c>
      <c r="R116" s="143" t="s">
        <v>101</v>
      </c>
      <c r="S116" s="143" t="s">
        <v>106</v>
      </c>
      <c r="T116" s="142">
        <v>6</v>
      </c>
      <c r="U116" s="110" t="s">
        <v>18</v>
      </c>
      <c r="V116" s="139"/>
      <c r="W116" s="139"/>
      <c r="X116" s="139"/>
      <c r="Y116" s="140"/>
      <c r="Z116" s="140"/>
      <c r="AA116" s="126"/>
    </row>
    <row r="117" spans="2:27" ht="69" x14ac:dyDescent="0.3">
      <c r="B117" s="136"/>
      <c r="C117" s="137" t="s">
        <v>37</v>
      </c>
      <c r="D117" s="142" t="s">
        <v>430</v>
      </c>
      <c r="E117" s="142" t="s">
        <v>439</v>
      </c>
      <c r="F117" s="142" t="s">
        <v>95</v>
      </c>
      <c r="G117" s="142" t="s">
        <v>278</v>
      </c>
      <c r="H117" s="136" t="s">
        <v>97</v>
      </c>
      <c r="I117" s="142" t="s">
        <v>98</v>
      </c>
      <c r="J117" s="142" t="s">
        <v>106</v>
      </c>
      <c r="K117" s="142" t="s">
        <v>106</v>
      </c>
      <c r="L117" s="142" t="s">
        <v>440</v>
      </c>
      <c r="M117" s="137" t="s">
        <v>105</v>
      </c>
      <c r="N117" s="143" t="s">
        <v>441</v>
      </c>
      <c r="O117" s="143" t="s">
        <v>100</v>
      </c>
      <c r="P117" s="143" t="s">
        <v>442</v>
      </c>
      <c r="Q117" s="143" t="s">
        <v>443</v>
      </c>
      <c r="R117" s="143" t="s">
        <v>101</v>
      </c>
      <c r="S117" s="143" t="s">
        <v>106</v>
      </c>
      <c r="T117" s="142">
        <v>6</v>
      </c>
      <c r="U117" s="110" t="s">
        <v>18</v>
      </c>
      <c r="V117" s="139"/>
      <c r="W117" s="139"/>
      <c r="X117" s="139"/>
      <c r="Y117" s="140"/>
      <c r="Z117" s="140"/>
      <c r="AA117" s="126"/>
    </row>
    <row r="118" spans="2:27" ht="179.4" x14ac:dyDescent="0.3">
      <c r="B118" s="116"/>
      <c r="C118" s="117" t="s">
        <v>37</v>
      </c>
      <c r="D118" s="120" t="s">
        <v>426</v>
      </c>
      <c r="E118" s="120" t="s">
        <v>444</v>
      </c>
      <c r="F118" s="120" t="s">
        <v>95</v>
      </c>
      <c r="G118" s="120" t="s">
        <v>278</v>
      </c>
      <c r="H118" s="116" t="s">
        <v>97</v>
      </c>
      <c r="I118" s="120" t="s">
        <v>98</v>
      </c>
      <c r="J118" s="120" t="s">
        <v>106</v>
      </c>
      <c r="K118" s="120" t="s">
        <v>106</v>
      </c>
      <c r="L118" s="120" t="s">
        <v>445</v>
      </c>
      <c r="M118" s="117" t="s">
        <v>105</v>
      </c>
      <c r="N118" s="119" t="s">
        <v>418</v>
      </c>
      <c r="O118" s="119" t="s">
        <v>100</v>
      </c>
      <c r="P118" s="119" t="s">
        <v>421</v>
      </c>
      <c r="Q118" s="119" t="s">
        <v>446</v>
      </c>
      <c r="R118" s="119" t="s">
        <v>101</v>
      </c>
      <c r="S118" s="119" t="s">
        <v>106</v>
      </c>
      <c r="T118" s="120">
        <v>6</v>
      </c>
      <c r="U118" s="110" t="s">
        <v>18</v>
      </c>
      <c r="V118" s="121"/>
      <c r="W118" s="121"/>
      <c r="X118" s="121"/>
      <c r="Y118" s="122"/>
      <c r="Z118" s="122"/>
      <c r="AA118" s="126"/>
    </row>
    <row r="119" spans="2:27" ht="207" x14ac:dyDescent="0.3">
      <c r="B119" s="116"/>
      <c r="C119" s="117" t="s">
        <v>37</v>
      </c>
      <c r="D119" s="123" t="s">
        <v>361</v>
      </c>
      <c r="E119" s="116" t="s">
        <v>362</v>
      </c>
      <c r="F119" s="120" t="s">
        <v>95</v>
      </c>
      <c r="G119" s="116" t="s">
        <v>278</v>
      </c>
      <c r="H119" s="116" t="s">
        <v>97</v>
      </c>
      <c r="I119" s="124" t="s">
        <v>98</v>
      </c>
      <c r="J119" s="120"/>
      <c r="K119" s="120"/>
      <c r="L119" s="120" t="s">
        <v>447</v>
      </c>
      <c r="M119" s="117" t="s">
        <v>105</v>
      </c>
      <c r="N119" s="117" t="s">
        <v>418</v>
      </c>
      <c r="O119" s="116" t="s">
        <v>100</v>
      </c>
      <c r="P119" s="118" t="s">
        <v>310</v>
      </c>
      <c r="Q119" s="117" t="s">
        <v>448</v>
      </c>
      <c r="R119" s="117" t="s">
        <v>101</v>
      </c>
      <c r="S119" s="119"/>
      <c r="T119" s="120">
        <v>6</v>
      </c>
      <c r="U119" s="110" t="s">
        <v>18</v>
      </c>
      <c r="V119" s="121"/>
      <c r="W119" s="121"/>
      <c r="X119" s="121"/>
      <c r="Y119" s="122"/>
      <c r="Z119" s="122"/>
      <c r="AA119" s="126"/>
    </row>
    <row r="120" spans="2:27" ht="82.8" x14ac:dyDescent="0.3">
      <c r="B120" s="116"/>
      <c r="C120" s="117" t="s">
        <v>37</v>
      </c>
      <c r="D120" s="123" t="s">
        <v>361</v>
      </c>
      <c r="E120" s="116" t="s">
        <v>365</v>
      </c>
      <c r="F120" s="120" t="s">
        <v>95</v>
      </c>
      <c r="G120" s="116" t="s">
        <v>278</v>
      </c>
      <c r="H120" s="116" t="s">
        <v>97</v>
      </c>
      <c r="I120" s="124" t="s">
        <v>98</v>
      </c>
      <c r="J120" s="120"/>
      <c r="K120" s="120"/>
      <c r="L120" s="120" t="s">
        <v>366</v>
      </c>
      <c r="M120" s="117" t="s">
        <v>105</v>
      </c>
      <c r="N120" s="116" t="s">
        <v>359</v>
      </c>
      <c r="O120" s="116" t="s">
        <v>100</v>
      </c>
      <c r="P120" s="118" t="s">
        <v>310</v>
      </c>
      <c r="Q120" s="117" t="s">
        <v>367</v>
      </c>
      <c r="R120" s="117" t="s">
        <v>101</v>
      </c>
      <c r="S120" s="119"/>
      <c r="T120" s="120">
        <v>5</v>
      </c>
      <c r="U120" s="110" t="s">
        <v>18</v>
      </c>
      <c r="V120" s="121"/>
      <c r="W120" s="121"/>
      <c r="X120" s="121"/>
      <c r="Y120" s="122"/>
      <c r="Z120" s="122"/>
      <c r="AA120" s="126"/>
    </row>
    <row r="121" spans="2:27" ht="82.8" x14ac:dyDescent="0.3">
      <c r="B121" s="116"/>
      <c r="C121" s="117" t="s">
        <v>37</v>
      </c>
      <c r="D121" s="116" t="s">
        <v>365</v>
      </c>
      <c r="E121" s="116" t="s">
        <v>449</v>
      </c>
      <c r="F121" s="120" t="s">
        <v>95</v>
      </c>
      <c r="G121" s="116" t="s">
        <v>278</v>
      </c>
      <c r="H121" s="116" t="s">
        <v>97</v>
      </c>
      <c r="I121" s="124" t="s">
        <v>98</v>
      </c>
      <c r="J121" s="120"/>
      <c r="K121" s="120"/>
      <c r="L121" s="120" t="s">
        <v>450</v>
      </c>
      <c r="M121" s="117" t="s">
        <v>105</v>
      </c>
      <c r="N121" s="116" t="s">
        <v>359</v>
      </c>
      <c r="O121" s="116" t="s">
        <v>100</v>
      </c>
      <c r="P121" s="118" t="s">
        <v>310</v>
      </c>
      <c r="Q121" s="117" t="s">
        <v>451</v>
      </c>
      <c r="R121" s="117" t="s">
        <v>101</v>
      </c>
      <c r="S121" s="119"/>
      <c r="T121" s="120">
        <v>6</v>
      </c>
      <c r="U121" s="110" t="s">
        <v>18</v>
      </c>
      <c r="V121" s="121"/>
      <c r="W121" s="121"/>
      <c r="X121" s="121"/>
      <c r="Y121" s="122"/>
      <c r="Z121" s="122"/>
      <c r="AA121" s="126"/>
    </row>
    <row r="122" spans="2:27" ht="82.8" x14ac:dyDescent="0.3">
      <c r="B122" s="116"/>
      <c r="C122" s="117" t="s">
        <v>37</v>
      </c>
      <c r="D122" s="123" t="s">
        <v>361</v>
      </c>
      <c r="E122" s="116" t="s">
        <v>368</v>
      </c>
      <c r="F122" s="120" t="s">
        <v>95</v>
      </c>
      <c r="G122" s="116" t="s">
        <v>278</v>
      </c>
      <c r="H122" s="116" t="s">
        <v>97</v>
      </c>
      <c r="I122" s="124" t="s">
        <v>98</v>
      </c>
      <c r="J122" s="120"/>
      <c r="K122" s="120"/>
      <c r="L122" s="120" t="s">
        <v>369</v>
      </c>
      <c r="M122" s="117" t="s">
        <v>105</v>
      </c>
      <c r="N122" s="116" t="s">
        <v>359</v>
      </c>
      <c r="O122" s="116" t="s">
        <v>100</v>
      </c>
      <c r="P122" s="118" t="s">
        <v>310</v>
      </c>
      <c r="Q122" s="117" t="s">
        <v>370</v>
      </c>
      <c r="R122" s="117" t="s">
        <v>101</v>
      </c>
      <c r="S122" s="119"/>
      <c r="T122" s="120">
        <v>8</v>
      </c>
      <c r="U122" s="110" t="s">
        <v>18</v>
      </c>
      <c r="V122" s="121"/>
      <c r="W122" s="121"/>
      <c r="X122" s="121"/>
      <c r="Y122" s="122"/>
      <c r="Z122" s="122"/>
      <c r="AA122" s="126"/>
    </row>
    <row r="123" spans="2:27" ht="82.8" x14ac:dyDescent="0.3">
      <c r="B123" s="116"/>
      <c r="C123" s="117" t="s">
        <v>37</v>
      </c>
      <c r="D123" s="123" t="s">
        <v>361</v>
      </c>
      <c r="E123" s="116" t="s">
        <v>371</v>
      </c>
      <c r="F123" s="117" t="s">
        <v>95</v>
      </c>
      <c r="G123" s="116" t="s">
        <v>278</v>
      </c>
      <c r="H123" s="116" t="s">
        <v>97</v>
      </c>
      <c r="I123" s="124" t="s">
        <v>98</v>
      </c>
      <c r="J123" s="120"/>
      <c r="K123" s="120"/>
      <c r="L123" s="117" t="s">
        <v>372</v>
      </c>
      <c r="M123" s="117" t="s">
        <v>105</v>
      </c>
      <c r="N123" s="116" t="s">
        <v>359</v>
      </c>
      <c r="O123" s="116" t="s">
        <v>100</v>
      </c>
      <c r="P123" s="118" t="s">
        <v>310</v>
      </c>
      <c r="Q123" s="117" t="s">
        <v>373</v>
      </c>
      <c r="R123" s="117" t="s">
        <v>101</v>
      </c>
      <c r="S123" s="119"/>
      <c r="T123" s="120">
        <v>3</v>
      </c>
      <c r="U123" s="110" t="s">
        <v>18</v>
      </c>
      <c r="V123" s="121"/>
      <c r="W123" s="121"/>
      <c r="X123" s="121"/>
      <c r="Y123" s="122"/>
      <c r="Z123" s="122"/>
      <c r="AA123" s="126"/>
    </row>
    <row r="124" spans="2:27" x14ac:dyDescent="0.3">
      <c r="Z124"/>
      <c r="AA124" s="126"/>
    </row>
    <row r="125" spans="2:27" x14ac:dyDescent="0.3">
      <c r="Z125"/>
      <c r="AA125" s="126"/>
    </row>
    <row r="126" spans="2:27" x14ac:dyDescent="0.3">
      <c r="Z126"/>
      <c r="AA126" s="126"/>
    </row>
    <row r="127" spans="2:27" x14ac:dyDescent="0.3">
      <c r="Z127"/>
      <c r="AA127" s="126"/>
    </row>
    <row r="128" spans="2:27" x14ac:dyDescent="0.3">
      <c r="Z128"/>
      <c r="AA128" s="126"/>
    </row>
    <row r="129" spans="26:27" x14ac:dyDescent="0.3">
      <c r="Z129"/>
      <c r="AA129" s="126"/>
    </row>
  </sheetData>
  <autoFilter ref="A6:BF123" xr:uid="{00000000-0001-0000-0200-000000000000}"/>
  <sortState xmlns:xlrd2="http://schemas.microsoft.com/office/spreadsheetml/2017/richdata2" ref="L4:N4">
    <sortCondition ref="L4"/>
  </sortState>
  <mergeCells count="2">
    <mergeCell ref="B4:C4"/>
    <mergeCell ref="D4:H4"/>
  </mergeCells>
  <phoneticPr fontId="39" type="noConversion"/>
  <conditionalFormatting sqref="U7:U123">
    <cfRule type="cellIs" dxfId="23" priority="129" operator="equal">
      <formula>"FUERA DE ALCANCE"</formula>
    </cfRule>
    <cfRule type="cellIs" dxfId="22" priority="130" operator="equal">
      <formula>"EN PROGRESO"</formula>
    </cfRule>
    <cfRule type="cellIs" dxfId="21" priority="131" operator="equal">
      <formula>"NO EJECUTADO"</formula>
    </cfRule>
    <cfRule type="cellIs" dxfId="20" priority="132" operator="equal">
      <formula>"BLOQUEADO"</formula>
    </cfRule>
    <cfRule type="cellIs" dxfId="19" priority="133" operator="equal">
      <formula>"FALLADO"</formula>
    </cfRule>
    <cfRule type="cellIs" dxfId="18" priority="134" operator="equal">
      <formula>"EXITOSO"</formula>
    </cfRule>
  </conditionalFormatting>
  <conditionalFormatting sqref="V1:V2">
    <cfRule type="cellIs" dxfId="17" priority="4708" operator="equal">
      <formula>"FUERA DE ALCANCE"</formula>
    </cfRule>
    <cfRule type="cellIs" dxfId="16" priority="4709" operator="equal">
      <formula>"EN PROGRESO"</formula>
    </cfRule>
    <cfRule type="cellIs" dxfId="15" priority="4710" operator="equal">
      <formula>"NO EJECUTADO"</formula>
    </cfRule>
    <cfRule type="cellIs" dxfId="14" priority="4711" operator="equal">
      <formula>"BLOQUEADO"</formula>
    </cfRule>
    <cfRule type="cellIs" dxfId="13" priority="4712" operator="equal">
      <formula>"FALLADO"</formula>
    </cfRule>
    <cfRule type="cellIs" dxfId="12" priority="4713" operator="equal">
      <formula>"EXITOSO"</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4AC378A-4F12-4A35-804E-19BE29209F01}">
          <x14:formula1>
            <xm:f>Catálogo!$M$1:$M$12</xm:f>
          </x14:formula1>
          <xm:sqref>R130:R1048576 R1:R6</xm:sqref>
        </x14:dataValidation>
        <x14:dataValidation type="list" allowBlank="1" showInputMessage="1" showErrorMessage="1" xr:uid="{83F66528-A675-4B75-A1A1-1C00A593125B}">
          <x14:formula1>
            <xm:f>Catálogo!$I$2:$I$7</xm:f>
          </x14:formula1>
          <xm:sqref>U7:U123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E08BC-CDEC-4462-8949-092A735C133A}">
  <dimension ref="B1:G19"/>
  <sheetViews>
    <sheetView topLeftCell="A18" workbookViewId="0">
      <selection activeCell="C19" sqref="C19"/>
    </sheetView>
  </sheetViews>
  <sheetFormatPr baseColWidth="10" defaultColWidth="9.109375" defaultRowHeight="14.4" x14ac:dyDescent="0.3"/>
  <cols>
    <col min="2" max="2" width="17.5546875" style="85" bestFit="1" customWidth="1"/>
    <col min="3" max="3" width="36" style="85" customWidth="1"/>
    <col min="4" max="4" width="18.44140625" style="85" customWidth="1"/>
    <col min="5" max="5" width="34.44140625" style="85" customWidth="1"/>
    <col min="7" max="7" width="42" customWidth="1"/>
  </cols>
  <sheetData>
    <row r="1" spans="2:7" x14ac:dyDescent="0.3">
      <c r="B1" s="98" t="s">
        <v>452</v>
      </c>
      <c r="C1" s="98" t="s">
        <v>453</v>
      </c>
      <c r="D1" s="98" t="s">
        <v>454</v>
      </c>
      <c r="E1" s="98" t="s">
        <v>455</v>
      </c>
      <c r="F1" s="98" t="s">
        <v>456</v>
      </c>
      <c r="G1" s="98" t="s">
        <v>457</v>
      </c>
    </row>
    <row r="2" spans="2:7" ht="72" x14ac:dyDescent="0.3">
      <c r="B2" s="102" t="s">
        <v>458</v>
      </c>
      <c r="C2" s="103" t="s">
        <v>459</v>
      </c>
      <c r="D2" s="103" t="s">
        <v>460</v>
      </c>
      <c r="E2" s="104" t="s">
        <v>461</v>
      </c>
      <c r="F2" s="85"/>
      <c r="G2" s="105" t="s">
        <v>462</v>
      </c>
    </row>
    <row r="3" spans="2:7" ht="43.2" x14ac:dyDescent="0.3">
      <c r="B3" s="85" t="s">
        <v>33</v>
      </c>
      <c r="C3" s="105" t="s">
        <v>463</v>
      </c>
      <c r="D3" s="103" t="s">
        <v>464</v>
      </c>
      <c r="E3" s="105"/>
      <c r="F3" s="85"/>
      <c r="G3" s="85"/>
    </row>
    <row r="4" spans="2:7" ht="43.2" x14ac:dyDescent="0.3">
      <c r="B4" s="85" t="s">
        <v>38</v>
      </c>
      <c r="C4" s="85" t="s">
        <v>465</v>
      </c>
      <c r="D4" s="103" t="s">
        <v>464</v>
      </c>
      <c r="E4" s="104" t="s">
        <v>466</v>
      </c>
      <c r="F4" s="85"/>
      <c r="G4" s="105" t="s">
        <v>467</v>
      </c>
    </row>
    <row r="5" spans="2:7" ht="86.4" x14ac:dyDescent="0.3">
      <c r="B5" s="85" t="s">
        <v>39</v>
      </c>
      <c r="C5" s="105" t="s">
        <v>468</v>
      </c>
      <c r="D5" s="105" t="s">
        <v>469</v>
      </c>
      <c r="E5" s="104" t="s">
        <v>470</v>
      </c>
      <c r="F5" s="85"/>
      <c r="G5" s="105" t="s">
        <v>471</v>
      </c>
    </row>
    <row r="6" spans="2:7" ht="72" x14ac:dyDescent="0.3">
      <c r="B6" s="85" t="s">
        <v>34</v>
      </c>
      <c r="C6" s="105" t="s">
        <v>472</v>
      </c>
      <c r="D6" s="103" t="s">
        <v>473</v>
      </c>
      <c r="E6" s="104" t="s">
        <v>474</v>
      </c>
      <c r="F6" s="85" t="s">
        <v>475</v>
      </c>
      <c r="G6" s="105" t="s">
        <v>476</v>
      </c>
    </row>
    <row r="7" spans="2:7" ht="57.6" x14ac:dyDescent="0.3">
      <c r="B7" s="85" t="s">
        <v>35</v>
      </c>
      <c r="C7" s="105" t="s">
        <v>477</v>
      </c>
      <c r="D7" s="105" t="s">
        <v>478</v>
      </c>
      <c r="E7" s="105"/>
      <c r="F7" s="85" t="s">
        <v>479</v>
      </c>
      <c r="G7" s="85"/>
    </row>
    <row r="8" spans="2:7" ht="43.2" x14ac:dyDescent="0.3">
      <c r="B8" s="85" t="s">
        <v>22</v>
      </c>
      <c r="C8" s="105" t="s">
        <v>480</v>
      </c>
      <c r="D8" s="103" t="s">
        <v>464</v>
      </c>
      <c r="E8" s="105"/>
      <c r="F8" s="85"/>
      <c r="G8" s="85"/>
    </row>
    <row r="9" spans="2:7" ht="43.2" x14ac:dyDescent="0.3">
      <c r="B9" s="85" t="s">
        <v>23</v>
      </c>
      <c r="C9" s="105" t="s">
        <v>481</v>
      </c>
      <c r="D9" s="103" t="s">
        <v>464</v>
      </c>
      <c r="E9" s="105"/>
      <c r="F9" s="85"/>
      <c r="G9" s="85"/>
    </row>
    <row r="10" spans="2:7" ht="43.2" x14ac:dyDescent="0.3">
      <c r="B10" s="85" t="s">
        <v>24</v>
      </c>
      <c r="C10" s="105" t="s">
        <v>482</v>
      </c>
      <c r="D10" s="103" t="s">
        <v>464</v>
      </c>
      <c r="E10" s="105"/>
      <c r="F10" s="85"/>
      <c r="G10" s="85"/>
    </row>
    <row r="11" spans="2:7" ht="43.2" x14ac:dyDescent="0.3">
      <c r="B11" s="85" t="s">
        <v>53</v>
      </c>
      <c r="C11" s="105" t="s">
        <v>465</v>
      </c>
      <c r="D11" s="103" t="s">
        <v>464</v>
      </c>
      <c r="E11" s="105"/>
      <c r="F11" s="85"/>
      <c r="G11" s="85"/>
    </row>
    <row r="12" spans="2:7" ht="57.6" x14ac:dyDescent="0.3">
      <c r="B12" s="85" t="s">
        <v>26</v>
      </c>
      <c r="C12" s="105" t="s">
        <v>483</v>
      </c>
      <c r="D12" s="105" t="s">
        <v>484</v>
      </c>
      <c r="E12" s="105"/>
      <c r="F12" s="85"/>
      <c r="G12" s="85"/>
    </row>
    <row r="13" spans="2:7" ht="43.2" x14ac:dyDescent="0.3">
      <c r="B13" s="85" t="s">
        <v>27</v>
      </c>
      <c r="C13" s="105" t="s">
        <v>485</v>
      </c>
      <c r="D13" s="103" t="s">
        <v>464</v>
      </c>
      <c r="E13" s="105"/>
      <c r="F13" s="85"/>
      <c r="G13" s="85"/>
    </row>
    <row r="14" spans="2:7" ht="43.2" x14ac:dyDescent="0.3">
      <c r="B14" s="85" t="s">
        <v>28</v>
      </c>
      <c r="C14" s="105" t="s">
        <v>486</v>
      </c>
      <c r="D14" s="103" t="s">
        <v>464</v>
      </c>
      <c r="E14" s="105"/>
      <c r="F14" s="85"/>
      <c r="G14" s="85"/>
    </row>
    <row r="15" spans="2:7" ht="28.8" x14ac:dyDescent="0.3">
      <c r="B15" s="85" t="s">
        <v>29</v>
      </c>
      <c r="C15" s="105" t="s">
        <v>482</v>
      </c>
      <c r="D15" s="103" t="s">
        <v>487</v>
      </c>
      <c r="E15" s="105"/>
      <c r="F15" s="85"/>
      <c r="G15" s="85"/>
    </row>
    <row r="16" spans="2:7" ht="86.4" x14ac:dyDescent="0.3">
      <c r="B16" s="85" t="s">
        <v>30</v>
      </c>
      <c r="C16" s="105" t="s">
        <v>488</v>
      </c>
      <c r="D16" s="103" t="s">
        <v>464</v>
      </c>
      <c r="E16" s="105"/>
      <c r="F16" s="85"/>
      <c r="G16" s="85"/>
    </row>
    <row r="17" spans="2:7" ht="57.6" x14ac:dyDescent="0.3">
      <c r="B17" s="85" t="s">
        <v>31</v>
      </c>
      <c r="C17" s="105" t="s">
        <v>489</v>
      </c>
      <c r="D17" s="105" t="s">
        <v>490</v>
      </c>
      <c r="E17" s="105"/>
      <c r="F17" s="85"/>
      <c r="G17" s="85"/>
    </row>
    <row r="18" spans="2:7" ht="43.2" x14ac:dyDescent="0.3">
      <c r="B18" s="85" t="s">
        <v>32</v>
      </c>
      <c r="C18" s="105" t="s">
        <v>485</v>
      </c>
      <c r="D18" s="103" t="s">
        <v>464</v>
      </c>
      <c r="E18" s="105"/>
      <c r="F18" s="85"/>
      <c r="G18" s="85"/>
    </row>
    <row r="19" spans="2:7" ht="86.4" x14ac:dyDescent="0.3">
      <c r="B19" s="106" t="s">
        <v>40</v>
      </c>
      <c r="C19" s="107" t="s">
        <v>468</v>
      </c>
      <c r="D19" s="108" t="s">
        <v>469</v>
      </c>
      <c r="E19" s="109" t="s">
        <v>491</v>
      </c>
      <c r="F19" s="106"/>
      <c r="G19" s="85" t="s">
        <v>492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25"/>
  <sheetViews>
    <sheetView showGridLines="0" topLeftCell="B1" zoomScale="80" zoomScaleNormal="80" workbookViewId="0">
      <pane ySplit="5" topLeftCell="A6" activePane="bottomLeft" state="frozen"/>
      <selection activeCell="D1" sqref="D1"/>
      <selection pane="bottomLeft" activeCell="I10" sqref="I10"/>
    </sheetView>
  </sheetViews>
  <sheetFormatPr baseColWidth="10" defaultColWidth="10.88671875" defaultRowHeight="14.4" x14ac:dyDescent="0.3"/>
  <cols>
    <col min="1" max="1" width="3.33203125" hidden="1" customWidth="1"/>
    <col min="3" max="4" width="14.88671875" customWidth="1"/>
    <col min="5" max="5" width="13.88671875" customWidth="1"/>
    <col min="7" max="7" width="59.6640625" customWidth="1"/>
    <col min="8" max="8" width="12" style="2" customWidth="1"/>
    <col min="9" max="9" width="12.5546875" customWidth="1"/>
    <col min="10" max="10" width="14.33203125" customWidth="1"/>
    <col min="11" max="11" width="10.33203125" customWidth="1"/>
    <col min="12" max="12" width="9.5546875" customWidth="1"/>
    <col min="13" max="13" width="18.33203125" customWidth="1"/>
    <col min="14" max="14" width="16.6640625" style="2" bestFit="1" customWidth="1"/>
    <col min="15" max="15" width="17.6640625" style="2" customWidth="1"/>
    <col min="16" max="16" width="12.88671875" style="2" bestFit="1" customWidth="1"/>
    <col min="17" max="17" width="16.109375" bestFit="1" customWidth="1"/>
    <col min="18" max="18" width="16.6640625" bestFit="1" customWidth="1"/>
    <col min="19" max="19" width="14.44140625" bestFit="1" customWidth="1"/>
    <col min="20" max="20" width="14.88671875" bestFit="1" customWidth="1"/>
    <col min="21" max="21" width="14.5546875" bestFit="1" customWidth="1"/>
  </cols>
  <sheetData>
    <row r="2" spans="2:21" s="1" customFormat="1" ht="54" customHeight="1" x14ac:dyDescent="0.3">
      <c r="B2" s="146" t="s">
        <v>493</v>
      </c>
      <c r="C2" s="146"/>
      <c r="D2" s="146"/>
      <c r="E2" s="146"/>
      <c r="F2" s="146"/>
      <c r="G2" s="146"/>
      <c r="H2" s="146"/>
      <c r="I2" s="146"/>
      <c r="J2" s="146"/>
      <c r="K2" s="146"/>
      <c r="L2" s="146"/>
      <c r="M2" s="146"/>
      <c r="N2" s="146"/>
      <c r="O2" s="146"/>
      <c r="P2" s="146"/>
      <c r="Q2" s="146"/>
      <c r="R2" s="146"/>
      <c r="S2" s="146"/>
      <c r="T2" s="146"/>
      <c r="U2" s="146"/>
    </row>
    <row r="3" spans="2:21" ht="15.6" x14ac:dyDescent="0.3">
      <c r="Q3" s="158" t="s">
        <v>494</v>
      </c>
      <c r="R3" s="159"/>
      <c r="S3" s="159"/>
      <c r="T3" s="159"/>
      <c r="U3" s="160"/>
    </row>
    <row r="4" spans="2:21" ht="15.6" customHeight="1" x14ac:dyDescent="0.3">
      <c r="Q4" s="36" t="s">
        <v>495</v>
      </c>
      <c r="R4" s="36" t="s">
        <v>496</v>
      </c>
      <c r="S4" s="36" t="s">
        <v>497</v>
      </c>
      <c r="T4" s="36" t="s">
        <v>498</v>
      </c>
      <c r="U4" s="36" t="s">
        <v>499</v>
      </c>
    </row>
    <row r="5" spans="2:21" ht="46.8" x14ac:dyDescent="0.3">
      <c r="B5" s="36" t="s">
        <v>500</v>
      </c>
      <c r="C5" s="36" t="s">
        <v>501</v>
      </c>
      <c r="D5" s="36" t="s">
        <v>502</v>
      </c>
      <c r="E5" s="36" t="s">
        <v>503</v>
      </c>
      <c r="F5" s="36" t="s">
        <v>504</v>
      </c>
      <c r="G5" s="36" t="s">
        <v>505</v>
      </c>
      <c r="H5" s="36" t="s">
        <v>506</v>
      </c>
      <c r="I5" s="36" t="s">
        <v>507</v>
      </c>
      <c r="J5" s="36" t="s">
        <v>508</v>
      </c>
      <c r="K5" s="36" t="s">
        <v>509</v>
      </c>
      <c r="L5" s="36" t="s">
        <v>510</v>
      </c>
      <c r="M5" s="36" t="s">
        <v>511</v>
      </c>
      <c r="N5" s="36" t="s">
        <v>512</v>
      </c>
      <c r="O5" s="36" t="s">
        <v>513</v>
      </c>
      <c r="P5" s="36" t="s">
        <v>514</v>
      </c>
      <c r="Q5" s="50" t="s">
        <v>515</v>
      </c>
      <c r="R5" s="50" t="s">
        <v>515</v>
      </c>
      <c r="S5" s="50" t="s">
        <v>515</v>
      </c>
      <c r="T5" s="50" t="s">
        <v>515</v>
      </c>
      <c r="U5" s="50" t="s">
        <v>515</v>
      </c>
    </row>
    <row r="6" spans="2:21" ht="35.25" customHeight="1" x14ac:dyDescent="0.3">
      <c r="B6" s="68"/>
      <c r="C6" s="114"/>
      <c r="D6" s="144"/>
      <c r="E6" s="144"/>
      <c r="F6" s="67"/>
      <c r="G6" s="70"/>
      <c r="H6" s="45"/>
      <c r="I6" s="145"/>
      <c r="J6" s="71"/>
      <c r="K6" s="70"/>
      <c r="L6" s="69"/>
      <c r="M6" s="67"/>
      <c r="N6" s="66"/>
      <c r="O6" s="66"/>
      <c r="P6" s="66"/>
      <c r="Q6" s="71"/>
      <c r="R6" s="63"/>
      <c r="S6" s="66"/>
      <c r="T6" s="66"/>
      <c r="U6" s="66"/>
    </row>
    <row r="7" spans="2:21" ht="29.25" customHeight="1" x14ac:dyDescent="0.3">
      <c r="B7" s="68"/>
      <c r="C7" s="114"/>
      <c r="D7" s="144"/>
      <c r="E7" s="144"/>
      <c r="F7" s="67"/>
      <c r="G7" s="70"/>
      <c r="H7" s="45"/>
      <c r="I7" s="145"/>
      <c r="J7" s="71"/>
      <c r="K7" s="70"/>
      <c r="L7" s="69"/>
      <c r="M7" s="67"/>
      <c r="N7" s="66"/>
      <c r="O7" s="66"/>
      <c r="P7" s="66"/>
      <c r="Q7" s="71"/>
      <c r="R7" s="63"/>
      <c r="S7" s="66"/>
      <c r="T7" s="66"/>
      <c r="U7" s="66"/>
    </row>
    <row r="8" spans="2:21" ht="29.25" customHeight="1" x14ac:dyDescent="0.3">
      <c r="B8" s="68"/>
      <c r="C8" s="114"/>
      <c r="D8" s="144"/>
      <c r="E8" s="144"/>
      <c r="F8" s="67"/>
      <c r="G8" s="70"/>
      <c r="H8" s="45"/>
      <c r="I8" s="70"/>
      <c r="J8" s="71"/>
      <c r="K8" s="70"/>
      <c r="L8" s="69"/>
      <c r="M8" s="67"/>
      <c r="N8" s="66"/>
      <c r="O8" s="66"/>
      <c r="P8" s="66"/>
      <c r="Q8" s="71"/>
      <c r="R8" s="63"/>
      <c r="S8" s="66"/>
      <c r="T8" s="66"/>
      <c r="U8" s="66"/>
    </row>
    <row r="9" spans="2:21" ht="36.75" customHeight="1" x14ac:dyDescent="0.3">
      <c r="B9" s="68"/>
      <c r="C9" s="114"/>
      <c r="D9" s="144"/>
      <c r="E9" s="144"/>
      <c r="F9" s="67"/>
      <c r="G9" s="70"/>
      <c r="H9" s="45"/>
      <c r="I9" s="70"/>
      <c r="J9" s="71"/>
      <c r="K9" s="70"/>
      <c r="L9" s="69"/>
      <c r="M9" s="67"/>
      <c r="N9" s="66"/>
      <c r="O9" s="66"/>
      <c r="P9" s="66"/>
      <c r="Q9" s="71"/>
      <c r="R9" s="63"/>
      <c r="S9" s="66"/>
      <c r="T9" s="66"/>
      <c r="U9" s="66"/>
    </row>
    <row r="10" spans="2:21" ht="29.25" customHeight="1" x14ac:dyDescent="0.3">
      <c r="B10" s="68"/>
      <c r="C10" s="114"/>
      <c r="D10" s="144"/>
      <c r="E10" s="144"/>
      <c r="F10" s="67"/>
      <c r="G10" s="70"/>
      <c r="H10" s="45"/>
      <c r="I10" s="70"/>
      <c r="J10" s="71"/>
      <c r="K10" s="70"/>
      <c r="L10" s="69"/>
      <c r="M10" s="67"/>
      <c r="N10" s="66"/>
      <c r="O10" s="66"/>
      <c r="P10" s="66"/>
      <c r="Q10" s="71"/>
      <c r="R10" s="63"/>
      <c r="S10" s="66"/>
      <c r="T10" s="66"/>
      <c r="U10" s="66"/>
    </row>
    <row r="11" spans="2:21" ht="40.5" customHeight="1" x14ac:dyDescent="0.3">
      <c r="B11" s="68"/>
      <c r="C11" s="114"/>
      <c r="D11" s="144"/>
      <c r="E11" s="144"/>
      <c r="F11" s="67"/>
      <c r="G11" s="70"/>
      <c r="H11" s="45"/>
      <c r="I11" s="70"/>
      <c r="J11" s="71"/>
      <c r="K11" s="70"/>
      <c r="L11" s="69"/>
      <c r="M11" s="67"/>
      <c r="N11" s="66"/>
      <c r="O11" s="66"/>
      <c r="P11" s="66"/>
      <c r="Q11" s="71"/>
      <c r="R11" s="63"/>
      <c r="S11" s="66"/>
      <c r="T11" s="66"/>
      <c r="U11" s="66"/>
    </row>
    <row r="12" spans="2:21" ht="68.25" customHeight="1" x14ac:dyDescent="0.3">
      <c r="B12" s="68"/>
      <c r="C12" s="114"/>
      <c r="D12" s="144"/>
      <c r="E12" s="144"/>
      <c r="F12" s="67"/>
      <c r="G12" s="70"/>
      <c r="H12" s="45"/>
      <c r="I12" s="70"/>
      <c r="J12" s="71"/>
      <c r="K12" s="70"/>
      <c r="L12" s="69"/>
      <c r="M12" s="67"/>
      <c r="N12" s="66"/>
      <c r="O12" s="66"/>
      <c r="P12" s="66"/>
      <c r="Q12" s="71"/>
      <c r="R12" s="63"/>
      <c r="S12" s="66"/>
      <c r="T12" s="66"/>
      <c r="U12" s="66"/>
    </row>
    <row r="13" spans="2:21" ht="48.75" customHeight="1" x14ac:dyDescent="0.3">
      <c r="B13" s="68"/>
      <c r="C13" s="114"/>
      <c r="D13" s="144"/>
      <c r="E13" s="144"/>
      <c r="F13" s="67"/>
      <c r="G13" s="70"/>
      <c r="H13" s="45"/>
      <c r="I13" s="70"/>
      <c r="J13" s="71"/>
      <c r="K13" s="70"/>
      <c r="L13" s="69"/>
      <c r="M13" s="67"/>
      <c r="N13" s="66"/>
      <c r="O13" s="66"/>
      <c r="P13" s="66"/>
      <c r="Q13" s="71"/>
      <c r="R13" s="63"/>
      <c r="S13" s="66"/>
      <c r="T13" s="66"/>
      <c r="U13" s="66"/>
    </row>
    <row r="14" spans="2:21" ht="48.75" customHeight="1" x14ac:dyDescent="0.3">
      <c r="B14" s="68"/>
      <c r="C14" s="114"/>
      <c r="D14" s="144"/>
      <c r="E14" s="144"/>
      <c r="F14" s="67"/>
      <c r="G14" s="70"/>
      <c r="H14" s="45"/>
      <c r="I14" s="70"/>
      <c r="J14" s="71"/>
      <c r="K14" s="70"/>
      <c r="L14" s="69"/>
      <c r="M14" s="67"/>
      <c r="N14" s="66"/>
      <c r="O14" s="66"/>
      <c r="P14" s="66"/>
      <c r="Q14" s="71"/>
      <c r="R14" s="63"/>
      <c r="S14" s="66"/>
      <c r="T14" s="66"/>
      <c r="U14" s="66"/>
    </row>
    <row r="15" spans="2:21" ht="42.75" customHeight="1" x14ac:dyDescent="0.3">
      <c r="B15" s="68"/>
      <c r="C15" s="114"/>
      <c r="D15" s="144"/>
      <c r="E15" s="144"/>
      <c r="F15" s="67"/>
      <c r="G15" s="70"/>
      <c r="H15" s="45"/>
      <c r="I15" s="70"/>
      <c r="J15" s="71"/>
      <c r="K15" s="70"/>
      <c r="L15" s="69"/>
      <c r="M15" s="67"/>
      <c r="N15" s="66"/>
      <c r="O15" s="66"/>
      <c r="P15" s="66"/>
      <c r="Q15" s="71"/>
      <c r="R15" s="63"/>
      <c r="S15" s="66"/>
      <c r="T15" s="66"/>
      <c r="U15" s="66"/>
    </row>
    <row r="16" spans="2:21" ht="29.25" customHeight="1" x14ac:dyDescent="0.3">
      <c r="B16" s="68"/>
      <c r="C16" s="68"/>
      <c r="D16" s="69"/>
      <c r="E16" s="68"/>
      <c r="F16" s="67"/>
      <c r="G16" s="70"/>
      <c r="H16" s="45"/>
      <c r="I16" s="70"/>
      <c r="J16" s="71"/>
      <c r="K16" s="70"/>
      <c r="L16" s="69"/>
      <c r="M16" s="67"/>
      <c r="N16" s="66"/>
      <c r="O16" s="66"/>
      <c r="P16" s="66"/>
      <c r="Q16" s="71"/>
      <c r="R16" s="63"/>
      <c r="S16" s="66"/>
      <c r="T16" s="66"/>
      <c r="U16" s="66"/>
    </row>
    <row r="17" spans="2:21" ht="29.25" customHeight="1" x14ac:dyDescent="0.3">
      <c r="B17" s="65"/>
      <c r="C17" s="68"/>
      <c r="D17" s="69"/>
      <c r="E17" s="68"/>
      <c r="F17" s="67"/>
      <c r="G17" s="70"/>
      <c r="H17" s="45"/>
      <c r="I17" s="70"/>
      <c r="J17" s="71"/>
      <c r="K17" s="70"/>
      <c r="L17" s="69"/>
      <c r="M17" s="67"/>
      <c r="N17" s="66"/>
      <c r="O17" s="66"/>
      <c r="P17" s="66"/>
      <c r="Q17" s="71"/>
      <c r="R17" s="71"/>
      <c r="S17" s="64"/>
      <c r="T17" s="64"/>
      <c r="U17" s="64"/>
    </row>
    <row r="18" spans="2:21" ht="29.25" customHeight="1" x14ac:dyDescent="0.3">
      <c r="B18" s="65"/>
      <c r="C18" s="68"/>
      <c r="D18" s="69"/>
      <c r="E18" s="68"/>
      <c r="F18" s="67"/>
      <c r="G18" s="76"/>
      <c r="H18" s="45"/>
      <c r="I18" s="70"/>
      <c r="J18" s="71"/>
      <c r="K18" s="70"/>
      <c r="L18" s="69"/>
      <c r="M18" s="67"/>
      <c r="N18" s="66"/>
      <c r="O18" s="66"/>
      <c r="P18" s="66"/>
      <c r="Q18" s="71"/>
      <c r="R18" s="67"/>
      <c r="S18" s="66"/>
      <c r="T18" s="66"/>
      <c r="U18" s="66"/>
    </row>
    <row r="19" spans="2:21" ht="29.25" customHeight="1" x14ac:dyDescent="0.3">
      <c r="B19" s="68"/>
      <c r="C19" s="68"/>
      <c r="D19" s="69"/>
      <c r="E19" s="68"/>
      <c r="F19" s="67"/>
      <c r="G19" s="76"/>
      <c r="H19" s="70"/>
      <c r="I19" s="70"/>
      <c r="J19" s="71"/>
      <c r="K19" s="70"/>
      <c r="L19" s="69"/>
      <c r="M19" s="67"/>
      <c r="N19" s="66"/>
      <c r="O19" s="66"/>
      <c r="P19" s="66"/>
      <c r="Q19" s="71"/>
      <c r="R19" s="67"/>
      <c r="S19" s="66"/>
      <c r="T19" s="66"/>
      <c r="U19" s="66"/>
    </row>
    <row r="20" spans="2:21" x14ac:dyDescent="0.3">
      <c r="B20" s="68"/>
      <c r="C20" s="68"/>
      <c r="D20" s="69"/>
      <c r="E20" s="68"/>
      <c r="F20" s="67"/>
      <c r="G20" s="70"/>
      <c r="H20" s="45"/>
      <c r="I20" s="70"/>
      <c r="J20" s="71"/>
      <c r="K20" s="70"/>
      <c r="L20" s="69"/>
      <c r="M20" s="67"/>
      <c r="N20" s="66"/>
      <c r="O20" s="66"/>
      <c r="P20" s="66"/>
      <c r="Q20" s="71"/>
      <c r="R20" s="63"/>
      <c r="S20" s="66"/>
      <c r="T20" s="66"/>
      <c r="U20" s="66"/>
    </row>
    <row r="21" spans="2:21" x14ac:dyDescent="0.3">
      <c r="B21" s="68"/>
      <c r="C21" s="68"/>
      <c r="D21" s="69"/>
      <c r="E21" s="68"/>
      <c r="F21" s="67"/>
      <c r="G21" s="70"/>
      <c r="H21" s="45"/>
      <c r="I21" s="70"/>
      <c r="J21" s="71"/>
      <c r="K21" s="70"/>
      <c r="L21" s="69"/>
      <c r="M21" s="67"/>
      <c r="N21" s="66"/>
      <c r="O21" s="66"/>
      <c r="P21" s="66"/>
      <c r="Q21" s="71"/>
      <c r="R21" s="63"/>
      <c r="S21" s="66"/>
      <c r="T21" s="66"/>
      <c r="U21" s="66"/>
    </row>
    <row r="22" spans="2:21" x14ac:dyDescent="0.3">
      <c r="B22" s="65"/>
      <c r="C22" s="68"/>
      <c r="D22" s="69"/>
      <c r="E22" s="68"/>
      <c r="F22" s="67"/>
      <c r="G22" s="70"/>
      <c r="H22" s="45"/>
      <c r="I22" s="70"/>
      <c r="J22" s="71"/>
      <c r="K22" s="70"/>
      <c r="L22" s="69"/>
      <c r="M22" s="67"/>
      <c r="N22" s="66"/>
      <c r="O22" s="66"/>
      <c r="P22" s="66"/>
      <c r="Q22" s="71"/>
      <c r="R22" s="71"/>
      <c r="S22" s="64"/>
      <c r="T22" s="64"/>
      <c r="U22" s="64"/>
    </row>
    <row r="23" spans="2:21" x14ac:dyDescent="0.3">
      <c r="B23" s="65"/>
      <c r="C23" s="68"/>
      <c r="D23" s="69"/>
      <c r="E23" s="68"/>
      <c r="F23" s="67"/>
      <c r="G23" s="76"/>
      <c r="H23" s="45"/>
      <c r="I23" s="70"/>
      <c r="J23" s="71"/>
      <c r="K23" s="70"/>
      <c r="L23" s="69"/>
      <c r="M23" s="67"/>
      <c r="N23" s="66"/>
      <c r="O23" s="66"/>
      <c r="P23" s="66"/>
      <c r="Q23" s="71"/>
      <c r="R23" s="67"/>
      <c r="S23" s="66"/>
      <c r="T23" s="66"/>
      <c r="U23" s="66"/>
    </row>
    <row r="24" spans="2:21" x14ac:dyDescent="0.3">
      <c r="B24" s="68"/>
      <c r="C24" s="68"/>
      <c r="D24" s="69"/>
      <c r="E24" s="68"/>
      <c r="F24" s="67"/>
      <c r="G24" s="76"/>
      <c r="H24" s="70"/>
      <c r="I24" s="70"/>
      <c r="J24" s="71"/>
      <c r="K24" s="70"/>
      <c r="L24" s="69"/>
      <c r="M24" s="67"/>
      <c r="N24" s="66"/>
      <c r="O24" s="66"/>
      <c r="P24" s="66"/>
      <c r="Q24" s="71"/>
      <c r="R24" s="67"/>
      <c r="S24" s="66"/>
      <c r="T24" s="66"/>
      <c r="U24" s="66"/>
    </row>
    <row r="25" spans="2:21" x14ac:dyDescent="0.3">
      <c r="B25" s="68"/>
      <c r="C25" s="68"/>
      <c r="D25" s="69"/>
      <c r="E25" s="68"/>
      <c r="F25" s="67"/>
      <c r="G25" s="70"/>
      <c r="H25" s="45"/>
      <c r="I25" s="70"/>
      <c r="J25" s="71"/>
      <c r="K25" s="70"/>
      <c r="L25" s="69"/>
      <c r="M25" s="67"/>
      <c r="N25" s="66"/>
      <c r="O25" s="66"/>
      <c r="P25" s="66"/>
      <c r="Q25" s="71"/>
      <c r="R25" s="63"/>
      <c r="S25" s="66"/>
      <c r="T25" s="66"/>
      <c r="U25" s="66"/>
    </row>
  </sheetData>
  <mergeCells count="2">
    <mergeCell ref="B2:U2"/>
    <mergeCell ref="Q3:U3"/>
  </mergeCell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1000000}">
          <x14:formula1>
            <xm:f>Catálogo!$L$2:$L$7</xm:f>
          </x14:formula1>
          <xm:sqref>E16:E25</xm:sqref>
        </x14:dataValidation>
        <x14:dataValidation type="list" allowBlank="1" showInputMessage="1" showErrorMessage="1" xr:uid="{00000000-0002-0000-0300-000003000000}">
          <x14:formula1>
            <xm:f>Catálogo!$N$2:$N$7</xm:f>
          </x14:formula1>
          <xm:sqref>K6:K25</xm:sqref>
        </x14:dataValidation>
        <x14:dataValidation type="list" allowBlank="1" showInputMessage="1" showErrorMessage="1" xr:uid="{00000000-0002-0000-0300-000004000000}">
          <x14:formula1>
            <xm:f>Catálogo!$H$2:$H$4</xm:f>
          </x14:formula1>
          <xm:sqref>P6:P25</xm:sqref>
        </x14:dataValidation>
        <x14:dataValidation type="list" allowBlank="1" showInputMessage="1" showErrorMessage="1" xr:uid="{AB2E0521-5EC5-4966-8CB8-C0B71C2FC417}">
          <x14:formula1>
            <xm:f>Catálogo!$C$2:$C$24</xm:f>
          </x14:formula1>
          <xm:sqref>C16:C25</xm:sqref>
        </x14:dataValidation>
        <x14:dataValidation type="list" allowBlank="1" showInputMessage="1" showErrorMessage="1" xr:uid="{00000000-0002-0000-0300-000002000000}">
          <x14:formula1>
            <xm:f>Catálogo!$E$2:$E$5</xm:f>
          </x14:formula1>
          <xm:sqref>L6:L25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
  <sheetViews>
    <sheetView workbookViewId="0">
      <selection activeCell="M10" sqref="M10"/>
    </sheetView>
  </sheetViews>
  <sheetFormatPr baseColWidth="10" defaultColWidth="11.44140625" defaultRowHeight="14.4" x14ac:dyDescent="0.3"/>
  <cols>
    <col min="1" max="1" width="23" bestFit="1" customWidth="1"/>
    <col min="2" max="2" width="23" customWidth="1"/>
    <col min="4" max="4" width="23.109375" bestFit="1" customWidth="1"/>
    <col min="5" max="5" width="12.109375" bestFit="1" customWidth="1"/>
    <col min="6" max="8" width="12.109375" customWidth="1"/>
    <col min="11" max="11" width="18.88671875" customWidth="1"/>
    <col min="12" max="12" width="25.109375" customWidth="1"/>
    <col min="13" max="13" width="31.33203125" customWidth="1"/>
  </cols>
  <sheetData>
    <row r="1" spans="1:15" ht="15" thickBot="1" x14ac:dyDescent="0.35">
      <c r="A1" s="28" t="s">
        <v>517</v>
      </c>
      <c r="B1" s="51" t="s">
        <v>72</v>
      </c>
      <c r="C1" s="28" t="s">
        <v>501</v>
      </c>
      <c r="D1" s="28" t="s">
        <v>518</v>
      </c>
      <c r="E1" s="28" t="s">
        <v>510</v>
      </c>
      <c r="F1" s="29" t="s">
        <v>519</v>
      </c>
      <c r="G1" s="29" t="s">
        <v>520</v>
      </c>
      <c r="H1" s="29" t="s">
        <v>514</v>
      </c>
      <c r="I1" s="29" t="s">
        <v>521</v>
      </c>
      <c r="J1" s="29" t="s">
        <v>522</v>
      </c>
      <c r="K1" s="29" t="s">
        <v>523</v>
      </c>
      <c r="L1" s="29" t="s">
        <v>524</v>
      </c>
      <c r="M1" s="29" t="s">
        <v>525</v>
      </c>
      <c r="N1" s="29" t="s">
        <v>526</v>
      </c>
      <c r="O1" s="29" t="s">
        <v>527</v>
      </c>
    </row>
    <row r="2" spans="1:15" ht="15" thickBot="1" x14ac:dyDescent="0.35">
      <c r="A2" t="s">
        <v>528</v>
      </c>
      <c r="B2" t="s">
        <v>120</v>
      </c>
      <c r="C2" t="s">
        <v>529</v>
      </c>
      <c r="D2" t="s">
        <v>530</v>
      </c>
      <c r="E2" t="s">
        <v>48</v>
      </c>
      <c r="F2" t="s">
        <v>531</v>
      </c>
      <c r="G2" t="s">
        <v>97</v>
      </c>
      <c r="H2" t="s">
        <v>60</v>
      </c>
      <c r="I2" s="30" t="s">
        <v>15</v>
      </c>
      <c r="J2" t="s">
        <v>164</v>
      </c>
      <c r="K2" t="s">
        <v>532</v>
      </c>
      <c r="L2" t="s">
        <v>52</v>
      </c>
      <c r="M2" t="s">
        <v>101</v>
      </c>
      <c r="N2" t="s">
        <v>533</v>
      </c>
      <c r="O2" t="s">
        <v>121</v>
      </c>
    </row>
    <row r="3" spans="1:15" ht="15" thickBot="1" x14ac:dyDescent="0.35">
      <c r="A3" t="s">
        <v>534</v>
      </c>
      <c r="B3" t="s">
        <v>95</v>
      </c>
      <c r="C3" t="s">
        <v>535</v>
      </c>
      <c r="D3" t="s">
        <v>536</v>
      </c>
      <c r="E3" t="s">
        <v>49</v>
      </c>
      <c r="F3" t="s">
        <v>537</v>
      </c>
      <c r="G3" t="s">
        <v>98</v>
      </c>
      <c r="H3" t="s">
        <v>61</v>
      </c>
      <c r="I3" s="31" t="s">
        <v>16</v>
      </c>
      <c r="J3" t="s">
        <v>538</v>
      </c>
      <c r="K3" t="s">
        <v>105</v>
      </c>
      <c r="L3" t="s">
        <v>53</v>
      </c>
      <c r="M3" t="s">
        <v>539</v>
      </c>
      <c r="N3" t="s">
        <v>516</v>
      </c>
      <c r="O3" t="s">
        <v>104</v>
      </c>
    </row>
    <row r="4" spans="1:15" ht="15" thickBot="1" x14ac:dyDescent="0.35">
      <c r="B4" t="s">
        <v>114</v>
      </c>
      <c r="C4" t="s">
        <v>540</v>
      </c>
      <c r="D4" t="s">
        <v>541</v>
      </c>
      <c r="E4" t="s">
        <v>50</v>
      </c>
      <c r="F4" t="s">
        <v>51</v>
      </c>
      <c r="G4" t="s">
        <v>110</v>
      </c>
      <c r="H4" t="s">
        <v>54</v>
      </c>
      <c r="I4" s="32" t="s">
        <v>17</v>
      </c>
      <c r="J4" t="s">
        <v>542</v>
      </c>
      <c r="K4" t="s">
        <v>119</v>
      </c>
      <c r="L4" t="s">
        <v>54</v>
      </c>
      <c r="M4" t="s">
        <v>111</v>
      </c>
      <c r="N4" t="s">
        <v>543</v>
      </c>
      <c r="O4" t="s">
        <v>102</v>
      </c>
    </row>
    <row r="5" spans="1:15" ht="15" thickBot="1" x14ac:dyDescent="0.35">
      <c r="B5" t="s">
        <v>112</v>
      </c>
      <c r="C5" t="s">
        <v>544</v>
      </c>
      <c r="D5" t="s">
        <v>545</v>
      </c>
      <c r="E5" t="s">
        <v>51</v>
      </c>
      <c r="F5" t="s">
        <v>546</v>
      </c>
      <c r="I5" s="33" t="s">
        <v>18</v>
      </c>
      <c r="K5" t="s">
        <v>99</v>
      </c>
      <c r="L5" t="s">
        <v>56</v>
      </c>
      <c r="M5" t="s">
        <v>547</v>
      </c>
      <c r="N5" t="s">
        <v>548</v>
      </c>
    </row>
    <row r="6" spans="1:15" ht="21" thickBot="1" x14ac:dyDescent="0.35">
      <c r="B6" t="s">
        <v>96</v>
      </c>
      <c r="C6" t="s">
        <v>549</v>
      </c>
      <c r="D6" t="s">
        <v>550</v>
      </c>
      <c r="I6" s="34" t="s">
        <v>19</v>
      </c>
      <c r="K6" t="s">
        <v>551</v>
      </c>
      <c r="L6" t="s">
        <v>58</v>
      </c>
      <c r="M6" t="s">
        <v>117</v>
      </c>
      <c r="N6" t="s">
        <v>104</v>
      </c>
    </row>
    <row r="7" spans="1:15" ht="15" thickBot="1" x14ac:dyDescent="0.35">
      <c r="B7" t="s">
        <v>118</v>
      </c>
      <c r="C7" t="s">
        <v>552</v>
      </c>
      <c r="I7" s="35" t="s">
        <v>14</v>
      </c>
      <c r="K7" t="s">
        <v>96</v>
      </c>
      <c r="L7" t="s">
        <v>55</v>
      </c>
      <c r="M7" t="s">
        <v>553</v>
      </c>
      <c r="N7" t="s">
        <v>554</v>
      </c>
    </row>
    <row r="8" spans="1:15" x14ac:dyDescent="0.3">
      <c r="B8" t="s">
        <v>107</v>
      </c>
      <c r="C8" t="s">
        <v>555</v>
      </c>
      <c r="L8" t="s">
        <v>57</v>
      </c>
      <c r="M8" t="s">
        <v>115</v>
      </c>
    </row>
    <row r="9" spans="1:15" x14ac:dyDescent="0.3">
      <c r="B9" t="s">
        <v>116</v>
      </c>
      <c r="C9" t="s">
        <v>556</v>
      </c>
      <c r="M9" t="s">
        <v>113</v>
      </c>
    </row>
    <row r="10" spans="1:15" x14ac:dyDescent="0.3">
      <c r="C10" t="s">
        <v>557</v>
      </c>
      <c r="M10" t="s">
        <v>558</v>
      </c>
    </row>
    <row r="11" spans="1:15" x14ac:dyDescent="0.3">
      <c r="C11" t="s">
        <v>559</v>
      </c>
      <c r="M11" t="s">
        <v>560</v>
      </c>
    </row>
    <row r="12" spans="1:15" x14ac:dyDescent="0.3">
      <c r="C12" t="s">
        <v>561</v>
      </c>
      <c r="M12" t="s">
        <v>103</v>
      </c>
    </row>
    <row r="13" spans="1:15" x14ac:dyDescent="0.3">
      <c r="C13" t="s">
        <v>562</v>
      </c>
    </row>
    <row r="14" spans="1:15" x14ac:dyDescent="0.3">
      <c r="C14" t="s">
        <v>563</v>
      </c>
    </row>
    <row r="15" spans="1:15" x14ac:dyDescent="0.3">
      <c r="C15" t="s">
        <v>564</v>
      </c>
    </row>
    <row r="16" spans="1:15" x14ac:dyDescent="0.3">
      <c r="C16" t="s">
        <v>100</v>
      </c>
    </row>
    <row r="17" spans="3:3" x14ac:dyDescent="0.3">
      <c r="C17" t="s">
        <v>565</v>
      </c>
    </row>
    <row r="18" spans="3:3" x14ac:dyDescent="0.3">
      <c r="C18" t="s">
        <v>566</v>
      </c>
    </row>
    <row r="19" spans="3:3" x14ac:dyDescent="0.3">
      <c r="C19" t="s">
        <v>567</v>
      </c>
    </row>
    <row r="20" spans="3:3" x14ac:dyDescent="0.3">
      <c r="C20" t="s">
        <v>568</v>
      </c>
    </row>
    <row r="21" spans="3:3" x14ac:dyDescent="0.3">
      <c r="C21" t="s">
        <v>569</v>
      </c>
    </row>
    <row r="22" spans="3:3" x14ac:dyDescent="0.3">
      <c r="C22" t="s">
        <v>570</v>
      </c>
    </row>
    <row r="23" spans="3:3" x14ac:dyDescent="0.3">
      <c r="C23" t="s">
        <v>571</v>
      </c>
    </row>
    <row r="24" spans="3:3" x14ac:dyDescent="0.3">
      <c r="C24" t="s">
        <v>572</v>
      </c>
    </row>
  </sheetData>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L12"/>
  <sheetViews>
    <sheetView showGridLines="0" zoomScale="80" zoomScaleNormal="80" workbookViewId="0">
      <selection activeCell="E8" sqref="E8"/>
    </sheetView>
  </sheetViews>
  <sheetFormatPr baseColWidth="10" defaultColWidth="11.5546875" defaultRowHeight="15.6" x14ac:dyDescent="0.3"/>
  <cols>
    <col min="1" max="1" width="2.33203125" style="27" customWidth="1"/>
    <col min="2" max="2" width="17.6640625" style="27" customWidth="1"/>
    <col min="3" max="3" width="13.44140625" style="27" customWidth="1"/>
    <col min="4" max="4" width="11.44140625" style="27" customWidth="1"/>
    <col min="5" max="5" width="80.33203125" style="27" customWidth="1"/>
    <col min="6" max="6" width="24.44140625" style="27" customWidth="1"/>
    <col min="7" max="7" width="10.44140625" style="27" bestFit="1" customWidth="1"/>
    <col min="8" max="8" width="11.88671875" style="27" customWidth="1"/>
    <col min="9" max="9" width="16.33203125" style="27" bestFit="1" customWidth="1"/>
    <col min="10" max="10" width="16.109375" style="27" bestFit="1" customWidth="1"/>
    <col min="11" max="11" width="13" style="27" customWidth="1"/>
    <col min="12" max="12" width="14.88671875" style="27" customWidth="1"/>
    <col min="13" max="16384" width="11.5546875" style="27"/>
  </cols>
  <sheetData>
    <row r="2" spans="2:12" s="25" customFormat="1" ht="54" customHeight="1" x14ac:dyDescent="0.3">
      <c r="B2" s="161" t="s">
        <v>573</v>
      </c>
      <c r="C2" s="161"/>
      <c r="D2" s="161"/>
      <c r="E2" s="161"/>
      <c r="F2" s="161"/>
      <c r="G2" s="161"/>
      <c r="H2" s="161"/>
      <c r="I2" s="161"/>
      <c r="J2" s="161"/>
      <c r="K2" s="161"/>
      <c r="L2" s="161"/>
    </row>
    <row r="3" spans="2:12" s="57" customFormat="1" ht="7.5" customHeight="1" x14ac:dyDescent="0.3">
      <c r="B3" s="61"/>
      <c r="C3" s="61"/>
      <c r="D3" s="61"/>
      <c r="E3" s="61"/>
      <c r="F3" s="61"/>
      <c r="G3" s="61"/>
      <c r="H3" s="61"/>
      <c r="I3" s="62"/>
      <c r="J3" s="62"/>
      <c r="K3" s="62"/>
      <c r="L3" s="61"/>
    </row>
    <row r="4" spans="2:12" s="41" customFormat="1" ht="18" customHeight="1" x14ac:dyDescent="0.3">
      <c r="B4" s="162" t="s">
        <v>64</v>
      </c>
      <c r="C4" s="162"/>
      <c r="D4" s="163">
        <f>Análisis!D4</f>
        <v>0</v>
      </c>
      <c r="E4" s="162"/>
      <c r="F4" s="162"/>
      <c r="G4" s="42" t="s">
        <v>67</v>
      </c>
      <c r="H4" s="43">
        <f>SUM(H7:H11)/60</f>
        <v>0</v>
      </c>
      <c r="I4" s="44"/>
      <c r="J4" s="44"/>
      <c r="K4" s="44" t="s">
        <v>66</v>
      </c>
      <c r="L4" s="43">
        <f>SUM(L7:L11)/60</f>
        <v>0</v>
      </c>
    </row>
    <row r="5" spans="2:12" s="52" customFormat="1" ht="4.5" customHeight="1" x14ac:dyDescent="0.3">
      <c r="B5" s="53"/>
      <c r="C5" s="53"/>
      <c r="D5" s="54"/>
      <c r="E5" s="53"/>
      <c r="F5" s="53"/>
      <c r="G5" s="60"/>
      <c r="H5" s="56"/>
      <c r="I5" s="55"/>
      <c r="J5" s="55"/>
      <c r="K5" s="55"/>
      <c r="L5" s="56"/>
    </row>
    <row r="6" spans="2:12" s="26" customFormat="1" ht="46.8" x14ac:dyDescent="0.3">
      <c r="B6" s="36" t="s">
        <v>574</v>
      </c>
      <c r="C6" s="36" t="s">
        <v>575</v>
      </c>
      <c r="D6" s="36" t="s">
        <v>576</v>
      </c>
      <c r="E6" s="36" t="s">
        <v>577</v>
      </c>
      <c r="F6" s="36" t="s">
        <v>79</v>
      </c>
      <c r="G6" s="36" t="s">
        <v>74</v>
      </c>
      <c r="H6" s="36" t="s">
        <v>578</v>
      </c>
      <c r="I6" s="36" t="s">
        <v>87</v>
      </c>
      <c r="J6" s="37" t="s">
        <v>89</v>
      </c>
      <c r="K6" s="37" t="s">
        <v>90</v>
      </c>
      <c r="L6" s="36" t="s">
        <v>579</v>
      </c>
    </row>
    <row r="7" spans="2:12" s="39" customFormat="1" ht="13.8" x14ac:dyDescent="0.3">
      <c r="B7" s="38"/>
      <c r="C7" s="164" t="s">
        <v>580</v>
      </c>
      <c r="D7" s="38">
        <v>1</v>
      </c>
      <c r="E7" s="40" t="s">
        <v>581</v>
      </c>
      <c r="F7" s="38" t="s">
        <v>534</v>
      </c>
      <c r="G7" s="38" t="s">
        <v>97</v>
      </c>
      <c r="H7" s="38">
        <v>0</v>
      </c>
      <c r="I7" s="38" t="s">
        <v>546</v>
      </c>
      <c r="J7" s="38"/>
      <c r="K7" s="38"/>
      <c r="L7" s="38"/>
    </row>
    <row r="8" spans="2:12" s="39" customFormat="1" ht="13.8" x14ac:dyDescent="0.3">
      <c r="B8" s="38"/>
      <c r="C8" s="164"/>
      <c r="D8" s="38">
        <v>2</v>
      </c>
      <c r="E8" s="40" t="s">
        <v>582</v>
      </c>
      <c r="F8" s="38" t="s">
        <v>534</v>
      </c>
      <c r="G8" s="38" t="s">
        <v>97</v>
      </c>
      <c r="H8" s="38">
        <v>0</v>
      </c>
      <c r="I8" s="38" t="s">
        <v>546</v>
      </c>
      <c r="J8" s="38"/>
      <c r="K8" s="38"/>
      <c r="L8" s="38"/>
    </row>
    <row r="9" spans="2:12" s="39" customFormat="1" ht="13.8" x14ac:dyDescent="0.3">
      <c r="B9" s="38"/>
      <c r="C9" s="164"/>
      <c r="D9" s="38">
        <v>3</v>
      </c>
      <c r="E9" s="40" t="s">
        <v>583</v>
      </c>
      <c r="F9" s="38" t="s">
        <v>534</v>
      </c>
      <c r="G9" s="38" t="s">
        <v>97</v>
      </c>
      <c r="H9" s="38">
        <v>0</v>
      </c>
      <c r="I9" s="38" t="s">
        <v>546</v>
      </c>
      <c r="J9" s="38"/>
      <c r="K9" s="38"/>
      <c r="L9" s="38"/>
    </row>
    <row r="10" spans="2:12" s="39" customFormat="1" ht="13.8" x14ac:dyDescent="0.3">
      <c r="B10" s="38"/>
      <c r="C10" s="164"/>
      <c r="D10" s="38">
        <v>4</v>
      </c>
      <c r="E10" s="40" t="s">
        <v>584</v>
      </c>
      <c r="F10" s="38" t="s">
        <v>534</v>
      </c>
      <c r="G10" s="38" t="s">
        <v>110</v>
      </c>
      <c r="H10" s="38">
        <v>0</v>
      </c>
      <c r="I10" s="38" t="s">
        <v>546</v>
      </c>
      <c r="J10" s="38"/>
      <c r="K10" s="38"/>
      <c r="L10" s="38"/>
    </row>
    <row r="11" spans="2:12" s="39" customFormat="1" ht="13.8" x14ac:dyDescent="0.3">
      <c r="B11" s="38"/>
      <c r="C11" s="164"/>
      <c r="D11" s="38">
        <v>5</v>
      </c>
      <c r="E11" s="40" t="s">
        <v>585</v>
      </c>
      <c r="F11" s="38" t="s">
        <v>534</v>
      </c>
      <c r="G11" s="38" t="s">
        <v>98</v>
      </c>
      <c r="H11" s="38">
        <v>0</v>
      </c>
      <c r="I11" s="38" t="s">
        <v>546</v>
      </c>
      <c r="J11" s="38"/>
      <c r="K11" s="38"/>
      <c r="L11" s="38"/>
    </row>
    <row r="12" spans="2:12" s="26" customFormat="1" ht="22.2" customHeight="1" x14ac:dyDescent="0.3">
      <c r="B12" s="36"/>
      <c r="C12" s="36"/>
      <c r="D12" s="36"/>
      <c r="E12" s="36"/>
      <c r="F12" s="36"/>
      <c r="G12" s="36"/>
      <c r="H12" s="36"/>
      <c r="I12" s="36"/>
      <c r="J12" s="37"/>
      <c r="K12" s="37"/>
      <c r="L12" s="36"/>
    </row>
  </sheetData>
  <mergeCells count="4">
    <mergeCell ref="B2:L2"/>
    <mergeCell ref="B4:C4"/>
    <mergeCell ref="D4:F4"/>
    <mergeCell ref="C7:C11"/>
  </mergeCells>
  <conditionalFormatting sqref="I7:I11">
    <cfRule type="cellIs" dxfId="11" priority="1" operator="equal">
      <formula>"FUERA DE ALCANCE"</formula>
    </cfRule>
    <cfRule type="cellIs" dxfId="10" priority="2" operator="equal">
      <formula>"EN PROGRESO"</formula>
    </cfRule>
    <cfRule type="cellIs" dxfId="9" priority="3" operator="equal">
      <formula>"NO EJECUTADO"</formula>
    </cfRule>
    <cfRule type="cellIs" dxfId="8" priority="4" operator="equal">
      <formula>"BLOQUEADO"</formula>
    </cfRule>
    <cfRule type="cellIs" dxfId="7" priority="5" operator="equal">
      <formula>"FALLADO"</formula>
    </cfRule>
    <cfRule type="cellIs" dxfId="6" priority="6" operator="equal">
      <formula>"EXITOSO"</formula>
    </cfRule>
  </conditionalFormatting>
  <pageMargins left="0.7" right="0.7" top="0.75" bottom="0.75" header="0.3" footer="0.3"/>
  <pageSetup paperSize="9" orientation="portrait" horizontalDpi="0"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Catálogo!$F$2:$F$5</xm:f>
          </x14:formula1>
          <xm:sqref>I7:I11</xm:sqref>
        </x14:dataValidation>
        <x14:dataValidation type="list" allowBlank="1" showInputMessage="1" showErrorMessage="1" xr:uid="{00000000-0002-0000-0500-000001000000}">
          <x14:formula1>
            <xm:f>Catálogo!$A$2:$A$4</xm:f>
          </x14:formula1>
          <xm:sqref>F7:F11</xm:sqref>
        </x14:dataValidation>
        <x14:dataValidation type="list" allowBlank="1" showInputMessage="1" showErrorMessage="1" xr:uid="{00000000-0002-0000-0500-000002000000}">
          <x14:formula1>
            <xm:f>Catálogo!$J$2:$J$4</xm:f>
          </x14:formula1>
          <xm:sqref>G7:G11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12"/>
  <sheetViews>
    <sheetView showGridLines="0" zoomScale="80" zoomScaleNormal="80" workbookViewId="0">
      <selection activeCell="G16" sqref="G16"/>
    </sheetView>
  </sheetViews>
  <sheetFormatPr baseColWidth="10" defaultColWidth="11.5546875" defaultRowHeight="15.6" x14ac:dyDescent="0.3"/>
  <cols>
    <col min="1" max="1" width="2.33203125" style="27" customWidth="1"/>
    <col min="2" max="2" width="17.6640625" style="27" customWidth="1"/>
    <col min="3" max="3" width="13.44140625" style="27" customWidth="1"/>
    <col min="4" max="4" width="11.44140625" style="27" customWidth="1"/>
    <col min="5" max="5" width="80.33203125" style="27" customWidth="1"/>
    <col min="6" max="6" width="24.44140625" style="27" customWidth="1"/>
    <col min="7" max="7" width="10.44140625" style="27" bestFit="1" customWidth="1"/>
    <col min="8" max="8" width="11.88671875" style="27" customWidth="1"/>
    <col min="9" max="9" width="16.33203125" style="27" bestFit="1" customWidth="1"/>
    <col min="10" max="10" width="16.109375" style="27" bestFit="1" customWidth="1"/>
    <col min="11" max="11" width="13" style="27" customWidth="1"/>
    <col min="12" max="16384" width="11.5546875" style="27"/>
  </cols>
  <sheetData>
    <row r="2" spans="2:12" s="25" customFormat="1" ht="54" customHeight="1" x14ac:dyDescent="0.3">
      <c r="B2" s="165" t="s">
        <v>586</v>
      </c>
      <c r="C2" s="165"/>
      <c r="D2" s="165"/>
      <c r="E2" s="165"/>
      <c r="F2" s="165"/>
      <c r="G2" s="165"/>
      <c r="H2" s="165"/>
      <c r="I2" s="165"/>
      <c r="J2" s="165"/>
      <c r="K2" s="165"/>
      <c r="L2" s="165"/>
    </row>
    <row r="3" spans="2:12" s="57" customFormat="1" ht="9" customHeight="1" x14ac:dyDescent="0.3">
      <c r="B3" s="58"/>
      <c r="C3" s="58"/>
      <c r="D3" s="58"/>
      <c r="E3" s="58"/>
      <c r="F3" s="58"/>
      <c r="G3" s="58"/>
      <c r="H3" s="58"/>
      <c r="I3" s="59"/>
      <c r="J3" s="59"/>
      <c r="K3" s="59"/>
      <c r="L3" s="58"/>
    </row>
    <row r="4" spans="2:12" s="41" customFormat="1" ht="18" customHeight="1" x14ac:dyDescent="0.3">
      <c r="B4" s="162" t="s">
        <v>64</v>
      </c>
      <c r="C4" s="162"/>
      <c r="D4" s="163"/>
      <c r="E4" s="162"/>
      <c r="F4" s="162"/>
      <c r="G4" s="42" t="s">
        <v>67</v>
      </c>
      <c r="H4" s="43">
        <f>SUM(H7:H11)/60</f>
        <v>0</v>
      </c>
      <c r="I4" s="44"/>
      <c r="J4" s="44"/>
      <c r="K4" s="44" t="s">
        <v>66</v>
      </c>
      <c r="L4" s="43">
        <f>SUM(L7:L11)/60</f>
        <v>0</v>
      </c>
    </row>
    <row r="5" spans="2:12" s="52" customFormat="1" ht="3" customHeight="1" x14ac:dyDescent="0.3">
      <c r="B5" s="53"/>
      <c r="C5" s="53"/>
      <c r="D5" s="54"/>
      <c r="E5" s="53"/>
      <c r="F5" s="53"/>
      <c r="G5" s="60"/>
      <c r="H5" s="56"/>
      <c r="I5" s="55"/>
      <c r="J5" s="55"/>
      <c r="K5" s="55"/>
      <c r="L5" s="56"/>
    </row>
    <row r="6" spans="2:12" s="26" customFormat="1" ht="62.4" x14ac:dyDescent="0.3">
      <c r="B6" s="36" t="s">
        <v>574</v>
      </c>
      <c r="C6" s="36" t="s">
        <v>575</v>
      </c>
      <c r="D6" s="36" t="s">
        <v>576</v>
      </c>
      <c r="E6" s="36" t="s">
        <v>577</v>
      </c>
      <c r="F6" s="36" t="s">
        <v>79</v>
      </c>
      <c r="G6" s="36" t="s">
        <v>74</v>
      </c>
      <c r="H6" s="36" t="s">
        <v>578</v>
      </c>
      <c r="I6" s="36" t="s">
        <v>87</v>
      </c>
      <c r="J6" s="37" t="s">
        <v>89</v>
      </c>
      <c r="K6" s="37" t="s">
        <v>90</v>
      </c>
      <c r="L6" s="36" t="s">
        <v>579</v>
      </c>
    </row>
    <row r="7" spans="2:12" s="39" customFormat="1" ht="13.8" x14ac:dyDescent="0.3">
      <c r="B7" s="38"/>
      <c r="C7" s="164" t="s">
        <v>580</v>
      </c>
      <c r="D7" s="38">
        <v>1</v>
      </c>
      <c r="E7" s="40" t="s">
        <v>587</v>
      </c>
      <c r="F7" s="38" t="s">
        <v>534</v>
      </c>
      <c r="G7" s="38" t="s">
        <v>97</v>
      </c>
      <c r="H7" s="38">
        <v>0</v>
      </c>
      <c r="I7" s="38" t="s">
        <v>531</v>
      </c>
      <c r="J7" s="38"/>
      <c r="K7" s="38"/>
      <c r="L7" s="38"/>
    </row>
    <row r="8" spans="2:12" s="39" customFormat="1" ht="13.8" x14ac:dyDescent="0.3">
      <c r="B8" s="38"/>
      <c r="C8" s="164"/>
      <c r="D8" s="38">
        <v>2</v>
      </c>
      <c r="E8" s="40" t="s">
        <v>588</v>
      </c>
      <c r="F8" s="38" t="s">
        <v>534</v>
      </c>
      <c r="G8" s="38" t="s">
        <v>97</v>
      </c>
      <c r="H8" s="38">
        <v>0</v>
      </c>
      <c r="I8" s="38" t="s">
        <v>531</v>
      </c>
      <c r="J8" s="38"/>
      <c r="K8" s="38"/>
      <c r="L8" s="38"/>
    </row>
    <row r="9" spans="2:12" s="39" customFormat="1" ht="13.8" x14ac:dyDescent="0.3">
      <c r="B9" s="38"/>
      <c r="C9" s="164"/>
      <c r="D9" s="38">
        <v>3</v>
      </c>
      <c r="E9" s="40" t="s">
        <v>589</v>
      </c>
      <c r="F9" s="38" t="s">
        <v>534</v>
      </c>
      <c r="G9" s="38" t="s">
        <v>97</v>
      </c>
      <c r="H9" s="38">
        <v>0</v>
      </c>
      <c r="I9" s="38" t="s">
        <v>531</v>
      </c>
      <c r="J9" s="38"/>
      <c r="K9" s="38"/>
      <c r="L9" s="38"/>
    </row>
    <row r="10" spans="2:12" s="39" customFormat="1" ht="13.8" x14ac:dyDescent="0.3">
      <c r="B10" s="38"/>
      <c r="C10" s="164"/>
      <c r="D10" s="38">
        <v>4</v>
      </c>
      <c r="E10" s="40" t="s">
        <v>590</v>
      </c>
      <c r="F10" s="38" t="s">
        <v>534</v>
      </c>
      <c r="G10" s="38" t="s">
        <v>110</v>
      </c>
      <c r="H10" s="38">
        <v>0</v>
      </c>
      <c r="I10" s="38" t="s">
        <v>531</v>
      </c>
      <c r="J10" s="38"/>
      <c r="K10" s="38"/>
      <c r="L10" s="38"/>
    </row>
    <row r="11" spans="2:12" s="39" customFormat="1" ht="13.8" x14ac:dyDescent="0.3">
      <c r="B11" s="38"/>
      <c r="C11" s="164"/>
      <c r="D11" s="38">
        <v>5</v>
      </c>
      <c r="E11" s="40" t="s">
        <v>591</v>
      </c>
      <c r="F11" s="38" t="s">
        <v>534</v>
      </c>
      <c r="G11" s="38" t="s">
        <v>98</v>
      </c>
      <c r="H11" s="38">
        <v>0</v>
      </c>
      <c r="I11" s="38" t="s">
        <v>531</v>
      </c>
      <c r="J11" s="38"/>
      <c r="K11" s="38"/>
      <c r="L11" s="38">
        <v>0</v>
      </c>
    </row>
    <row r="12" spans="2:12" s="26" customFormat="1" ht="22.2" customHeight="1" x14ac:dyDescent="0.3">
      <c r="B12" s="36"/>
      <c r="C12" s="36"/>
      <c r="D12" s="36"/>
      <c r="E12" s="36"/>
      <c r="F12" s="36"/>
      <c r="G12" s="36"/>
      <c r="H12" s="36"/>
      <c r="I12" s="36"/>
      <c r="J12" s="37"/>
      <c r="K12" s="37"/>
      <c r="L12" s="36"/>
    </row>
  </sheetData>
  <mergeCells count="4">
    <mergeCell ref="B2:L2"/>
    <mergeCell ref="B4:C4"/>
    <mergeCell ref="C7:C11"/>
    <mergeCell ref="D4:F4"/>
  </mergeCells>
  <conditionalFormatting sqref="I7:I11">
    <cfRule type="cellIs" dxfId="5" priority="1" operator="equal">
      <formula>"FUERA DE ALCANCE"</formula>
    </cfRule>
    <cfRule type="cellIs" dxfId="4" priority="2" operator="equal">
      <formula>"EN PROGRESO"</formula>
    </cfRule>
    <cfRule type="cellIs" dxfId="3" priority="3" operator="equal">
      <formula>"NO EJECUTADO"</formula>
    </cfRule>
    <cfRule type="cellIs" dxfId="2" priority="4" operator="equal">
      <formula>"BLOQUEADO"</formula>
    </cfRule>
    <cfRule type="cellIs" dxfId="1" priority="5" operator="equal">
      <formula>"FALLADO"</formula>
    </cfRule>
    <cfRule type="cellIs" dxfId="0" priority="6" operator="equal">
      <formula>"EXITOSO"</formula>
    </cfRule>
  </conditionalFormatting>
  <pageMargins left="0.7" right="0.7" top="0.75" bottom="0.75" header="0.3" footer="0.3"/>
  <pageSetup paperSize="9" orientation="portrait" horizontalDpi="0" verticalDpi="0"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F67593FA-F6D5-49EB-B135-74B1F8CC6362}">
          <x14:formula1>
            <xm:f>Catálogo!$F$2:$F$5</xm:f>
          </x14:formula1>
          <xm:sqref>I7:I11</xm:sqref>
        </x14:dataValidation>
        <x14:dataValidation type="list" allowBlank="1" showInputMessage="1" showErrorMessage="1" xr:uid="{00000000-0002-0000-0400-000001000000}">
          <x14:formula1>
            <xm:f>Catálogo!$A$2:$A$4</xm:f>
          </x14:formula1>
          <xm:sqref>F7:F11</xm:sqref>
        </x14:dataValidation>
        <x14:dataValidation type="list" allowBlank="1" showInputMessage="1" showErrorMessage="1" xr:uid="{00000000-0002-0000-0400-000002000000}">
          <x14:formula1>
            <xm:f>Catálogo!$G$2:$G$4</xm:f>
          </x14:formula1>
          <xm:sqref>G7:G11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c46eef7-ddcb-4074-86de-942bb8e66aaf">
      <UserInfo>
        <DisplayName/>
        <AccountId xsi:nil="true"/>
        <AccountType/>
      </UserInfo>
    </SharedWithUsers>
    <MediaLengthInSeconds xmlns="90fe398b-24ff-40a0-b08f-55006e9794a9" xsi:nil="true"/>
    <lcf76f155ced4ddcb4097134ff3c332f xmlns="90fe398b-24ff-40a0-b08f-55006e9794a9">
      <Terms xmlns="http://schemas.microsoft.com/office/infopath/2007/PartnerControls"/>
    </lcf76f155ced4ddcb4097134ff3c332f>
    <TaxCatchAll xmlns="dc46eef7-ddcb-4074-86de-942bb8e66a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B4B71DE8EF44C4CB5DE5C991FF32B8B" ma:contentTypeVersion="17" ma:contentTypeDescription="Crear nuevo documento." ma:contentTypeScope="" ma:versionID="76c3d0276175462fcd933385cb7e8546">
  <xsd:schema xmlns:xsd="http://www.w3.org/2001/XMLSchema" xmlns:xs="http://www.w3.org/2001/XMLSchema" xmlns:p="http://schemas.microsoft.com/office/2006/metadata/properties" xmlns:ns2="dc46eef7-ddcb-4074-86de-942bb8e66aaf" xmlns:ns3="90fe398b-24ff-40a0-b08f-55006e9794a9" targetNamespace="http://schemas.microsoft.com/office/2006/metadata/properties" ma:root="true" ma:fieldsID="0e5421648d42e8b32ad91692f09ed94f" ns2:_="" ns3:_="">
    <xsd:import namespace="dc46eef7-ddcb-4074-86de-942bb8e66aaf"/>
    <xsd:import namespace="90fe398b-24ff-40a0-b08f-55006e9794a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ObjectDetectorVersions"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46eef7-ddcb-4074-86de-942bb8e66aaf" elementFormDefault="qualified">
    <xsd:import namespace="http://schemas.microsoft.com/office/2006/documentManagement/types"/>
    <xsd:import namespace="http://schemas.microsoft.com/office/infopath/2007/PartnerControls"/>
    <xsd:element name="SharedWithUsers" ma:index="8" nillable="true" ma:displayName="Compartido con"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19" nillable="true" ma:displayName="Taxonomy Catch All Column" ma:hidden="true" ma:list="{5d509191-08f0-45d5-948f-ab2985f25f98}" ma:internalName="TaxCatchAll" ma:showField="CatchAllData" ma:web="dc46eef7-ddcb-4074-86de-942bb8e66aa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0fe398b-24ff-40a0-b08f-55006e9794a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Etiquetas de imagen" ma:readOnly="false" ma:fieldId="{5cf76f15-5ced-4ddc-b409-7134ff3c332f}" ma:taxonomyMulti="true" ma:sspId="aac8439e-0f4c-460c-87ac-674f609d5c54"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Tipo de contenido"/>
        <xsd:element ref="dc:title" minOccurs="0" maxOccurs="1" ma:index="3"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39F2C8-1028-4680-95F6-BC70C2AC777B}">
  <ds:schemaRefs>
    <ds:schemaRef ds:uri="http://schemas.microsoft.com/sharepoint/v3/contenttype/forms"/>
  </ds:schemaRefs>
</ds:datastoreItem>
</file>

<file path=customXml/itemProps2.xml><?xml version="1.0" encoding="utf-8"?>
<ds:datastoreItem xmlns:ds="http://schemas.openxmlformats.org/officeDocument/2006/customXml" ds:itemID="{FC5A631E-C87E-4CE9-A8FE-0EDD9EEFDD1D}">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terms/"/>
    <ds:schemaRef ds:uri="http://schemas.microsoft.com/office/infopath/2007/PartnerControls"/>
    <ds:schemaRef ds:uri="a702de2d-5fbf-40d2-b1bf-89e7b3e9c63d"/>
    <ds:schemaRef ds:uri="0e388295-7550-453d-98b9-86189f2ba2c7"/>
    <ds:schemaRef ds:uri="http://purl.org/dc/dcmitype/"/>
    <ds:schemaRef ds:uri="dc46eef7-ddcb-4074-86de-942bb8e66aaf"/>
    <ds:schemaRef ds:uri="90fe398b-24ff-40a0-b08f-55006e9794a9"/>
  </ds:schemaRefs>
</ds:datastoreItem>
</file>

<file path=customXml/itemProps3.xml><?xml version="1.0" encoding="utf-8"?>
<ds:datastoreItem xmlns:ds="http://schemas.openxmlformats.org/officeDocument/2006/customXml" ds:itemID="{D32FAACE-4F6D-4467-BC2F-4FE87D21AA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46eef7-ddcb-4074-86de-942bb8e66aaf"/>
    <ds:schemaRef ds:uri="90fe398b-24ff-40a0-b08f-55006e9794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Tablero de avances</vt:lpstr>
      <vt:lpstr>Diseño &amp; Ejecución</vt:lpstr>
      <vt:lpstr>Comentarios</vt:lpstr>
      <vt:lpstr>Defectos</vt:lpstr>
      <vt:lpstr>Catálogo</vt:lpstr>
      <vt:lpstr>Cierre</vt:lpstr>
      <vt:lpstr>Análisis</vt:lpstr>
      <vt:lpstr>'Tablero de avances'!Área_de_impresión</vt:lpstr>
    </vt:vector>
  </TitlesOfParts>
  <Manager/>
  <Company>Everis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 Gabriela Ruiz Lechuga</dc:creator>
  <cp:keywords/>
  <dc:description/>
  <cp:lastModifiedBy>Jose Francisco Soto Olivas</cp:lastModifiedBy>
  <cp:revision/>
  <dcterms:created xsi:type="dcterms:W3CDTF">2021-06-01T17:34:33Z</dcterms:created>
  <dcterms:modified xsi:type="dcterms:W3CDTF">2023-12-19T17:17:12Z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0x0101009B4B71DE8EF44C4CB5DE5C991FF32B8B</vt:lpwstr>
  </property>
  <property fmtid="{D5CDD505-2E9C-101B-9397-08002B2CF9AE}" pid="3" name="Order">
    <vt:r8>1428400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MediaServiceImageTags">
    <vt:lpwstr/>
  </property>
</Properties>
</file>