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FIN513/Homework/HW7/"/>
    </mc:Choice>
  </mc:AlternateContent>
  <bookViews>
    <workbookView xWindow="5200" yWindow="1180" windowWidth="28160" windowHeight="16880" tabRatio="500"/>
  </bookViews>
  <sheets>
    <sheet name="Sheet1" sheetId="1" r:id="rId1"/>
  </sheets>
  <definedNames>
    <definedName name="solver_adj" localSheetId="0" hidden="1">Sheet1!$D$2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Sheet1!$E$2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0" iterate="1" iterateCount="30000" iterateDelta="5.0000000000000002E-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4" i="1"/>
  <c r="F4" i="1"/>
  <c r="G4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E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</calcChain>
</file>

<file path=xl/sharedStrings.xml><?xml version="1.0" encoding="utf-8"?>
<sst xmlns="http://schemas.openxmlformats.org/spreadsheetml/2006/main" count="46" uniqueCount="45">
  <si>
    <t>Maturity</t>
  </si>
  <si>
    <t>yield</t>
  </si>
  <si>
    <t>3 months</t>
  </si>
  <si>
    <t>6 months</t>
  </si>
  <si>
    <t>9 months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</si>
  <si>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</si>
  <si>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</si>
  <si>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</si>
  <si>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</si>
  <si>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</si>
  <si>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</si>
  <si>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</si>
  <si>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</si>
  <si>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</si>
  <si>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</si>
  <si>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</si>
  <si>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</si>
  <si>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</si>
  <si>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</si>
  <si>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</si>
  <si>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</si>
  <si>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</si>
  <si>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</si>
  <si>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</si>
  <si>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</si>
  <si>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</si>
  <si>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</si>
  <si>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</si>
  <si>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</si>
  <si>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</si>
  <si>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</si>
  <si>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</si>
  <si>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</si>
  <si>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</si>
  <si>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</si>
  <si>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Year Fraction</t>
  </si>
  <si>
    <t>yield(real)</t>
  </si>
  <si>
    <t>kappa</t>
  </si>
  <si>
    <t>b</t>
  </si>
  <si>
    <t>r*</t>
  </si>
  <si>
    <t>G1</t>
  </si>
  <si>
    <t>Bond</t>
  </si>
  <si>
    <t>G0</t>
  </si>
  <si>
    <t>AbsError</t>
  </si>
  <si>
    <t>Avg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</si>
</sst>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Sheet1!$D$4:$D$36</c:f>
              <c:numCache>
                <c:formatCode>General</c:formatCode>
                <c:ptCount val="33"/>
                <c:pt idx="0">
                  <c:v>0.03675228</c:v>
                </c:pt>
                <c:pt idx="1">
                  <c:v>0.03785027</c:v>
                </c:pt>
                <c:pt idx="2">
                  <c:v>0.03840341</c:v>
                </c:pt>
                <c:pt idx="3">
                  <c:v>0.0386461</c:v>
                </c:pt>
                <c:pt idx="4">
                  <c:v>0.03852624</c:v>
                </c:pt>
                <c:pt idx="5">
                  <c:v>0.03819241</c:v>
                </c:pt>
                <c:pt idx="6">
                  <c:v>0.03805419</c:v>
                </c:pt>
                <c:pt idx="7">
                  <c:v>0.03809646</c:v>
                </c:pt>
                <c:pt idx="8">
                  <c:v>0.03826016</c:v>
                </c:pt>
                <c:pt idx="9">
                  <c:v>0.03849541</c:v>
                </c:pt>
                <c:pt idx="10">
                  <c:v>0.03876675</c:v>
                </c:pt>
                <c:pt idx="11">
                  <c:v>0.0390507</c:v>
                </c:pt>
                <c:pt idx="12">
                  <c:v>0.03933243</c:v>
                </c:pt>
                <c:pt idx="13">
                  <c:v>0.03960311</c:v>
                </c:pt>
                <c:pt idx="14">
                  <c:v>0.03985793</c:v>
                </c:pt>
                <c:pt idx="15">
                  <c:v>0.04009466</c:v>
                </c:pt>
                <c:pt idx="16">
                  <c:v>0.04031273</c:v>
                </c:pt>
                <c:pt idx="17">
                  <c:v>0.04051255</c:v>
                </c:pt>
                <c:pt idx="18">
                  <c:v>0.04069511</c:v>
                </c:pt>
                <c:pt idx="19">
                  <c:v>0.04086165</c:v>
                </c:pt>
                <c:pt idx="20">
                  <c:v>0.04101357</c:v>
                </c:pt>
                <c:pt idx="21">
                  <c:v>0.04115224</c:v>
                </c:pt>
                <c:pt idx="22">
                  <c:v>0.04127897</c:v>
                </c:pt>
                <c:pt idx="23">
                  <c:v>0.04139499</c:v>
                </c:pt>
                <c:pt idx="24">
                  <c:v>0.04150143</c:v>
                </c:pt>
                <c:pt idx="25">
                  <c:v>0.04159929</c:v>
                </c:pt>
                <c:pt idx="26">
                  <c:v>0.04168946</c:v>
                </c:pt>
                <c:pt idx="27">
                  <c:v>0.04177275</c:v>
                </c:pt>
                <c:pt idx="28">
                  <c:v>0.04184987</c:v>
                </c:pt>
                <c:pt idx="29">
                  <c:v>0.04192145</c:v>
                </c:pt>
                <c:pt idx="30">
                  <c:v>0.04198802</c:v>
                </c:pt>
                <c:pt idx="31">
                  <c:v>0.04205008</c:v>
                </c:pt>
                <c:pt idx="32">
                  <c:v>0.04210807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Sheet1!$H$4:$H$36</c:f>
              <c:numCache>
                <c:formatCode>General</c:formatCode>
                <c:ptCount val="33"/>
                <c:pt idx="0">
                  <c:v>0.036868266865049</c:v>
                </c:pt>
                <c:pt idx="1">
                  <c:v>0.0369815014550984</c:v>
                </c:pt>
                <c:pt idx="2">
                  <c:v>0.0370920655446353</c:v>
                </c:pt>
                <c:pt idx="3">
                  <c:v>0.0372000380905098</c:v>
                </c:pt>
                <c:pt idx="4">
                  <c:v>0.0376074992225742</c:v>
                </c:pt>
                <c:pt idx="5">
                  <c:v>0.03797914868699</c:v>
                </c:pt>
                <c:pt idx="6">
                  <c:v>0.0383188967349822</c:v>
                </c:pt>
                <c:pt idx="7">
                  <c:v>0.0386301595352832</c:v>
                </c:pt>
                <c:pt idx="8">
                  <c:v>0.0389159280228867</c:v>
                </c:pt>
                <c:pt idx="9">
                  <c:v>0.0391788265224902</c:v>
                </c:pt>
                <c:pt idx="10">
                  <c:v>0.0394211627291679</c:v>
                </c:pt>
                <c:pt idx="11">
                  <c:v>0.0396449703771503</c:v>
                </c:pt>
                <c:pt idx="12">
                  <c:v>0.03985204571669</c:v>
                </c:pt>
                <c:pt idx="13">
                  <c:v>0.0400439787421772</c:v>
                </c:pt>
                <c:pt idx="14">
                  <c:v>0.040222179966347</c:v>
                </c:pt>
                <c:pt idx="15">
                  <c:v>0.0403879034109335</c:v>
                </c:pt>
                <c:pt idx="16">
                  <c:v>0.0405422663795834</c:v>
                </c:pt>
                <c:pt idx="17">
                  <c:v>0.040686266491</c:v>
                </c:pt>
                <c:pt idx="18">
                  <c:v>0.0408207963764317</c:v>
                </c:pt>
                <c:pt idx="19">
                  <c:v>0.0409466563834808</c:v>
                </c:pt>
                <c:pt idx="20">
                  <c:v>0.0410645655758966</c:v>
                </c:pt>
                <c:pt idx="21">
                  <c:v>0.0411751712749464</c:v>
                </c:pt>
                <c:pt idx="22">
                  <c:v>0.0412790573508027</c:v>
                </c:pt>
                <c:pt idx="23">
                  <c:v>0.041376751441038</c:v>
                </c:pt>
                <c:pt idx="24">
                  <c:v>0.0414687312468514</c:v>
                </c:pt>
                <c:pt idx="25">
                  <c:v>0.0415554300352807</c:v>
                </c:pt>
                <c:pt idx="26">
                  <c:v>0.0416372414567433</c:v>
                </c:pt>
                <c:pt idx="27">
                  <c:v>0.0417145237712305</c:v>
                </c:pt>
                <c:pt idx="28">
                  <c:v>0.0417876035629154</c:v>
                </c:pt>
                <c:pt idx="29">
                  <c:v>0.041856779011429</c:v>
                </c:pt>
                <c:pt idx="30">
                  <c:v>0.0419223227782895</c:v>
                </c:pt>
                <c:pt idx="31">
                  <c:v>0.0419844845586732</c:v>
                </c:pt>
                <c:pt idx="32">
                  <c:v>0.0420434933416501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486800"/>
        <c:axId val="892396816"/>
      </c:lineChart>
      <c:catAx>
        <c:axId val="81448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96816"/>
        <c:crosses val="autoZero"/>
        <c:auto val="1"/>
        <c:lblAlgn val="ctr"/>
        <c:lblOffset val="100"/>
        <c:noMultiLvlLbl val="0"/>
      </c:catAx>
      <c:valAx>
        <c:axId val="8923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3</xdr:row>
      <xdr:rowOff>82550</xdr:rowOff>
    </xdr:from>
    <xdr:to>
      <xdr:col>14</xdr:col>
      <xdr:colOff>736600</xdr:colOff>
      <xdr:row>16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/>
  </sheetViews>
  <sheetFormatPr baseColWidth="10" defaultRowHeight="16" x14ac:dyDescent="0.2"/>
  <sheetData>
    <row r="1" spans="1:9" x14ac:dyDescent="0.2">
      <c r="A1" t="s">
        <v>37</v>
      </c>
      <c r="B1" t="s">
        <v>38</v>
      </c>
      <c r="D1" t="s">
        <v>39</v>
      </c>
      <c r="E1" t="s">
        <v>44</v>
      </c>
    </row>
    <row r="2" spans="1:9" x14ac:dyDescent="0.2">
      <c r="A2">
        <v>0.1</v>
      </c>
      <c r="B2">
        <v>6.4999999999999997E-3</v>
      </c>
      <c r="D2">
        <v>4.6143558979111633E-2</v>
      </c>
      <c r="E2">
        <f>AVERAGE(I4:I36)</f>
        <v>3.3619467428454687E-4</v>
      </c>
    </row>
    <row r="3" spans="1:9" x14ac:dyDescent="0.2">
      <c r="A3" s="1" t="s">
        <v>0</v>
      </c>
      <c r="B3" t="s">
        <v>35</v>
      </c>
      <c r="C3" s="2" t="s">
        <v>1</v>
      </c>
      <c r="D3" t="s">
        <v>36</v>
      </c>
      <c r="E3" t="s">
        <v>40</v>
      </c>
      <c r="F3" t="s">
        <v>42</v>
      </c>
      <c r="G3" t="s">
        <v>41</v>
      </c>
      <c r="H3" t="s">
        <v>1</v>
      </c>
      <c r="I3" t="s">
        <v>43</v>
      </c>
    </row>
    <row r="4" spans="1:9" x14ac:dyDescent="0.2">
      <c r="A4" s="3" t="s">
        <v>2</v>
      </c>
      <c r="B4">
        <v>0.25</v>
      </c>
      <c r="C4" s="4">
        <v>3.6752280000000002</v>
      </c>
      <c r="D4">
        <f>C4 / 100</f>
        <v>3.6752279999999998E-2</v>
      </c>
      <c r="E4">
        <f>(1 / $A$2) * (1 - EXP(-$A$2 * B4))</f>
        <v>0.24690087971667385</v>
      </c>
      <c r="F4">
        <f>(1 / ($A$2^2)) * (E4 - B4) * ($D$2 * $A$2^2 - ($B$2^2 / 2)) - ($B$2 * E4)^2 / (4 * $A$2)</f>
        <v>-1.4289645266875905E-4</v>
      </c>
      <c r="G4">
        <f>EXP(F4 - $D$4 * E4)</f>
        <v>0.990825280238391</v>
      </c>
      <c r="H4">
        <f>-LN(G4) / B4</f>
        <v>3.6868266865048974E-2</v>
      </c>
      <c r="I4">
        <f>ABS(D4 - H4)</f>
        <v>1.1598686504897537E-4</v>
      </c>
    </row>
    <row r="5" spans="1:9" x14ac:dyDescent="0.2">
      <c r="A5" s="3" t="s">
        <v>3</v>
      </c>
      <c r="B5">
        <v>0.5</v>
      </c>
      <c r="C5" s="4">
        <v>3.7850269999999999</v>
      </c>
      <c r="D5">
        <f t="shared" ref="D5:D36" si="0">C5 / 100</f>
        <v>3.7850269999999998E-2</v>
      </c>
      <c r="E5">
        <f t="shared" ref="E5:E36" si="1">(1 / $A$2) * (1 - EXP(-$A$2 * B5))</f>
        <v>0.48770575499285984</v>
      </c>
      <c r="F5">
        <f t="shared" ref="F5:F36" si="2">(1 / ($A$2^2)) * (E5 - B5) * ($D$2 * $A$2^2 - ($B$2^2 / 2)) - ($B$2 * E5)^2 / (4 * $A$2)</f>
        <v>-5.664522624402766E-4</v>
      </c>
      <c r="G5">
        <f t="shared" ref="G5:G36" si="3">EXP(F5 - $D$4 * E5)</f>
        <v>0.98167915436775877</v>
      </c>
      <c r="H5">
        <f t="shared" ref="H5:H36" si="4">-LN(G5) / B5</f>
        <v>3.6981501455098417E-2</v>
      </c>
      <c r="I5">
        <f t="shared" ref="I5:I36" si="5">ABS(D5 - H5)</f>
        <v>8.6876854490158112E-4</v>
      </c>
    </row>
    <row r="6" spans="1:9" x14ac:dyDescent="0.2">
      <c r="A6" s="3" t="s">
        <v>4</v>
      </c>
      <c r="B6">
        <v>0.75</v>
      </c>
      <c r="C6" s="4">
        <v>3.840341</v>
      </c>
      <c r="D6">
        <f t="shared" si="0"/>
        <v>3.8403409999999999E-2</v>
      </c>
      <c r="E6">
        <f t="shared" si="1"/>
        <v>0.72256513671447142</v>
      </c>
      <c r="F6">
        <f t="shared" si="2"/>
        <v>-1.2631329357079668E-3</v>
      </c>
      <c r="G6">
        <f t="shared" si="3"/>
        <v>0.97256433721502433</v>
      </c>
      <c r="H6">
        <f t="shared" si="4"/>
        <v>3.709206554463531E-2</v>
      </c>
      <c r="I6">
        <f t="shared" si="5"/>
        <v>1.3113444553646894E-3</v>
      </c>
    </row>
    <row r="7" spans="1:9" x14ac:dyDescent="0.2">
      <c r="A7" s="3" t="s">
        <v>5</v>
      </c>
      <c r="B7">
        <v>1</v>
      </c>
      <c r="C7" s="4">
        <v>3.8646099999999999</v>
      </c>
      <c r="D7">
        <f t="shared" si="0"/>
        <v>3.8646099999999996E-2</v>
      </c>
      <c r="E7">
        <f t="shared" si="1"/>
        <v>0.95162581964040482</v>
      </c>
      <c r="F7">
        <f t="shared" si="2"/>
        <v>-2.2256195118560565E-3</v>
      </c>
      <c r="G7">
        <f t="shared" si="3"/>
        <v>0.96348338269464762</v>
      </c>
      <c r="H7">
        <f t="shared" si="4"/>
        <v>3.7200038090509764E-2</v>
      </c>
      <c r="I7">
        <f t="shared" si="5"/>
        <v>1.4460619094902316E-3</v>
      </c>
    </row>
    <row r="8" spans="1:9" x14ac:dyDescent="0.2">
      <c r="A8" s="3" t="s">
        <v>6</v>
      </c>
      <c r="B8">
        <v>2</v>
      </c>
      <c r="C8" s="4">
        <v>3.852624</v>
      </c>
      <c r="D8">
        <f t="shared" si="0"/>
        <v>3.8526240000000003E-2</v>
      </c>
      <c r="E8">
        <f t="shared" si="1"/>
        <v>1.8126924692201818</v>
      </c>
      <c r="F8">
        <f t="shared" si="2"/>
        <v>-8.5944172624770193E-3</v>
      </c>
      <c r="G8">
        <f t="shared" si="3"/>
        <v>0.92754404436212023</v>
      </c>
      <c r="H8">
        <f t="shared" si="4"/>
        <v>3.7607499222574232E-2</v>
      </c>
      <c r="I8">
        <f t="shared" si="5"/>
        <v>9.1874077742577082E-4</v>
      </c>
    </row>
    <row r="9" spans="1:9" x14ac:dyDescent="0.2">
      <c r="A9" s="3" t="s">
        <v>7</v>
      </c>
      <c r="B9">
        <v>3</v>
      </c>
      <c r="C9" s="4">
        <v>3.8192409999999999</v>
      </c>
      <c r="D9">
        <f t="shared" si="0"/>
        <v>3.8192409999999996E-2</v>
      </c>
      <c r="E9">
        <f t="shared" si="1"/>
        <v>2.5918177931828215</v>
      </c>
      <c r="F9">
        <f t="shared" si="2"/>
        <v>-1.8682232816932997E-2</v>
      </c>
      <c r="G9">
        <f t="shared" si="3"/>
        <v>0.8923137718779165</v>
      </c>
      <c r="H9">
        <f t="shared" si="4"/>
        <v>3.7979148686990045E-2</v>
      </c>
      <c r="I9">
        <f t="shared" si="5"/>
        <v>2.132613130099506E-4</v>
      </c>
    </row>
    <row r="10" spans="1:9" x14ac:dyDescent="0.2">
      <c r="A10" s="3" t="s">
        <v>8</v>
      </c>
      <c r="B10">
        <v>4</v>
      </c>
      <c r="C10" s="4">
        <v>3.8054190000000001</v>
      </c>
      <c r="D10">
        <f t="shared" si="0"/>
        <v>3.8054190000000002E-2</v>
      </c>
      <c r="E10">
        <f t="shared" si="1"/>
        <v>3.2967995396436067</v>
      </c>
      <c r="F10">
        <f t="shared" si="2"/>
        <v>-3.2110687155076083E-2</v>
      </c>
      <c r="G10">
        <f t="shared" si="3"/>
        <v>0.85789326505099173</v>
      </c>
      <c r="H10">
        <f t="shared" si="4"/>
        <v>3.8318896734982247E-2</v>
      </c>
      <c r="I10">
        <f t="shared" si="5"/>
        <v>2.6470673498224517E-4</v>
      </c>
    </row>
    <row r="11" spans="1:9" x14ac:dyDescent="0.2">
      <c r="A11" s="3" t="s">
        <v>9</v>
      </c>
      <c r="B11">
        <v>5</v>
      </c>
      <c r="C11" s="4">
        <v>3.8096459999999999</v>
      </c>
      <c r="D11">
        <f t="shared" si="0"/>
        <v>3.8096459999999999E-2</v>
      </c>
      <c r="E11">
        <f t="shared" si="1"/>
        <v>3.9346934028736658</v>
      </c>
      <c r="F11">
        <f t="shared" si="2"/>
        <v>-4.8541844019850323E-2</v>
      </c>
      <c r="G11">
        <f t="shared" si="3"/>
        <v>0.82435765354702484</v>
      </c>
      <c r="H11">
        <f t="shared" si="4"/>
        <v>3.8630159535283218E-2</v>
      </c>
      <c r="I11">
        <f t="shared" si="5"/>
        <v>5.3369953528321912E-4</v>
      </c>
    </row>
    <row r="12" spans="1:9" x14ac:dyDescent="0.2">
      <c r="A12" s="3" t="s">
        <v>10</v>
      </c>
      <c r="B12">
        <v>6</v>
      </c>
      <c r="C12" s="4">
        <v>3.8260160000000001</v>
      </c>
      <c r="D12">
        <f t="shared" si="0"/>
        <v>3.8260160000000001E-2</v>
      </c>
      <c r="E12">
        <f t="shared" si="1"/>
        <v>4.5118836390597359</v>
      </c>
      <c r="F12">
        <f t="shared" si="2"/>
        <v>-6.7673557307178084E-2</v>
      </c>
      <c r="G12">
        <f t="shared" si="3"/>
        <v>0.79176110470896288</v>
      </c>
      <c r="H12">
        <f t="shared" si="4"/>
        <v>3.891592802288673E-2</v>
      </c>
      <c r="I12">
        <f t="shared" si="5"/>
        <v>6.5576802288672825E-4</v>
      </c>
    </row>
    <row r="13" spans="1:9" x14ac:dyDescent="0.2">
      <c r="A13" s="3" t="s">
        <v>11</v>
      </c>
      <c r="B13">
        <v>7</v>
      </c>
      <c r="C13" s="4">
        <v>3.8495409999999999</v>
      </c>
      <c r="D13">
        <f t="shared" si="0"/>
        <v>3.8495410000000001E-2</v>
      </c>
      <c r="E13">
        <f t="shared" si="1"/>
        <v>5.0341469620859058</v>
      </c>
      <c r="F13">
        <f t="shared" si="2"/>
        <v>-8.9235406945700965E-2</v>
      </c>
      <c r="G13">
        <f t="shared" si="3"/>
        <v>0.76014065864843627</v>
      </c>
      <c r="H13">
        <f t="shared" si="4"/>
        <v>3.9178826522490218E-2</v>
      </c>
      <c r="I13">
        <f t="shared" si="5"/>
        <v>6.8341652249021695E-4</v>
      </c>
    </row>
    <row r="14" spans="1:9" x14ac:dyDescent="0.2">
      <c r="A14" s="3" t="s">
        <v>12</v>
      </c>
      <c r="B14">
        <v>8</v>
      </c>
      <c r="C14" s="4">
        <v>3.8766750000000001</v>
      </c>
      <c r="D14">
        <f t="shared" si="0"/>
        <v>3.8766750000000003E-2</v>
      </c>
      <c r="E14">
        <f t="shared" si="1"/>
        <v>5.5067103588277844</v>
      </c>
      <c r="F14">
        <f t="shared" si="2"/>
        <v>-0.11298514084680415</v>
      </c>
      <c r="G14">
        <f t="shared" si="3"/>
        <v>0.72951941165941603</v>
      </c>
      <c r="H14">
        <f t="shared" si="4"/>
        <v>3.9421162729167923E-2</v>
      </c>
      <c r="I14">
        <f t="shared" si="5"/>
        <v>6.5441272916792054E-4</v>
      </c>
    </row>
    <row r="15" spans="1:9" x14ac:dyDescent="0.2">
      <c r="A15" s="3" t="s">
        <v>13</v>
      </c>
      <c r="B15">
        <v>9</v>
      </c>
      <c r="C15" s="4">
        <v>3.9050699999999998</v>
      </c>
      <c r="D15">
        <f t="shared" si="0"/>
        <v>3.9050700000000001E-2</v>
      </c>
      <c r="E15">
        <f t="shared" si="1"/>
        <v>5.9343034025940087</v>
      </c>
      <c r="F15">
        <f t="shared" si="2"/>
        <v>-0.13870555313726543</v>
      </c>
      <c r="G15">
        <f t="shared" si="3"/>
        <v>0.69990915327666636</v>
      </c>
      <c r="H15">
        <f t="shared" si="4"/>
        <v>3.9644970377150347E-2</v>
      </c>
      <c r="I15">
        <f t="shared" si="5"/>
        <v>5.9427037715034658E-4</v>
      </c>
    </row>
    <row r="16" spans="1:9" x14ac:dyDescent="0.2">
      <c r="A16" s="3" t="s">
        <v>14</v>
      </c>
      <c r="B16">
        <v>10</v>
      </c>
      <c r="C16" s="4">
        <v>3.933243</v>
      </c>
      <c r="D16">
        <f t="shared" si="0"/>
        <v>3.9332430000000002E-2</v>
      </c>
      <c r="E16">
        <f t="shared" si="1"/>
        <v>6.3212055882855767</v>
      </c>
      <c r="F16">
        <f t="shared" si="2"/>
        <v>-0.16620173944866409</v>
      </c>
      <c r="G16">
        <f t="shared" si="3"/>
        <v>0.67131254729864698</v>
      </c>
      <c r="H16">
        <f t="shared" si="4"/>
        <v>3.9852045716690029E-2</v>
      </c>
      <c r="I16">
        <f t="shared" si="5"/>
        <v>5.1961571669002782E-4</v>
      </c>
    </row>
    <row r="17" spans="1:9" x14ac:dyDescent="0.2">
      <c r="A17" s="3" t="s">
        <v>15</v>
      </c>
      <c r="B17">
        <v>11</v>
      </c>
      <c r="C17" s="4">
        <v>3.9603109999999999</v>
      </c>
      <c r="D17">
        <f t="shared" si="0"/>
        <v>3.9603109999999997E-2</v>
      </c>
      <c r="E17">
        <f t="shared" si="1"/>
        <v>6.671289163019205</v>
      </c>
      <c r="F17">
        <f t="shared" si="2"/>
        <v>-0.19529867888370131</v>
      </c>
      <c r="G17">
        <f t="shared" si="3"/>
        <v>0.64372493340394532</v>
      </c>
      <c r="H17">
        <f t="shared" si="4"/>
        <v>4.0043978742177161E-2</v>
      </c>
      <c r="I17">
        <f t="shared" si="5"/>
        <v>4.4086874217716399E-4</v>
      </c>
    </row>
    <row r="18" spans="1:9" x14ac:dyDescent="0.2">
      <c r="A18" s="3" t="s">
        <v>16</v>
      </c>
      <c r="B18">
        <v>12</v>
      </c>
      <c r="C18" s="4">
        <v>3.9857930000000001</v>
      </c>
      <c r="D18">
        <f t="shared" si="0"/>
        <v>3.985793E-2</v>
      </c>
      <c r="E18">
        <f t="shared" si="1"/>
        <v>6.9880578808779799</v>
      </c>
      <c r="F18">
        <f t="shared" si="2"/>
        <v>-0.22583909970192961</v>
      </c>
      <c r="G18">
        <f t="shared" si="3"/>
        <v>0.61713581385698102</v>
      </c>
      <c r="H18">
        <f t="shared" si="4"/>
        <v>4.0222179966346985E-2</v>
      </c>
      <c r="I18">
        <f t="shared" si="5"/>
        <v>3.6424996634698559E-4</v>
      </c>
    </row>
    <row r="19" spans="1:9" x14ac:dyDescent="0.2">
      <c r="A19" s="3" t="s">
        <v>17</v>
      </c>
      <c r="B19">
        <v>13</v>
      </c>
      <c r="C19" s="4">
        <v>4.0094659999999998</v>
      </c>
      <c r="D19">
        <f t="shared" si="0"/>
        <v>4.0094659999999997E-2</v>
      </c>
      <c r="E19">
        <f t="shared" si="1"/>
        <v>7.2746820696598746</v>
      </c>
      <c r="F19">
        <f t="shared" si="2"/>
        <v>-0.25768159200701685</v>
      </c>
      <c r="G19">
        <f t="shared" si="3"/>
        <v>0.59153007926232959</v>
      </c>
      <c r="H19">
        <f t="shared" si="4"/>
        <v>4.038790341093354E-2</v>
      </c>
      <c r="I19">
        <f t="shared" si="5"/>
        <v>2.9324341093354273E-4</v>
      </c>
    </row>
    <row r="20" spans="1:9" x14ac:dyDescent="0.2">
      <c r="A20" s="3" t="s">
        <v>18</v>
      </c>
      <c r="B20">
        <v>14</v>
      </c>
      <c r="C20" s="4">
        <v>4.0312729999999997</v>
      </c>
      <c r="D20">
        <f t="shared" si="0"/>
        <v>4.0312729999999998E-2</v>
      </c>
      <c r="E20">
        <f t="shared" si="1"/>
        <v>7.5340303605839356</v>
      </c>
      <c r="F20">
        <f t="shared" si="2"/>
        <v>-0.29069893597348639</v>
      </c>
      <c r="G20">
        <f t="shared" si="3"/>
        <v>0.56688901831101546</v>
      </c>
      <c r="H20">
        <f t="shared" si="4"/>
        <v>4.0542266379583435E-2</v>
      </c>
      <c r="I20">
        <f t="shared" si="5"/>
        <v>2.2953637958343653E-4</v>
      </c>
    </row>
    <row r="21" spans="1:9" x14ac:dyDescent="0.2">
      <c r="A21" s="3" t="s">
        <v>19</v>
      </c>
      <c r="B21">
        <v>15</v>
      </c>
      <c r="C21" s="4">
        <v>4.0512550000000003</v>
      </c>
      <c r="D21">
        <f t="shared" si="0"/>
        <v>4.0512550000000001E-2</v>
      </c>
      <c r="E21">
        <f t="shared" si="1"/>
        <v>7.7686983985157019</v>
      </c>
      <c r="F21">
        <f t="shared" si="2"/>
        <v>-0.32477661858719958</v>
      </c>
      <c r="G21">
        <f t="shared" si="3"/>
        <v>0.54319114883053721</v>
      </c>
      <c r="H21">
        <f t="shared" si="4"/>
        <v>4.068626649100001E-2</v>
      </c>
      <c r="I21">
        <f t="shared" si="5"/>
        <v>1.7371649100000885E-4</v>
      </c>
    </row>
    <row r="22" spans="1:9" x14ac:dyDescent="0.2">
      <c r="A22" s="3" t="s">
        <v>20</v>
      </c>
      <c r="B22">
        <v>16</v>
      </c>
      <c r="C22" s="4">
        <v>4.0695110000000003</v>
      </c>
      <c r="D22">
        <f t="shared" si="0"/>
        <v>4.0695110000000007E-2</v>
      </c>
      <c r="E22">
        <f t="shared" si="1"/>
        <v>7.9810348200534467</v>
      </c>
      <c r="F22">
        <f t="shared" si="2"/>
        <v>-0.35981151562655372</v>
      </c>
      <c r="G22">
        <f t="shared" si="3"/>
        <v>0.52041290104289539</v>
      </c>
      <c r="H22">
        <f t="shared" si="4"/>
        <v>4.0820796376431726E-2</v>
      </c>
      <c r="I22">
        <f t="shared" si="5"/>
        <v>1.2568637643171898E-4</v>
      </c>
    </row>
    <row r="23" spans="1:9" x14ac:dyDescent="0.2">
      <c r="A23" s="3" t="s">
        <v>21</v>
      </c>
      <c r="B23">
        <v>17</v>
      </c>
      <c r="C23" s="4">
        <v>4.0861650000000003</v>
      </c>
      <c r="D23">
        <f t="shared" si="0"/>
        <v>4.0861649999999999E-2</v>
      </c>
      <c r="E23">
        <f t="shared" si="1"/>
        <v>8.1731647594726535</v>
      </c>
      <c r="F23">
        <f t="shared" si="2"/>
        <v>-0.39571071879290254</v>
      </c>
      <c r="G23">
        <f t="shared" si="3"/>
        <v>0.49852917858786189</v>
      </c>
      <c r="H23">
        <f t="shared" si="4"/>
        <v>4.0946656383480828E-2</v>
      </c>
      <c r="I23">
        <f t="shared" si="5"/>
        <v>8.5006383480829006E-5</v>
      </c>
    </row>
    <row r="24" spans="1:9" x14ac:dyDescent="0.2">
      <c r="A24" s="3" t="s">
        <v>22</v>
      </c>
      <c r="B24">
        <v>18</v>
      </c>
      <c r="C24" s="4">
        <v>4.1013570000000001</v>
      </c>
      <c r="D24">
        <f t="shared" si="0"/>
        <v>4.1013569999999999E-2</v>
      </c>
      <c r="E24">
        <f t="shared" si="1"/>
        <v>8.3470111177841346</v>
      </c>
      <c r="F24">
        <f t="shared" si="2"/>
        <v>-0.43239049060222418</v>
      </c>
      <c r="G24">
        <f t="shared" si="3"/>
        <v>0.4775138184269066</v>
      </c>
      <c r="H24">
        <f t="shared" si="4"/>
        <v>4.1064565575896647E-2</v>
      </c>
      <c r="I24">
        <f t="shared" si="5"/>
        <v>5.0995575896647938E-5</v>
      </c>
    </row>
    <row r="25" spans="1:9" x14ac:dyDescent="0.2">
      <c r="A25" s="3" t="s">
        <v>23</v>
      </c>
      <c r="B25">
        <v>19</v>
      </c>
      <c r="C25" s="4">
        <v>4.1152240000000004</v>
      </c>
      <c r="D25">
        <f t="shared" si="0"/>
        <v>4.1152240000000007E-2</v>
      </c>
      <c r="E25">
        <f t="shared" si="1"/>
        <v>8.5043138077736486</v>
      </c>
      <c r="F25">
        <f t="shared" si="2"/>
        <v>-0.46977533195281868</v>
      </c>
      <c r="G25">
        <f t="shared" si="3"/>
        <v>0.45733996706567009</v>
      </c>
      <c r="H25">
        <f t="shared" si="4"/>
        <v>4.1175171274946423E-2</v>
      </c>
      <c r="I25">
        <f t="shared" si="5"/>
        <v>2.2931274946416669E-5</v>
      </c>
    </row>
    <row r="26" spans="1:9" x14ac:dyDescent="0.2">
      <c r="A26" s="3" t="s">
        <v>24</v>
      </c>
      <c r="B26">
        <v>20</v>
      </c>
      <c r="C26" s="4">
        <v>4.1278969999999999</v>
      </c>
      <c r="D26">
        <f t="shared" si="0"/>
        <v>4.1278969999999998E-2</v>
      </c>
      <c r="E26">
        <f t="shared" si="1"/>
        <v>8.6466471676338728</v>
      </c>
      <c r="F26">
        <f t="shared" si="2"/>
        <v>-0.507797149249966</v>
      </c>
      <c r="G26">
        <f t="shared" si="3"/>
        <v>0.43798038749537305</v>
      </c>
      <c r="H26">
        <f t="shared" si="4"/>
        <v>4.1279057350802659E-2</v>
      </c>
      <c r="I26">
        <f t="shared" si="5"/>
        <v>8.7350802660535187E-8</v>
      </c>
    </row>
    <row r="27" spans="1:9" x14ac:dyDescent="0.2">
      <c r="A27" s="3" t="s">
        <v>25</v>
      </c>
      <c r="B27">
        <v>21</v>
      </c>
      <c r="C27" s="4">
        <v>4.1394989999999998</v>
      </c>
      <c r="D27">
        <f t="shared" si="0"/>
        <v>4.139499E-2</v>
      </c>
      <c r="E27">
        <f t="shared" si="1"/>
        <v>8.7754357174701809</v>
      </c>
      <c r="F27">
        <f t="shared" si="2"/>
        <v>-0.54639450965133418</v>
      </c>
      <c r="G27">
        <f t="shared" si="3"/>
        <v>0.41940770874875033</v>
      </c>
      <c r="H27">
        <f t="shared" si="4"/>
        <v>4.1376751441038057E-2</v>
      </c>
      <c r="I27">
        <f t="shared" si="5"/>
        <v>1.8238558961942986E-5</v>
      </c>
    </row>
    <row r="28" spans="1:9" x14ac:dyDescent="0.2">
      <c r="A28" s="3" t="s">
        <v>26</v>
      </c>
      <c r="B28">
        <v>22</v>
      </c>
      <c r="C28" s="4">
        <v>4.1501429999999999</v>
      </c>
      <c r="D28">
        <f t="shared" si="0"/>
        <v>4.1501429999999999E-2</v>
      </c>
      <c r="E28">
        <f t="shared" si="1"/>
        <v>8.8919684163766615</v>
      </c>
      <c r="F28">
        <f t="shared" si="2"/>
        <v>-0.58551197444089931</v>
      </c>
      <c r="G28">
        <f t="shared" si="3"/>
        <v>0.40159462790256378</v>
      </c>
      <c r="H28">
        <f t="shared" si="4"/>
        <v>4.1468731246851402E-2</v>
      </c>
      <c r="I28">
        <f t="shared" si="5"/>
        <v>3.2698753148596715E-5</v>
      </c>
    </row>
    <row r="29" spans="1:9" x14ac:dyDescent="0.2">
      <c r="A29" s="3" t="s">
        <v>27</v>
      </c>
      <c r="B29">
        <v>23</v>
      </c>
      <c r="C29" s="4">
        <v>4.159929</v>
      </c>
      <c r="D29">
        <f t="shared" si="0"/>
        <v>4.1599289999999997E-2</v>
      </c>
      <c r="E29">
        <f t="shared" si="1"/>
        <v>8.9974115627719637</v>
      </c>
      <c r="F29">
        <f t="shared" si="2"/>
        <v>-0.62509950178122287</v>
      </c>
      <c r="G29">
        <f t="shared" si="3"/>
        <v>0.38451407265952853</v>
      </c>
      <c r="H29">
        <f t="shared" si="4"/>
        <v>4.1555430035280679E-2</v>
      </c>
      <c r="I29">
        <f t="shared" si="5"/>
        <v>4.3859964719318578E-5</v>
      </c>
    </row>
    <row r="30" spans="1:9" x14ac:dyDescent="0.2">
      <c r="A30" s="3" t="s">
        <v>28</v>
      </c>
      <c r="B30">
        <v>24</v>
      </c>
      <c r="C30" s="4">
        <v>4.168946</v>
      </c>
      <c r="D30">
        <f t="shared" si="0"/>
        <v>4.1689459999999998E-2</v>
      </c>
      <c r="E30">
        <f t="shared" si="1"/>
        <v>9.0928204671058754</v>
      </c>
      <c r="F30">
        <f t="shared" si="2"/>
        <v>-0.66511191116503343</v>
      </c>
      <c r="G30">
        <f t="shared" si="3"/>
        <v>0.3681393312432712</v>
      </c>
      <c r="H30">
        <f t="shared" si="4"/>
        <v>4.1637241456743308E-2</v>
      </c>
      <c r="I30">
        <f t="shared" si="5"/>
        <v>5.2218543256689343E-5</v>
      </c>
    </row>
    <row r="31" spans="1:9" x14ac:dyDescent="0.2">
      <c r="A31" s="3" t="s">
        <v>29</v>
      </c>
      <c r="B31">
        <v>25</v>
      </c>
      <c r="C31" s="4">
        <v>4.1772749999999998</v>
      </c>
      <c r="D31">
        <f t="shared" si="0"/>
        <v>4.1772749999999997E-2</v>
      </c>
      <c r="E31">
        <f t="shared" si="1"/>
        <v>9.1791500137610118</v>
      </c>
      <c r="F31">
        <f t="shared" si="2"/>
        <v>-0.70550840281301441</v>
      </c>
      <c r="G31">
        <f t="shared" si="3"/>
        <v>0.35244415518736494</v>
      </c>
      <c r="H31">
        <f t="shared" si="4"/>
        <v>4.1714523771230513E-2</v>
      </c>
      <c r="I31">
        <f t="shared" si="5"/>
        <v>5.8226228769484023E-5</v>
      </c>
    </row>
    <row r="32" spans="1:9" x14ac:dyDescent="0.2">
      <c r="A32" s="3" t="s">
        <v>30</v>
      </c>
      <c r="B32">
        <v>26</v>
      </c>
      <c r="C32" s="4">
        <v>4.1849869999999996</v>
      </c>
      <c r="D32">
        <f t="shared" si="0"/>
        <v>4.1849869999999997E-2</v>
      </c>
      <c r="E32">
        <f t="shared" si="1"/>
        <v>9.2572642178566618</v>
      </c>
      <c r="F32">
        <f t="shared" si="2"/>
        <v>-0.74625212606715274</v>
      </c>
      <c r="G32">
        <f t="shared" si="3"/>
        <v>0.33740283964945883</v>
      </c>
      <c r="H32">
        <f t="shared" si="4"/>
        <v>4.178760356291545E-2</v>
      </c>
      <c r="I32">
        <f t="shared" si="5"/>
        <v>6.2266437084547432E-5</v>
      </c>
    </row>
    <row r="33" spans="1:9" x14ac:dyDescent="0.2">
      <c r="A33" s="3" t="s">
        <v>31</v>
      </c>
      <c r="B33">
        <v>27</v>
      </c>
      <c r="C33" s="4">
        <v>4.192145</v>
      </c>
      <c r="D33">
        <f t="shared" si="0"/>
        <v>4.1921449999999999E-2</v>
      </c>
      <c r="E33">
        <f t="shared" si="1"/>
        <v>9.3279448726025027</v>
      </c>
      <c r="F33">
        <f t="shared" si="2"/>
        <v>-0.78730979152613068</v>
      </c>
      <c r="G33">
        <f t="shared" si="3"/>
        <v>0.32299028509774114</v>
      </c>
      <c r="H33">
        <f t="shared" si="4"/>
        <v>4.1856779011428973E-2</v>
      </c>
      <c r="I33">
        <f t="shared" si="5"/>
        <v>6.4670988571026433E-5</v>
      </c>
    </row>
    <row r="34" spans="1:9" x14ac:dyDescent="0.2">
      <c r="A34" s="3" t="s">
        <v>32</v>
      </c>
      <c r="B34">
        <v>28</v>
      </c>
      <c r="C34" s="4">
        <v>4.1988019999999997</v>
      </c>
      <c r="D34">
        <f t="shared" si="0"/>
        <v>4.1988019999999994E-2</v>
      </c>
      <c r="E34">
        <f t="shared" si="1"/>
        <v>9.3918993737478207</v>
      </c>
      <c r="F34">
        <f t="shared" si="2"/>
        <v>-0.82865132227630167</v>
      </c>
      <c r="G34">
        <f t="shared" si="3"/>
        <v>0.30918204356963502</v>
      </c>
      <c r="H34">
        <f t="shared" si="4"/>
        <v>4.1922322778289507E-2</v>
      </c>
      <c r="I34">
        <f t="shared" si="5"/>
        <v>6.5697221710486753E-5</v>
      </c>
    </row>
    <row r="35" spans="1:9" x14ac:dyDescent="0.2">
      <c r="A35" s="3" t="s">
        <v>33</v>
      </c>
      <c r="B35">
        <v>29</v>
      </c>
      <c r="C35" s="4">
        <v>4.2050080000000003</v>
      </c>
      <c r="D35">
        <f t="shared" si="0"/>
        <v>4.2050080000000004E-2</v>
      </c>
      <c r="E35">
        <f t="shared" si="1"/>
        <v>9.4497677994359268</v>
      </c>
      <c r="F35">
        <f t="shared" si="2"/>
        <v>-0.87024954010167066</v>
      </c>
      <c r="G35">
        <f t="shared" si="3"/>
        <v>0.2959543521673067</v>
      </c>
      <c r="H35">
        <f t="shared" si="4"/>
        <v>4.1984484558673228E-2</v>
      </c>
      <c r="I35">
        <f t="shared" si="5"/>
        <v>6.5595441326775361E-5</v>
      </c>
    </row>
    <row r="36" spans="1:9" x14ac:dyDescent="0.2">
      <c r="A36" s="3" t="s">
        <v>34</v>
      </c>
      <c r="B36">
        <v>30</v>
      </c>
      <c r="C36" s="4">
        <v>4.210807</v>
      </c>
      <c r="D36">
        <f t="shared" si="0"/>
        <v>4.2108069999999997E-2</v>
      </c>
      <c r="E36">
        <f t="shared" si="1"/>
        <v>9.5021293163213603</v>
      </c>
      <c r="F36">
        <f t="shared" si="2"/>
        <v>-0.91207988301985266</v>
      </c>
      <c r="G36">
        <f t="shared" si="3"/>
        <v>0.28328415601124901</v>
      </c>
      <c r="H36">
        <f t="shared" si="4"/>
        <v>4.2043493341650133E-2</v>
      </c>
      <c r="I36">
        <f t="shared" si="5"/>
        <v>6.4576658349864424E-5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2018-04-03T02:56:44Z</dcterms:created>
  <dcterms:modified xsi:type="dcterms:W3CDTF">2018-04-03T03:45:50Z</dcterms:modified>
</cp:coreProperties>
</file>