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3/Homework/HW4/"/>
    </mc:Choice>
  </mc:AlternateContent>
  <bookViews>
    <workbookView xWindow="2090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B37" i="1"/>
  <c r="C38" i="1"/>
  <c r="D39" i="1"/>
  <c r="D38" i="1"/>
  <c r="D37" i="1"/>
  <c r="P30" i="1"/>
  <c r="L30" i="1"/>
  <c r="M31" i="1"/>
  <c r="M30" i="1"/>
  <c r="L21" i="1"/>
  <c r="N23" i="1"/>
  <c r="M22" i="1"/>
  <c r="M21" i="1"/>
  <c r="N32" i="1"/>
  <c r="N31" i="1"/>
  <c r="D30" i="1"/>
  <c r="D29" i="1"/>
  <c r="D28" i="1"/>
  <c r="D22" i="1"/>
  <c r="D21" i="1"/>
  <c r="D20" i="1"/>
  <c r="E5" i="1"/>
  <c r="A8" i="1"/>
  <c r="B8" i="1"/>
  <c r="C13" i="1"/>
  <c r="D14" i="1"/>
  <c r="E14" i="1"/>
  <c r="D13" i="1"/>
  <c r="E13" i="1"/>
  <c r="F13" i="1"/>
  <c r="E15" i="1"/>
  <c r="F16" i="1"/>
  <c r="F15" i="1"/>
  <c r="F14" i="1"/>
  <c r="C12" i="1"/>
  <c r="D12" i="1"/>
  <c r="E12" i="1"/>
  <c r="F12" i="1"/>
  <c r="B12" i="1"/>
  <c r="C8" i="1"/>
</calcChain>
</file>

<file path=xl/sharedStrings.xml><?xml version="1.0" encoding="utf-8"?>
<sst xmlns="http://schemas.openxmlformats.org/spreadsheetml/2006/main" count="20" uniqueCount="19">
  <si>
    <t>S</t>
  </si>
  <si>
    <t>r_d</t>
  </si>
  <si>
    <t>r_f</t>
  </si>
  <si>
    <t>sigma</t>
  </si>
  <si>
    <t>K</t>
  </si>
  <si>
    <t>T</t>
  </si>
  <si>
    <t>STEPS</t>
  </si>
  <si>
    <t>dt</t>
  </si>
  <si>
    <t>u</t>
  </si>
  <si>
    <t>d</t>
  </si>
  <si>
    <t>q</t>
  </si>
  <si>
    <t>SPOT</t>
  </si>
  <si>
    <t>C</t>
  </si>
  <si>
    <t>PAYOFF at t  = 0.5</t>
  </si>
  <si>
    <t>C = 20</t>
  </si>
  <si>
    <t>C = 10</t>
  </si>
  <si>
    <t>C = -2.6159</t>
  </si>
  <si>
    <t>Combine Result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</si>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</sst>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showRuler="0" workbookViewId="0"/>
  </sheetViews>
  <sheetFormatPr baseColWidth="10" defaultRowHeight="16" x14ac:dyDescent="0.2"/>
  <cols>
    <col min="1" max="1" width="15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>
        <v>100</v>
      </c>
      <c r="B2" s="1">
        <v>0.01</v>
      </c>
      <c r="C2" s="1">
        <v>0.06</v>
      </c>
      <c r="D2">
        <v>0.12</v>
      </c>
    </row>
    <row r="4" spans="1:14" x14ac:dyDescent="0.2">
      <c r="A4" t="s">
        <v>4</v>
      </c>
      <c r="B4" t="s">
        <v>12</v>
      </c>
      <c r="C4" t="s">
        <v>5</v>
      </c>
      <c r="D4" t="s">
        <v>6</v>
      </c>
      <c r="E4" t="s">
        <v>7</v>
      </c>
    </row>
    <row r="5" spans="1:14" x14ac:dyDescent="0.2">
      <c r="A5">
        <v>90</v>
      </c>
      <c r="B5">
        <v>20</v>
      </c>
      <c r="C5">
        <v>1</v>
      </c>
      <c r="D5">
        <v>4</v>
      </c>
      <c r="E5">
        <f>C5 / D5</f>
        <v>0.25</v>
      </c>
    </row>
    <row r="7" spans="1:14" x14ac:dyDescent="0.2">
      <c r="A7" t="s">
        <v>8</v>
      </c>
      <c r="B7" t="s">
        <v>9</v>
      </c>
      <c r="C7" t="s">
        <v>10</v>
      </c>
    </row>
    <row r="8" spans="1:14" x14ac:dyDescent="0.2">
      <c r="A8">
        <f>EXP($D$2 * SQRT($E$5))</f>
        <v>1.0618365465453596</v>
      </c>
      <c r="B8">
        <f xml:space="preserve"> 1 / A8</f>
        <v>0.94176453358424872</v>
      </c>
      <c r="C8">
        <f>( (1 + B2 / 4) / (1 + C2 / 4) - B8) / (A8 - B8)</f>
        <v>0.38243879108334305</v>
      </c>
    </row>
    <row r="10" spans="1:14" x14ac:dyDescent="0.2">
      <c r="A10" t="s">
        <v>11</v>
      </c>
      <c r="I10" t="s">
        <v>18</v>
      </c>
    </row>
    <row r="11" spans="1:14" x14ac:dyDescent="0.2">
      <c r="B11">
        <v>0</v>
      </c>
      <c r="C11">
        <v>1</v>
      </c>
      <c r="D11">
        <v>2</v>
      </c>
      <c r="E11">
        <v>3</v>
      </c>
      <c r="F11">
        <v>4</v>
      </c>
      <c r="I11" t="s">
        <v>14</v>
      </c>
      <c r="J11">
        <v>0</v>
      </c>
      <c r="K11">
        <v>1</v>
      </c>
      <c r="L11">
        <v>2</v>
      </c>
      <c r="M11">
        <v>3</v>
      </c>
      <c r="N11">
        <v>4</v>
      </c>
    </row>
    <row r="12" spans="1:14" x14ac:dyDescent="0.2">
      <c r="A12">
        <v>0</v>
      </c>
      <c r="B12">
        <f>A2</f>
        <v>100</v>
      </c>
      <c r="C12">
        <f>B12 * $A$8</f>
        <v>106.18365465453596</v>
      </c>
      <c r="D12">
        <f>C12 * $A$8</f>
        <v>112.74968515793756</v>
      </c>
      <c r="E12">
        <f>D12 * $A$8</f>
        <v>119.72173631218101</v>
      </c>
      <c r="F12">
        <f>E12 * $A$8</f>
        <v>127.12491503214046</v>
      </c>
      <c r="I12">
        <v>0</v>
      </c>
      <c r="L12">
        <v>20</v>
      </c>
    </row>
    <row r="13" spans="1:14" x14ac:dyDescent="0.2">
      <c r="A13">
        <v>1</v>
      </c>
      <c r="C13">
        <f>B12 * $B$8</f>
        <v>94.176453358424865</v>
      </c>
      <c r="D13">
        <f>C13 * $A$8</f>
        <v>100</v>
      </c>
      <c r="E13">
        <f>D13 * $A$8</f>
        <v>106.18365465453596</v>
      </c>
      <c r="F13">
        <f>E13 * $A$8</f>
        <v>112.74968515793756</v>
      </c>
      <c r="I13">
        <v>1</v>
      </c>
    </row>
    <row r="14" spans="1:14" x14ac:dyDescent="0.2">
      <c r="A14">
        <v>2</v>
      </c>
      <c r="D14">
        <f>C13 * $B$8</f>
        <v>88.692043671715751</v>
      </c>
      <c r="E14">
        <f>D14 * $A$8</f>
        <v>94.176453358424865</v>
      </c>
      <c r="F14">
        <f>E14 * $A$8</f>
        <v>100</v>
      </c>
      <c r="I14">
        <v>2</v>
      </c>
    </row>
    <row r="15" spans="1:14" x14ac:dyDescent="0.2">
      <c r="A15">
        <v>3</v>
      </c>
      <c r="E15">
        <f>D14 * $B$8</f>
        <v>83.527021141127207</v>
      </c>
      <c r="F15">
        <f>E15 * $A$8</f>
        <v>88.692043671715751</v>
      </c>
      <c r="I15">
        <v>3</v>
      </c>
    </row>
    <row r="16" spans="1:14" x14ac:dyDescent="0.2">
      <c r="A16">
        <v>4</v>
      </c>
      <c r="F16">
        <f>E15 * $B$8</f>
        <v>78.662786106655346</v>
      </c>
      <c r="I16">
        <v>4</v>
      </c>
    </row>
    <row r="19" spans="1:16" x14ac:dyDescent="0.2">
      <c r="A19" t="s">
        <v>13</v>
      </c>
      <c r="B19">
        <v>0</v>
      </c>
      <c r="C19">
        <v>1</v>
      </c>
      <c r="D19">
        <v>2</v>
      </c>
      <c r="I19" t="s">
        <v>15</v>
      </c>
      <c r="J19">
        <v>0</v>
      </c>
      <c r="K19">
        <v>1</v>
      </c>
      <c r="L19">
        <v>2</v>
      </c>
      <c r="M19">
        <v>3</v>
      </c>
      <c r="N19">
        <v>4</v>
      </c>
    </row>
    <row r="20" spans="1:16" x14ac:dyDescent="0.2">
      <c r="A20">
        <v>0</v>
      </c>
      <c r="D20" s="2">
        <f>MAX(D12 - $A$5, 0) - 2 * MAX($A$5 - D12, 0)</f>
        <v>22.749685157937563</v>
      </c>
      <c r="I20">
        <v>0</v>
      </c>
    </row>
    <row r="21" spans="1:16" x14ac:dyDescent="0.2">
      <c r="A21">
        <v>1</v>
      </c>
      <c r="D21" s="2">
        <f>MAX(D13 - $A$5, 0) - 2 * MAX($A$5 - D13, 0)</f>
        <v>10</v>
      </c>
      <c r="I21">
        <v>1</v>
      </c>
      <c r="L21" s="3">
        <f>EXP(-$B$2 * $E$5) * ($C$8 * M21 + (1 - $C$8) * M22) + 10</f>
        <v>15.162642081370185</v>
      </c>
      <c r="M21" s="3">
        <f>EXP(-$B$2 * $E$5) * ($C$8 * N21 + (1 - $C$8) * N22)</f>
        <v>9.9750312239746002</v>
      </c>
      <c r="N21" s="3">
        <v>10</v>
      </c>
    </row>
    <row r="22" spans="1:16" x14ac:dyDescent="0.2">
      <c r="A22">
        <v>2</v>
      </c>
      <c r="D22" s="2">
        <f>MAX(D14 - $A$5, 0) - 2 * MAX($A$5 - D14, 0)</f>
        <v>-2.6159126565684971</v>
      </c>
      <c r="I22">
        <v>2</v>
      </c>
      <c r="L22" s="3"/>
      <c r="M22" s="3">
        <f>EXP(-$B$2 * $E$5) * ($C$8 * N22 + (1 - $C$8) * N23)</f>
        <v>2.2033863709711952</v>
      </c>
      <c r="N22" s="3">
        <v>10</v>
      </c>
    </row>
    <row r="23" spans="1:16" x14ac:dyDescent="0.2">
      <c r="I23">
        <v>3</v>
      </c>
      <c r="L23" s="3"/>
      <c r="M23" s="3"/>
      <c r="N23" s="3">
        <f>-2 * ($A$5 - F15)</f>
        <v>-2.6159126565684971</v>
      </c>
    </row>
    <row r="24" spans="1:16" x14ac:dyDescent="0.2">
      <c r="I24">
        <v>4</v>
      </c>
    </row>
    <row r="27" spans="1:16" x14ac:dyDescent="0.2">
      <c r="A27" t="s">
        <v>12</v>
      </c>
      <c r="B27">
        <v>0</v>
      </c>
      <c r="C27">
        <v>1</v>
      </c>
      <c r="D27">
        <v>2</v>
      </c>
      <c r="E27">
        <v>3</v>
      </c>
      <c r="F27">
        <v>4</v>
      </c>
      <c r="I27" t="s">
        <v>16</v>
      </c>
      <c r="J27">
        <v>0</v>
      </c>
      <c r="K27">
        <v>1</v>
      </c>
      <c r="L27">
        <v>2</v>
      </c>
      <c r="M27">
        <v>3</v>
      </c>
      <c r="N27">
        <v>4</v>
      </c>
    </row>
    <row r="28" spans="1:16" x14ac:dyDescent="0.2">
      <c r="A28">
        <v>0</v>
      </c>
      <c r="D28">
        <f>IF(D20 &gt;= 20, 20, D20)</f>
        <v>20</v>
      </c>
      <c r="I28">
        <v>0</v>
      </c>
    </row>
    <row r="29" spans="1:16" x14ac:dyDescent="0.2">
      <c r="A29">
        <v>1</v>
      </c>
      <c r="D29">
        <f>IF(D21 &gt;= 20, 20, D21)</f>
        <v>10</v>
      </c>
      <c r="I29">
        <v>1</v>
      </c>
    </row>
    <row r="30" spans="1:16" x14ac:dyDescent="0.2">
      <c r="A30">
        <v>2</v>
      </c>
      <c r="D30">
        <f>IF(D22 &gt;= 20, 20, D22)</f>
        <v>-2.6159126565684971</v>
      </c>
      <c r="I30">
        <v>2</v>
      </c>
      <c r="L30" s="3">
        <f>EXP(-$B$2 * $E$5) * ($C$8 * M30 + (1 - $C$8) * M31) + D30</f>
        <v>-10.994584409242457</v>
      </c>
      <c r="M30" s="3">
        <f>EXP(-$B$2 * $E$5) * ($C$8 * N30 + (1 - $C$8) * N31)</f>
        <v>2.2033863709711952</v>
      </c>
      <c r="N30" s="3">
        <v>10</v>
      </c>
      <c r="P30" s="3">
        <f>EXP(-$B$2 * $E$5) * ($C$8 * M30 + (1 - $C$8) * M31)</f>
        <v>-8.3786717526739594</v>
      </c>
    </row>
    <row r="31" spans="1:16" x14ac:dyDescent="0.2">
      <c r="A31">
        <v>3</v>
      </c>
      <c r="I31">
        <v>3</v>
      </c>
      <c r="L31" s="3"/>
      <c r="M31" s="3">
        <f>EXP(-$B$2 * $E$5) * ($C$8 * N31 + (1 - $C$8) * N32)</f>
        <v>-14.965812171808558</v>
      </c>
      <c r="N31" s="3">
        <f>-2 * ($A$5 - F15)</f>
        <v>-2.6159126565684971</v>
      </c>
    </row>
    <row r="32" spans="1:16" x14ac:dyDescent="0.2">
      <c r="A32">
        <v>4</v>
      </c>
      <c r="I32">
        <v>4</v>
      </c>
      <c r="L32" s="3"/>
      <c r="M32" s="3"/>
      <c r="N32" s="3">
        <f>-2 * ($A$5 - F16)</f>
        <v>-22.674427786689307</v>
      </c>
    </row>
    <row r="36" spans="1:6" x14ac:dyDescent="0.2">
      <c r="A36" t="s">
        <v>17</v>
      </c>
      <c r="B36">
        <v>0</v>
      </c>
      <c r="C36">
        <v>1</v>
      </c>
      <c r="D36">
        <v>2</v>
      </c>
      <c r="E36">
        <v>3</v>
      </c>
      <c r="F36">
        <v>4</v>
      </c>
    </row>
    <row r="37" spans="1:6" x14ac:dyDescent="0.2">
      <c r="A37">
        <v>0</v>
      </c>
      <c r="B37" s="3">
        <f>EXP(-$B$2 * $E$5) * ($C$8 * C37 + (1 - $C$8) * C38)</f>
        <v>5.8648621988739418</v>
      </c>
      <c r="C37" s="3">
        <f>EXP(-$B$2 * $E$5) * ($C$8 * D37 + (1 - $C$8) * D38)</f>
        <v>16.970156927528439</v>
      </c>
      <c r="D37">
        <f>L12</f>
        <v>20</v>
      </c>
    </row>
    <row r="38" spans="1:6" x14ac:dyDescent="0.2">
      <c r="A38">
        <v>1</v>
      </c>
      <c r="C38" s="3">
        <f>EXP(-$B$2 * $E$5) * ($C$8 * D38 + (1 - $C$8) * D39)</f>
        <v>-0.98857181068971289</v>
      </c>
      <c r="D38" s="3">
        <f>L21</f>
        <v>15.162642081370185</v>
      </c>
    </row>
    <row r="39" spans="1:6" x14ac:dyDescent="0.2">
      <c r="A39">
        <v>2</v>
      </c>
      <c r="D39" s="3">
        <f>L30</f>
        <v>-10.994584409242457</v>
      </c>
    </row>
    <row r="40" spans="1:6" x14ac:dyDescent="0.2">
      <c r="A40">
        <v>3</v>
      </c>
    </row>
    <row r="41" spans="1:6" x14ac:dyDescent="0.2">
      <c r="A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2018-02-20T02:12:00Z</dcterms:created>
  <dcterms:modified xsi:type="dcterms:W3CDTF">2018-02-20T03:02:00Z</dcterms:modified>
</cp:coreProperties>
</file>