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wanbaep2/Desktop/FIN513/Homework/HW5/"/>
    </mc:Choice>
  </mc:AlternateContent>
  <bookViews>
    <workbookView xWindow="0" yWindow="460" windowWidth="51200" windowHeight="2702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5" i="1" l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4" i="1"/>
  <c r="B5" i="1"/>
  <c r="L5" i="1"/>
  <c r="B6" i="1"/>
  <c r="L6" i="1"/>
  <c r="B7" i="1"/>
  <c r="L7" i="1"/>
  <c r="B8" i="1"/>
  <c r="L8" i="1"/>
  <c r="B9" i="1"/>
  <c r="L9" i="1"/>
  <c r="B10" i="1"/>
  <c r="L10" i="1"/>
  <c r="B11" i="1"/>
  <c r="L11" i="1"/>
  <c r="B12" i="1"/>
  <c r="L12" i="1"/>
  <c r="B13" i="1"/>
  <c r="L13" i="1"/>
  <c r="B14" i="1"/>
  <c r="L14" i="1"/>
  <c r="B15" i="1"/>
  <c r="L15" i="1"/>
  <c r="B16" i="1"/>
  <c r="L16" i="1"/>
  <c r="B17" i="1"/>
  <c r="L17" i="1"/>
  <c r="B18" i="1"/>
  <c r="L18" i="1"/>
  <c r="B19" i="1"/>
  <c r="L19" i="1"/>
  <c r="B20" i="1"/>
  <c r="L20" i="1"/>
  <c r="B21" i="1"/>
  <c r="L21" i="1"/>
  <c r="B22" i="1"/>
  <c r="L22" i="1"/>
  <c r="B23" i="1"/>
  <c r="L23" i="1"/>
  <c r="B24" i="1"/>
  <c r="L24" i="1"/>
  <c r="B25" i="1"/>
  <c r="L25" i="1"/>
  <c r="B26" i="1"/>
  <c r="L26" i="1"/>
  <c r="B27" i="1"/>
  <c r="L27" i="1"/>
  <c r="B28" i="1"/>
  <c r="L28" i="1"/>
  <c r="B29" i="1"/>
  <c r="L29" i="1"/>
  <c r="B30" i="1"/>
  <c r="L30" i="1"/>
  <c r="B31" i="1"/>
  <c r="L31" i="1"/>
  <c r="B32" i="1"/>
  <c r="L32" i="1"/>
  <c r="B33" i="1"/>
  <c r="L33" i="1"/>
  <c r="B34" i="1"/>
  <c r="L34" i="1"/>
  <c r="B35" i="1"/>
  <c r="L35" i="1"/>
  <c r="B36" i="1"/>
  <c r="L36" i="1"/>
  <c r="B37" i="1"/>
  <c r="L37" i="1"/>
  <c r="B38" i="1"/>
  <c r="L38" i="1"/>
  <c r="B39" i="1"/>
  <c r="L39" i="1"/>
  <c r="B40" i="1"/>
  <c r="L40" i="1"/>
  <c r="B41" i="1"/>
  <c r="L41" i="1"/>
  <c r="B42" i="1"/>
  <c r="L42" i="1"/>
  <c r="B43" i="1"/>
  <c r="L43" i="1"/>
  <c r="B44" i="1"/>
  <c r="L44" i="1"/>
  <c r="B45" i="1"/>
  <c r="L45" i="1"/>
  <c r="B46" i="1"/>
  <c r="L46" i="1"/>
  <c r="B47" i="1"/>
  <c r="L47" i="1"/>
  <c r="B48" i="1"/>
  <c r="L48" i="1"/>
  <c r="B49" i="1"/>
  <c r="L49" i="1"/>
  <c r="B50" i="1"/>
  <c r="L50" i="1"/>
  <c r="B51" i="1"/>
  <c r="L51" i="1"/>
  <c r="B52" i="1"/>
  <c r="L52" i="1"/>
  <c r="B53" i="1"/>
  <c r="L53" i="1"/>
  <c r="B54" i="1"/>
  <c r="L54" i="1"/>
  <c r="B4" i="1"/>
  <c r="L4" i="1"/>
  <c r="C45" i="1"/>
  <c r="D45" i="1"/>
  <c r="E45" i="1"/>
  <c r="F45" i="1"/>
  <c r="G45" i="1"/>
  <c r="I45" i="1"/>
  <c r="J45" i="1"/>
  <c r="K45" i="1"/>
  <c r="C46" i="1"/>
  <c r="D46" i="1"/>
  <c r="E46" i="1"/>
  <c r="F46" i="1"/>
  <c r="G46" i="1"/>
  <c r="I46" i="1"/>
  <c r="J46" i="1"/>
  <c r="K46" i="1"/>
  <c r="C47" i="1"/>
  <c r="D47" i="1"/>
  <c r="E47" i="1"/>
  <c r="F47" i="1"/>
  <c r="G47" i="1"/>
  <c r="I47" i="1"/>
  <c r="J47" i="1"/>
  <c r="K47" i="1"/>
  <c r="C48" i="1"/>
  <c r="D48" i="1"/>
  <c r="E48" i="1"/>
  <c r="F48" i="1"/>
  <c r="G48" i="1"/>
  <c r="I48" i="1"/>
  <c r="J48" i="1"/>
  <c r="K48" i="1"/>
  <c r="C49" i="1"/>
  <c r="D49" i="1"/>
  <c r="E49" i="1"/>
  <c r="F49" i="1"/>
  <c r="G49" i="1"/>
  <c r="I49" i="1"/>
  <c r="J49" i="1"/>
  <c r="K49" i="1"/>
  <c r="C50" i="1"/>
  <c r="D50" i="1"/>
  <c r="E50" i="1"/>
  <c r="F50" i="1"/>
  <c r="G50" i="1"/>
  <c r="I50" i="1"/>
  <c r="J50" i="1"/>
  <c r="K50" i="1"/>
  <c r="C51" i="1"/>
  <c r="D51" i="1"/>
  <c r="E51" i="1"/>
  <c r="F51" i="1"/>
  <c r="G51" i="1"/>
  <c r="I51" i="1"/>
  <c r="J51" i="1"/>
  <c r="K51" i="1"/>
  <c r="C52" i="1"/>
  <c r="D52" i="1"/>
  <c r="E52" i="1"/>
  <c r="F52" i="1"/>
  <c r="G52" i="1"/>
  <c r="I52" i="1"/>
  <c r="J52" i="1"/>
  <c r="K52" i="1"/>
  <c r="C53" i="1"/>
  <c r="D53" i="1"/>
  <c r="E53" i="1"/>
  <c r="F53" i="1"/>
  <c r="G53" i="1"/>
  <c r="I53" i="1"/>
  <c r="J53" i="1"/>
  <c r="K53" i="1"/>
  <c r="C54" i="1"/>
  <c r="D54" i="1"/>
  <c r="E54" i="1"/>
  <c r="F54" i="1"/>
  <c r="G54" i="1"/>
  <c r="I54" i="1"/>
  <c r="J54" i="1"/>
  <c r="K54" i="1"/>
  <c r="C5" i="1"/>
  <c r="D5" i="1"/>
  <c r="E5" i="1"/>
  <c r="F5" i="1"/>
  <c r="G5" i="1"/>
  <c r="I5" i="1"/>
  <c r="J5" i="1"/>
  <c r="K5" i="1"/>
  <c r="C6" i="1"/>
  <c r="D6" i="1"/>
  <c r="E6" i="1"/>
  <c r="F6" i="1"/>
  <c r="G6" i="1"/>
  <c r="I6" i="1"/>
  <c r="J6" i="1"/>
  <c r="K6" i="1"/>
  <c r="C7" i="1"/>
  <c r="D7" i="1"/>
  <c r="E7" i="1"/>
  <c r="F7" i="1"/>
  <c r="G7" i="1"/>
  <c r="I7" i="1"/>
  <c r="J7" i="1"/>
  <c r="K7" i="1"/>
  <c r="C8" i="1"/>
  <c r="D8" i="1"/>
  <c r="E8" i="1"/>
  <c r="F8" i="1"/>
  <c r="G8" i="1"/>
  <c r="I8" i="1"/>
  <c r="J8" i="1"/>
  <c r="K8" i="1"/>
  <c r="C9" i="1"/>
  <c r="D9" i="1"/>
  <c r="E9" i="1"/>
  <c r="F9" i="1"/>
  <c r="G9" i="1"/>
  <c r="I9" i="1"/>
  <c r="J9" i="1"/>
  <c r="K9" i="1"/>
  <c r="C10" i="1"/>
  <c r="D10" i="1"/>
  <c r="E10" i="1"/>
  <c r="F10" i="1"/>
  <c r="G10" i="1"/>
  <c r="I10" i="1"/>
  <c r="J10" i="1"/>
  <c r="K10" i="1"/>
  <c r="C11" i="1"/>
  <c r="D11" i="1"/>
  <c r="E11" i="1"/>
  <c r="F11" i="1"/>
  <c r="G11" i="1"/>
  <c r="I11" i="1"/>
  <c r="J11" i="1"/>
  <c r="K11" i="1"/>
  <c r="C12" i="1"/>
  <c r="D12" i="1"/>
  <c r="E12" i="1"/>
  <c r="F12" i="1"/>
  <c r="G12" i="1"/>
  <c r="I12" i="1"/>
  <c r="J12" i="1"/>
  <c r="K12" i="1"/>
  <c r="C13" i="1"/>
  <c r="D13" i="1"/>
  <c r="E13" i="1"/>
  <c r="F13" i="1"/>
  <c r="G13" i="1"/>
  <c r="I13" i="1"/>
  <c r="J13" i="1"/>
  <c r="K13" i="1"/>
  <c r="C14" i="1"/>
  <c r="D14" i="1"/>
  <c r="E14" i="1"/>
  <c r="F14" i="1"/>
  <c r="G14" i="1"/>
  <c r="I14" i="1"/>
  <c r="J14" i="1"/>
  <c r="K14" i="1"/>
  <c r="C15" i="1"/>
  <c r="D15" i="1"/>
  <c r="E15" i="1"/>
  <c r="F15" i="1"/>
  <c r="G15" i="1"/>
  <c r="I15" i="1"/>
  <c r="J15" i="1"/>
  <c r="K15" i="1"/>
  <c r="C16" i="1"/>
  <c r="D16" i="1"/>
  <c r="E16" i="1"/>
  <c r="F16" i="1"/>
  <c r="G16" i="1"/>
  <c r="I16" i="1"/>
  <c r="J16" i="1"/>
  <c r="K16" i="1"/>
  <c r="C17" i="1"/>
  <c r="D17" i="1"/>
  <c r="E17" i="1"/>
  <c r="F17" i="1"/>
  <c r="G17" i="1"/>
  <c r="I17" i="1"/>
  <c r="J17" i="1"/>
  <c r="K17" i="1"/>
  <c r="C18" i="1"/>
  <c r="D18" i="1"/>
  <c r="E18" i="1"/>
  <c r="F18" i="1"/>
  <c r="G18" i="1"/>
  <c r="I18" i="1"/>
  <c r="J18" i="1"/>
  <c r="K18" i="1"/>
  <c r="C19" i="1"/>
  <c r="D19" i="1"/>
  <c r="E19" i="1"/>
  <c r="F19" i="1"/>
  <c r="G19" i="1"/>
  <c r="I19" i="1"/>
  <c r="J19" i="1"/>
  <c r="K19" i="1"/>
  <c r="C20" i="1"/>
  <c r="D20" i="1"/>
  <c r="E20" i="1"/>
  <c r="F20" i="1"/>
  <c r="G20" i="1"/>
  <c r="I20" i="1"/>
  <c r="J20" i="1"/>
  <c r="K20" i="1"/>
  <c r="C21" i="1"/>
  <c r="D21" i="1"/>
  <c r="E21" i="1"/>
  <c r="F21" i="1"/>
  <c r="G21" i="1"/>
  <c r="I21" i="1"/>
  <c r="J21" i="1"/>
  <c r="K21" i="1"/>
  <c r="C22" i="1"/>
  <c r="D22" i="1"/>
  <c r="E22" i="1"/>
  <c r="F22" i="1"/>
  <c r="G22" i="1"/>
  <c r="I22" i="1"/>
  <c r="J22" i="1"/>
  <c r="K22" i="1"/>
  <c r="C23" i="1"/>
  <c r="D23" i="1"/>
  <c r="E23" i="1"/>
  <c r="F23" i="1"/>
  <c r="G23" i="1"/>
  <c r="I23" i="1"/>
  <c r="J23" i="1"/>
  <c r="K23" i="1"/>
  <c r="C24" i="1"/>
  <c r="D24" i="1"/>
  <c r="E24" i="1"/>
  <c r="F24" i="1"/>
  <c r="G24" i="1"/>
  <c r="I24" i="1"/>
  <c r="J24" i="1"/>
  <c r="K24" i="1"/>
  <c r="C25" i="1"/>
  <c r="D25" i="1"/>
  <c r="E25" i="1"/>
  <c r="F25" i="1"/>
  <c r="G25" i="1"/>
  <c r="I25" i="1"/>
  <c r="J25" i="1"/>
  <c r="K25" i="1"/>
  <c r="C26" i="1"/>
  <c r="D26" i="1"/>
  <c r="E26" i="1"/>
  <c r="F26" i="1"/>
  <c r="G26" i="1"/>
  <c r="I26" i="1"/>
  <c r="J26" i="1"/>
  <c r="K26" i="1"/>
  <c r="C27" i="1"/>
  <c r="D27" i="1"/>
  <c r="E27" i="1"/>
  <c r="F27" i="1"/>
  <c r="G27" i="1"/>
  <c r="I27" i="1"/>
  <c r="J27" i="1"/>
  <c r="K27" i="1"/>
  <c r="C28" i="1"/>
  <c r="D28" i="1"/>
  <c r="E28" i="1"/>
  <c r="F28" i="1"/>
  <c r="G28" i="1"/>
  <c r="I28" i="1"/>
  <c r="J28" i="1"/>
  <c r="K28" i="1"/>
  <c r="C29" i="1"/>
  <c r="D29" i="1"/>
  <c r="E29" i="1"/>
  <c r="F29" i="1"/>
  <c r="G29" i="1"/>
  <c r="I29" i="1"/>
  <c r="J29" i="1"/>
  <c r="K29" i="1"/>
  <c r="C30" i="1"/>
  <c r="D30" i="1"/>
  <c r="E30" i="1"/>
  <c r="F30" i="1"/>
  <c r="G30" i="1"/>
  <c r="I30" i="1"/>
  <c r="J30" i="1"/>
  <c r="K30" i="1"/>
  <c r="C31" i="1"/>
  <c r="D31" i="1"/>
  <c r="E31" i="1"/>
  <c r="F31" i="1"/>
  <c r="G31" i="1"/>
  <c r="I31" i="1"/>
  <c r="J31" i="1"/>
  <c r="K31" i="1"/>
  <c r="C32" i="1"/>
  <c r="D32" i="1"/>
  <c r="E32" i="1"/>
  <c r="F32" i="1"/>
  <c r="G32" i="1"/>
  <c r="I32" i="1"/>
  <c r="J32" i="1"/>
  <c r="K32" i="1"/>
  <c r="C33" i="1"/>
  <c r="D33" i="1"/>
  <c r="E33" i="1"/>
  <c r="F33" i="1"/>
  <c r="G33" i="1"/>
  <c r="I33" i="1"/>
  <c r="J33" i="1"/>
  <c r="K33" i="1"/>
  <c r="C34" i="1"/>
  <c r="D34" i="1"/>
  <c r="E34" i="1"/>
  <c r="F34" i="1"/>
  <c r="G34" i="1"/>
  <c r="I34" i="1"/>
  <c r="J34" i="1"/>
  <c r="K34" i="1"/>
  <c r="C35" i="1"/>
  <c r="D35" i="1"/>
  <c r="E35" i="1"/>
  <c r="F35" i="1"/>
  <c r="G35" i="1"/>
  <c r="I35" i="1"/>
  <c r="J35" i="1"/>
  <c r="K35" i="1"/>
  <c r="C36" i="1"/>
  <c r="D36" i="1"/>
  <c r="E36" i="1"/>
  <c r="F36" i="1"/>
  <c r="G36" i="1"/>
  <c r="I36" i="1"/>
  <c r="J36" i="1"/>
  <c r="K36" i="1"/>
  <c r="C37" i="1"/>
  <c r="D37" i="1"/>
  <c r="E37" i="1"/>
  <c r="F37" i="1"/>
  <c r="G37" i="1"/>
  <c r="I37" i="1"/>
  <c r="J37" i="1"/>
  <c r="K37" i="1"/>
  <c r="C38" i="1"/>
  <c r="D38" i="1"/>
  <c r="E38" i="1"/>
  <c r="F38" i="1"/>
  <c r="G38" i="1"/>
  <c r="I38" i="1"/>
  <c r="J38" i="1"/>
  <c r="K38" i="1"/>
  <c r="C39" i="1"/>
  <c r="D39" i="1"/>
  <c r="E39" i="1"/>
  <c r="F39" i="1"/>
  <c r="G39" i="1"/>
  <c r="I39" i="1"/>
  <c r="J39" i="1"/>
  <c r="K39" i="1"/>
  <c r="C40" i="1"/>
  <c r="D40" i="1"/>
  <c r="E40" i="1"/>
  <c r="F40" i="1"/>
  <c r="G40" i="1"/>
  <c r="I40" i="1"/>
  <c r="J40" i="1"/>
  <c r="K40" i="1"/>
  <c r="C41" i="1"/>
  <c r="D41" i="1"/>
  <c r="E41" i="1"/>
  <c r="F41" i="1"/>
  <c r="G41" i="1"/>
  <c r="I41" i="1"/>
  <c r="J41" i="1"/>
  <c r="K41" i="1"/>
  <c r="C42" i="1"/>
  <c r="D42" i="1"/>
  <c r="E42" i="1"/>
  <c r="F42" i="1"/>
  <c r="G42" i="1"/>
  <c r="I42" i="1"/>
  <c r="J42" i="1"/>
  <c r="K42" i="1"/>
  <c r="C43" i="1"/>
  <c r="D43" i="1"/>
  <c r="E43" i="1"/>
  <c r="F43" i="1"/>
  <c r="G43" i="1"/>
  <c r="I43" i="1"/>
  <c r="J43" i="1"/>
  <c r="K43" i="1"/>
  <c r="C44" i="1"/>
  <c r="D44" i="1"/>
  <c r="E44" i="1"/>
  <c r="F44" i="1"/>
  <c r="G44" i="1"/>
  <c r="I44" i="1"/>
  <c r="J44" i="1"/>
  <c r="K44" i="1"/>
  <c r="D4" i="1"/>
  <c r="F4" i="1"/>
  <c r="K4" i="1"/>
  <c r="C4" i="1"/>
  <c r="E4" i="1"/>
  <c r="G4" i="1"/>
  <c r="I4" i="1"/>
  <c r="J4" i="1"/>
</calcChain>
</file>

<file path=xl/sharedStrings.xml><?xml version="1.0" encoding="utf-8"?>
<sst xmlns="http://schemas.openxmlformats.org/spreadsheetml/2006/main" count="17" uniqueCount="17">
  <si>
    <t>SPOT</t>
  </si>
  <si>
    <t>d1</t>
  </si>
  <si>
    <t>d2</t>
  </si>
  <si>
    <t>Strike</t>
  </si>
  <si>
    <t>r</t>
  </si>
  <si>
    <t>d</t>
  </si>
  <si>
    <t>T</t>
  </si>
  <si>
    <t>sigma</t>
  </si>
  <si>
    <t>nd1</t>
  </si>
  <si>
    <t>nd2</t>
  </si>
  <si>
    <t>n(-d1)</t>
  </si>
  <si>
    <t>n(-d2)</t>
  </si>
  <si>
    <t>Call</t>
  </si>
  <si>
    <t>Put</t>
  </si>
  <si>
    <t>Straddle</t>
  </si>
  <si>
    <t>Delta</t>
  </si>
  <si>
    <t>Gamma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</si>
</sst>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Sheet1!$K$4:$K$54</c:f>
              <c:numCache>
                <c:formatCode>General</c:formatCode>
                <c:ptCount val="51"/>
                <c:pt idx="0">
                  <c:v>-0.999236602402836</c:v>
                </c:pt>
                <c:pt idx="1">
                  <c:v>-0.998473680646849</c:v>
                </c:pt>
                <c:pt idx="2">
                  <c:v>-0.997126261811356</c:v>
                </c:pt>
                <c:pt idx="3">
                  <c:v>-0.994875354151625</c:v>
                </c:pt>
                <c:pt idx="4">
                  <c:v>-0.991300326364702</c:v>
                </c:pt>
                <c:pt idx="5">
                  <c:v>-0.985877334529166</c:v>
                </c:pt>
                <c:pt idx="6">
                  <c:v>-0.977989058006409</c:v>
                </c:pt>
                <c:pt idx="7">
                  <c:v>-0.966946720205867</c:v>
                </c:pt>
                <c:pt idx="8">
                  <c:v>-0.952023578753226</c:v>
                </c:pt>
                <c:pt idx="9">
                  <c:v>-0.932497320730532</c:v>
                </c:pt>
                <c:pt idx="10">
                  <c:v>-0.907697426015845</c:v>
                </c:pt>
                <c:pt idx="11">
                  <c:v>-0.877052799647067</c:v>
                </c:pt>
                <c:pt idx="12">
                  <c:v>-0.840134917241471</c:v>
                </c:pt>
                <c:pt idx="13">
                  <c:v>-0.796692330067332</c:v>
                </c:pt>
                <c:pt idx="14">
                  <c:v>-0.746673482833412</c:v>
                </c:pt>
                <c:pt idx="15">
                  <c:v>-0.690236190128776</c:v>
                </c:pt>
                <c:pt idx="16">
                  <c:v>-0.62774356757241</c:v>
                </c:pt>
                <c:pt idx="17">
                  <c:v>-0.559747521819233</c:v>
                </c:pt>
                <c:pt idx="18">
                  <c:v>-0.48696192659014</c:v>
                </c:pt>
                <c:pt idx="19">
                  <c:v>-0.410228273338749</c:v>
                </c:pt>
                <c:pt idx="20">
                  <c:v>-0.330476871594462</c:v>
                </c:pt>
                <c:pt idx="21">
                  <c:v>-0.248686622356618</c:v>
                </c:pt>
                <c:pt idx="22">
                  <c:v>-0.165846068319453</c:v>
                </c:pt>
                <c:pt idx="23">
                  <c:v>-0.0829179231236038</c:v>
                </c:pt>
                <c:pt idx="24">
                  <c:v>-0.000808685056598257</c:v>
                </c:pt>
                <c:pt idx="25">
                  <c:v>0.079655674554058</c:v>
                </c:pt>
                <c:pt idx="26">
                  <c:v>0.157747531293035</c:v>
                </c:pt>
                <c:pt idx="27">
                  <c:v>0.232849009055287</c:v>
                </c:pt>
                <c:pt idx="28">
                  <c:v>0.304457419925215</c:v>
                </c:pt>
                <c:pt idx="29">
                  <c:v>0.37218547028194</c:v>
                </c:pt>
                <c:pt idx="30">
                  <c:v>0.435757123429156</c:v>
                </c:pt>
                <c:pt idx="31">
                  <c:v>0.495000076763724</c:v>
                </c:pt>
                <c:pt idx="32">
                  <c:v>0.549835802322072</c:v>
                </c:pt>
                <c:pt idx="33">
                  <c:v>0.600268033048551</c:v>
                </c:pt>
                <c:pt idx="34">
                  <c:v>0.646370472260681</c:v>
                </c:pt>
                <c:pt idx="35">
                  <c:v>0.688274377369611</c:v>
                </c:pt>
                <c:pt idx="36">
                  <c:v>0.726156534829805</c:v>
                </c:pt>
                <c:pt idx="37">
                  <c:v>0.760228012177758</c:v>
                </c:pt>
                <c:pt idx="38">
                  <c:v>0.79072395236164</c:v>
                </c:pt>
                <c:pt idx="39">
                  <c:v>0.817894570037489</c:v>
                </c:pt>
                <c:pt idx="40">
                  <c:v>0.841997421452212</c:v>
                </c:pt>
                <c:pt idx="41">
                  <c:v>0.863290949472856</c:v>
                </c:pt>
                <c:pt idx="42">
                  <c:v>0.882029252467883</c:v>
                </c:pt>
                <c:pt idx="43">
                  <c:v>0.898457988449381</c:v>
                </c:pt>
                <c:pt idx="44">
                  <c:v>0.912811302006245</c:v>
                </c:pt>
                <c:pt idx="45">
                  <c:v>0.925309648761072</c:v>
                </c:pt>
                <c:pt idx="46">
                  <c:v>0.936158388048385</c:v>
                </c:pt>
                <c:pt idx="47">
                  <c:v>0.9455470170805</c:v>
                </c:pt>
                <c:pt idx="48">
                  <c:v>0.953648927130353</c:v>
                </c:pt>
                <c:pt idx="49">
                  <c:v>0.960621572599175</c:v>
                </c:pt>
                <c:pt idx="50">
                  <c:v>0.966606955933044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3047888"/>
        <c:axId val="1261743024"/>
      </c:lineChart>
      <c:catAx>
        <c:axId val="1263047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1743024"/>
        <c:crosses val="autoZero"/>
        <c:auto val="1"/>
        <c:lblAlgn val="ctr"/>
        <c:lblOffset val="100"/>
        <c:noMultiLvlLbl val="0"/>
      </c:catAx>
      <c:valAx>
        <c:axId val="126174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047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Sheet1!$L$4:$L$54</c:f>
              <c:numCache>
                <c:formatCode>General</c:formatCode>
                <c:ptCount val="51"/>
                <c:pt idx="0">
                  <c:v>0.000138365377327399</c:v>
                </c:pt>
                <c:pt idx="1">
                  <c:v>0.000252517775088707</c:v>
                </c:pt>
                <c:pt idx="2">
                  <c:v>0.000434437451888346</c:v>
                </c:pt>
                <c:pt idx="3">
                  <c:v>0.000708534605392856</c:v>
                </c:pt>
                <c:pt idx="4">
                  <c:v>0.001100846070964</c:v>
                </c:pt>
                <c:pt idx="5">
                  <c:v>0.00163646378337019</c:v>
                </c:pt>
                <c:pt idx="6">
                  <c:v>0.0023365146106228</c:v>
                </c:pt>
                <c:pt idx="7">
                  <c:v>0.00321511427541428</c:v>
                </c:pt>
                <c:pt idx="8">
                  <c:v>0.00427675303941227</c:v>
                </c:pt>
                <c:pt idx="9">
                  <c:v>0.00551451567692801</c:v>
                </c:pt>
                <c:pt idx="10">
                  <c:v>0.00690940959979537</c:v>
                </c:pt>
                <c:pt idx="11">
                  <c:v>0.00843090438057822</c:v>
                </c:pt>
                <c:pt idx="12">
                  <c:v>0.0100386099164818</c:v>
                </c:pt>
                <c:pt idx="13">
                  <c:v>0.0116848713991166</c:v>
                </c:pt>
                <c:pt idx="14">
                  <c:v>0.0133179589696634</c:v>
                </c:pt>
                <c:pt idx="15">
                  <c:v>0.0148854874703434</c:v>
                </c:pt>
                <c:pt idx="16">
                  <c:v>0.0163377142326606</c:v>
                </c:pt>
                <c:pt idx="17">
                  <c:v>0.0176304189188143</c:v>
                </c:pt>
                <c:pt idx="18">
                  <c:v>0.018727153060111</c:v>
                </c:pt>
                <c:pt idx="19">
                  <c:v>0.0196007414302208</c:v>
                </c:pt>
                <c:pt idx="20">
                  <c:v>0.0202340082894764</c:v>
                </c:pt>
                <c:pt idx="21">
                  <c:v>0.0206197782986104</c:v>
                </c:pt>
                <c:pt idx="22">
                  <c:v>0.0207602584571102</c:v>
                </c:pt>
                <c:pt idx="23">
                  <c:v>0.0206659418408749</c:v>
                </c:pt>
                <c:pt idx="24">
                  <c:v>0.0203541875251774</c:v>
                </c:pt>
                <c:pt idx="25">
                  <c:v>0.0198476273738506</c:v>
                </c:pt>
                <c:pt idx="26">
                  <c:v>0.0191725339358235</c:v>
                </c:pt>
                <c:pt idx="27">
                  <c:v>0.0183572592961431</c:v>
                </c:pt>
                <c:pt idx="28">
                  <c:v>0.0174308267215611</c:v>
                </c:pt>
                <c:pt idx="29">
                  <c:v>0.0164217288433771</c:v>
                </c:pt>
                <c:pt idx="30">
                  <c:v>0.0153569604817948</c:v>
                </c:pt>
                <c:pt idx="31">
                  <c:v>0.0142612926257542</c:v>
                </c:pt>
                <c:pt idx="32">
                  <c:v>0.0131567772915651</c:v>
                </c:pt>
                <c:pt idx="33">
                  <c:v>0.0120624610851061</c:v>
                </c:pt>
                <c:pt idx="34">
                  <c:v>0.0109942779127229</c:v>
                </c:pt>
                <c:pt idx="35">
                  <c:v>0.00996508776683146</c:v>
                </c:pt>
                <c:pt idx="36">
                  <c:v>0.00898482806085829</c:v>
                </c:pt>
                <c:pt idx="37">
                  <c:v>0.00806074579221379</c:v>
                </c:pt>
                <c:pt idx="38">
                  <c:v>0.00719768211842229</c:v>
                </c:pt>
                <c:pt idx="39">
                  <c:v>0.00639838509341714</c:v>
                </c:pt>
                <c:pt idx="40">
                  <c:v>0.00566383080899859</c:v>
                </c:pt>
                <c:pt idx="41">
                  <c:v>0.0049935376313715</c:v>
                </c:pt>
                <c:pt idx="42">
                  <c:v>0.00438586234566078</c:v>
                </c:pt>
                <c:pt idx="43">
                  <c:v>0.00383827065677243</c:v>
                </c:pt>
                <c:pt idx="44">
                  <c:v>0.00334757756054489</c:v>
                </c:pt>
                <c:pt idx="45">
                  <c:v>0.00291015557536951</c:v>
                </c:pt>
                <c:pt idx="46">
                  <c:v>0.00252211073624268</c:v>
                </c:pt>
                <c:pt idx="47">
                  <c:v>0.00217942765391166</c:v>
                </c:pt>
                <c:pt idx="48">
                  <c:v>0.00187808590046191</c:v>
                </c:pt>
                <c:pt idx="49">
                  <c:v>0.00161415057444343</c:v>
                </c:pt>
                <c:pt idx="50">
                  <c:v>0.00138384019764087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3995120"/>
        <c:axId val="1302876960"/>
      </c:lineChart>
      <c:catAx>
        <c:axId val="1263995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2876960"/>
        <c:crosses val="autoZero"/>
        <c:auto val="1"/>
        <c:lblAlgn val="ctr"/>
        <c:lblOffset val="100"/>
        <c:noMultiLvlLbl val="0"/>
      </c:catAx>
      <c:valAx>
        <c:axId val="130287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995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762000</xdr:colOff>
      <xdr:row>28</xdr:row>
      <xdr:rowOff>57150</xdr:rowOff>
    </xdr:from>
    <xdr:to>
      <xdr:col>22</xdr:col>
      <xdr:colOff>381000</xdr:colOff>
      <xdr:row>41</xdr:row>
      <xdr:rowOff>158750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571500</xdr:colOff>
      <xdr:row>12</xdr:row>
      <xdr:rowOff>6350</xdr:rowOff>
    </xdr:from>
    <xdr:to>
      <xdr:col>21</xdr:col>
      <xdr:colOff>190500</xdr:colOff>
      <xdr:row>25</xdr:row>
      <xdr:rowOff>107950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4"/>
  <sheetViews>
    <sheetView tabSelected="1" showRuler="0" workbookViewId="0">
      <selection activeCell="J29" sqref="J29"/>
    </sheetView>
  </sheetViews>
  <sheetFormatPr baseColWidth="10" defaultRowHeight="16" x14ac:dyDescent="0.2"/>
  <sheetData>
    <row r="1" spans="1:12" x14ac:dyDescent="0.2">
      <c r="A1" t="s">
        <v>3</v>
      </c>
      <c r="B1" t="s">
        <v>4</v>
      </c>
      <c r="C1" t="s">
        <v>5</v>
      </c>
      <c r="D1" t="s">
        <v>6</v>
      </c>
      <c r="E1" t="s">
        <v>7</v>
      </c>
    </row>
    <row r="2" spans="1:12" x14ac:dyDescent="0.2">
      <c r="A2">
        <v>100</v>
      </c>
      <c r="B2">
        <v>0</v>
      </c>
      <c r="C2">
        <v>0</v>
      </c>
      <c r="D2">
        <v>1</v>
      </c>
      <c r="E2">
        <v>0.2</v>
      </c>
    </row>
    <row r="3" spans="1:12" x14ac:dyDescent="0.2">
      <c r="A3" t="s">
        <v>0</v>
      </c>
      <c r="B3" t="s">
        <v>1</v>
      </c>
      <c r="C3" t="s">
        <v>2</v>
      </c>
      <c r="D3" t="s">
        <v>8</v>
      </c>
      <c r="E3" t="s">
        <v>9</v>
      </c>
      <c r="F3" t="s">
        <v>10</v>
      </c>
      <c r="G3" t="s">
        <v>11</v>
      </c>
      <c r="H3" t="s">
        <v>12</v>
      </c>
      <c r="I3" t="s">
        <v>13</v>
      </c>
      <c r="J3" t="s">
        <v>14</v>
      </c>
      <c r="K3" t="s">
        <v>15</v>
      </c>
      <c r="L3" t="s">
        <v>16</v>
      </c>
    </row>
    <row r="4" spans="1:12" x14ac:dyDescent="0.2">
      <c r="A4">
        <v>50</v>
      </c>
      <c r="B4">
        <f>(LN(A4 / $A$2) + ($B$2 + 0.5 * $E$2^2) * $D$2) / ($E$2 * SQRT($D$2))</f>
        <v>-3.365735902799726</v>
      </c>
      <c r="C4">
        <f>B4 - $E$2 * SQRT($D$2)</f>
        <v>-3.5657359027997262</v>
      </c>
      <c r="D4">
        <f>_xlfn.NORM.DIST(B4, 0, 1, 1)</f>
        <v>3.8169879858202378E-4</v>
      </c>
      <c r="E4">
        <f>_xlfn.NORM.DIST(C4, 0, 1, 1)</f>
        <v>1.8141830841026172E-4</v>
      </c>
      <c r="F4">
        <f>_xlfn.NORM.DIST(-B4, 0, 1, 1)</f>
        <v>0.99961830120141792</v>
      </c>
      <c r="G4">
        <f>_xlfn.NORM.DIST(-C4, 0, 1, 1)</f>
        <v>0.99981858169158977</v>
      </c>
      <c r="H4">
        <f>A4* D4 - $A$2 * E4 * EXP(-$B$2 * $D$2)</f>
        <v>9.431090880750205E-4</v>
      </c>
      <c r="I4">
        <f>$A$2 * EXP(-$B$2 * $D$2) * G4 - A4 * F4</f>
        <v>50.000943109088084</v>
      </c>
      <c r="J4">
        <f>H4+I4</f>
        <v>50.001886218176161</v>
      </c>
      <c r="K4">
        <f>D4 - F4</f>
        <v>-0.99923660240283585</v>
      </c>
      <c r="L4">
        <f>_xlfn.NORM.DIST(B4, 0, 1, 0) / (A4 * $E$2 * SQRT($D$2))</f>
        <v>1.3836537732739927E-4</v>
      </c>
    </row>
    <row r="5" spans="1:12" x14ac:dyDescent="0.2">
      <c r="A5">
        <v>52</v>
      </c>
      <c r="B5">
        <f>(LN(A5 / $A$2) + ($B$2 + 0.5 * $E$2^2) * $D$2) / ($E$2 * SQRT($D$2))</f>
        <v>-3.1696323370333195</v>
      </c>
      <c r="C5">
        <f>B5 - $E$2 * SQRT($D$2)</f>
        <v>-3.3696323370333197</v>
      </c>
      <c r="D5">
        <f t="shared" ref="D5:D44" si="0">_xlfn.NORM.DIST(B5, 0, 1, 1)</f>
        <v>7.6315967657551514E-4</v>
      </c>
      <c r="E5">
        <f t="shared" ref="E5:E44" si="1">_xlfn.NORM.DIST(C5, 0, 1, 1)</f>
        <v>3.7634269397931704E-4</v>
      </c>
      <c r="F5">
        <f t="shared" ref="F5:F44" si="2">_xlfn.NORM.DIST(-B5, 0, 1, 1)</f>
        <v>0.99923684032342452</v>
      </c>
      <c r="G5">
        <f t="shared" ref="G5:G44" si="3">_xlfn.NORM.DIST(-C5, 0, 1, 1)</f>
        <v>0.99962365730602065</v>
      </c>
      <c r="H5">
        <f t="shared" ref="H5:H54" si="4">A5* D5 - $A$2 * E5 * EXP(-$B$2 * $D$2)</f>
        <v>2.0500337839950838E-3</v>
      </c>
      <c r="I5">
        <f>$A$2 * EXP(-$B$2 * $D$2) * G5 - A5 * F5</f>
        <v>48.002050033783981</v>
      </c>
      <c r="J5">
        <f t="shared" ref="J5:J44" si="5">H5+I5</f>
        <v>48.004100067567975</v>
      </c>
      <c r="K5">
        <f t="shared" ref="K5:K44" si="6">D5 - F5</f>
        <v>-0.99847368064684905</v>
      </c>
      <c r="L5">
        <f>_xlfn.NORM.DIST(B5, 0, 1, 0) / (A5 * $E$2 * SQRT($D$2))</f>
        <v>2.5251777508870688E-4</v>
      </c>
    </row>
    <row r="6" spans="1:12" x14ac:dyDescent="0.2">
      <c r="A6">
        <v>54</v>
      </c>
      <c r="B6">
        <f>(LN(A6 / $A$2) + ($B$2 + 0.5 * $E$2^2) * $D$2) / ($E$2 * SQRT($D$2))</f>
        <v>-2.9809306971190845</v>
      </c>
      <c r="C6">
        <f>B6 - $E$2 * SQRT($D$2)</f>
        <v>-3.1809306971190847</v>
      </c>
      <c r="D6">
        <f t="shared" si="0"/>
        <v>1.4368690943219894E-3</v>
      </c>
      <c r="E6">
        <f t="shared" si="1"/>
        <v>7.3401371724116408E-4</v>
      </c>
      <c r="F6">
        <f t="shared" si="2"/>
        <v>0.99856313090567805</v>
      </c>
      <c r="G6">
        <f t="shared" si="3"/>
        <v>0.99926598628275887</v>
      </c>
      <c r="H6">
        <f t="shared" si="4"/>
        <v>4.189559369271012E-3</v>
      </c>
      <c r="I6">
        <f>$A$2 * EXP(-$B$2 * $D$2) * G6 - A6 * F6</f>
        <v>46.004189559369266</v>
      </c>
      <c r="J6">
        <f t="shared" si="5"/>
        <v>46.008379118738539</v>
      </c>
      <c r="K6">
        <f t="shared" si="6"/>
        <v>-0.99712626181135611</v>
      </c>
      <c r="L6">
        <f>_xlfn.NORM.DIST(B6, 0, 1, 0) / (A6 * $E$2 * SQRT($D$2))</f>
        <v>4.3443745188834649E-4</v>
      </c>
    </row>
    <row r="7" spans="1:12" x14ac:dyDescent="0.2">
      <c r="A7">
        <v>56</v>
      </c>
      <c r="B7">
        <f>(LN(A7 / $A$2) + ($B$2 + 0.5 * $E$2^2) * $D$2) / ($E$2 * SQRT($D$2))</f>
        <v>-2.7990924762647098</v>
      </c>
      <c r="C7">
        <f>B7 - $E$2 * SQRT($D$2)</f>
        <v>-2.99909247626471</v>
      </c>
      <c r="D7">
        <f t="shared" si="0"/>
        <v>2.5623229241875014E-3</v>
      </c>
      <c r="E7">
        <f t="shared" si="1"/>
        <v>1.3539255187751628E-3</v>
      </c>
      <c r="F7">
        <f t="shared" si="2"/>
        <v>0.99743767707581255</v>
      </c>
      <c r="G7">
        <f t="shared" si="3"/>
        <v>0.99864607448122489</v>
      </c>
      <c r="H7">
        <f t="shared" si="4"/>
        <v>8.0975318769837823E-3</v>
      </c>
      <c r="I7">
        <f>$A$2 * EXP(-$B$2 * $D$2) * G7 - A7 * F7</f>
        <v>44.008097531876984</v>
      </c>
      <c r="J7">
        <f t="shared" si="5"/>
        <v>44.016195063753969</v>
      </c>
      <c r="K7">
        <f t="shared" si="6"/>
        <v>-0.99487535415162509</v>
      </c>
      <c r="L7">
        <f>_xlfn.NORM.DIST(B7, 0, 1, 0) / (A7 * $E$2 * SQRT($D$2))</f>
        <v>7.0853460539285578E-4</v>
      </c>
    </row>
    <row r="8" spans="1:12" x14ac:dyDescent="0.2">
      <c r="A8">
        <v>58</v>
      </c>
      <c r="B8">
        <f>(LN(A8 / $A$2) + ($B$2 + 0.5 * $E$2^2) * $D$2) / ($E$2 * SQRT($D$2))</f>
        <v>-2.6236358772083603</v>
      </c>
      <c r="C8">
        <f>B8 - $E$2 * SQRT($D$2)</f>
        <v>-2.8236358772083605</v>
      </c>
      <c r="D8">
        <f t="shared" si="0"/>
        <v>4.3498368176490857E-3</v>
      </c>
      <c r="E8">
        <f t="shared" si="1"/>
        <v>2.3741147305787642E-3</v>
      </c>
      <c r="F8">
        <f t="shared" si="2"/>
        <v>0.99565016318235089</v>
      </c>
      <c r="G8">
        <f t="shared" si="3"/>
        <v>0.9976258852694212</v>
      </c>
      <c r="H8">
        <f t="shared" si="4"/>
        <v>1.4879062365770579E-2</v>
      </c>
      <c r="I8">
        <f>$A$2 * EXP(-$B$2 * $D$2) * G8 - A8 * F8</f>
        <v>42.014879062365772</v>
      </c>
      <c r="J8">
        <f t="shared" si="5"/>
        <v>42.029758124731543</v>
      </c>
      <c r="K8">
        <f t="shared" si="6"/>
        <v>-0.99130032636470178</v>
      </c>
      <c r="L8">
        <f>_xlfn.NORM.DIST(B8, 0, 1, 0) / (A8 * $E$2 * SQRT($D$2))</f>
        <v>1.1008460709640026E-3</v>
      </c>
    </row>
    <row r="9" spans="1:12" x14ac:dyDescent="0.2">
      <c r="A9">
        <v>60</v>
      </c>
      <c r="B9">
        <f>(LN(A9 / $A$2) + ($B$2 + 0.5 * $E$2^2) * $D$2) / ($E$2 * SQRT($D$2))</f>
        <v>-2.4541281188299533</v>
      </c>
      <c r="C9">
        <f>B9 - $E$2 * SQRT($D$2)</f>
        <v>-2.6541281188299535</v>
      </c>
      <c r="D9">
        <f t="shared" si="0"/>
        <v>7.0613327354170493E-3</v>
      </c>
      <c r="E9">
        <f t="shared" si="1"/>
        <v>3.9756815221778236E-3</v>
      </c>
      <c r="F9">
        <f t="shared" si="2"/>
        <v>0.99293866726458291</v>
      </c>
      <c r="G9">
        <f t="shared" si="3"/>
        <v>0.99602431847782213</v>
      </c>
      <c r="H9">
        <f t="shared" si="4"/>
        <v>2.6111811907240601E-2</v>
      </c>
      <c r="I9">
        <f>$A$2 * EXP(-$B$2 * $D$2) * G9 - A9 * F9</f>
        <v>40.026111811907242</v>
      </c>
      <c r="J9">
        <f t="shared" si="5"/>
        <v>40.052223623814484</v>
      </c>
      <c r="K9">
        <f t="shared" si="6"/>
        <v>-0.98587733452916582</v>
      </c>
      <c r="L9">
        <f>_xlfn.NORM.DIST(B9, 0, 1, 0) / (A9 * $E$2 * SQRT($D$2))</f>
        <v>1.6364637833701887E-3</v>
      </c>
    </row>
    <row r="10" spans="1:12" x14ac:dyDescent="0.2">
      <c r="A10">
        <v>62</v>
      </c>
      <c r="B10">
        <f>(LN(A10 / $A$2) + ($B$2 + 0.5 * $E$2^2) * $D$2) / ($E$2 * SQRT($D$2))</f>
        <v>-2.2901790047149988</v>
      </c>
      <c r="C10">
        <f>B10 - $E$2 * SQRT($D$2)</f>
        <v>-2.490179004714999</v>
      </c>
      <c r="D10">
        <f t="shared" si="0"/>
        <v>1.1005470996795517E-2</v>
      </c>
      <c r="E10">
        <f t="shared" si="1"/>
        <v>6.3839385642462335E-3</v>
      </c>
      <c r="F10">
        <f t="shared" si="2"/>
        <v>0.9889945290032045</v>
      </c>
      <c r="G10">
        <f t="shared" si="3"/>
        <v>0.99361606143575376</v>
      </c>
      <c r="H10">
        <f t="shared" si="4"/>
        <v>4.3945345376698808E-2</v>
      </c>
      <c r="I10">
        <f>$A$2 * EXP(-$B$2 * $D$2) * G10 - A10 * F10</f>
        <v>38.043945345376692</v>
      </c>
      <c r="J10">
        <f t="shared" si="5"/>
        <v>38.08789069075339</v>
      </c>
      <c r="K10">
        <f t="shared" si="6"/>
        <v>-0.97798905800640901</v>
      </c>
      <c r="L10">
        <f>_xlfn.NORM.DIST(B10, 0, 1, 0) / (A10 * $E$2 * SQRT($D$2))</f>
        <v>2.3365146106228037E-3</v>
      </c>
    </row>
    <row r="11" spans="1:12" x14ac:dyDescent="0.2">
      <c r="A11">
        <v>64</v>
      </c>
      <c r="B11">
        <f>(LN(A11 / $A$2) + ($B$2 + 0.5 * $E$2^2) * $D$2) / ($E$2 * SQRT($D$2))</f>
        <v>-2.131435513142097</v>
      </c>
      <c r="C11">
        <f>B11 - $E$2 * SQRT($D$2)</f>
        <v>-2.3314355131420972</v>
      </c>
      <c r="D11">
        <f t="shared" si="0"/>
        <v>1.6526639897066629E-2</v>
      </c>
      <c r="E11">
        <f t="shared" si="1"/>
        <v>9.8652033766671882E-3</v>
      </c>
      <c r="F11">
        <f t="shared" si="2"/>
        <v>0.9834733601029334</v>
      </c>
      <c r="G11">
        <f t="shared" si="3"/>
        <v>0.99013479662333281</v>
      </c>
      <c r="H11">
        <f t="shared" si="4"/>
        <v>7.1184615745545354E-2</v>
      </c>
      <c r="I11">
        <f>$A$2 * EXP(-$B$2 * $D$2) * G11 - A11 * F11</f>
        <v>36.071184615745544</v>
      </c>
      <c r="J11">
        <f t="shared" si="5"/>
        <v>36.142369231491088</v>
      </c>
      <c r="K11">
        <f t="shared" si="6"/>
        <v>-0.96694672020586681</v>
      </c>
      <c r="L11">
        <f>_xlfn.NORM.DIST(B11, 0, 1, 0) / (A11 * $E$2 * SQRT($D$2))</f>
        <v>3.2151142754142789E-3</v>
      </c>
    </row>
    <row r="12" spans="1:12" x14ac:dyDescent="0.2">
      <c r="A12">
        <v>66</v>
      </c>
      <c r="B12">
        <f>(LN(A12 / $A$2) + ($B$2 + 0.5 * $E$2^2) * $D$2) / ($E$2 * SQRT($D$2))</f>
        <v>-1.9775772198083288</v>
      </c>
      <c r="C12">
        <f>B12 - $E$2 * SQRT($D$2)</f>
        <v>-2.1775772198083287</v>
      </c>
      <c r="D12">
        <f t="shared" si="0"/>
        <v>2.3988210623387036E-2</v>
      </c>
      <c r="E12">
        <f t="shared" si="1"/>
        <v>1.4718763524744832E-2</v>
      </c>
      <c r="F12">
        <f t="shared" si="2"/>
        <v>0.97601178937661293</v>
      </c>
      <c r="G12">
        <f t="shared" si="3"/>
        <v>0.98528123647525512</v>
      </c>
      <c r="H12">
        <f t="shared" si="4"/>
        <v>0.11134554866906132</v>
      </c>
      <c r="I12">
        <f>$A$2 * EXP(-$B$2 * $D$2) * G12 - A12 * F12</f>
        <v>34.111345548669064</v>
      </c>
      <c r="J12">
        <f t="shared" si="5"/>
        <v>34.222691097338128</v>
      </c>
      <c r="K12">
        <f t="shared" si="6"/>
        <v>-0.95202357875322585</v>
      </c>
      <c r="L12">
        <f>_xlfn.NORM.DIST(B12, 0, 1, 0) / (A12 * $E$2 * SQRT($D$2))</f>
        <v>4.2767530394122706E-3</v>
      </c>
    </row>
    <row r="13" spans="1:12" x14ac:dyDescent="0.2">
      <c r="A13">
        <v>68</v>
      </c>
      <c r="B13">
        <f>(LN(A13 / $A$2) + ($B$2 + 0.5 * $E$2^2) * $D$2) / ($E$2 * SQRT($D$2))</f>
        <v>-1.828312404059923</v>
      </c>
      <c r="C13">
        <f>B13 - $E$2 * SQRT($D$2)</f>
        <v>-2.028312404059923</v>
      </c>
      <c r="D13">
        <f t="shared" si="0"/>
        <v>3.3751339634734215E-2</v>
      </c>
      <c r="E13">
        <f t="shared" si="1"/>
        <v>2.1264186896228682E-2</v>
      </c>
      <c r="F13">
        <f t="shared" si="2"/>
        <v>0.9662486603652658</v>
      </c>
      <c r="G13">
        <f t="shared" si="3"/>
        <v>0.97873581310377133</v>
      </c>
      <c r="H13">
        <f t="shared" si="4"/>
        <v>0.16867240553905827</v>
      </c>
      <c r="I13">
        <f>$A$2 * EXP(-$B$2 * $D$2) * G13 - A13 * F13</f>
        <v>32.168672405539056</v>
      </c>
      <c r="J13">
        <f t="shared" si="5"/>
        <v>32.337344811078111</v>
      </c>
      <c r="K13">
        <f t="shared" si="6"/>
        <v>-0.9324973207305316</v>
      </c>
      <c r="L13">
        <f>_xlfn.NORM.DIST(B13, 0, 1, 0) / (A13 * $E$2 * SQRT($D$2))</f>
        <v>5.5145156769280156E-3</v>
      </c>
    </row>
    <row r="14" spans="1:12" x14ac:dyDescent="0.2">
      <c r="A14">
        <v>70</v>
      </c>
      <c r="B14">
        <f>(LN(A14 / $A$2) + ($B$2 + 0.5 * $E$2^2) * $D$2) / ($E$2 * SQRT($D$2))</f>
        <v>-1.6833747196936621</v>
      </c>
      <c r="C14">
        <f>B14 - $E$2 * SQRT($D$2)</f>
        <v>-1.8833747196936621</v>
      </c>
      <c r="D14">
        <f t="shared" si="0"/>
        <v>4.6151286992077295E-2</v>
      </c>
      <c r="E14">
        <f t="shared" si="1"/>
        <v>2.9824801925529599E-2</v>
      </c>
      <c r="F14">
        <f t="shared" si="2"/>
        <v>0.95384871300792273</v>
      </c>
      <c r="G14">
        <f t="shared" si="3"/>
        <v>0.97017519807447039</v>
      </c>
      <c r="H14">
        <f t="shared" si="4"/>
        <v>0.24810989689245044</v>
      </c>
      <c r="I14">
        <f>$A$2 * EXP(-$B$2 * $D$2) * G14 - A14 * F14</f>
        <v>30.248109896892458</v>
      </c>
      <c r="J14">
        <f t="shared" si="5"/>
        <v>30.49621979378491</v>
      </c>
      <c r="K14">
        <f t="shared" si="6"/>
        <v>-0.90769742601584547</v>
      </c>
      <c r="L14">
        <f>_xlfn.NORM.DIST(B14, 0, 1, 0) / (A14 * $E$2 * SQRT($D$2))</f>
        <v>6.9094095997953688E-3</v>
      </c>
    </row>
    <row r="15" spans="1:12" x14ac:dyDescent="0.2">
      <c r="A15">
        <v>72</v>
      </c>
      <c r="B15">
        <f>(LN(A15 / $A$2) + ($B$2 + 0.5 * $E$2^2) * $D$2) / ($E$2 * SQRT($D$2))</f>
        <v>-1.5425203348601804</v>
      </c>
      <c r="C15">
        <f>B15 - $E$2 * SQRT($D$2)</f>
        <v>-1.7425203348601803</v>
      </c>
      <c r="D15">
        <f t="shared" si="0"/>
        <v>6.1473600176466685E-2</v>
      </c>
      <c r="E15">
        <f t="shared" si="1"/>
        <v>4.0708718195345536E-2</v>
      </c>
      <c r="F15">
        <f t="shared" si="2"/>
        <v>0.93852639982353336</v>
      </c>
      <c r="G15">
        <f t="shared" si="3"/>
        <v>0.95929128180465451</v>
      </c>
      <c r="H15">
        <f t="shared" si="4"/>
        <v>0.3552273931710479</v>
      </c>
      <c r="I15">
        <f>$A$2 * EXP(-$B$2 * $D$2) * G15 - A15 * F15</f>
        <v>28.355227393171049</v>
      </c>
      <c r="J15">
        <f t="shared" si="5"/>
        <v>28.710454786342098</v>
      </c>
      <c r="K15">
        <f t="shared" si="6"/>
        <v>-0.87705279964706673</v>
      </c>
      <c r="L15">
        <f>_xlfn.NORM.DIST(B15, 0, 1, 0) / (A15 * $E$2 * SQRT($D$2))</f>
        <v>8.4309043805782229E-3</v>
      </c>
    </row>
    <row r="16" spans="1:12" x14ac:dyDescent="0.2">
      <c r="A16">
        <v>74</v>
      </c>
      <c r="B16">
        <f>(LN(A16 / $A$2) + ($B$2 + 0.5 * $E$2^2) * $D$2) / ($E$2 * SQRT($D$2))</f>
        <v>-1.405525463919608</v>
      </c>
      <c r="C16">
        <f>B16 - $E$2 * SQRT($D$2)</f>
        <v>-1.6055254639196079</v>
      </c>
      <c r="D16">
        <f t="shared" si="0"/>
        <v>7.9932541379264616E-2</v>
      </c>
      <c r="E16">
        <f t="shared" si="1"/>
        <v>5.4189106958642215E-2</v>
      </c>
      <c r="F16">
        <f t="shared" si="2"/>
        <v>0.92006745862073536</v>
      </c>
      <c r="G16">
        <f t="shared" si="3"/>
        <v>0.94581089304135779</v>
      </c>
      <c r="H16">
        <f t="shared" si="4"/>
        <v>0.49609736620135969</v>
      </c>
      <c r="I16">
        <f>$A$2 * EXP(-$B$2 * $D$2) * G16 - A16 * F16</f>
        <v>26.496097366201354</v>
      </c>
      <c r="J16">
        <f t="shared" si="5"/>
        <v>26.992194732402716</v>
      </c>
      <c r="K16">
        <f t="shared" si="6"/>
        <v>-0.84013491724147071</v>
      </c>
      <c r="L16">
        <f>_xlfn.NORM.DIST(B16, 0, 1, 0) / (A16 * $E$2 * SQRT($D$2))</f>
        <v>1.0038609916481762E-2</v>
      </c>
    </row>
    <row r="17" spans="1:12" x14ac:dyDescent="0.2">
      <c r="A17">
        <v>76</v>
      </c>
      <c r="B17">
        <f>(LN(A17 / $A$2) + ($B$2 + 0.5 * $E$2^2) * $D$2) / ($E$2 * SQRT($D$2))</f>
        <v>-1.2721842285088014</v>
      </c>
      <c r="C17">
        <f>B17 - $E$2 * SQRT($D$2)</f>
        <v>-1.4721842285088014</v>
      </c>
      <c r="D17">
        <f t="shared" si="0"/>
        <v>0.10165383496633398</v>
      </c>
      <c r="E17">
        <f t="shared" si="1"/>
        <v>7.048556758176952E-2</v>
      </c>
      <c r="F17">
        <f t="shared" si="2"/>
        <v>0.89834616503366604</v>
      </c>
      <c r="G17">
        <f t="shared" si="3"/>
        <v>0.92951443241823051</v>
      </c>
      <c r="H17">
        <f t="shared" si="4"/>
        <v>0.67713469926443093</v>
      </c>
      <c r="I17">
        <f>$A$2 * EXP(-$B$2 * $D$2) * G17 - A17 * F17</f>
        <v>24.677134699264442</v>
      </c>
      <c r="J17">
        <f t="shared" si="5"/>
        <v>25.354269398528874</v>
      </c>
      <c r="K17">
        <f t="shared" si="6"/>
        <v>-0.79669233006733209</v>
      </c>
      <c r="L17">
        <f>_xlfn.NORM.DIST(B17, 0, 1, 0) / (A17 * $E$2 * SQRT($D$2))</f>
        <v>1.1684871399116553E-2</v>
      </c>
    </row>
    <row r="18" spans="1:12" x14ac:dyDescent="0.2">
      <c r="A18">
        <v>78</v>
      </c>
      <c r="B18">
        <f>(LN(A18 / $A$2) + ($B$2 + 0.5 * $E$2^2) * $D$2) / ($E$2 * SQRT($D$2))</f>
        <v>-1.1423067964924978</v>
      </c>
      <c r="C18">
        <f>B18 - $E$2 * SQRT($D$2)</f>
        <v>-1.3423067964924977</v>
      </c>
      <c r="D18">
        <f t="shared" si="0"/>
        <v>0.12666325858329408</v>
      </c>
      <c r="E18">
        <f t="shared" si="1"/>
        <v>8.974827032224196E-2</v>
      </c>
      <c r="F18">
        <f t="shared" si="2"/>
        <v>0.87333674141670592</v>
      </c>
      <c r="G18">
        <f t="shared" si="3"/>
        <v>0.91025172967775803</v>
      </c>
      <c r="H18">
        <f t="shared" si="4"/>
        <v>0.90490713727274219</v>
      </c>
      <c r="I18">
        <f>$A$2 * EXP(-$B$2 * $D$2) * G18 - A18 * F18</f>
        <v>22.904907137272744</v>
      </c>
      <c r="J18">
        <f t="shared" si="5"/>
        <v>23.809814274545488</v>
      </c>
      <c r="K18">
        <f t="shared" si="6"/>
        <v>-0.74667348283341184</v>
      </c>
      <c r="L18">
        <f>_xlfn.NORM.DIST(B18, 0, 1, 0) / (A18 * $E$2 * SQRT($D$2))</f>
        <v>1.3317958969663368E-2</v>
      </c>
    </row>
    <row r="19" spans="1:12" x14ac:dyDescent="0.2">
      <c r="A19">
        <v>80</v>
      </c>
      <c r="B19">
        <f>(LN(A19 / $A$2) + ($B$2 + 0.5 * $E$2^2) * $D$2) / ($E$2 * SQRT($D$2))</f>
        <v>-1.0157177565710485</v>
      </c>
      <c r="C19">
        <f>B19 - $E$2 * SQRT($D$2)</f>
        <v>-1.2157177565710484</v>
      </c>
      <c r="D19">
        <f t="shared" si="0"/>
        <v>0.15488190493561185</v>
      </c>
      <c r="E19">
        <f t="shared" si="1"/>
        <v>0.11204622881638521</v>
      </c>
      <c r="F19">
        <f t="shared" si="2"/>
        <v>0.84511809506438818</v>
      </c>
      <c r="G19">
        <f t="shared" si="3"/>
        <v>0.88795377118361474</v>
      </c>
      <c r="H19">
        <f t="shared" si="4"/>
        <v>1.1859295132104268</v>
      </c>
      <c r="I19">
        <f>$A$2 * EXP(-$B$2 * $D$2) * G19 - A19 * F19</f>
        <v>21.185929513210425</v>
      </c>
      <c r="J19">
        <f t="shared" si="5"/>
        <v>22.37185902642085</v>
      </c>
      <c r="K19">
        <f t="shared" si="6"/>
        <v>-0.69023619012877635</v>
      </c>
      <c r="L19">
        <f>_xlfn.NORM.DIST(B19, 0, 1, 0) / (A19 * $E$2 * SQRT($D$2))</f>
        <v>1.4885487470343402E-2</v>
      </c>
    </row>
    <row r="20" spans="1:12" x14ac:dyDescent="0.2">
      <c r="A20">
        <v>82</v>
      </c>
      <c r="B20">
        <f>(LN(A20 / $A$2) + ($B$2 + 0.5 * $E$2^2) * $D$2) / ($E$2 * SQRT($D$2))</f>
        <v>-0.89225469361919163</v>
      </c>
      <c r="C20">
        <f>B20 - $E$2 * SQRT($D$2)</f>
        <v>-1.0922546936191917</v>
      </c>
      <c r="D20">
        <f t="shared" si="0"/>
        <v>0.1861282162137948</v>
      </c>
      <c r="E20">
        <f t="shared" si="1"/>
        <v>0.13736058417776531</v>
      </c>
      <c r="F20">
        <f t="shared" si="2"/>
        <v>0.81387178378620517</v>
      </c>
      <c r="G20">
        <f t="shared" si="3"/>
        <v>0.86263941582223469</v>
      </c>
      <c r="H20">
        <f t="shared" si="4"/>
        <v>1.526455311754642</v>
      </c>
      <c r="I20">
        <f>$A$2 * EXP(-$B$2 * $D$2) * G20 - A20 * F20</f>
        <v>19.526455311754646</v>
      </c>
      <c r="J20">
        <f t="shared" si="5"/>
        <v>21.052910623509288</v>
      </c>
      <c r="K20">
        <f t="shared" si="6"/>
        <v>-0.62774356757241034</v>
      </c>
      <c r="L20">
        <f>_xlfn.NORM.DIST(B20, 0, 1, 0) / (A20 * $E$2 * SQRT($D$2))</f>
        <v>1.633771423266062E-2</v>
      </c>
    </row>
    <row r="21" spans="1:12" x14ac:dyDescent="0.2">
      <c r="A21">
        <v>84</v>
      </c>
      <c r="B21">
        <f>(LN(A21 / $A$2) + ($B$2 + 0.5 * $E$2^2) * $D$2) / ($E$2 * SQRT($D$2))</f>
        <v>-0.77176693572388899</v>
      </c>
      <c r="C21">
        <f>B21 - $E$2 * SQRT($D$2)</f>
        <v>-0.97176693572388895</v>
      </c>
      <c r="D21">
        <f t="shared" si="0"/>
        <v>0.22012623909038356</v>
      </c>
      <c r="E21">
        <f t="shared" si="1"/>
        <v>0.16558325421482756</v>
      </c>
      <c r="F21">
        <f t="shared" si="2"/>
        <v>0.77987376090961646</v>
      </c>
      <c r="G21">
        <f t="shared" si="3"/>
        <v>0.83441674578517244</v>
      </c>
      <c r="H21">
        <f t="shared" si="4"/>
        <v>1.9322786621094643</v>
      </c>
      <c r="I21">
        <f>$A$2 * EXP(-$B$2 * $D$2) * G21 - A21 * F21</f>
        <v>17.932278662109468</v>
      </c>
      <c r="J21">
        <f t="shared" si="5"/>
        <v>19.864557324218932</v>
      </c>
      <c r="K21">
        <f t="shared" si="6"/>
        <v>-0.55974752181923293</v>
      </c>
      <c r="L21">
        <f>_xlfn.NORM.DIST(B21, 0, 1, 0) / (A21 * $E$2 * SQRT($D$2))</f>
        <v>1.7630418918814308E-2</v>
      </c>
    </row>
    <row r="22" spans="1:12" x14ac:dyDescent="0.2">
      <c r="A22">
        <v>86</v>
      </c>
      <c r="B22">
        <f>(LN(A22 / $A$2) + ($B$2 + 0.5 * $E$2^2) * $D$2) / ($E$2 * SQRT($D$2))</f>
        <v>-0.65411444867291835</v>
      </c>
      <c r="C22">
        <f>B22 - $E$2 * SQRT($D$2)</f>
        <v>-0.85411444867291841</v>
      </c>
      <c r="D22">
        <f t="shared" si="0"/>
        <v>0.25651903670492976</v>
      </c>
      <c r="E22">
        <f t="shared" si="1"/>
        <v>0.19652078948167395</v>
      </c>
      <c r="F22">
        <f t="shared" si="2"/>
        <v>0.7434809632950703</v>
      </c>
      <c r="G22">
        <f t="shared" si="3"/>
        <v>0.80347921051832605</v>
      </c>
      <c r="H22">
        <f t="shared" si="4"/>
        <v>2.4085582084565615</v>
      </c>
      <c r="I22">
        <f>$A$2 * EXP(-$B$2 * $D$2) * G22 - A22 * F22</f>
        <v>16.408558208456554</v>
      </c>
      <c r="J22">
        <f t="shared" si="5"/>
        <v>18.817116416913116</v>
      </c>
      <c r="K22">
        <f t="shared" si="6"/>
        <v>-0.48696192659014054</v>
      </c>
      <c r="L22">
        <f>_xlfn.NORM.DIST(B22, 0, 1, 0) / (A22 * $E$2 * SQRT($D$2))</f>
        <v>1.8727153060110954E-2</v>
      </c>
    </row>
    <row r="23" spans="1:12" x14ac:dyDescent="0.2">
      <c r="A23">
        <v>88</v>
      </c>
      <c r="B23">
        <f>(LN(A23 / $A$2) + ($B$2 + 0.5 * $E$2^2) * $D$2) / ($E$2 * SQRT($D$2))</f>
        <v>-0.53916685754942439</v>
      </c>
      <c r="C23">
        <f>B23 - $E$2 * SQRT($D$2)</f>
        <v>-0.73916685754942435</v>
      </c>
      <c r="D23">
        <f t="shared" si="0"/>
        <v>0.29488586333062566</v>
      </c>
      <c r="E23">
        <f t="shared" si="1"/>
        <v>0.22990284156138041</v>
      </c>
      <c r="F23">
        <f t="shared" si="2"/>
        <v>0.70511413666937428</v>
      </c>
      <c r="G23">
        <f t="shared" si="3"/>
        <v>0.77009715843861959</v>
      </c>
      <c r="H23">
        <f t="shared" si="4"/>
        <v>2.959671816957016</v>
      </c>
      <c r="I23">
        <f>$A$2 * EXP(-$B$2 * $D$2) * G23 - A23 * F23</f>
        <v>14.95967181695702</v>
      </c>
      <c r="J23">
        <f t="shared" si="5"/>
        <v>17.919343633914036</v>
      </c>
      <c r="K23">
        <f t="shared" si="6"/>
        <v>-0.41022827333874862</v>
      </c>
      <c r="L23">
        <f>_xlfn.NORM.DIST(B23, 0, 1, 0) / (A23 * $E$2 * SQRT($D$2))</f>
        <v>1.9600741430220794E-2</v>
      </c>
    </row>
    <row r="24" spans="1:12" x14ac:dyDescent="0.2">
      <c r="A24">
        <v>90</v>
      </c>
      <c r="B24">
        <f>(LN(A24 / $A$2) + ($B$2 + 0.5 * $E$2^2) * $D$2) / ($E$2 * SQRT($D$2))</f>
        <v>-0.42680257828913137</v>
      </c>
      <c r="C24">
        <f>B24 - $E$2 * SQRT($D$2)</f>
        <v>-0.62680257828913133</v>
      </c>
      <c r="D24">
        <f t="shared" si="0"/>
        <v>0.33476156420276892</v>
      </c>
      <c r="E24">
        <f t="shared" si="1"/>
        <v>0.26539432662194407</v>
      </c>
      <c r="F24">
        <f t="shared" si="2"/>
        <v>0.66523843579723108</v>
      </c>
      <c r="G24">
        <f t="shared" si="3"/>
        <v>0.73460567337805593</v>
      </c>
      <c r="H24">
        <f t="shared" si="4"/>
        <v>3.5891081160547955</v>
      </c>
      <c r="I24">
        <f>$A$2 * EXP(-$B$2 * $D$2) * G24 - A24 * F24</f>
        <v>13.589108116054803</v>
      </c>
      <c r="J24">
        <f t="shared" si="5"/>
        <v>17.178216232109598</v>
      </c>
      <c r="K24">
        <f t="shared" si="6"/>
        <v>-0.33047687159446215</v>
      </c>
      <c r="L24">
        <f>_xlfn.NORM.DIST(B24, 0, 1, 0) / (A24 * $E$2 * SQRT($D$2))</f>
        <v>2.0234008289476451E-2</v>
      </c>
    </row>
    <row r="25" spans="1:12" x14ac:dyDescent="0.2">
      <c r="A25">
        <v>92</v>
      </c>
      <c r="B25">
        <f>(LN(A25 / $A$2) + ($B$2 + 0.5 * $E$2^2) * $D$2) / ($E$2 * SQRT($D$2))</f>
        <v>-0.31690804469525502</v>
      </c>
      <c r="C25">
        <f>B25 - $E$2 * SQRT($D$2)</f>
        <v>-0.51690804469525498</v>
      </c>
      <c r="D25">
        <f t="shared" si="0"/>
        <v>0.3756566888216909</v>
      </c>
      <c r="E25">
        <f t="shared" si="1"/>
        <v>0.30261017579591998</v>
      </c>
      <c r="F25">
        <f t="shared" si="2"/>
        <v>0.6243433111783091</v>
      </c>
      <c r="G25">
        <f t="shared" si="3"/>
        <v>0.69738982420408002</v>
      </c>
      <c r="H25">
        <f t="shared" si="4"/>
        <v>4.299397792003564</v>
      </c>
      <c r="I25">
        <f>$A$2 * EXP(-$B$2 * $D$2) * G25 - A25 * F25</f>
        <v>12.299397792003568</v>
      </c>
      <c r="J25">
        <f t="shared" si="5"/>
        <v>16.598795584007132</v>
      </c>
      <c r="K25">
        <f t="shared" si="6"/>
        <v>-0.2486866223566182</v>
      </c>
      <c r="L25">
        <f>_xlfn.NORM.DIST(B25, 0, 1, 0) / (A25 * $E$2 * SQRT($D$2))</f>
        <v>2.0619778298610367E-2</v>
      </c>
    </row>
    <row r="26" spans="1:12" x14ac:dyDescent="0.2">
      <c r="A26">
        <v>94</v>
      </c>
      <c r="B26">
        <f>(LN(A26 / $A$2) + ($B$2 + 0.5 * $E$2^2) * $D$2) / ($E$2 * SQRT($D$2))</f>
        <v>-0.20937701859043761</v>
      </c>
      <c r="C26">
        <f>B26 - $E$2 * SQRT($D$2)</f>
        <v>-0.40937701859043762</v>
      </c>
      <c r="D26">
        <f t="shared" si="0"/>
        <v>0.41707696584027371</v>
      </c>
      <c r="E26">
        <f t="shared" si="1"/>
        <v>0.34113150109886237</v>
      </c>
      <c r="F26">
        <f t="shared" si="2"/>
        <v>0.58292303415972624</v>
      </c>
      <c r="G26">
        <f t="shared" si="3"/>
        <v>0.65886849890113763</v>
      </c>
      <c r="H26">
        <f t="shared" si="4"/>
        <v>5.0920846790994929</v>
      </c>
      <c r="I26">
        <f>$A$2 * EXP(-$B$2 * $D$2) * G26 - A26 * F26</f>
        <v>11.0920846790995</v>
      </c>
      <c r="J26">
        <f t="shared" si="5"/>
        <v>16.184169358198993</v>
      </c>
      <c r="K26">
        <f t="shared" si="6"/>
        <v>-0.16584606831945253</v>
      </c>
      <c r="L26">
        <f>_xlfn.NORM.DIST(B26, 0, 1, 0) / (A26 * $E$2 * SQRT($D$2))</f>
        <v>2.0760258457110197E-2</v>
      </c>
    </row>
    <row r="27" spans="1:12" x14ac:dyDescent="0.2">
      <c r="A27">
        <v>96</v>
      </c>
      <c r="B27">
        <f>(LN(A27 / $A$2) + ($B$2 + 0.5 * $E$2^2) * $D$2) / ($E$2 * SQRT($D$2))</f>
        <v>-0.1041099726012758</v>
      </c>
      <c r="C27">
        <f>B27 - $E$2 * SQRT($D$2)</f>
        <v>-0.30410997260127581</v>
      </c>
      <c r="D27">
        <f t="shared" si="0"/>
        <v>0.4585410384381981</v>
      </c>
      <c r="E27">
        <f t="shared" si="1"/>
        <v>0.38052205470417522</v>
      </c>
      <c r="F27">
        <f t="shared" si="2"/>
        <v>0.54145896156180195</v>
      </c>
      <c r="G27">
        <f t="shared" si="3"/>
        <v>0.61947794529582478</v>
      </c>
      <c r="H27">
        <f t="shared" si="4"/>
        <v>5.9677342196495005</v>
      </c>
      <c r="I27">
        <f>$A$2 * EXP(-$B$2 * $D$2) * G27 - A27 * F27</f>
        <v>9.9677342196494934</v>
      </c>
      <c r="J27">
        <f t="shared" si="5"/>
        <v>15.935468439298994</v>
      </c>
      <c r="K27">
        <f t="shared" si="6"/>
        <v>-8.2917923123603854E-2</v>
      </c>
      <c r="L27">
        <f>_xlfn.NORM.DIST(B27, 0, 1, 0) / (A27 * $E$2 * SQRT($D$2))</f>
        <v>2.0665941840874953E-2</v>
      </c>
    </row>
    <row r="28" spans="1:12" x14ac:dyDescent="0.2">
      <c r="A28">
        <v>98</v>
      </c>
      <c r="B28">
        <f>(LN(A28 / $A$2) + ($B$2 + 0.5 * $E$2^2) * $D$2) / ($E$2 * SQRT($D$2))</f>
        <v>-1.01353658759731E-3</v>
      </c>
      <c r="C28">
        <f>B28 - $E$2 * SQRT($D$2)</f>
        <v>-0.20101353658759732</v>
      </c>
      <c r="D28">
        <f t="shared" si="0"/>
        <v>0.49959565747170087</v>
      </c>
      <c r="E28">
        <f t="shared" si="1"/>
        <v>0.42034399471848383</v>
      </c>
      <c r="F28">
        <f t="shared" si="2"/>
        <v>0.50040434252829913</v>
      </c>
      <c r="G28">
        <f t="shared" si="3"/>
        <v>0.57965600528151617</v>
      </c>
      <c r="H28">
        <f t="shared" si="4"/>
        <v>6.925974960378305</v>
      </c>
      <c r="I28">
        <f>$A$2 * EXP(-$B$2 * $D$2) * G28 - A28 * F28</f>
        <v>8.925974960378305</v>
      </c>
      <c r="J28">
        <f t="shared" si="5"/>
        <v>15.85194992075661</v>
      </c>
      <c r="K28">
        <f t="shared" si="6"/>
        <v>-8.0868505659825729E-4</v>
      </c>
      <c r="L28">
        <f>_xlfn.NORM.DIST(B28, 0, 1, 0) / (A28 * $E$2 * SQRT($D$2))</f>
        <v>2.0354187525177397E-2</v>
      </c>
    </row>
    <row r="29" spans="1:12" x14ac:dyDescent="0.2">
      <c r="A29">
        <v>100</v>
      </c>
      <c r="B29">
        <f>(LN(A29 / $A$2) + ($B$2 + 0.5 * $E$2^2) * $D$2) / ($E$2 * SQRT($D$2))</f>
        <v>0.10000000000000002</v>
      </c>
      <c r="C29">
        <f>B29 - $E$2 * SQRT($D$2)</f>
        <v>-9.9999999999999992E-2</v>
      </c>
      <c r="D29">
        <f t="shared" si="0"/>
        <v>0.53982783727702899</v>
      </c>
      <c r="E29">
        <f t="shared" si="1"/>
        <v>0.46017216272297101</v>
      </c>
      <c r="F29">
        <f t="shared" si="2"/>
        <v>0.46017216272297101</v>
      </c>
      <c r="G29">
        <f t="shared" si="3"/>
        <v>0.53982783727702899</v>
      </c>
      <c r="H29">
        <f t="shared" si="4"/>
        <v>7.9655674554058038</v>
      </c>
      <c r="I29">
        <f>$A$2 * EXP(-$B$2 * $D$2) * G29 - A29 * F29</f>
        <v>7.9655674554058038</v>
      </c>
      <c r="J29">
        <f t="shared" si="5"/>
        <v>15.931134910811608</v>
      </c>
      <c r="K29">
        <f t="shared" si="6"/>
        <v>7.9655674554057976E-2</v>
      </c>
      <c r="L29">
        <f>_xlfn.NORM.DIST(B29, 0, 1, 0) / (A29 * $E$2 * SQRT($D$2))</f>
        <v>1.9847627373850589E-2</v>
      </c>
    </row>
    <row r="30" spans="1:12" x14ac:dyDescent="0.2">
      <c r="A30">
        <v>102</v>
      </c>
      <c r="B30">
        <f>(LN(A30 / $A$2) + ($B$2 + 0.5 * $E$2^2) * $D$2) / ($E$2 * SQRT($D$2))</f>
        <v>0.19901313648089866</v>
      </c>
      <c r="C30">
        <f>B30 - $E$2 * SQRT($D$2)</f>
        <v>-9.8686351910134973E-4</v>
      </c>
      <c r="D30">
        <f t="shared" si="0"/>
        <v>0.57887376564651749</v>
      </c>
      <c r="E30">
        <f t="shared" si="1"/>
        <v>0.49960629848114901</v>
      </c>
      <c r="F30">
        <f t="shared" si="2"/>
        <v>0.42112623435348251</v>
      </c>
      <c r="G30">
        <f t="shared" si="3"/>
        <v>0.50039370151885099</v>
      </c>
      <c r="H30">
        <f t="shared" si="4"/>
        <v>9.0844942478298876</v>
      </c>
      <c r="I30">
        <f>$A$2 * EXP(-$B$2 * $D$2) * G30 - A30 * F30</f>
        <v>7.0844942478298876</v>
      </c>
      <c r="J30">
        <f t="shared" si="5"/>
        <v>16.168988495659775</v>
      </c>
      <c r="K30">
        <f t="shared" si="6"/>
        <v>0.15774753129303498</v>
      </c>
      <c r="L30">
        <f>_xlfn.NORM.DIST(B30, 0, 1, 0) / (A30 * $E$2 * SQRT($D$2))</f>
        <v>1.9172533935823494E-2</v>
      </c>
    </row>
    <row r="31" spans="1:12" x14ac:dyDescent="0.2">
      <c r="A31">
        <v>104</v>
      </c>
      <c r="B31">
        <f>(LN(A31 / $A$2) + ($B$2 + 0.5 * $E$2^2) * $D$2) / ($E$2 * SQRT($D$2))</f>
        <v>0.29610356576640667</v>
      </c>
      <c r="C31">
        <f>B31 - $E$2 * SQRT($D$2)</f>
        <v>9.6103565766406662E-2</v>
      </c>
      <c r="D31">
        <f t="shared" si="0"/>
        <v>0.61642450452764341</v>
      </c>
      <c r="E31">
        <f t="shared" si="1"/>
        <v>0.53828084032699519</v>
      </c>
      <c r="F31">
        <f t="shared" si="2"/>
        <v>0.38357549547235659</v>
      </c>
      <c r="G31">
        <f t="shared" si="3"/>
        <v>0.46171915967300486</v>
      </c>
      <c r="H31">
        <f t="shared" si="4"/>
        <v>10.280064438175387</v>
      </c>
      <c r="I31">
        <f>$A$2 * EXP(-$B$2 * $D$2) * G31 - A31 * F31</f>
        <v>6.2800644381754012</v>
      </c>
      <c r="J31">
        <f t="shared" si="5"/>
        <v>16.560128876350788</v>
      </c>
      <c r="K31">
        <f t="shared" si="6"/>
        <v>0.23284900905528683</v>
      </c>
      <c r="L31">
        <f>_xlfn.NORM.DIST(B31, 0, 1, 0) / (A31 * $E$2 * SQRT($D$2))</f>
        <v>1.8357259296143083E-2</v>
      </c>
    </row>
    <row r="32" spans="1:12" x14ac:dyDescent="0.2">
      <c r="A32">
        <v>106</v>
      </c>
      <c r="B32">
        <f>(LN(A32 / $A$2) + ($B$2 + 0.5 * $E$2^2) * $D$2) / ($E$2 * SQRT($D$2))</f>
        <v>0.39134454061987911</v>
      </c>
      <c r="C32">
        <f>B32 - $E$2 * SQRT($D$2)</f>
        <v>0.1913445406198791</v>
      </c>
      <c r="D32">
        <f t="shared" si="0"/>
        <v>0.65222870996260762</v>
      </c>
      <c r="E32">
        <f t="shared" si="1"/>
        <v>0.57587216633643967</v>
      </c>
      <c r="F32">
        <f t="shared" si="2"/>
        <v>0.34777129003739243</v>
      </c>
      <c r="G32">
        <f t="shared" si="3"/>
        <v>0.42412783366356027</v>
      </c>
      <c r="H32">
        <f t="shared" si="4"/>
        <v>11.549026622392439</v>
      </c>
      <c r="I32">
        <f>$A$2 * EXP(-$B$2 * $D$2) * G32 - A32 * F32</f>
        <v>5.5490266223924252</v>
      </c>
      <c r="J32">
        <f t="shared" si="5"/>
        <v>17.098053244784865</v>
      </c>
      <c r="K32">
        <f t="shared" si="6"/>
        <v>0.30445741992521519</v>
      </c>
      <c r="L32">
        <f>_xlfn.NORM.DIST(B32, 0, 1, 0) / (A32 * $E$2 * SQRT($D$2))</f>
        <v>1.743082672156113E-2</v>
      </c>
    </row>
    <row r="33" spans="1:12" x14ac:dyDescent="0.2">
      <c r="A33">
        <v>108</v>
      </c>
      <c r="B33">
        <f>(LN(A33 / $A$2) + ($B$2 + 0.5 * $E$2^2) * $D$2) / ($E$2 * SQRT($D$2))</f>
        <v>0.48480520568064195</v>
      </c>
      <c r="C33">
        <f>B33 - $E$2 * SQRT($D$2)</f>
        <v>0.28480520568064194</v>
      </c>
      <c r="D33">
        <f t="shared" si="0"/>
        <v>0.68609273514097002</v>
      </c>
      <c r="E33">
        <f t="shared" si="1"/>
        <v>0.61210330811366942</v>
      </c>
      <c r="F33">
        <f t="shared" si="2"/>
        <v>0.31390726485902998</v>
      </c>
      <c r="G33">
        <f t="shared" si="3"/>
        <v>0.38789669188633058</v>
      </c>
      <c r="H33">
        <f t="shared" si="4"/>
        <v>12.887684583857819</v>
      </c>
      <c r="I33">
        <f>$A$2 * EXP(-$B$2 * $D$2) * G33 - A33 * F33</f>
        <v>4.8876845838578191</v>
      </c>
      <c r="J33">
        <f t="shared" si="5"/>
        <v>17.775369167715638</v>
      </c>
      <c r="K33">
        <f t="shared" si="6"/>
        <v>0.37218547028194005</v>
      </c>
      <c r="L33">
        <f>_xlfn.NORM.DIST(B33, 0, 1, 0) / (A33 * $E$2 * SQRT($D$2))</f>
        <v>1.6421728843377136E-2</v>
      </c>
    </row>
    <row r="34" spans="1:12" x14ac:dyDescent="0.2">
      <c r="A34">
        <v>110</v>
      </c>
      <c r="B34">
        <f>(LN(A34 / $A$2) + ($B$2 + 0.5 * $E$2^2) * $D$2) / ($E$2 * SQRT($D$2))</f>
        <v>0.57655089902162471</v>
      </c>
      <c r="C34">
        <f>B34 - $E$2 * SQRT($D$2)</f>
        <v>0.3765508990216247</v>
      </c>
      <c r="D34">
        <f t="shared" si="0"/>
        <v>0.7178785617145782</v>
      </c>
      <c r="E34">
        <f t="shared" si="1"/>
        <v>0.64674630847193715</v>
      </c>
      <c r="F34">
        <f t="shared" si="2"/>
        <v>0.2821214382854218</v>
      </c>
      <c r="G34">
        <f t="shared" si="3"/>
        <v>0.35325369152806285</v>
      </c>
      <c r="H34">
        <f t="shared" si="4"/>
        <v>14.292010941409885</v>
      </c>
      <c r="I34">
        <f>$A$2 * EXP(-$B$2 * $D$2) * G34 - A34 * F34</f>
        <v>4.2920109414098917</v>
      </c>
      <c r="J34">
        <f t="shared" si="5"/>
        <v>18.584021882819776</v>
      </c>
      <c r="K34">
        <f t="shared" si="6"/>
        <v>0.4357571234291564</v>
      </c>
      <c r="L34">
        <f>_xlfn.NORM.DIST(B34, 0, 1, 0) / (A34 * $E$2 * SQRT($D$2))</f>
        <v>1.5356960481794763E-2</v>
      </c>
    </row>
    <row r="35" spans="1:12" x14ac:dyDescent="0.2">
      <c r="A35">
        <v>112</v>
      </c>
      <c r="B35">
        <f>(LN(A35 / $A$2) + ($B$2 + 0.5 * $E$2^2) * $D$2) / ($E$2 * SQRT($D$2))</f>
        <v>0.66664342653501629</v>
      </c>
      <c r="C35">
        <f>B35 - $E$2 * SQRT($D$2)</f>
        <v>0.46664342653501628</v>
      </c>
      <c r="D35">
        <f t="shared" si="0"/>
        <v>0.74750003838186208</v>
      </c>
      <c r="E35">
        <f t="shared" si="1"/>
        <v>0.6796224941196447</v>
      </c>
      <c r="F35">
        <f t="shared" si="2"/>
        <v>0.25249996161813792</v>
      </c>
      <c r="G35">
        <f t="shared" si="3"/>
        <v>0.32037750588035535</v>
      </c>
      <c r="H35">
        <f t="shared" si="4"/>
        <v>15.757754886804094</v>
      </c>
      <c r="I35">
        <f>$A$2 * EXP(-$B$2 * $D$2) * G35 - A35 * F35</f>
        <v>3.7577548868040864</v>
      </c>
      <c r="J35">
        <f t="shared" si="5"/>
        <v>19.51550977360818</v>
      </c>
      <c r="K35">
        <f t="shared" si="6"/>
        <v>0.49500007676372415</v>
      </c>
      <c r="L35">
        <f>_xlfn.NORM.DIST(B35, 0, 1, 0) / (A35 * $E$2 * SQRT($D$2))</f>
        <v>1.426129262575419E-2</v>
      </c>
    </row>
    <row r="36" spans="1:12" x14ac:dyDescent="0.2">
      <c r="A36">
        <v>114</v>
      </c>
      <c r="B36">
        <f>(LN(A36 / $A$2) + ($B$2 + 0.5 * $E$2^2) * $D$2) / ($E$2 * SQRT($D$2))</f>
        <v>0.75514131203201995</v>
      </c>
      <c r="C36">
        <f>B36 - $E$2 * SQRT($D$2)</f>
        <v>0.55514131203201988</v>
      </c>
      <c r="D36">
        <f t="shared" si="0"/>
        <v>0.77491790116103609</v>
      </c>
      <c r="E36">
        <f t="shared" si="1"/>
        <v>0.71060099628357665</v>
      </c>
      <c r="F36">
        <f t="shared" si="2"/>
        <v>0.22508209883896393</v>
      </c>
      <c r="G36">
        <f t="shared" si="3"/>
        <v>0.28939900371642335</v>
      </c>
      <c r="H36">
        <f t="shared" si="4"/>
        <v>17.280541104000449</v>
      </c>
      <c r="I36">
        <f>$A$2 * EXP(-$B$2 * $D$2) * G36 - A36 * F36</f>
        <v>3.2805411040004451</v>
      </c>
      <c r="J36">
        <f t="shared" si="5"/>
        <v>20.561082208000894</v>
      </c>
      <c r="K36">
        <f t="shared" si="6"/>
        <v>0.54983580232207219</v>
      </c>
      <c r="L36">
        <f>_xlfn.NORM.DIST(B36, 0, 1, 0) / (A36 * $E$2 * SQRT($D$2))</f>
        <v>1.3156777291565084E-2</v>
      </c>
    </row>
    <row r="37" spans="1:12" x14ac:dyDescent="0.2">
      <c r="A37">
        <v>116</v>
      </c>
      <c r="B37">
        <f>(LN(A37 / $A$2) + ($B$2 + 0.5 * $E$2^2) * $D$2) / ($E$2 * SQRT($D$2))</f>
        <v>0.84210002559136599</v>
      </c>
      <c r="C37">
        <f>B37 - $E$2 * SQRT($D$2)</f>
        <v>0.64210002559136603</v>
      </c>
      <c r="D37">
        <f t="shared" si="0"/>
        <v>0.80013401652427563</v>
      </c>
      <c r="E37">
        <f t="shared" si="1"/>
        <v>0.73959588034565726</v>
      </c>
      <c r="F37">
        <f t="shared" si="2"/>
        <v>0.19986598347572443</v>
      </c>
      <c r="G37">
        <f t="shared" si="3"/>
        <v>0.26040411965434274</v>
      </c>
      <c r="H37">
        <f t="shared" si="4"/>
        <v>18.855957882250252</v>
      </c>
      <c r="I37">
        <f>$A$2 * EXP(-$B$2 * $D$2) * G37 - A37 * F37</f>
        <v>2.8559578822502409</v>
      </c>
      <c r="J37">
        <f t="shared" si="5"/>
        <v>21.711915764500493</v>
      </c>
      <c r="K37">
        <f t="shared" si="6"/>
        <v>0.60026803304855125</v>
      </c>
      <c r="L37">
        <f>_xlfn.NORM.DIST(B37, 0, 1, 0) / (A37 * $E$2 * SQRT($D$2))</f>
        <v>1.2062461085106144E-2</v>
      </c>
    </row>
    <row r="38" spans="1:12" x14ac:dyDescent="0.2">
      <c r="A38">
        <v>118</v>
      </c>
      <c r="B38">
        <f>(LN(A38 / $A$2) + ($B$2 + 0.5 * $E$2^2) * $D$2) / ($E$2 * SQRT($D$2))</f>
        <v>0.92757219238786659</v>
      </c>
      <c r="C38">
        <f>B38 - $E$2 * SQRT($D$2)</f>
        <v>0.72757219238786663</v>
      </c>
      <c r="D38">
        <f t="shared" si="0"/>
        <v>0.82318523613034056</v>
      </c>
      <c r="E38">
        <f t="shared" si="1"/>
        <v>0.76656224596066325</v>
      </c>
      <c r="F38">
        <f t="shared" si="2"/>
        <v>0.17681476386965944</v>
      </c>
      <c r="G38">
        <f t="shared" si="3"/>
        <v>0.23343775403933678</v>
      </c>
      <c r="H38">
        <f t="shared" si="4"/>
        <v>20.479633267313858</v>
      </c>
      <c r="I38">
        <f>$A$2 * EXP(-$B$2 * $D$2) * G38 - A38 * F38</f>
        <v>2.4796332673138615</v>
      </c>
      <c r="J38">
        <f t="shared" si="5"/>
        <v>22.959266534627719</v>
      </c>
      <c r="K38">
        <f t="shared" si="6"/>
        <v>0.64637047226068112</v>
      </c>
      <c r="L38">
        <f>_xlfn.NORM.DIST(B38, 0, 1, 0) / (A38 * $E$2 * SQRT($D$2))</f>
        <v>1.0994277912722951E-2</v>
      </c>
    </row>
    <row r="39" spans="1:12" x14ac:dyDescent="0.2">
      <c r="A39">
        <v>120</v>
      </c>
      <c r="B39">
        <f>(LN(A39 / $A$2) + ($B$2 + 0.5 * $E$2^2) * $D$2) / ($E$2 * SQRT($D$2))</f>
        <v>1.0116077839697728</v>
      </c>
      <c r="C39">
        <f>B39 - $E$2 * SQRT($D$2)</f>
        <v>0.81160778396977284</v>
      </c>
      <c r="D39">
        <f t="shared" si="0"/>
        <v>0.84413718868480547</v>
      </c>
      <c r="E39">
        <f t="shared" si="1"/>
        <v>0.79149163831598512</v>
      </c>
      <c r="F39">
        <f t="shared" si="2"/>
        <v>0.15586281131519453</v>
      </c>
      <c r="G39">
        <f t="shared" si="3"/>
        <v>0.20850836168401485</v>
      </c>
      <c r="H39">
        <f t="shared" si="4"/>
        <v>22.14729881057815</v>
      </c>
      <c r="I39">
        <f>$A$2 * EXP(-$B$2 * $D$2) * G39 - A39 * F39</f>
        <v>2.1472988105781425</v>
      </c>
      <c r="J39">
        <f t="shared" si="5"/>
        <v>24.294597621156292</v>
      </c>
      <c r="K39">
        <f t="shared" si="6"/>
        <v>0.68827437736961095</v>
      </c>
      <c r="L39">
        <f>_xlfn.NORM.DIST(B39, 0, 1, 0) / (A39 * $E$2 * SQRT($D$2))</f>
        <v>9.9650877668314621E-3</v>
      </c>
    </row>
    <row r="40" spans="1:12" x14ac:dyDescent="0.2">
      <c r="A40">
        <v>122</v>
      </c>
      <c r="B40">
        <f>(LN(A40 / $A$2) + ($B$2 + 0.5 * $E$2^2) * $D$2) / ($E$2 * SQRT($D$2))</f>
        <v>1.0942542937258259</v>
      </c>
      <c r="C40">
        <f>B40 - $E$2 * SQRT($D$2)</f>
        <v>0.89425429372582599</v>
      </c>
      <c r="D40">
        <f t="shared" si="0"/>
        <v>0.86307826741490234</v>
      </c>
      <c r="E40">
        <f t="shared" si="1"/>
        <v>0.81440707564615322</v>
      </c>
      <c r="F40">
        <f t="shared" si="2"/>
        <v>0.13692173258509766</v>
      </c>
      <c r="G40">
        <f t="shared" si="3"/>
        <v>0.18559292435384683</v>
      </c>
      <c r="H40">
        <f t="shared" si="4"/>
        <v>23.854841060002769</v>
      </c>
      <c r="I40">
        <f>$A$2 * EXP(-$B$2 * $D$2) * G40 - A40 * F40</f>
        <v>1.8548410600027694</v>
      </c>
      <c r="J40">
        <f t="shared" si="5"/>
        <v>25.709682120005539</v>
      </c>
      <c r="K40">
        <f t="shared" si="6"/>
        <v>0.72615653482980469</v>
      </c>
      <c r="L40">
        <f>_xlfn.NORM.DIST(B40, 0, 1, 0) / (A40 * $E$2 * SQRT($D$2))</f>
        <v>8.9848280608582892E-3</v>
      </c>
    </row>
    <row r="41" spans="1:12" x14ac:dyDescent="0.2">
      <c r="A41">
        <v>124</v>
      </c>
      <c r="B41">
        <f>(LN(A41 / $A$2) + ($B$2 + 0.5 * $E$2^2) * $D$2) / ($E$2 * SQRT($D$2))</f>
        <v>1.1755568980847275</v>
      </c>
      <c r="C41">
        <f>B41 - $E$2 * SQRT($D$2)</f>
        <v>0.97555689808472756</v>
      </c>
      <c r="D41">
        <f t="shared" si="0"/>
        <v>0.88011400608887902</v>
      </c>
      <c r="E41">
        <f t="shared" si="1"/>
        <v>0.83535795367384125</v>
      </c>
      <c r="F41">
        <f t="shared" si="2"/>
        <v>0.11988599391112094</v>
      </c>
      <c r="G41">
        <f t="shared" si="3"/>
        <v>0.16464204632615873</v>
      </c>
      <c r="H41">
        <f t="shared" si="4"/>
        <v>25.598341387636879</v>
      </c>
      <c r="I41">
        <f>$A$2 * EXP(-$B$2 * $D$2) * G41 - A41 * F41</f>
        <v>1.5983413876368751</v>
      </c>
      <c r="J41">
        <f t="shared" si="5"/>
        <v>27.196682775273754</v>
      </c>
      <c r="K41">
        <f t="shared" si="6"/>
        <v>0.76022801217775804</v>
      </c>
      <c r="L41">
        <f>_xlfn.NORM.DIST(B41, 0, 1, 0) / (A41 * $E$2 * SQRT($D$2))</f>
        <v>8.0607457922137905E-3</v>
      </c>
    </row>
    <row r="42" spans="1:12" x14ac:dyDescent="0.2">
      <c r="A42">
        <v>126</v>
      </c>
      <c r="B42">
        <f>(LN(A42 / $A$2) + ($B$2 + 0.5 * $E$2^2) * $D$2) / ($E$2 * SQRT($D$2))</f>
        <v>1.2555586048169332</v>
      </c>
      <c r="C42">
        <f>B42 - $E$2 * SQRT($D$2)</f>
        <v>1.0555586048169332</v>
      </c>
      <c r="D42">
        <f t="shared" si="0"/>
        <v>0.89536197618082014</v>
      </c>
      <c r="E42">
        <f t="shared" si="1"/>
        <v>0.85441503925911022</v>
      </c>
      <c r="F42">
        <f t="shared" si="2"/>
        <v>0.10463802381917985</v>
      </c>
      <c r="G42">
        <f t="shared" si="3"/>
        <v>0.14558496074088981</v>
      </c>
      <c r="H42">
        <f t="shared" si="4"/>
        <v>27.374105072872311</v>
      </c>
      <c r="I42">
        <f>$A$2 * EXP(-$B$2 * $D$2) * G42 - A42 * F42</f>
        <v>1.3741050728723199</v>
      </c>
      <c r="J42">
        <f t="shared" si="5"/>
        <v>28.748210145744629</v>
      </c>
      <c r="K42">
        <f t="shared" si="6"/>
        <v>0.79072395236164028</v>
      </c>
      <c r="L42">
        <f>_xlfn.NORM.DIST(B42, 0, 1, 0) / (A42 * $E$2 * SQRT($D$2))</f>
        <v>7.1976821184222967E-3</v>
      </c>
    </row>
    <row r="43" spans="1:12" x14ac:dyDescent="0.2">
      <c r="A43">
        <v>128</v>
      </c>
      <c r="B43">
        <f>(LN(A43 / $A$2) + ($B$2 + 0.5 * $E$2^2) * $D$2) / ($E$2 * SQRT($D$2))</f>
        <v>1.3343003896576291</v>
      </c>
      <c r="C43">
        <f>B43 - $E$2 * SQRT($D$2)</f>
        <v>1.1343003896576291</v>
      </c>
      <c r="D43">
        <f t="shared" si="0"/>
        <v>0.90894728501874467</v>
      </c>
      <c r="E43">
        <f t="shared" si="1"/>
        <v>0.8716657171075104</v>
      </c>
      <c r="F43">
        <f t="shared" si="2"/>
        <v>9.1052714981255375E-2</v>
      </c>
      <c r="G43">
        <f t="shared" si="3"/>
        <v>0.1283342828924896</v>
      </c>
      <c r="H43">
        <f t="shared" si="4"/>
        <v>29.178680771648274</v>
      </c>
      <c r="I43">
        <f>$A$2 * EXP(-$B$2 * $D$2) * G43 - A43 * F43</f>
        <v>1.1786807716482723</v>
      </c>
      <c r="J43">
        <f t="shared" si="5"/>
        <v>30.357361543296548</v>
      </c>
      <c r="K43">
        <f t="shared" si="6"/>
        <v>0.81789457003748933</v>
      </c>
      <c r="L43">
        <f>_xlfn.NORM.DIST(B43, 0, 1, 0) / (A43 * $E$2 * SQRT($D$2))</f>
        <v>6.3983850934171407E-3</v>
      </c>
    </row>
    <row r="44" spans="1:12" x14ac:dyDescent="0.2">
      <c r="A44">
        <v>130</v>
      </c>
      <c r="B44">
        <f>(LN(A44 / $A$2) + ($B$2 + 0.5 * $E$2^2) * $D$2) / ($E$2 * SQRT($D$2))</f>
        <v>1.4118213223374554</v>
      </c>
      <c r="C44">
        <f>B44 - $E$2 * SQRT($D$2)</f>
        <v>1.2118213223374554</v>
      </c>
      <c r="D44">
        <f t="shared" si="0"/>
        <v>0.92099871072610584</v>
      </c>
      <c r="E44">
        <f t="shared" si="1"/>
        <v>0.88720960778425162</v>
      </c>
      <c r="F44">
        <f t="shared" si="2"/>
        <v>7.9001289273894146E-2</v>
      </c>
      <c r="G44">
        <f t="shared" si="3"/>
        <v>0.11279039221574835</v>
      </c>
      <c r="H44">
        <f t="shared" si="4"/>
        <v>31.008871615968587</v>
      </c>
      <c r="I44">
        <f>$A$2 * EXP(-$B$2 * $D$2) * G44 - A44 * F44</f>
        <v>1.0088716159685962</v>
      </c>
      <c r="J44">
        <f t="shared" si="5"/>
        <v>32.017743231937182</v>
      </c>
      <c r="K44">
        <f t="shared" si="6"/>
        <v>0.84199742145221168</v>
      </c>
      <c r="L44">
        <f>_xlfn.NORM.DIST(B44, 0, 1, 0) / (A44 * $E$2 * SQRT($D$2))</f>
        <v>5.6638308089985946E-3</v>
      </c>
    </row>
    <row r="45" spans="1:12" x14ac:dyDescent="0.2">
      <c r="A45">
        <v>132</v>
      </c>
      <c r="B45">
        <f>(LN(A45 / $A$2) + ($B$2 + 0.5 * $E$2^2) * $D$2) / ($E$2 * SQRT($D$2))</f>
        <v>1.4881586829913978</v>
      </c>
      <c r="C45">
        <f>B45 - $E$2 * SQRT($D$2)</f>
        <v>1.2881586829913978</v>
      </c>
      <c r="D45">
        <f t="shared" ref="D45:D54" si="7">_xlfn.NORM.DIST(B45, 0, 1, 1)</f>
        <v>0.93164547473642789</v>
      </c>
      <c r="E45">
        <f t="shared" ref="E45:E54" si="8">_xlfn.NORM.DIST(C45, 0, 1, 1)</f>
        <v>0.90115463442008503</v>
      </c>
      <c r="F45">
        <f t="shared" ref="F45:F54" si="9">_xlfn.NORM.DIST(-B45, 0, 1, 1)</f>
        <v>6.8354525263572066E-2</v>
      </c>
      <c r="G45">
        <f t="shared" ref="G45:G54" si="10">_xlfn.NORM.DIST(-C45, 0, 1, 1)</f>
        <v>9.8845365579914926E-2</v>
      </c>
      <c r="H45">
        <f t="shared" si="4"/>
        <v>32.861739223199976</v>
      </c>
      <c r="I45">
        <f>$A$2 * EXP(-$B$2 * $D$2) * G45 - A45 * F45</f>
        <v>0.86173922319997942</v>
      </c>
      <c r="J45">
        <f t="shared" ref="J45:J54" si="11">H45+I45</f>
        <v>33.723478446399952</v>
      </c>
      <c r="K45">
        <f t="shared" ref="K45:K54" si="12">D45 - F45</f>
        <v>0.86329094947285578</v>
      </c>
      <c r="L45">
        <f>_xlfn.NORM.DIST(B45, 0, 1, 0) / (A45 * $E$2 * SQRT($D$2))</f>
        <v>4.9935376313714978E-3</v>
      </c>
    </row>
    <row r="46" spans="1:12" x14ac:dyDescent="0.2">
      <c r="A46">
        <v>134</v>
      </c>
      <c r="B46">
        <f>(LN(A46 / $A$2) + ($B$2 + 0.5 * $E$2^2) * $D$2) / ($E$2 * SQRT($D$2))</f>
        <v>1.5633480698141002</v>
      </c>
      <c r="C46">
        <f>B46 - $E$2 * SQRT($D$2)</f>
        <v>1.3633480698141003</v>
      </c>
      <c r="D46">
        <f t="shared" si="7"/>
        <v>0.94101462623394139</v>
      </c>
      <c r="E46">
        <f t="shared" si="8"/>
        <v>0.91361358046971897</v>
      </c>
      <c r="F46">
        <f t="shared" si="9"/>
        <v>5.8985373766058641E-2</v>
      </c>
      <c r="G46">
        <f t="shared" si="10"/>
        <v>8.6386419530281089E-2</v>
      </c>
      <c r="H46">
        <f t="shared" si="4"/>
        <v>34.734601868376245</v>
      </c>
      <c r="I46">
        <f>$A$2 * EXP(-$B$2 * $D$2) * G46 - A46 * F46</f>
        <v>0.73460186837625141</v>
      </c>
      <c r="J46">
        <f t="shared" si="11"/>
        <v>35.469203736752497</v>
      </c>
      <c r="K46">
        <f t="shared" si="12"/>
        <v>0.88202925246788277</v>
      </c>
      <c r="L46">
        <f>_xlfn.NORM.DIST(B46, 0, 1, 0) / (A46 * $E$2 * SQRT($D$2))</f>
        <v>4.385862345660782E-3</v>
      </c>
    </row>
    <row r="47" spans="1:12" x14ac:dyDescent="0.2">
      <c r="A47">
        <v>136</v>
      </c>
      <c r="B47">
        <f>(LN(A47 / $A$2) + ($B$2 + 0.5 * $E$2^2) * $D$2) / ($E$2 * SQRT($D$2))</f>
        <v>1.6374234987398035</v>
      </c>
      <c r="C47">
        <f>B47 - $E$2 * SQRT($D$2)</f>
        <v>1.4374234987398036</v>
      </c>
      <c r="D47">
        <f t="shared" si="7"/>
        <v>0.94922899422469065</v>
      </c>
      <c r="E47">
        <f t="shared" si="8"/>
        <v>0.92470115212978499</v>
      </c>
      <c r="F47">
        <f t="shared" si="9"/>
        <v>5.077100577530938E-2</v>
      </c>
      <c r="G47">
        <f t="shared" si="10"/>
        <v>7.5298847870215069E-2</v>
      </c>
      <c r="H47">
        <f t="shared" si="4"/>
        <v>36.625028001579437</v>
      </c>
      <c r="I47">
        <f>$A$2 * EXP(-$B$2 * $D$2) * G47 - A47 * F47</f>
        <v>0.62502800157943117</v>
      </c>
      <c r="J47">
        <f t="shared" si="11"/>
        <v>37.250056003158868</v>
      </c>
      <c r="K47">
        <f t="shared" si="12"/>
        <v>0.8984579884493813</v>
      </c>
      <c r="L47">
        <f>_xlfn.NORM.DIST(B47, 0, 1, 0) / (A47 * $E$2 * SQRT($D$2))</f>
        <v>3.8382706567724324E-3</v>
      </c>
    </row>
    <row r="48" spans="1:12" x14ac:dyDescent="0.2">
      <c r="A48">
        <v>138</v>
      </c>
      <c r="B48">
        <f>(LN(A48 / $A$2) + ($B$2 + 0.5 * $E$2^2) * $D$2) / ($E$2 * SQRT($D$2))</f>
        <v>1.710417495845566</v>
      </c>
      <c r="C48">
        <f>B48 - $E$2 * SQRT($D$2)</f>
        <v>1.5104174958455661</v>
      </c>
      <c r="D48">
        <f t="shared" si="7"/>
        <v>0.95640565100312258</v>
      </c>
      <c r="E48">
        <f t="shared" si="8"/>
        <v>0.93453153647515574</v>
      </c>
      <c r="F48">
        <f t="shared" si="9"/>
        <v>4.3594348996877419E-2</v>
      </c>
      <c r="G48">
        <f t="shared" si="10"/>
        <v>6.5468463524844228E-2</v>
      </c>
      <c r="H48">
        <f t="shared" si="4"/>
        <v>38.530826190915334</v>
      </c>
      <c r="I48">
        <f>$A$2 * EXP(-$B$2 * $D$2) * G48 - A48 * F48</f>
        <v>0.53082619091533889</v>
      </c>
      <c r="J48">
        <f t="shared" si="11"/>
        <v>39.061652381830676</v>
      </c>
      <c r="K48">
        <f t="shared" si="12"/>
        <v>0.91281130200624516</v>
      </c>
      <c r="L48">
        <f>_xlfn.NORM.DIST(B48, 0, 1, 0) / (A48 * $E$2 * SQRT($D$2))</f>
        <v>3.3475775605448874E-3</v>
      </c>
    </row>
    <row r="49" spans="1:12" x14ac:dyDescent="0.2">
      <c r="A49">
        <v>140</v>
      </c>
      <c r="B49">
        <f>(LN(A49 / $A$2) + ($B$2 + 0.5 * $E$2^2) * $D$2) / ($E$2 * SQRT($D$2))</f>
        <v>1.7823611831060644</v>
      </c>
      <c r="C49">
        <f>B49 - $E$2 * SQRT($D$2)</f>
        <v>1.5823611831060644</v>
      </c>
      <c r="D49">
        <f t="shared" si="7"/>
        <v>0.96265482438053618</v>
      </c>
      <c r="E49">
        <f t="shared" si="8"/>
        <v>0.94321642961366958</v>
      </c>
      <c r="F49">
        <f t="shared" si="9"/>
        <v>3.7345175619463801E-2</v>
      </c>
      <c r="G49">
        <f t="shared" si="10"/>
        <v>5.6783570386330397E-2</v>
      </c>
      <c r="H49">
        <f t="shared" si="4"/>
        <v>40.4500324519081</v>
      </c>
      <c r="I49">
        <f>$A$2 * EXP(-$B$2 * $D$2) * G49 - A49 * F49</f>
        <v>0.45003245190810759</v>
      </c>
      <c r="J49">
        <f t="shared" si="11"/>
        <v>40.900064903816208</v>
      </c>
      <c r="K49">
        <f t="shared" si="12"/>
        <v>0.92530964876107236</v>
      </c>
      <c r="L49">
        <f>_xlfn.NORM.DIST(B49, 0, 1, 0) / (A49 * $E$2 * SQRT($D$2))</f>
        <v>2.9101555753695144E-3</v>
      </c>
    </row>
    <row r="50" spans="1:12" x14ac:dyDescent="0.2">
      <c r="A50">
        <v>142</v>
      </c>
      <c r="B50">
        <f>(LN(A50 / $A$2) + ($B$2 + 0.5 * $E$2^2) * $D$2) / ($E$2 * SQRT($D$2))</f>
        <v>1.8532843580658467</v>
      </c>
      <c r="C50">
        <f>B50 - $E$2 * SQRT($D$2)</f>
        <v>1.6532843580658467</v>
      </c>
      <c r="D50">
        <f t="shared" si="7"/>
        <v>0.96807919402419229</v>
      </c>
      <c r="E50">
        <f t="shared" si="8"/>
        <v>0.95086349755219501</v>
      </c>
      <c r="F50">
        <f t="shared" si="9"/>
        <v>3.1920805975807723E-2</v>
      </c>
      <c r="G50">
        <f t="shared" si="10"/>
        <v>4.9136502447804993E-2</v>
      </c>
      <c r="H50">
        <f t="shared" si="4"/>
        <v>42.380895796215796</v>
      </c>
      <c r="I50">
        <f>$A$2 * EXP(-$B$2 * $D$2) * G50 - A50 * F50</f>
        <v>0.38089579621580327</v>
      </c>
      <c r="J50">
        <f t="shared" si="11"/>
        <v>42.761791592431599</v>
      </c>
      <c r="K50">
        <f t="shared" si="12"/>
        <v>0.93615838804838458</v>
      </c>
      <c r="L50">
        <f>_xlfn.NORM.DIST(B50, 0, 1, 0) / (A50 * $E$2 * SQRT($D$2))</f>
        <v>2.5221107362426764E-3</v>
      </c>
    </row>
    <row r="51" spans="1:12" x14ac:dyDescent="0.2">
      <c r="A51">
        <v>144</v>
      </c>
      <c r="B51">
        <f>(LN(A51 / $A$2) + ($B$2 + 0.5 * $E$2^2) * $D$2) / ($E$2 * SQRT($D$2))</f>
        <v>1.9232155679395462</v>
      </c>
      <c r="C51">
        <f>B51 - $E$2 * SQRT($D$2)</f>
        <v>1.7232155679395462</v>
      </c>
      <c r="D51">
        <f t="shared" si="7"/>
        <v>0.97277350854024991</v>
      </c>
      <c r="E51">
        <f t="shared" si="8"/>
        <v>0.9575752252571097</v>
      </c>
      <c r="F51">
        <f t="shared" si="9"/>
        <v>2.7226491459750105E-2</v>
      </c>
      <c r="G51">
        <f t="shared" si="10"/>
        <v>4.2424774742890331E-2</v>
      </c>
      <c r="H51">
        <f t="shared" si="4"/>
        <v>44.321862704085007</v>
      </c>
      <c r="I51">
        <f>$A$2 * EXP(-$B$2 * $D$2) * G51 - A51 * F51</f>
        <v>0.32186270408501816</v>
      </c>
      <c r="J51">
        <f t="shared" si="11"/>
        <v>44.643725408170027</v>
      </c>
      <c r="K51">
        <f t="shared" si="12"/>
        <v>0.94554701708049982</v>
      </c>
      <c r="L51">
        <f>_xlfn.NORM.DIST(B51, 0, 1, 0) / (A51 * $E$2 * SQRT($D$2))</f>
        <v>2.1794276539116621E-3</v>
      </c>
    </row>
    <row r="52" spans="1:12" x14ac:dyDescent="0.2">
      <c r="A52">
        <v>146</v>
      </c>
      <c r="B52">
        <f>(LN(A52 / $A$2) + ($B$2 + 0.5 * $E$2^2) * $D$2) / ($E$2 * SQRT($D$2))</f>
        <v>1.9921821786012253</v>
      </c>
      <c r="C52">
        <f>B52 - $E$2 * SQRT($D$2)</f>
        <v>1.7921821786012253</v>
      </c>
      <c r="D52">
        <f t="shared" si="7"/>
        <v>0.97682446356517627</v>
      </c>
      <c r="E52">
        <f t="shared" si="8"/>
        <v>0.96344810578974849</v>
      </c>
      <c r="F52">
        <f t="shared" si="9"/>
        <v>2.3175536434823684E-2</v>
      </c>
      <c r="G52">
        <f t="shared" si="10"/>
        <v>3.655189421025154E-2</v>
      </c>
      <c r="H52">
        <f t="shared" si="4"/>
        <v>46.271561101540883</v>
      </c>
      <c r="I52">
        <f>$A$2 * EXP(-$B$2 * $D$2) * G52 - A52 * F52</f>
        <v>0.27156110154089586</v>
      </c>
      <c r="J52">
        <f t="shared" si="11"/>
        <v>46.543122203081779</v>
      </c>
      <c r="K52">
        <f t="shared" si="12"/>
        <v>0.95364892713035254</v>
      </c>
      <c r="L52">
        <f>_xlfn.NORM.DIST(B52, 0, 1, 0) / (A52 * $E$2 * SQRT($D$2))</f>
        <v>1.8780859004619132E-3</v>
      </c>
    </row>
    <row r="53" spans="1:12" x14ac:dyDescent="0.2">
      <c r="A53">
        <v>148</v>
      </c>
      <c r="B53">
        <f>(LN(A53 / $A$2) + ($B$2 + 0.5 * $E$2^2) * $D$2) / ($E$2 * SQRT($D$2))</f>
        <v>2.0602104388801181</v>
      </c>
      <c r="C53">
        <f>B53 - $E$2 * SQRT($D$2)</f>
        <v>1.8602104388801182</v>
      </c>
      <c r="D53">
        <f t="shared" si="7"/>
        <v>0.98031078629958746</v>
      </c>
      <c r="E53">
        <f t="shared" si="8"/>
        <v>0.96857212063528053</v>
      </c>
      <c r="F53">
        <f t="shared" si="9"/>
        <v>1.9689213700412555E-2</v>
      </c>
      <c r="G53">
        <f t="shared" si="10"/>
        <v>3.1427879364719483E-2</v>
      </c>
      <c r="H53">
        <f t="shared" si="4"/>
        <v>48.228784308810887</v>
      </c>
      <c r="I53">
        <f>$A$2 * EXP(-$B$2 * $D$2) * G53 - A53 * F53</f>
        <v>0.22878430881089029</v>
      </c>
      <c r="J53">
        <f t="shared" si="11"/>
        <v>48.457568617621774</v>
      </c>
      <c r="K53">
        <f t="shared" si="12"/>
        <v>0.96062157259917491</v>
      </c>
      <c r="L53">
        <f>_xlfn.NORM.DIST(B53, 0, 1, 0) / (A53 * $E$2 * SQRT($D$2))</f>
        <v>1.6141505744434353E-3</v>
      </c>
    </row>
    <row r="54" spans="1:12" x14ac:dyDescent="0.2">
      <c r="A54">
        <v>150</v>
      </c>
      <c r="B54">
        <f>(LN(A54 / $A$2) + ($B$2 + 0.5 * $E$2^2) * $D$2) / ($E$2 * SQRT($D$2))</f>
        <v>2.1273255405408218</v>
      </c>
      <c r="C54">
        <f>B54 - $E$2 * SQRT($D$2)</f>
        <v>1.9273255405408218</v>
      </c>
      <c r="D54">
        <f t="shared" si="7"/>
        <v>0.98330347796652184</v>
      </c>
      <c r="E54">
        <f t="shared" si="8"/>
        <v>0.97303046371681212</v>
      </c>
      <c r="F54">
        <f t="shared" si="9"/>
        <v>1.6696522033478201E-2</v>
      </c>
      <c r="G54">
        <f t="shared" si="10"/>
        <v>2.6969536283187826E-2</v>
      </c>
      <c r="H54">
        <f t="shared" si="4"/>
        <v>50.19247532329706</v>
      </c>
      <c r="I54">
        <f>$A$2 * EXP(-$B$2 * $D$2) * G54 - A54 * F54</f>
        <v>0.19247532329705219</v>
      </c>
      <c r="J54">
        <f t="shared" si="11"/>
        <v>50.384950646594113</v>
      </c>
      <c r="K54">
        <f t="shared" si="12"/>
        <v>0.96660695593304369</v>
      </c>
      <c r="L54">
        <f>_xlfn.NORM.DIST(B54, 0, 1, 0) / (A54 * $E$2 * SQRT($D$2))</f>
        <v>1.383840197640866E-3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2018-03-03T22:46:40Z</dcterms:created>
  <dcterms:modified xsi:type="dcterms:W3CDTF">2018-03-04T00:21:41Z</dcterms:modified>
</cp:coreProperties>
</file>