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baep2/Desktop/FIN513/Homework/HW5/"/>
    </mc:Choice>
  </mc:AlternateContent>
  <bookViews>
    <workbookView xWindow="0" yWindow="460" windowWidth="28800" windowHeight="17600" tabRatio="500"/>
  </bookViews>
  <sheets>
    <sheet name="Q2" sheetId="1" r:id="rId1"/>
  </sheets>
  <calcPr calcId="150000" iterate="1" iterateCount="30000" iterateDelta="1.0000000000000001E-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B18" i="1"/>
  <c r="B13" i="1"/>
  <c r="B14" i="1"/>
  <c r="B15" i="1"/>
  <c r="B16" i="1"/>
  <c r="B6" i="1"/>
  <c r="B5" i="1"/>
  <c r="B4" i="1"/>
  <c r="B3" i="1"/>
</calcChain>
</file>

<file path=xl/sharedStrings.xml><?xml version="1.0" encoding="utf-8"?>
<sst xmlns="http://schemas.openxmlformats.org/spreadsheetml/2006/main" count="25" uniqueCount="19">
  <si>
    <t>T</t>
  </si>
  <si>
    <t>B</t>
  </si>
  <si>
    <t>F</t>
  </si>
  <si>
    <t>T(normalized)</t>
  </si>
  <si>
    <t>2 month</t>
  </si>
  <si>
    <t>3 months</t>
  </si>
  <si>
    <t>4 months</t>
  </si>
  <si>
    <t>5 months</t>
  </si>
  <si>
    <t>Parameters</t>
  </si>
  <si>
    <t>Option Price</t>
  </si>
  <si>
    <t>d1</t>
  </si>
  <si>
    <t>d2</t>
  </si>
  <si>
    <t>Strike</t>
  </si>
  <si>
    <t>Volatility</t>
  </si>
  <si>
    <t>Price</t>
  </si>
  <si>
    <t>Price times Ounce</t>
  </si>
  <si>
    <t>Contrct Size</t>
  </si>
  <si>
    <t>Sum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</si>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</sst>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showRuler="0" workbookViewId="0"/>
  </sheetViews>
  <sheetFormatPr baseColWidth="10" defaultRowHeight="16" x14ac:dyDescent="0.2"/>
  <cols>
    <col min="1" max="1" width="11.33203125" bestFit="1" customWidth="1"/>
    <col min="2" max="2" width="12.33203125" bestFit="1" customWidth="1"/>
    <col min="6" max="6" width="15.83203125" bestFit="1" customWidth="1"/>
  </cols>
  <sheetData>
    <row r="1" spans="1:6" x14ac:dyDescent="0.2">
      <c r="A1" s="2" t="s">
        <v>8</v>
      </c>
      <c r="B1" s="1"/>
      <c r="C1" s="1"/>
      <c r="D1" s="1"/>
    </row>
    <row r="2" spans="1:6" x14ac:dyDescent="0.2">
      <c r="A2" t="s">
        <v>0</v>
      </c>
      <c r="B2" t="s">
        <v>3</v>
      </c>
      <c r="C2" t="s">
        <v>1</v>
      </c>
      <c r="D2" t="s">
        <v>2</v>
      </c>
    </row>
    <row r="3" spans="1:6" x14ac:dyDescent="0.2">
      <c r="A3" t="s">
        <v>4</v>
      </c>
      <c r="B3">
        <f>2/ 12</f>
        <v>0.16666666666666666</v>
      </c>
      <c r="C3">
        <v>0.99750000000000005</v>
      </c>
      <c r="D3">
        <v>1341.79</v>
      </c>
    </row>
    <row r="4" spans="1:6" x14ac:dyDescent="0.2">
      <c r="A4" t="s">
        <v>5</v>
      </c>
      <c r="B4">
        <f>3/ 12</f>
        <v>0.25</v>
      </c>
      <c r="C4">
        <v>0.99609999999999999</v>
      </c>
      <c r="D4">
        <v>1343.39</v>
      </c>
    </row>
    <row r="5" spans="1:6" x14ac:dyDescent="0.2">
      <c r="A5" t="s">
        <v>6</v>
      </c>
      <c r="B5">
        <f xml:space="preserve"> 4/ 12</f>
        <v>0.33333333333333331</v>
      </c>
      <c r="C5">
        <v>0.99470000000000003</v>
      </c>
      <c r="D5">
        <v>1345.28</v>
      </c>
    </row>
    <row r="6" spans="1:6" x14ac:dyDescent="0.2">
      <c r="A6" t="s">
        <v>7</v>
      </c>
      <c r="B6">
        <f>5/ 12</f>
        <v>0.41666666666666669</v>
      </c>
      <c r="C6">
        <v>0.99309999999999998</v>
      </c>
      <c r="D6">
        <v>1347.56</v>
      </c>
    </row>
    <row r="8" spans="1:6" x14ac:dyDescent="0.2">
      <c r="A8" t="s">
        <v>12</v>
      </c>
      <c r="B8">
        <v>1320</v>
      </c>
      <c r="C8" t="s">
        <v>16</v>
      </c>
      <c r="D8">
        <v>30000</v>
      </c>
    </row>
    <row r="9" spans="1:6" x14ac:dyDescent="0.2">
      <c r="A9" t="s">
        <v>13</v>
      </c>
      <c r="B9" s="3">
        <v>9.6256583980348087E-2</v>
      </c>
    </row>
    <row r="11" spans="1:6" x14ac:dyDescent="0.2">
      <c r="A11" s="2" t="s">
        <v>9</v>
      </c>
      <c r="B11" s="1"/>
      <c r="C11" s="1"/>
      <c r="D11" s="1"/>
      <c r="E11" s="1"/>
      <c r="F11" s="1"/>
    </row>
    <row r="12" spans="1:6" x14ac:dyDescent="0.2">
      <c r="A12" t="s">
        <v>0</v>
      </c>
      <c r="B12" t="s">
        <v>3</v>
      </c>
      <c r="C12" t="s">
        <v>10</v>
      </c>
      <c r="D12" t="s">
        <v>11</v>
      </c>
      <c r="E12" t="s">
        <v>14</v>
      </c>
      <c r="F12" t="s">
        <v>15</v>
      </c>
    </row>
    <row r="13" spans="1:6" x14ac:dyDescent="0.2">
      <c r="A13" t="s">
        <v>4</v>
      </c>
      <c r="B13">
        <f>2/ 12</f>
        <v>0.16666666666666666</v>
      </c>
      <c r="C13">
        <f>(LN(D3 / $B$8) + 0.5 * $B$9^2 * B13) / ($B$9 * SQRT(B13))</f>
        <v>0.43629534987942692</v>
      </c>
      <c r="D13">
        <f>C13 - $B$9 * SQRT(B13)</f>
        <v>0.39699876402355855</v>
      </c>
      <c r="E13">
        <f>C3 * ($B$8 * _xlfn.NORM.DIST(-D13, 0, 1, 1) - D3 * _xlfn.NORM.DIST(-C13, 0, 1, 1))</f>
        <v>11.723650830269227</v>
      </c>
      <c r="F13" s="4">
        <f>E13 * $D$8</f>
        <v>351709.5249080768</v>
      </c>
    </row>
    <row r="14" spans="1:6" x14ac:dyDescent="0.2">
      <c r="A14" t="s">
        <v>5</v>
      </c>
      <c r="B14">
        <f>3/ 12</f>
        <v>0.25</v>
      </c>
      <c r="C14">
        <f>(LN(D4 / $B$8) + 0.5 * $B$9^2 * B14) / ($B$9 * SQRT(B14))</f>
        <v>0.389016499361655</v>
      </c>
      <c r="D14">
        <f>C14 - $B$9 * SQRT(B14)</f>
        <v>0.34088820737148096</v>
      </c>
      <c r="E14">
        <f>C4 * ($B$8 * _xlfn.NORM.DIST(-D14, 0, 1, 1) - D4 * _xlfn.NORM.DIST(-C14, 0, 1, 1))</f>
        <v>15.494542027601842</v>
      </c>
      <c r="F14" s="4">
        <f>E14 * $D$8</f>
        <v>464836.26082805527</v>
      </c>
    </row>
    <row r="15" spans="1:6" x14ac:dyDescent="0.2">
      <c r="A15" t="s">
        <v>6</v>
      </c>
      <c r="B15">
        <f xml:space="preserve"> 4/ 12</f>
        <v>0.33333333333333331</v>
      </c>
      <c r="C15">
        <f>(LN(D5 / $B$8) + 0.5 * $B$9^2 * B15) / ($B$9 * SQRT(B15))</f>
        <v>0.36914279622670604</v>
      </c>
      <c r="D15">
        <f>C15 - $B$9 * SQRT(B15)</f>
        <v>0.31356903155437826</v>
      </c>
      <c r="E15">
        <f>C5 * ($B$8 * _xlfn.NORM.DIST(-D15, 0, 1, 1) - D5 * _xlfn.NORM.DIST(-C15, 0, 1, 1))</f>
        <v>18.507320163594716</v>
      </c>
      <c r="F15" s="4">
        <f>E15 * $D$8</f>
        <v>555219.60490784154</v>
      </c>
    </row>
    <row r="16" spans="1:6" x14ac:dyDescent="0.2">
      <c r="A16" t="s">
        <v>7</v>
      </c>
      <c r="B16">
        <f>5/ 12</f>
        <v>0.41666666666666669</v>
      </c>
      <c r="C16">
        <f>(LN(D6 / $B$8) + 0.5 * $B$9^2 * B16) / ($B$9 * SQRT(B16))</f>
        <v>0.36363864746657965</v>
      </c>
      <c r="D16">
        <f>C16 - $B$9 * SQRT(B16)</f>
        <v>0.30150528968012902</v>
      </c>
      <c r="E16">
        <f>C6 * ($B$8 * _xlfn.NORM.DIST(-D16, 0, 1, 1) - D6 * _xlfn.NORM.DIST(-C16, 0, 1, 1))</f>
        <v>20.941153645200888</v>
      </c>
      <c r="F16" s="4">
        <f>E16 * $D$8</f>
        <v>628234.60935602663</v>
      </c>
    </row>
    <row r="18" spans="1:2" x14ac:dyDescent="0.2">
      <c r="A18" t="s">
        <v>17</v>
      </c>
      <c r="B18">
        <f>SUM(F13:F16)</f>
        <v>2000000.0000000002</v>
      </c>
    </row>
    <row r="19" spans="1:2" x14ac:dyDescent="0.2">
      <c r="A19" t="s">
        <v>18</v>
      </c>
      <c r="B19">
        <v>2000000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2018-03-02T02:19:07Z</dcterms:created>
  <dcterms:modified xsi:type="dcterms:W3CDTF">2018-03-02T02:49:29Z</dcterms:modified>
</cp:coreProperties>
</file>