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baep2/Desktop/FIN514/Homework/HW3/"/>
    </mc:Choice>
  </mc:AlternateContent>
  <bookViews>
    <workbookView xWindow="0" yWindow="460" windowWidth="51200" windowHeight="27020" tabRatio="500" activeTab="4"/>
  </bookViews>
  <sheets>
    <sheet name="Sheet1" sheetId="1" r:id="rId1"/>
    <sheet name="BD" sheetId="2" r:id="rId2"/>
    <sheet name="Barrier" sheetId="3" r:id="rId3"/>
    <sheet name="DiscreteBarrier_SPOT" sheetId="4" r:id="rId4"/>
    <sheet name="DiscreteBarrier" sheetId="5" r:id="rId5"/>
  </sheets>
  <definedNames>
    <definedName name="d">Sheet1!$B$8</definedName>
    <definedName name="dt">Sheet1!$D$5</definedName>
    <definedName name="ir">Sheet1!$B$2</definedName>
    <definedName name="K">Sheet1!$A$5</definedName>
    <definedName name="q">Sheet1!$C$8</definedName>
    <definedName name="S">Sheet1!$A$2</definedName>
    <definedName name="u">Sheet1!$A$8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D5" i="5"/>
  <c r="E6" i="5"/>
  <c r="F7" i="5"/>
  <c r="G8" i="5"/>
  <c r="H9" i="5"/>
  <c r="J3" i="5"/>
  <c r="J4" i="5"/>
  <c r="I3" i="5"/>
  <c r="J5" i="5"/>
  <c r="I4" i="5"/>
  <c r="H3" i="5"/>
  <c r="J6" i="5"/>
  <c r="I5" i="5"/>
  <c r="H4" i="5"/>
  <c r="G3" i="5"/>
  <c r="J7" i="5"/>
  <c r="I6" i="5"/>
  <c r="H5" i="5"/>
  <c r="G4" i="5"/>
  <c r="F3" i="5"/>
  <c r="J8" i="5"/>
  <c r="I7" i="5"/>
  <c r="H6" i="5"/>
  <c r="G5" i="5"/>
  <c r="F4" i="5"/>
  <c r="E3" i="5"/>
  <c r="J9" i="5"/>
  <c r="I8" i="5"/>
  <c r="H7" i="5"/>
  <c r="G6" i="5"/>
  <c r="F5" i="5"/>
  <c r="E4" i="5"/>
  <c r="D3" i="5"/>
  <c r="J10" i="5"/>
  <c r="I9" i="5"/>
  <c r="H8" i="5"/>
  <c r="G7" i="5"/>
  <c r="F6" i="5"/>
  <c r="E5" i="5"/>
  <c r="D4" i="5"/>
  <c r="C3" i="5"/>
  <c r="J11" i="5"/>
  <c r="I10" i="5"/>
  <c r="B3" i="5"/>
  <c r="K4" i="5"/>
  <c r="K5" i="5"/>
  <c r="K6" i="5"/>
  <c r="K7" i="5"/>
  <c r="K8" i="5"/>
  <c r="K9" i="5"/>
  <c r="K10" i="5"/>
  <c r="K11" i="5"/>
  <c r="K12" i="5"/>
  <c r="K3" i="5"/>
  <c r="L4" i="5"/>
  <c r="L5" i="5"/>
  <c r="L6" i="5"/>
  <c r="L7" i="5"/>
  <c r="L8" i="5"/>
  <c r="L9" i="5"/>
  <c r="L10" i="5"/>
  <c r="L11" i="5"/>
  <c r="L12" i="5"/>
  <c r="L13" i="5"/>
  <c r="S3" i="5"/>
  <c r="S4" i="5"/>
  <c r="R3" i="5"/>
  <c r="S5" i="5"/>
  <c r="R4" i="5"/>
  <c r="Q3" i="5"/>
  <c r="S6" i="5"/>
  <c r="R5" i="5"/>
  <c r="Q4" i="5"/>
  <c r="P3" i="5"/>
  <c r="S7" i="5"/>
  <c r="R6" i="5"/>
  <c r="Q5" i="5"/>
  <c r="P4" i="5"/>
  <c r="O3" i="5"/>
  <c r="S8" i="5"/>
  <c r="R7" i="5"/>
  <c r="Q6" i="5"/>
  <c r="P5" i="5"/>
  <c r="O4" i="5"/>
  <c r="N3" i="5"/>
  <c r="S9" i="5"/>
  <c r="R8" i="5"/>
  <c r="Q7" i="5"/>
  <c r="P6" i="5"/>
  <c r="O5" i="5"/>
  <c r="N4" i="5"/>
  <c r="M3" i="5"/>
  <c r="S10" i="5"/>
  <c r="R9" i="5"/>
  <c r="Q8" i="5"/>
  <c r="P7" i="5"/>
  <c r="O6" i="5"/>
  <c r="N5" i="5"/>
  <c r="M4" i="5"/>
  <c r="S11" i="5"/>
  <c r="R10" i="5"/>
  <c r="Q9" i="5"/>
  <c r="P8" i="5"/>
  <c r="O7" i="5"/>
  <c r="N6" i="5"/>
  <c r="M5" i="5"/>
  <c r="S12" i="5"/>
  <c r="R11" i="5"/>
  <c r="Q10" i="5"/>
  <c r="P9" i="5"/>
  <c r="O8" i="5"/>
  <c r="N7" i="5"/>
  <c r="M6" i="5"/>
  <c r="S13" i="5"/>
  <c r="R12" i="5"/>
  <c r="Q11" i="5"/>
  <c r="P10" i="5"/>
  <c r="O9" i="5"/>
  <c r="N8" i="5"/>
  <c r="M7" i="5"/>
  <c r="S14" i="5"/>
  <c r="R13" i="5"/>
  <c r="Q12" i="5"/>
  <c r="P11" i="5"/>
  <c r="O10" i="5"/>
  <c r="N9" i="5"/>
  <c r="M8" i="5"/>
  <c r="S15" i="5"/>
  <c r="R14" i="5"/>
  <c r="Q13" i="5"/>
  <c r="P12" i="5"/>
  <c r="O11" i="5"/>
  <c r="N10" i="5"/>
  <c r="M9" i="5"/>
  <c r="S16" i="5"/>
  <c r="R15" i="5"/>
  <c r="Q14" i="5"/>
  <c r="P13" i="5"/>
  <c r="O12" i="5"/>
  <c r="N11" i="5"/>
  <c r="M10" i="5"/>
  <c r="S17" i="5"/>
  <c r="R16" i="5"/>
  <c r="Q15" i="5"/>
  <c r="P14" i="5"/>
  <c r="O13" i="5"/>
  <c r="N12" i="5"/>
  <c r="M11" i="5"/>
  <c r="S18" i="5"/>
  <c r="R17" i="5"/>
  <c r="Q16" i="5"/>
  <c r="P15" i="5"/>
  <c r="O14" i="5"/>
  <c r="N13" i="5"/>
  <c r="M12" i="5"/>
  <c r="S19" i="5"/>
  <c r="R18" i="5"/>
  <c r="Q17" i="5"/>
  <c r="P16" i="5"/>
  <c r="O15" i="5"/>
  <c r="N14" i="5"/>
  <c r="M13" i="5"/>
  <c r="S20" i="5"/>
  <c r="R19" i="5"/>
  <c r="Q18" i="5"/>
  <c r="P17" i="5"/>
  <c r="O16" i="5"/>
  <c r="N15" i="5"/>
  <c r="M1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L3" i="5"/>
  <c r="V2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AE32" i="5"/>
  <c r="AD31" i="5"/>
  <c r="AD3" i="5"/>
  <c r="AD4" i="5"/>
  <c r="AC3" i="5"/>
  <c r="AD5" i="5"/>
  <c r="AC4" i="5"/>
  <c r="AB3" i="5"/>
  <c r="AD6" i="5"/>
  <c r="AC5" i="5"/>
  <c r="AB4" i="5"/>
  <c r="AA3" i="5"/>
  <c r="AD7" i="5"/>
  <c r="AC6" i="5"/>
  <c r="AB5" i="5"/>
  <c r="AA4" i="5"/>
  <c r="Z3" i="5"/>
  <c r="AD8" i="5"/>
  <c r="AC7" i="5"/>
  <c r="AB6" i="5"/>
  <c r="AA5" i="5"/>
  <c r="Z4" i="5"/>
  <c r="Y3" i="5"/>
  <c r="AD9" i="5"/>
  <c r="AC8" i="5"/>
  <c r="AB7" i="5"/>
  <c r="AA6" i="5"/>
  <c r="Z5" i="5"/>
  <c r="Y4" i="5"/>
  <c r="X3" i="5"/>
  <c r="AD10" i="5"/>
  <c r="AC9" i="5"/>
  <c r="AB8" i="5"/>
  <c r="AA7" i="5"/>
  <c r="Z6" i="5"/>
  <c r="Y5" i="5"/>
  <c r="X4" i="5"/>
  <c r="W3" i="5"/>
  <c r="AD11" i="5"/>
  <c r="AC10" i="5"/>
  <c r="AB9" i="5"/>
  <c r="AA8" i="5"/>
  <c r="Z7" i="5"/>
  <c r="Y6" i="5"/>
  <c r="X5" i="5"/>
  <c r="W4" i="5"/>
  <c r="AD12" i="5"/>
  <c r="AC11" i="5"/>
  <c r="AB10" i="5"/>
  <c r="AA9" i="5"/>
  <c r="Z8" i="5"/>
  <c r="Y7" i="5"/>
  <c r="X6" i="5"/>
  <c r="W5" i="5"/>
  <c r="AD13" i="5"/>
  <c r="AC12" i="5"/>
  <c r="AB11" i="5"/>
  <c r="AA10" i="5"/>
  <c r="Z9" i="5"/>
  <c r="Y8" i="5"/>
  <c r="X7" i="5"/>
  <c r="W6" i="5"/>
  <c r="AD14" i="5"/>
  <c r="AC13" i="5"/>
  <c r="AB12" i="5"/>
  <c r="AA11" i="5"/>
  <c r="Z10" i="5"/>
  <c r="Y9" i="5"/>
  <c r="X8" i="5"/>
  <c r="W7" i="5"/>
  <c r="AD15" i="5"/>
  <c r="AC14" i="5"/>
  <c r="AB13" i="5"/>
  <c r="AA12" i="5"/>
  <c r="Z11" i="5"/>
  <c r="Y10" i="5"/>
  <c r="X9" i="5"/>
  <c r="W8" i="5"/>
  <c r="AD16" i="5"/>
  <c r="AC15" i="5"/>
  <c r="AB14" i="5"/>
  <c r="AA13" i="5"/>
  <c r="Z12" i="5"/>
  <c r="Y11" i="5"/>
  <c r="X10" i="5"/>
  <c r="W9" i="5"/>
  <c r="AD17" i="5"/>
  <c r="AC16" i="5"/>
  <c r="AB15" i="5"/>
  <c r="AA14" i="5"/>
  <c r="Z13" i="5"/>
  <c r="Y12" i="5"/>
  <c r="X11" i="5"/>
  <c r="W10" i="5"/>
  <c r="AD18" i="5"/>
  <c r="AC17" i="5"/>
  <c r="AB16" i="5"/>
  <c r="AA15" i="5"/>
  <c r="Z14" i="5"/>
  <c r="Y13" i="5"/>
  <c r="X12" i="5"/>
  <c r="W11" i="5"/>
  <c r="AD19" i="5"/>
  <c r="AC18" i="5"/>
  <c r="AB17" i="5"/>
  <c r="AA16" i="5"/>
  <c r="Z15" i="5"/>
  <c r="Y14" i="5"/>
  <c r="X13" i="5"/>
  <c r="W12" i="5"/>
  <c r="AD20" i="5"/>
  <c r="AC19" i="5"/>
  <c r="AB18" i="5"/>
  <c r="AA17" i="5"/>
  <c r="Z16" i="5"/>
  <c r="Y15" i="5"/>
  <c r="X14" i="5"/>
  <c r="W13" i="5"/>
  <c r="AD21" i="5"/>
  <c r="AC20" i="5"/>
  <c r="AB19" i="5"/>
  <c r="AA18" i="5"/>
  <c r="Z17" i="5"/>
  <c r="Y16" i="5"/>
  <c r="X15" i="5"/>
  <c r="W14" i="5"/>
  <c r="AD22" i="5"/>
  <c r="AC21" i="5"/>
  <c r="AB20" i="5"/>
  <c r="AA19" i="5"/>
  <c r="Z18" i="5"/>
  <c r="Y17" i="5"/>
  <c r="X16" i="5"/>
  <c r="W15" i="5"/>
  <c r="AD23" i="5"/>
  <c r="AC22" i="5"/>
  <c r="AB21" i="5"/>
  <c r="AA20" i="5"/>
  <c r="Z19" i="5"/>
  <c r="Y18" i="5"/>
  <c r="X17" i="5"/>
  <c r="W16" i="5"/>
  <c r="AD24" i="5"/>
  <c r="AC23" i="5"/>
  <c r="AB22" i="5"/>
  <c r="AA21" i="5"/>
  <c r="Z20" i="5"/>
  <c r="Y19" i="5"/>
  <c r="X18" i="5"/>
  <c r="W17" i="5"/>
  <c r="AD25" i="5"/>
  <c r="AC24" i="5"/>
  <c r="AB23" i="5"/>
  <c r="AA22" i="5"/>
  <c r="Z21" i="5"/>
  <c r="Y20" i="5"/>
  <c r="X19" i="5"/>
  <c r="W18" i="5"/>
  <c r="AD26" i="5"/>
  <c r="AC25" i="5"/>
  <c r="AB24" i="5"/>
  <c r="AA23" i="5"/>
  <c r="Z22" i="5"/>
  <c r="Y21" i="5"/>
  <c r="X20" i="5"/>
  <c r="W19" i="5"/>
  <c r="AD27" i="5"/>
  <c r="AC26" i="5"/>
  <c r="AB25" i="5"/>
  <c r="AA24" i="5"/>
  <c r="Z23" i="5"/>
  <c r="Y22" i="5"/>
  <c r="X21" i="5"/>
  <c r="W20" i="5"/>
  <c r="AD28" i="5"/>
  <c r="AC27" i="5"/>
  <c r="AB26" i="5"/>
  <c r="AA25" i="5"/>
  <c r="Z24" i="5"/>
  <c r="Y23" i="5"/>
  <c r="X22" i="5"/>
  <c r="W21" i="5"/>
  <c r="AD29" i="5"/>
  <c r="AC28" i="5"/>
  <c r="AB27" i="5"/>
  <c r="AA26" i="5"/>
  <c r="Z25" i="5"/>
  <c r="Y24" i="5"/>
  <c r="X23" i="5"/>
  <c r="W22" i="5"/>
  <c r="AD30" i="5"/>
  <c r="AC29" i="5"/>
  <c r="AB28" i="5"/>
  <c r="AA27" i="5"/>
  <c r="Z26" i="5"/>
  <c r="Y25" i="5"/>
  <c r="X24" i="5"/>
  <c r="W23" i="5"/>
  <c r="AC30" i="5"/>
  <c r="AB29" i="5"/>
  <c r="AA28" i="5"/>
  <c r="Z27" i="5"/>
  <c r="Y26" i="5"/>
  <c r="X25" i="5"/>
  <c r="W24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" i="5"/>
  <c r="AN3" i="5"/>
  <c r="AN4" i="5"/>
  <c r="AM3" i="5"/>
  <c r="AN5" i="5"/>
  <c r="AM4" i="5"/>
  <c r="AL3" i="5"/>
  <c r="AN6" i="5"/>
  <c r="AM5" i="5"/>
  <c r="AL4" i="5"/>
  <c r="AK3" i="5"/>
  <c r="AN7" i="5"/>
  <c r="AM6" i="5"/>
  <c r="AL5" i="5"/>
  <c r="AK4" i="5"/>
  <c r="AJ3" i="5"/>
  <c r="AN8" i="5"/>
  <c r="AM7" i="5"/>
  <c r="AL6" i="5"/>
  <c r="AK5" i="5"/>
  <c r="AJ4" i="5"/>
  <c r="AI3" i="5"/>
  <c r="AN9" i="5"/>
  <c r="AM8" i="5"/>
  <c r="AL7" i="5"/>
  <c r="AK6" i="5"/>
  <c r="AJ5" i="5"/>
  <c r="AI4" i="5"/>
  <c r="AH3" i="5"/>
  <c r="AN10" i="5"/>
  <c r="AM9" i="5"/>
  <c r="AL8" i="5"/>
  <c r="AK7" i="5"/>
  <c r="AJ6" i="5"/>
  <c r="AI5" i="5"/>
  <c r="AH4" i="5"/>
  <c r="AG3" i="5"/>
  <c r="AN11" i="5"/>
  <c r="AM10" i="5"/>
  <c r="AL9" i="5"/>
  <c r="AK8" i="5"/>
  <c r="AJ7" i="5"/>
  <c r="AI6" i="5"/>
  <c r="AH5" i="5"/>
  <c r="AG4" i="5"/>
  <c r="AN12" i="5"/>
  <c r="AM11" i="5"/>
  <c r="AL10" i="5"/>
  <c r="AK9" i="5"/>
  <c r="AJ8" i="5"/>
  <c r="AI7" i="5"/>
  <c r="AH6" i="5"/>
  <c r="AG5" i="5"/>
  <c r="AN13" i="5"/>
  <c r="AM12" i="5"/>
  <c r="AL11" i="5"/>
  <c r="AK10" i="5"/>
  <c r="AJ9" i="5"/>
  <c r="AI8" i="5"/>
  <c r="AH7" i="5"/>
  <c r="AG6" i="5"/>
  <c r="AN14" i="5"/>
  <c r="AM13" i="5"/>
  <c r="AL12" i="5"/>
  <c r="AK11" i="5"/>
  <c r="AJ10" i="5"/>
  <c r="AI9" i="5"/>
  <c r="AH8" i="5"/>
  <c r="AG7" i="5"/>
  <c r="AN15" i="5"/>
  <c r="AM14" i="5"/>
  <c r="AL13" i="5"/>
  <c r="AK12" i="5"/>
  <c r="AJ11" i="5"/>
  <c r="AI10" i="5"/>
  <c r="AH9" i="5"/>
  <c r="AG8" i="5"/>
  <c r="AN16" i="5"/>
  <c r="AM15" i="5"/>
  <c r="AL14" i="5"/>
  <c r="AK13" i="5"/>
  <c r="AJ12" i="5"/>
  <c r="AI11" i="5"/>
  <c r="AH10" i="5"/>
  <c r="AG9" i="5"/>
  <c r="AN17" i="5"/>
  <c r="AM16" i="5"/>
  <c r="AL15" i="5"/>
  <c r="AK14" i="5"/>
  <c r="AJ13" i="5"/>
  <c r="AI12" i="5"/>
  <c r="AH11" i="5"/>
  <c r="AG10" i="5"/>
  <c r="AN18" i="5"/>
  <c r="AM17" i="5"/>
  <c r="AL16" i="5"/>
  <c r="AK15" i="5"/>
  <c r="AJ14" i="5"/>
  <c r="AI13" i="5"/>
  <c r="AH12" i="5"/>
  <c r="AG11" i="5"/>
  <c r="AN19" i="5"/>
  <c r="AM18" i="5"/>
  <c r="AL17" i="5"/>
  <c r="AK16" i="5"/>
  <c r="AJ15" i="5"/>
  <c r="AI14" i="5"/>
  <c r="AH13" i="5"/>
  <c r="AG12" i="5"/>
  <c r="AN20" i="5"/>
  <c r="AM19" i="5"/>
  <c r="AL18" i="5"/>
  <c r="AK17" i="5"/>
  <c r="AJ16" i="5"/>
  <c r="AI15" i="5"/>
  <c r="AH14" i="5"/>
  <c r="AG13" i="5"/>
  <c r="AN21" i="5"/>
  <c r="AM20" i="5"/>
  <c r="AL19" i="5"/>
  <c r="AK18" i="5"/>
  <c r="AJ17" i="5"/>
  <c r="AI16" i="5"/>
  <c r="AH15" i="5"/>
  <c r="AG14" i="5"/>
  <c r="AN22" i="5"/>
  <c r="AM21" i="5"/>
  <c r="AL20" i="5"/>
  <c r="AK19" i="5"/>
  <c r="AJ18" i="5"/>
  <c r="AI17" i="5"/>
  <c r="AH16" i="5"/>
  <c r="AG15" i="5"/>
  <c r="AN23" i="5"/>
  <c r="AM22" i="5"/>
  <c r="AL21" i="5"/>
  <c r="AK20" i="5"/>
  <c r="AJ19" i="5"/>
  <c r="AI18" i="5"/>
  <c r="AH17" i="5"/>
  <c r="AG16" i="5"/>
  <c r="AN24" i="5"/>
  <c r="AM23" i="5"/>
  <c r="AL22" i="5"/>
  <c r="AK21" i="5"/>
  <c r="AJ20" i="5"/>
  <c r="AI19" i="5"/>
  <c r="AH18" i="5"/>
  <c r="AG17" i="5"/>
  <c r="AN25" i="5"/>
  <c r="AM24" i="5"/>
  <c r="AL23" i="5"/>
  <c r="AK22" i="5"/>
  <c r="AJ21" i="5"/>
  <c r="AI20" i="5"/>
  <c r="AH19" i="5"/>
  <c r="AG18" i="5"/>
  <c r="AN26" i="5"/>
  <c r="AM25" i="5"/>
  <c r="AL24" i="5"/>
  <c r="AK23" i="5"/>
  <c r="AJ22" i="5"/>
  <c r="AI21" i="5"/>
  <c r="AH20" i="5"/>
  <c r="AG19" i="5"/>
  <c r="AN27" i="5"/>
  <c r="AM26" i="5"/>
  <c r="AL25" i="5"/>
  <c r="AK24" i="5"/>
  <c r="AJ23" i="5"/>
  <c r="AI22" i="5"/>
  <c r="AH21" i="5"/>
  <c r="AG20" i="5"/>
  <c r="AN28" i="5"/>
  <c r="AM27" i="5"/>
  <c r="AL26" i="5"/>
  <c r="AK25" i="5"/>
  <c r="AJ24" i="5"/>
  <c r="AI23" i="5"/>
  <c r="AH22" i="5"/>
  <c r="AG21" i="5"/>
  <c r="AN29" i="5"/>
  <c r="AM28" i="5"/>
  <c r="AL27" i="5"/>
  <c r="AK26" i="5"/>
  <c r="AJ25" i="5"/>
  <c r="AI24" i="5"/>
  <c r="AH23" i="5"/>
  <c r="AG22" i="5"/>
  <c r="AN30" i="5"/>
  <c r="AM29" i="5"/>
  <c r="AL28" i="5"/>
  <c r="AK27" i="5"/>
  <c r="AJ26" i="5"/>
  <c r="AI25" i="5"/>
  <c r="AH24" i="5"/>
  <c r="AG23" i="5"/>
  <c r="AN31" i="5"/>
  <c r="AM30" i="5"/>
  <c r="AL29" i="5"/>
  <c r="AK28" i="5"/>
  <c r="AJ27" i="5"/>
  <c r="AI26" i="5"/>
  <c r="AH25" i="5"/>
  <c r="AG24" i="5"/>
  <c r="AN32" i="5"/>
  <c r="AM31" i="5"/>
  <c r="AL30" i="5"/>
  <c r="AK29" i="5"/>
  <c r="AJ28" i="5"/>
  <c r="AI27" i="5"/>
  <c r="AH26" i="5"/>
  <c r="AG25" i="5"/>
  <c r="AN33" i="5"/>
  <c r="AM32" i="5"/>
  <c r="AL31" i="5"/>
  <c r="AK30" i="5"/>
  <c r="AJ29" i="5"/>
  <c r="AI28" i="5"/>
  <c r="AH27" i="5"/>
  <c r="AG26" i="5"/>
  <c r="AN34" i="5"/>
  <c r="AM33" i="5"/>
  <c r="AL32" i="5"/>
  <c r="AK31" i="5"/>
  <c r="AJ30" i="5"/>
  <c r="AI29" i="5"/>
  <c r="AH28" i="5"/>
  <c r="AG27" i="5"/>
  <c r="AN35" i="5"/>
  <c r="AM34" i="5"/>
  <c r="AL33" i="5"/>
  <c r="AK32" i="5"/>
  <c r="AJ31" i="5"/>
  <c r="AI30" i="5"/>
  <c r="AH29" i="5"/>
  <c r="AG28" i="5"/>
  <c r="AN36" i="5"/>
  <c r="AM35" i="5"/>
  <c r="AL34" i="5"/>
  <c r="AK33" i="5"/>
  <c r="AJ32" i="5"/>
  <c r="AI31" i="5"/>
  <c r="AH30" i="5"/>
  <c r="AG29" i="5"/>
  <c r="AN37" i="5"/>
  <c r="AM36" i="5"/>
  <c r="AL35" i="5"/>
  <c r="AK34" i="5"/>
  <c r="AJ33" i="5"/>
  <c r="AI32" i="5"/>
  <c r="AH31" i="5"/>
  <c r="AG30" i="5"/>
  <c r="AN38" i="5"/>
  <c r="AM37" i="5"/>
  <c r="AL36" i="5"/>
  <c r="AK35" i="5"/>
  <c r="AJ34" i="5"/>
  <c r="AI33" i="5"/>
  <c r="AH32" i="5"/>
  <c r="AG31" i="5"/>
  <c r="AN39" i="5"/>
  <c r="AM38" i="5"/>
  <c r="AL37" i="5"/>
  <c r="AK36" i="5"/>
  <c r="AJ35" i="5"/>
  <c r="AI34" i="5"/>
  <c r="AH33" i="5"/>
  <c r="AG32" i="5"/>
  <c r="AN40" i="5"/>
  <c r="AM39" i="5"/>
  <c r="AL38" i="5"/>
  <c r="AK37" i="5"/>
  <c r="AJ36" i="5"/>
  <c r="AI35" i="5"/>
  <c r="AH34" i="5"/>
  <c r="AG33" i="5"/>
  <c r="AN41" i="5"/>
  <c r="AM40" i="5"/>
  <c r="AL39" i="5"/>
  <c r="AK38" i="5"/>
  <c r="AJ37" i="5"/>
  <c r="AI36" i="5"/>
  <c r="AH35" i="5"/>
  <c r="AG34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3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X3" i="5"/>
  <c r="AX4" i="5"/>
  <c r="AW3" i="5"/>
  <c r="AX5" i="5"/>
  <c r="AW4" i="5"/>
  <c r="AV3" i="5"/>
  <c r="AX6" i="5"/>
  <c r="AW5" i="5"/>
  <c r="AV4" i="5"/>
  <c r="AU3" i="5"/>
  <c r="AX7" i="5"/>
  <c r="AW6" i="5"/>
  <c r="AV5" i="5"/>
  <c r="AU4" i="5"/>
  <c r="AT3" i="5"/>
  <c r="AX8" i="5"/>
  <c r="AW7" i="5"/>
  <c r="AV6" i="5"/>
  <c r="AU5" i="5"/>
  <c r="AT4" i="5"/>
  <c r="AS3" i="5"/>
  <c r="AX9" i="5"/>
  <c r="AW8" i="5"/>
  <c r="AV7" i="5"/>
  <c r="AU6" i="5"/>
  <c r="AT5" i="5"/>
  <c r="AS4" i="5"/>
  <c r="AR3" i="5"/>
  <c r="AX10" i="5"/>
  <c r="AW9" i="5"/>
  <c r="AV8" i="5"/>
  <c r="AU7" i="5"/>
  <c r="AT6" i="5"/>
  <c r="AS5" i="5"/>
  <c r="AR4" i="5"/>
  <c r="AQ3" i="5"/>
  <c r="AX11" i="5"/>
  <c r="AW10" i="5"/>
  <c r="AV9" i="5"/>
  <c r="AU8" i="5"/>
  <c r="AT7" i="5"/>
  <c r="AS6" i="5"/>
  <c r="AR5" i="5"/>
  <c r="AQ4" i="5"/>
  <c r="AX12" i="5"/>
  <c r="AW11" i="5"/>
  <c r="AV10" i="5"/>
  <c r="AU9" i="5"/>
  <c r="AT8" i="5"/>
  <c r="AS7" i="5"/>
  <c r="AR6" i="5"/>
  <c r="AQ5" i="5"/>
  <c r="AX13" i="5"/>
  <c r="AW12" i="5"/>
  <c r="AV11" i="5"/>
  <c r="AU10" i="5"/>
  <c r="AT9" i="5"/>
  <c r="AS8" i="5"/>
  <c r="AR7" i="5"/>
  <c r="AQ6" i="5"/>
  <c r="AX14" i="5"/>
  <c r="AW13" i="5"/>
  <c r="AV12" i="5"/>
  <c r="AU11" i="5"/>
  <c r="AT10" i="5"/>
  <c r="AS9" i="5"/>
  <c r="AR8" i="5"/>
  <c r="AQ7" i="5"/>
  <c r="AX15" i="5"/>
  <c r="AW14" i="5"/>
  <c r="AV13" i="5"/>
  <c r="AU12" i="5"/>
  <c r="AT11" i="5"/>
  <c r="AS10" i="5"/>
  <c r="AR9" i="5"/>
  <c r="AQ8" i="5"/>
  <c r="AX16" i="5"/>
  <c r="AW15" i="5"/>
  <c r="AV14" i="5"/>
  <c r="AU13" i="5"/>
  <c r="AT12" i="5"/>
  <c r="AS11" i="5"/>
  <c r="AR10" i="5"/>
  <c r="AQ9" i="5"/>
  <c r="AX17" i="5"/>
  <c r="AW16" i="5"/>
  <c r="AV15" i="5"/>
  <c r="AU14" i="5"/>
  <c r="AT13" i="5"/>
  <c r="AS12" i="5"/>
  <c r="AR11" i="5"/>
  <c r="AQ10" i="5"/>
  <c r="AX18" i="5"/>
  <c r="AW17" i="5"/>
  <c r="AV16" i="5"/>
  <c r="AU15" i="5"/>
  <c r="AT14" i="5"/>
  <c r="AS13" i="5"/>
  <c r="AR12" i="5"/>
  <c r="AQ11" i="5"/>
  <c r="AX19" i="5"/>
  <c r="AW18" i="5"/>
  <c r="AV17" i="5"/>
  <c r="AU16" i="5"/>
  <c r="AT15" i="5"/>
  <c r="AS14" i="5"/>
  <c r="AR13" i="5"/>
  <c r="AQ12" i="5"/>
  <c r="AX20" i="5"/>
  <c r="AW19" i="5"/>
  <c r="AV18" i="5"/>
  <c r="AU17" i="5"/>
  <c r="AT16" i="5"/>
  <c r="AS15" i="5"/>
  <c r="AR14" i="5"/>
  <c r="AQ13" i="5"/>
  <c r="AX21" i="5"/>
  <c r="AW20" i="5"/>
  <c r="AV19" i="5"/>
  <c r="AU18" i="5"/>
  <c r="AT17" i="5"/>
  <c r="AS16" i="5"/>
  <c r="AR15" i="5"/>
  <c r="AQ14" i="5"/>
  <c r="AX22" i="5"/>
  <c r="AW21" i="5"/>
  <c r="AV20" i="5"/>
  <c r="AU19" i="5"/>
  <c r="AT18" i="5"/>
  <c r="AS17" i="5"/>
  <c r="AR16" i="5"/>
  <c r="AQ15" i="5"/>
  <c r="AX23" i="5"/>
  <c r="AW22" i="5"/>
  <c r="AV21" i="5"/>
  <c r="AU20" i="5"/>
  <c r="AT19" i="5"/>
  <c r="AS18" i="5"/>
  <c r="AR17" i="5"/>
  <c r="AQ16" i="5"/>
  <c r="AX24" i="5"/>
  <c r="AW23" i="5"/>
  <c r="AV22" i="5"/>
  <c r="AU21" i="5"/>
  <c r="AT20" i="5"/>
  <c r="AS19" i="5"/>
  <c r="AR18" i="5"/>
  <c r="AQ17" i="5"/>
  <c r="AX25" i="5"/>
  <c r="AW24" i="5"/>
  <c r="AV23" i="5"/>
  <c r="AU22" i="5"/>
  <c r="AT21" i="5"/>
  <c r="AS20" i="5"/>
  <c r="AR19" i="5"/>
  <c r="AQ18" i="5"/>
  <c r="AX26" i="5"/>
  <c r="AW25" i="5"/>
  <c r="AV24" i="5"/>
  <c r="AU23" i="5"/>
  <c r="AT22" i="5"/>
  <c r="AS21" i="5"/>
  <c r="AR20" i="5"/>
  <c r="AQ19" i="5"/>
  <c r="AX27" i="5"/>
  <c r="AW26" i="5"/>
  <c r="AV25" i="5"/>
  <c r="AU24" i="5"/>
  <c r="AT23" i="5"/>
  <c r="AS22" i="5"/>
  <c r="AR21" i="5"/>
  <c r="AQ20" i="5"/>
  <c r="AX28" i="5"/>
  <c r="AW27" i="5"/>
  <c r="AV26" i="5"/>
  <c r="AU25" i="5"/>
  <c r="AT24" i="5"/>
  <c r="AS23" i="5"/>
  <c r="AR22" i="5"/>
  <c r="AQ21" i="5"/>
  <c r="AX29" i="5"/>
  <c r="AW28" i="5"/>
  <c r="AV27" i="5"/>
  <c r="AU26" i="5"/>
  <c r="AT25" i="5"/>
  <c r="AS24" i="5"/>
  <c r="AR23" i="5"/>
  <c r="AQ22" i="5"/>
  <c r="AX30" i="5"/>
  <c r="AW29" i="5"/>
  <c r="AV28" i="5"/>
  <c r="AU27" i="5"/>
  <c r="AT26" i="5"/>
  <c r="AS25" i="5"/>
  <c r="AR24" i="5"/>
  <c r="AQ23" i="5"/>
  <c r="AX31" i="5"/>
  <c r="AW30" i="5"/>
  <c r="AV29" i="5"/>
  <c r="AU28" i="5"/>
  <c r="AT27" i="5"/>
  <c r="AS26" i="5"/>
  <c r="AR25" i="5"/>
  <c r="AQ24" i="5"/>
  <c r="AX32" i="5"/>
  <c r="AW31" i="5"/>
  <c r="AV30" i="5"/>
  <c r="AU29" i="5"/>
  <c r="AT28" i="5"/>
  <c r="AS27" i="5"/>
  <c r="AR26" i="5"/>
  <c r="AQ25" i="5"/>
  <c r="AX33" i="5"/>
  <c r="AW32" i="5"/>
  <c r="AV31" i="5"/>
  <c r="AU30" i="5"/>
  <c r="AT29" i="5"/>
  <c r="AS28" i="5"/>
  <c r="AR27" i="5"/>
  <c r="AQ26" i="5"/>
  <c r="AX34" i="5"/>
  <c r="AW33" i="5"/>
  <c r="AV32" i="5"/>
  <c r="AU31" i="5"/>
  <c r="AT30" i="5"/>
  <c r="AS29" i="5"/>
  <c r="AR28" i="5"/>
  <c r="AQ27" i="5"/>
  <c r="AX35" i="5"/>
  <c r="AW34" i="5"/>
  <c r="AV33" i="5"/>
  <c r="AU32" i="5"/>
  <c r="AT31" i="5"/>
  <c r="AS30" i="5"/>
  <c r="AR29" i="5"/>
  <c r="AQ28" i="5"/>
  <c r="AX36" i="5"/>
  <c r="AW35" i="5"/>
  <c r="AV34" i="5"/>
  <c r="AU33" i="5"/>
  <c r="AT32" i="5"/>
  <c r="AS31" i="5"/>
  <c r="AR30" i="5"/>
  <c r="AQ29" i="5"/>
  <c r="AX37" i="5"/>
  <c r="AW36" i="5"/>
  <c r="AV35" i="5"/>
  <c r="AU34" i="5"/>
  <c r="AT33" i="5"/>
  <c r="AS32" i="5"/>
  <c r="AR31" i="5"/>
  <c r="AQ30" i="5"/>
  <c r="AX38" i="5"/>
  <c r="AW37" i="5"/>
  <c r="AV36" i="5"/>
  <c r="AU35" i="5"/>
  <c r="AT34" i="5"/>
  <c r="AS33" i="5"/>
  <c r="AR32" i="5"/>
  <c r="AQ31" i="5"/>
  <c r="AX39" i="5"/>
  <c r="AW38" i="5"/>
  <c r="AV37" i="5"/>
  <c r="AU36" i="5"/>
  <c r="AT35" i="5"/>
  <c r="AS34" i="5"/>
  <c r="AR33" i="5"/>
  <c r="AQ32" i="5"/>
  <c r="AX40" i="5"/>
  <c r="AW39" i="5"/>
  <c r="AV38" i="5"/>
  <c r="AU37" i="5"/>
  <c r="AT36" i="5"/>
  <c r="AS35" i="5"/>
  <c r="AR34" i="5"/>
  <c r="AQ33" i="5"/>
  <c r="AX41" i="5"/>
  <c r="AW40" i="5"/>
  <c r="AV39" i="5"/>
  <c r="AU38" i="5"/>
  <c r="AT37" i="5"/>
  <c r="AS36" i="5"/>
  <c r="AR35" i="5"/>
  <c r="AQ34" i="5"/>
  <c r="AX42" i="5"/>
  <c r="AW41" i="5"/>
  <c r="AV40" i="5"/>
  <c r="AU39" i="5"/>
  <c r="AT38" i="5"/>
  <c r="AS37" i="5"/>
  <c r="AR36" i="5"/>
  <c r="AQ35" i="5"/>
  <c r="AX43" i="5"/>
  <c r="AW42" i="5"/>
  <c r="AV41" i="5"/>
  <c r="AU40" i="5"/>
  <c r="AT39" i="5"/>
  <c r="AS38" i="5"/>
  <c r="AR37" i="5"/>
  <c r="AQ36" i="5"/>
  <c r="AX44" i="5"/>
  <c r="AW43" i="5"/>
  <c r="AV42" i="5"/>
  <c r="AU41" i="5"/>
  <c r="AT40" i="5"/>
  <c r="AS39" i="5"/>
  <c r="AR38" i="5"/>
  <c r="AQ37" i="5"/>
  <c r="AX45" i="5"/>
  <c r="AW44" i="5"/>
  <c r="AV43" i="5"/>
  <c r="AU42" i="5"/>
  <c r="AT41" i="5"/>
  <c r="AS40" i="5"/>
  <c r="AR39" i="5"/>
  <c r="AQ38" i="5"/>
  <c r="AX46" i="5"/>
  <c r="AW45" i="5"/>
  <c r="AV44" i="5"/>
  <c r="AU43" i="5"/>
  <c r="AT42" i="5"/>
  <c r="AS41" i="5"/>
  <c r="AR40" i="5"/>
  <c r="AQ39" i="5"/>
  <c r="AX47" i="5"/>
  <c r="AW46" i="5"/>
  <c r="AV45" i="5"/>
  <c r="AU44" i="5"/>
  <c r="AT43" i="5"/>
  <c r="AS42" i="5"/>
  <c r="AR41" i="5"/>
  <c r="AQ40" i="5"/>
  <c r="AX48" i="5"/>
  <c r="AW47" i="5"/>
  <c r="AV46" i="5"/>
  <c r="AU45" i="5"/>
  <c r="AT44" i="5"/>
  <c r="AS43" i="5"/>
  <c r="AR42" i="5"/>
  <c r="AQ41" i="5"/>
  <c r="AX49" i="5"/>
  <c r="AW48" i="5"/>
  <c r="AV47" i="5"/>
  <c r="AU46" i="5"/>
  <c r="AT45" i="5"/>
  <c r="AS44" i="5"/>
  <c r="AR43" i="5"/>
  <c r="AQ42" i="5"/>
  <c r="AX50" i="5"/>
  <c r="AW49" i="5"/>
  <c r="AV48" i="5"/>
  <c r="AU47" i="5"/>
  <c r="AT46" i="5"/>
  <c r="AS45" i="5"/>
  <c r="AR44" i="5"/>
  <c r="AQ43" i="5"/>
  <c r="AX51" i="5"/>
  <c r="AW50" i="5"/>
  <c r="AV49" i="5"/>
  <c r="AU48" i="5"/>
  <c r="AT47" i="5"/>
  <c r="AS46" i="5"/>
  <c r="AR45" i="5"/>
  <c r="AQ44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3" i="5"/>
  <c r="AZ52" i="5"/>
  <c r="AZ53" i="5"/>
  <c r="AZ49" i="5"/>
  <c r="AZ50" i="5"/>
  <c r="AZ51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4" i="5"/>
  <c r="B10" i="4"/>
  <c r="E5" i="4"/>
  <c r="A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AZ3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AZ1" i="5"/>
  <c r="B1" i="5"/>
  <c r="B8" i="4"/>
  <c r="C11" i="4"/>
  <c r="D12" i="4"/>
  <c r="E13" i="4"/>
  <c r="F14" i="4"/>
  <c r="G15" i="4"/>
  <c r="H16" i="4"/>
  <c r="I17" i="4"/>
  <c r="J18" i="4"/>
  <c r="K19" i="4"/>
  <c r="L20" i="4"/>
  <c r="M21" i="4"/>
  <c r="N22" i="4"/>
  <c r="O23" i="4"/>
  <c r="P24" i="4"/>
  <c r="Q25" i="4"/>
  <c r="R26" i="4"/>
  <c r="S27" i="4"/>
  <c r="T28" i="4"/>
  <c r="U29" i="4"/>
  <c r="V30" i="4"/>
  <c r="W31" i="4"/>
  <c r="X32" i="4"/>
  <c r="Y33" i="4"/>
  <c r="Z34" i="4"/>
  <c r="AA35" i="4"/>
  <c r="AB36" i="4"/>
  <c r="AC37" i="4"/>
  <c r="AD38" i="4"/>
  <c r="AE39" i="4"/>
  <c r="AF40" i="4"/>
  <c r="AG41" i="4"/>
  <c r="AH42" i="4"/>
  <c r="AI43" i="4"/>
  <c r="AJ44" i="4"/>
  <c r="AK45" i="4"/>
  <c r="AL46" i="4"/>
  <c r="AM47" i="4"/>
  <c r="AN48" i="4"/>
  <c r="AO49" i="4"/>
  <c r="AP50" i="4"/>
  <c r="AQ51" i="4"/>
  <c r="AR52" i="4"/>
  <c r="AS53" i="4"/>
  <c r="AT54" i="4"/>
  <c r="AU55" i="4"/>
  <c r="AV56" i="4"/>
  <c r="AW57" i="4"/>
  <c r="AX58" i="4"/>
  <c r="AY58" i="4"/>
  <c r="AZ58" i="4"/>
  <c r="AX57" i="4"/>
  <c r="AY57" i="4"/>
  <c r="AZ57" i="4"/>
  <c r="AW56" i="4"/>
  <c r="AX56" i="4"/>
  <c r="AY56" i="4"/>
  <c r="AZ56" i="4"/>
  <c r="AV55" i="4"/>
  <c r="AW55" i="4"/>
  <c r="AX55" i="4"/>
  <c r="AY55" i="4"/>
  <c r="AZ55" i="4"/>
  <c r="AU54" i="4"/>
  <c r="AV54" i="4"/>
  <c r="AW54" i="4"/>
  <c r="AX54" i="4"/>
  <c r="AY54" i="4"/>
  <c r="AZ54" i="4"/>
  <c r="AT53" i="4"/>
  <c r="AU53" i="4"/>
  <c r="AV53" i="4"/>
  <c r="AW53" i="4"/>
  <c r="AX53" i="4"/>
  <c r="AY53" i="4"/>
  <c r="AZ53" i="4"/>
  <c r="AS52" i="4"/>
  <c r="AT52" i="4"/>
  <c r="AU52" i="4"/>
  <c r="AV52" i="4"/>
  <c r="AW52" i="4"/>
  <c r="AX52" i="4"/>
  <c r="AY52" i="4"/>
  <c r="AZ52" i="4"/>
  <c r="AR51" i="4"/>
  <c r="AS51" i="4"/>
  <c r="AT51" i="4"/>
  <c r="AU51" i="4"/>
  <c r="AV51" i="4"/>
  <c r="AW51" i="4"/>
  <c r="AX51" i="4"/>
  <c r="AY51" i="4"/>
  <c r="AZ51" i="4"/>
  <c r="AQ50" i="4"/>
  <c r="AR50" i="4"/>
  <c r="AS50" i="4"/>
  <c r="AT50" i="4"/>
  <c r="AU50" i="4"/>
  <c r="AV50" i="4"/>
  <c r="AW50" i="4"/>
  <c r="AX50" i="4"/>
  <c r="AY50" i="4"/>
  <c r="AZ50" i="4"/>
  <c r="AP49" i="4"/>
  <c r="AQ49" i="4"/>
  <c r="AR49" i="4"/>
  <c r="AS49" i="4"/>
  <c r="AT49" i="4"/>
  <c r="AU49" i="4"/>
  <c r="AV49" i="4"/>
  <c r="AW49" i="4"/>
  <c r="AX49" i="4"/>
  <c r="AY49" i="4"/>
  <c r="AZ49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AY59" i="4"/>
  <c r="AZ59" i="4"/>
  <c r="AZ60" i="4"/>
  <c r="C8" i="4"/>
  <c r="A18" i="3"/>
  <c r="B19" i="3"/>
  <c r="B18" i="3"/>
  <c r="C20" i="3"/>
  <c r="C19" i="3"/>
  <c r="C18" i="3"/>
  <c r="D21" i="3"/>
  <c r="D20" i="3"/>
  <c r="D19" i="3"/>
  <c r="E22" i="3"/>
  <c r="E21" i="3"/>
  <c r="E20" i="3"/>
  <c r="E19" i="3"/>
  <c r="E18" i="3"/>
  <c r="D18" i="3"/>
  <c r="E5" i="3"/>
  <c r="A8" i="3"/>
  <c r="B8" i="3"/>
  <c r="B12" i="3"/>
  <c r="C13" i="3"/>
  <c r="D14" i="3"/>
  <c r="E14" i="3"/>
  <c r="D13" i="3"/>
  <c r="E13" i="3"/>
  <c r="E15" i="3"/>
  <c r="C12" i="3"/>
  <c r="D12" i="3"/>
  <c r="E12" i="3"/>
  <c r="B11" i="3"/>
  <c r="C11" i="3"/>
  <c r="D11" i="3"/>
  <c r="E11" i="3"/>
  <c r="C8" i="3"/>
  <c r="H20" i="2"/>
  <c r="G20" i="2"/>
  <c r="H18" i="2"/>
  <c r="G18" i="2"/>
  <c r="D23" i="2"/>
  <c r="D24" i="2"/>
  <c r="C23" i="2"/>
  <c r="D25" i="2"/>
  <c r="C24" i="2"/>
  <c r="B23" i="2"/>
  <c r="D26" i="2"/>
  <c r="C25" i="2"/>
  <c r="B24" i="2"/>
  <c r="A23" i="2"/>
  <c r="B10" i="2"/>
  <c r="C11" i="2"/>
  <c r="D12" i="2"/>
  <c r="E13" i="2"/>
  <c r="E12" i="2"/>
  <c r="D11" i="2"/>
  <c r="E11" i="2"/>
  <c r="C10" i="2"/>
  <c r="D10" i="2"/>
  <c r="E10" i="2"/>
  <c r="B9" i="2"/>
  <c r="C9" i="2"/>
  <c r="D9" i="2"/>
  <c r="E9" i="2"/>
  <c r="D5" i="2"/>
  <c r="D5" i="1"/>
  <c r="A8" i="1"/>
  <c r="B8" i="1"/>
  <c r="C8" i="1"/>
  <c r="B12" i="1"/>
  <c r="C13" i="1"/>
  <c r="D14" i="1"/>
  <c r="E14" i="1"/>
  <c r="E22" i="1"/>
  <c r="E15" i="1"/>
  <c r="E23" i="1"/>
  <c r="B11" i="1"/>
  <c r="C11" i="1"/>
  <c r="D11" i="1"/>
  <c r="E11" i="1"/>
  <c r="E19" i="1"/>
  <c r="C12" i="1"/>
  <c r="D12" i="1"/>
  <c r="E12" i="1"/>
  <c r="E20" i="1"/>
  <c r="D19" i="1"/>
  <c r="D13" i="1"/>
  <c r="E13" i="1"/>
  <c r="E21" i="1"/>
  <c r="D20" i="1"/>
  <c r="C19" i="1"/>
  <c r="D21" i="1"/>
  <c r="C20" i="1"/>
  <c r="B19" i="1"/>
  <c r="D22" i="1"/>
  <c r="C21" i="1"/>
  <c r="B20" i="1"/>
  <c r="A19" i="1"/>
</calcChain>
</file>

<file path=xl/sharedStrings.xml><?xml version="1.0" encoding="utf-8"?>
<sst xmlns="http://schemas.openxmlformats.org/spreadsheetml/2006/main" count="55" uniqueCount="23">
  <si>
    <t>Spot</t>
  </si>
  <si>
    <t>Interest Rate</t>
  </si>
  <si>
    <t>Dividend</t>
  </si>
  <si>
    <t>Volatilty</t>
  </si>
  <si>
    <t>Strike</t>
  </si>
  <si>
    <t>Maturity</t>
  </si>
  <si>
    <t>dt</t>
  </si>
  <si>
    <t>Steps</t>
  </si>
  <si>
    <t>u</t>
  </si>
  <si>
    <t>d</t>
  </si>
  <si>
    <t>SPOT TREE</t>
  </si>
  <si>
    <t>OPTION TREE</t>
  </si>
  <si>
    <t>q</t>
  </si>
  <si>
    <t>STOCK PRICE TREE</t>
  </si>
  <si>
    <t>Function OptionPrice(OptionType, S, X, T, r, v, d)</t>
  </si>
  <si>
    <t>Call Option Price</t>
  </si>
  <si>
    <t>American Option Price</t>
  </si>
  <si>
    <t>d1</t>
  </si>
  <si>
    <t>d2</t>
  </si>
  <si>
    <t>nd1</t>
  </si>
  <si>
    <t>nd2</t>
  </si>
  <si>
    <t>Option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</si>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</sst>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3"/>
  <sheetViews>
    <sheetView workbookViewId="0">
      <selection sqref="A1:D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100</v>
      </c>
      <c r="B2">
        <v>0.02</v>
      </c>
      <c r="C2">
        <v>0</v>
      </c>
      <c r="D2">
        <v>0.35</v>
      </c>
    </row>
    <row r="4" spans="1:5" x14ac:dyDescent="0.2">
      <c r="A4" t="s">
        <v>4</v>
      </c>
      <c r="B4" t="s">
        <v>5</v>
      </c>
      <c r="C4" t="s">
        <v>7</v>
      </c>
      <c r="D4" t="s">
        <v>6</v>
      </c>
    </row>
    <row r="5" spans="1:5" x14ac:dyDescent="0.2">
      <c r="A5">
        <v>95</v>
      </c>
      <c r="B5">
        <v>1</v>
      </c>
      <c r="C5">
        <v>4</v>
      </c>
      <c r="D5">
        <f>B5/C5</f>
        <v>0.25</v>
      </c>
    </row>
    <row r="7" spans="1:5" x14ac:dyDescent="0.2">
      <c r="A7" t="s">
        <v>8</v>
      </c>
      <c r="B7" t="s">
        <v>9</v>
      </c>
      <c r="C7" t="s">
        <v>12</v>
      </c>
    </row>
    <row r="8" spans="1:5" x14ac:dyDescent="0.2">
      <c r="A8">
        <f>EXP($D$2 * SQRT($D$5))</f>
        <v>1.1912462166123581</v>
      </c>
      <c r="B8">
        <f>1/A8</f>
        <v>0.83945702076920736</v>
      </c>
      <c r="C8">
        <f>(EXP(($B$2 - $C$2) * $D$5) - B8) / (A8 - B8)</f>
        <v>0.47060996200692995</v>
      </c>
    </row>
    <row r="10" spans="1:5" x14ac:dyDescent="0.2">
      <c r="A10" t="s">
        <v>10</v>
      </c>
    </row>
    <row r="11" spans="1:5" x14ac:dyDescent="0.2">
      <c r="A11">
        <v>100</v>
      </c>
      <c r="B11">
        <f>A11 * u</f>
        <v>119.12462166123581</v>
      </c>
      <c r="C11">
        <f>B11 * u</f>
        <v>141.9067548593257</v>
      </c>
      <c r="D11">
        <f>C11 * u</f>
        <v>169.04588483790911</v>
      </c>
      <c r="E11">
        <f>D11 * u</f>
        <v>201.37527074704761</v>
      </c>
    </row>
    <row r="12" spans="1:5" x14ac:dyDescent="0.2">
      <c r="B12">
        <f>A11 * d</f>
        <v>83.945702076920739</v>
      </c>
      <c r="C12">
        <f>B12 * u</f>
        <v>100</v>
      </c>
      <c r="D12">
        <f>C12 * u</f>
        <v>119.12462166123581</v>
      </c>
      <c r="E12">
        <f>D12 * u</f>
        <v>141.9067548593257</v>
      </c>
    </row>
    <row r="13" spans="1:5" x14ac:dyDescent="0.2">
      <c r="C13">
        <f>B12 * d</f>
        <v>70.46880897187134</v>
      </c>
      <c r="D13">
        <f>C13 * u</f>
        <v>83.945702076920725</v>
      </c>
      <c r="E13">
        <f>D13 * u</f>
        <v>99.999999999999986</v>
      </c>
    </row>
    <row r="14" spans="1:5" x14ac:dyDescent="0.2">
      <c r="D14">
        <f>C13 * d</f>
        <v>59.155536436681508</v>
      </c>
      <c r="E14">
        <f>D14 * u</f>
        <v>70.46880897187134</v>
      </c>
    </row>
    <row r="15" spans="1:5" x14ac:dyDescent="0.2">
      <c r="E15">
        <f>D14 * d</f>
        <v>49.658530379140949</v>
      </c>
    </row>
    <row r="18" spans="1:5" x14ac:dyDescent="0.2">
      <c r="A18" t="s">
        <v>11</v>
      </c>
    </row>
    <row r="19" spans="1:5" x14ac:dyDescent="0.2">
      <c r="A19">
        <f>MAX(MAX(K - A11, 0), EXP(-ir * dt) * (q * B19 + (1 - q) *B20))</f>
        <v>10.275495295927801</v>
      </c>
      <c r="B19">
        <f>MAX(MAX(K - B11, 0), EXP(-ir * dt) * (q * C19 + (1 - q) *C20))</f>
        <v>3.5853496128154978</v>
      </c>
      <c r="C19">
        <f>MAX(MAX(K - C11, 0), EXP(-ir * dt) * (q * D19 + (1 - q) *D20))</f>
        <v>0</v>
      </c>
      <c r="D19">
        <f>MAX(MAX(K - D11, 0), EXP(-ir * dt) * (q * E19 + (1 - q) *E20))</f>
        <v>0</v>
      </c>
      <c r="E19">
        <f>MAX(K - E11, 0)</f>
        <v>0</v>
      </c>
    </row>
    <row r="20" spans="1:5" x14ac:dyDescent="0.2">
      <c r="B20">
        <f>MAX(MAX(K - B12, 0), EXP(-ir * dt) * (q * C20 + (1 - q) *C21))</f>
        <v>16.320103449857047</v>
      </c>
      <c r="C20">
        <f>MAX(MAX(K - C12, 0), EXP(-ir * dt) * (q * D20 + (1 - q) *D21))</f>
        <v>6.8065528134950473</v>
      </c>
      <c r="D20">
        <f>MAX(MAX(K - D12, 0), EXP(-ir * dt) * (q * E20 + (1 - q) *E21))</f>
        <v>0</v>
      </c>
      <c r="E20">
        <f>MAX(K - E12, 0)</f>
        <v>0</v>
      </c>
    </row>
    <row r="21" spans="1:5" x14ac:dyDescent="0.2">
      <c r="C21">
        <f>MAX(MAX(K - C13, 0), EXP(-ir * dt) * (q * D21 + (1 - q) *D22))</f>
        <v>24.931857044205941</v>
      </c>
      <c r="D21">
        <f>MAX(MAX(K - D13, 0), EXP(-ir * dt) * (q * E21 + (1 - q) *E22))</f>
        <v>12.921797371530541</v>
      </c>
      <c r="E21">
        <f>MAX(K - E13, 0)</f>
        <v>0</v>
      </c>
    </row>
    <row r="22" spans="1:5" x14ac:dyDescent="0.2">
      <c r="D22">
        <f>MAX(MAX(K - D14, 0), EXP(-ir * dt) * (q * E22 + (1 - q) *E23))</f>
        <v>35.844463563318492</v>
      </c>
      <c r="E22">
        <f>MAX(K - E14, 0)</f>
        <v>24.53119102812866</v>
      </c>
    </row>
    <row r="23" spans="1:5" x14ac:dyDescent="0.2">
      <c r="E23">
        <f>MAX(K - E15, 0)</f>
        <v>45.341469620859051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6"/>
  <sheetViews>
    <sheetView workbookViewId="0">
      <selection sqref="A1:E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100</v>
      </c>
      <c r="B2">
        <v>0.02</v>
      </c>
      <c r="C2">
        <v>0</v>
      </c>
      <c r="D2">
        <v>0.35</v>
      </c>
    </row>
    <row r="4" spans="1:9" x14ac:dyDescent="0.2">
      <c r="A4" t="s">
        <v>4</v>
      </c>
      <c r="B4" t="s">
        <v>5</v>
      </c>
      <c r="C4" t="s">
        <v>7</v>
      </c>
      <c r="D4" t="s">
        <v>6</v>
      </c>
    </row>
    <row r="5" spans="1:9" x14ac:dyDescent="0.2">
      <c r="A5">
        <v>95</v>
      </c>
      <c r="B5">
        <v>1</v>
      </c>
      <c r="C5">
        <v>4</v>
      </c>
      <c r="D5">
        <f>B5/C5</f>
        <v>0.25</v>
      </c>
    </row>
    <row r="7" spans="1:9" x14ac:dyDescent="0.2">
      <c r="A7" t="s">
        <v>13</v>
      </c>
    </row>
    <row r="8" spans="1:9" x14ac:dyDescent="0.2">
      <c r="A8">
        <v>0</v>
      </c>
      <c r="B8">
        <v>1</v>
      </c>
      <c r="C8">
        <v>2</v>
      </c>
      <c r="D8">
        <v>3</v>
      </c>
      <c r="E8">
        <v>4</v>
      </c>
    </row>
    <row r="9" spans="1:9" x14ac:dyDescent="0.2">
      <c r="A9">
        <v>100</v>
      </c>
      <c r="B9">
        <f>A9 * u</f>
        <v>119.12462166123581</v>
      </c>
      <c r="C9">
        <f>B9 * u</f>
        <v>141.9067548593257</v>
      </c>
      <c r="D9">
        <f>C9 * u</f>
        <v>169.04588483790911</v>
      </c>
      <c r="E9">
        <f>D9 * u</f>
        <v>201.37527074704761</v>
      </c>
    </row>
    <row r="10" spans="1:9" x14ac:dyDescent="0.2">
      <c r="B10">
        <f>A9 * d</f>
        <v>83.945702076920739</v>
      </c>
      <c r="C10">
        <f>B10 * u</f>
        <v>100</v>
      </c>
      <c r="D10">
        <f>C10 * u</f>
        <v>119.12462166123581</v>
      </c>
      <c r="E10">
        <f>D10 * u</f>
        <v>141.9067548593257</v>
      </c>
    </row>
    <row r="11" spans="1:9" x14ac:dyDescent="0.2">
      <c r="C11">
        <f>B10 * d</f>
        <v>70.46880897187134</v>
      </c>
      <c r="D11">
        <f>C11 * u</f>
        <v>83.945702076920725</v>
      </c>
      <c r="E11">
        <f>D11 * u</f>
        <v>99.999999999999986</v>
      </c>
      <c r="I11" t="s">
        <v>14</v>
      </c>
    </row>
    <row r="12" spans="1:9" x14ac:dyDescent="0.2">
      <c r="D12">
        <f>C11 * d</f>
        <v>59.155536436681508</v>
      </c>
      <c r="E12">
        <f>D12 * u</f>
        <v>70.46880897187134</v>
      </c>
    </row>
    <row r="13" spans="1:9" x14ac:dyDescent="0.2">
      <c r="E13">
        <f>D12 * d</f>
        <v>49.658530379140949</v>
      </c>
    </row>
    <row r="15" spans="1:9" x14ac:dyDescent="0.2">
      <c r="A15" t="s">
        <v>15</v>
      </c>
    </row>
    <row r="16" spans="1:9" x14ac:dyDescent="0.2">
      <c r="A16">
        <v>0</v>
      </c>
      <c r="B16">
        <v>1</v>
      </c>
      <c r="C16">
        <v>2</v>
      </c>
      <c r="D16">
        <v>3</v>
      </c>
      <c r="E16">
        <v>4</v>
      </c>
    </row>
    <row r="17" spans="1:8" x14ac:dyDescent="0.2">
      <c r="D17">
        <v>2.5835914365162777E-3</v>
      </c>
      <c r="G17" t="s">
        <v>17</v>
      </c>
      <c r="H17" t="s">
        <v>18</v>
      </c>
    </row>
    <row r="18" spans="1:8" x14ac:dyDescent="0.2">
      <c r="D18">
        <v>0.80509140383431976</v>
      </c>
      <c r="G18">
        <f>(LN(D9 / $A$5) + (ir - $C$2 + 0.5 * $D$2 * $D$2) * $D$5) / ($D$2 * SQRT($D$5))</f>
        <v>3.4091759679288591</v>
      </c>
      <c r="H18">
        <f>G18 - $D$2 * SQRT($D$5)</f>
        <v>3.2341759679288593</v>
      </c>
    </row>
    <row r="19" spans="1:8" x14ac:dyDescent="0.2">
      <c r="D19">
        <v>12.885772322857953</v>
      </c>
      <c r="G19" t="s">
        <v>19</v>
      </c>
      <c r="H19" t="s">
        <v>20</v>
      </c>
    </row>
    <row r="20" spans="1:8" x14ac:dyDescent="0.2">
      <c r="D20">
        <v>35.385489784704923</v>
      </c>
      <c r="G20">
        <f>_xlfn.NORM.DIST(-G18,0,1,1)</f>
        <v>3.2579717358232832E-4</v>
      </c>
      <c r="H20">
        <f>_xlfn.NORM.DIST(-H18,0,1,1)</f>
        <v>6.0997132808469847E-4</v>
      </c>
    </row>
    <row r="22" spans="1:8" x14ac:dyDescent="0.2">
      <c r="A22" t="s">
        <v>16</v>
      </c>
    </row>
    <row r="23" spans="1:8" x14ac:dyDescent="0.2">
      <c r="A23">
        <f>MAX(MAX($A$5 - A9, 0), EXP(-ir * dt) * (q * B23 + (1 - q) * B24))</f>
        <v>10.540683923776442</v>
      </c>
      <c r="B23">
        <f>MAX(MAX($A$5 - B9, 0), EXP(-ir * dt) * (q * C23 + (1 - q) * C24))</f>
        <v>3.9730837279293407</v>
      </c>
      <c r="C23">
        <f>MAX(MAX($A$5 - C9, 0), EXP(-ir * dt) * (q * D23 + (1 - q) * D24))</f>
        <v>0.42529145046474554</v>
      </c>
      <c r="D23">
        <f>MAX(D17, MAX($A$5 - D9, 0))</f>
        <v>2.5835914365162777E-3</v>
      </c>
    </row>
    <row r="24" spans="1:8" x14ac:dyDescent="0.2">
      <c r="B24">
        <f>MAX(MAX($A$5 - B10, 0), EXP(-ir * dt) * (q * C24 + (1 - q) * C25))</f>
        <v>16.478864189884405</v>
      </c>
      <c r="C24">
        <f>MAX(MAX($A$5 - C10, 0), EXP(-ir * dt) * (q * D24 + (1 - q) * D25))</f>
        <v>7.1645709730871392</v>
      </c>
      <c r="D24">
        <f>MAX(D18, MAX($A$5 - D10, 0))</f>
        <v>0.80509140383431976</v>
      </c>
    </row>
    <row r="25" spans="1:8" x14ac:dyDescent="0.2">
      <c r="C25">
        <f>MAX(MAX($A$5 - C11, 0), EXP(-ir * dt) * (q * D25 + (1 - q) * D26))</f>
        <v>24.9149878545837</v>
      </c>
      <c r="D25">
        <f>MAX(D19, MAX($A$5 - D11, 0))</f>
        <v>12.885772322857953</v>
      </c>
    </row>
    <row r="26" spans="1:8" x14ac:dyDescent="0.2">
      <c r="D26">
        <f>MAX(D20, MAX($A$5 - D12, 0))</f>
        <v>35.844463563318492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7" sqref="A7:C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s="1">
        <v>100</v>
      </c>
      <c r="B2" s="1">
        <v>0.1</v>
      </c>
      <c r="C2" s="1">
        <v>0</v>
      </c>
      <c r="D2" s="1">
        <v>0.3</v>
      </c>
      <c r="E2" s="1"/>
    </row>
    <row r="3" spans="1:5" x14ac:dyDescent="0.2">
      <c r="A3" s="1"/>
      <c r="B3" s="1"/>
      <c r="C3" s="1"/>
      <c r="D3" s="1"/>
      <c r="E3" s="1"/>
    </row>
    <row r="4" spans="1:5" x14ac:dyDescent="0.2">
      <c r="A4" s="1" t="s">
        <v>4</v>
      </c>
      <c r="B4" t="s">
        <v>22</v>
      </c>
      <c r="C4" s="1" t="s">
        <v>5</v>
      </c>
      <c r="D4" s="1" t="s">
        <v>7</v>
      </c>
      <c r="E4" s="1" t="s">
        <v>6</v>
      </c>
    </row>
    <row r="5" spans="1:5" x14ac:dyDescent="0.2">
      <c r="A5" s="1">
        <v>100</v>
      </c>
      <c r="B5">
        <v>95</v>
      </c>
      <c r="C5" s="1">
        <v>0.5</v>
      </c>
      <c r="D5" s="1">
        <v>4</v>
      </c>
      <c r="E5" s="1">
        <f>C5/D5</f>
        <v>0.125</v>
      </c>
    </row>
    <row r="6" spans="1:5" x14ac:dyDescent="0.2">
      <c r="A6" s="1"/>
      <c r="B6" s="1"/>
      <c r="C6" s="1"/>
      <c r="D6" s="1"/>
      <c r="E6" s="1"/>
    </row>
    <row r="7" spans="1:5" x14ac:dyDescent="0.2">
      <c r="A7" s="1" t="s">
        <v>8</v>
      </c>
      <c r="B7" s="1" t="s">
        <v>9</v>
      </c>
      <c r="C7" s="1" t="s">
        <v>12</v>
      </c>
      <c r="D7" s="1"/>
      <c r="E7" s="1"/>
    </row>
    <row r="8" spans="1:5" x14ac:dyDescent="0.2">
      <c r="A8">
        <f>EXP($D$2 * SQRT($E$5))</f>
        <v>1.1118952782720986</v>
      </c>
      <c r="B8">
        <f>1/A8</f>
        <v>0.89936527255877419</v>
      </c>
      <c r="C8">
        <f>(EXP(($B$2 - $C$2) * $E$5) - B8) / (A8 - B8)</f>
        <v>0.53269268309610007</v>
      </c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 t="s">
        <v>10</v>
      </c>
      <c r="B10" s="1"/>
      <c r="C10" s="1"/>
      <c r="D10" s="1"/>
      <c r="E10" s="1"/>
    </row>
    <row r="11" spans="1:5" x14ac:dyDescent="0.2">
      <c r="A11" s="1">
        <v>100</v>
      </c>
      <c r="B11" s="1">
        <f>A11*$A$8</f>
        <v>111.18952782720986</v>
      </c>
      <c r="C11" s="1">
        <f>B11*$A$8</f>
        <v>123.63111098437875</v>
      </c>
      <c r="D11" s="1">
        <f>C11*$A$8</f>
        <v>137.46484855106451</v>
      </c>
      <c r="E11" s="1">
        <f>D11*$A$8</f>
        <v>152.84651603231777</v>
      </c>
    </row>
    <row r="12" spans="1:5" x14ac:dyDescent="0.2">
      <c r="A12" s="1"/>
      <c r="B12" s="1">
        <f>A11*$B$8</f>
        <v>89.936527255877422</v>
      </c>
      <c r="C12" s="1">
        <f>B12*$A$8</f>
        <v>100</v>
      </c>
      <c r="D12" s="1">
        <f>C12*$A$8</f>
        <v>111.18952782720986</v>
      </c>
      <c r="E12" s="1">
        <f>D12*$A$8</f>
        <v>123.63111098437875</v>
      </c>
    </row>
    <row r="13" spans="1:5" x14ac:dyDescent="0.2">
      <c r="A13" s="1"/>
      <c r="B13" s="1"/>
      <c r="C13" s="1">
        <f>B12*$B$8</f>
        <v>80.885789348471818</v>
      </c>
      <c r="D13" s="1">
        <f>C13*$A$8</f>
        <v>89.936527255877422</v>
      </c>
      <c r="E13" s="1">
        <f>D13*$A$8</f>
        <v>100</v>
      </c>
    </row>
    <row r="14" spans="1:5" x14ac:dyDescent="0.2">
      <c r="A14" s="1"/>
      <c r="B14" s="1"/>
      <c r="C14" s="1"/>
      <c r="D14" s="1">
        <f>C13*$B$8</f>
        <v>72.745869983519952</v>
      </c>
      <c r="E14" s="1">
        <f>D14*$A$8</f>
        <v>80.885789348471818</v>
      </c>
    </row>
    <row r="15" spans="1:5" x14ac:dyDescent="0.2">
      <c r="A15" s="1"/>
      <c r="B15" s="1"/>
      <c r="C15" s="1"/>
      <c r="D15" s="1"/>
      <c r="E15" s="1">
        <f>D14*$B$8</f>
        <v>65.425109185253575</v>
      </c>
    </row>
    <row r="17" spans="1:5" x14ac:dyDescent="0.2">
      <c r="A17" t="s">
        <v>21</v>
      </c>
    </row>
    <row r="18" spans="1:5" x14ac:dyDescent="0.2">
      <c r="A18">
        <f>IF(A11 &gt; $B$5, EXP(-$B$2 * $E$5) * ($C$8 * B18 + (1 - $C$8) * B19), 0)</f>
        <v>8.8111724232498485</v>
      </c>
      <c r="B18">
        <f>IF(B11 &gt; $B$5, EXP(-$B$2 * $E$5) * ($C$8 * C18 + (1 - $C$8) * C19), 0)</f>
        <v>16.7488753116256</v>
      </c>
      <c r="C18">
        <f>IF(C11 &gt; $B$5, EXP(-$B$2 * $E$5) * ($C$8 * D18 + (1 - $C$8) * D19), 0)</f>
        <v>26.100119781545501</v>
      </c>
      <c r="D18">
        <f>IF(D11 &gt; $B$5, EXP(-$B$2 * $E$5) * ($C$8 * E18 + (1 - $C$8) * E19), 0)</f>
        <v>38.707068501676382</v>
      </c>
      <c r="E18">
        <f>IF(E11 &gt; $B$5, MAX(E11 - $A$5, 0), 0)</f>
        <v>52.846516032317766</v>
      </c>
    </row>
    <row r="19" spans="1:5" x14ac:dyDescent="0.2">
      <c r="B19">
        <f>IF(B12 &gt; $B$5, EXP(-$B$2 * $E$5) * ($C$8 * C19 + (1 - $C$8) * C20), 0)</f>
        <v>0</v>
      </c>
      <c r="C19">
        <f>IF(C12 &gt; $B$5, EXP(-$B$2 * $E$5) * ($C$8 * D19 + (1 - $C$8) * D20), 0)</f>
        <v>6.5400375341446635</v>
      </c>
      <c r="D19">
        <f>IF(D12 &gt; $B$5, EXP(-$B$2 * $E$5) * ($C$8 * E19 + (1 - $C$8) * E20), 0)</f>
        <v>12.43174777782172</v>
      </c>
      <c r="E19">
        <f>IF(E12 &gt; $B$5, MAX(E12 - $A$5, 0), 0)</f>
        <v>23.631110984378751</v>
      </c>
    </row>
    <row r="20" spans="1:5" x14ac:dyDescent="0.2">
      <c r="C20">
        <f>IF(C13 &gt; $B$5, EXP(-$B$2 * $E$5) * ($C$8 * D20 + (1 - $C$8) * D21), 0)</f>
        <v>0</v>
      </c>
      <c r="D20">
        <f>IF(D13 &gt; $B$5, EXP(-$B$2 * $E$5) * ($C$8 * E20 + (1 - $C$8) * E21), 0)</f>
        <v>0</v>
      </c>
      <c r="E20">
        <f>IF(E13 &gt; $B$5, MAX(E13 - $A$5, 0), 0)</f>
        <v>0</v>
      </c>
    </row>
    <row r="21" spans="1:5" x14ac:dyDescent="0.2">
      <c r="D21">
        <f>IF(D14 &gt; $B$5, EXP(-$B$2 * $E$5) * ($C$8 * E21 + (1 - $C$8) * E22), 0)</f>
        <v>0</v>
      </c>
      <c r="E21">
        <f>IF(E14 &gt; $B$5, MAX(E14 - $A$5, 0), 0)</f>
        <v>0</v>
      </c>
    </row>
    <row r="22" spans="1:5" x14ac:dyDescent="0.2">
      <c r="E22">
        <f>IF(E15 &gt; $B$5, MAX(E15 - $A$5, 0), 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workbookViewId="0">
      <selection activeCell="A10" sqref="A10"/>
    </sheetView>
  </sheetViews>
  <sheetFormatPr baseColWidth="10" defaultRowHeight="16" x14ac:dyDescent="0.2"/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2" x14ac:dyDescent="0.2">
      <c r="A2" s="1">
        <v>100</v>
      </c>
      <c r="B2" s="1">
        <v>0.1</v>
      </c>
      <c r="C2" s="1">
        <v>0</v>
      </c>
      <c r="D2" s="1">
        <v>0.3</v>
      </c>
      <c r="E2" s="1"/>
    </row>
    <row r="3" spans="1:52" x14ac:dyDescent="0.2">
      <c r="A3" s="1"/>
      <c r="B3" s="1"/>
      <c r="C3" s="1"/>
      <c r="D3" s="1"/>
      <c r="E3" s="1"/>
    </row>
    <row r="4" spans="1:52" x14ac:dyDescent="0.2">
      <c r="A4" s="1" t="s">
        <v>4</v>
      </c>
      <c r="B4" t="s">
        <v>22</v>
      </c>
      <c r="C4" s="1" t="s">
        <v>5</v>
      </c>
      <c r="D4" s="1" t="s">
        <v>7</v>
      </c>
      <c r="E4" s="1" t="s">
        <v>6</v>
      </c>
    </row>
    <row r="5" spans="1:52" x14ac:dyDescent="0.2">
      <c r="A5" s="1">
        <v>100</v>
      </c>
      <c r="B5">
        <v>95</v>
      </c>
      <c r="C5" s="1">
        <v>0.2</v>
      </c>
      <c r="D5" s="1">
        <v>50</v>
      </c>
      <c r="E5" s="1">
        <f>C5/D5</f>
        <v>4.0000000000000001E-3</v>
      </c>
    </row>
    <row r="7" spans="1:52" x14ac:dyDescent="0.2">
      <c r="A7" s="1" t="s">
        <v>8</v>
      </c>
      <c r="B7" s="1" t="s">
        <v>9</v>
      </c>
      <c r="C7" s="1" t="s">
        <v>12</v>
      </c>
    </row>
    <row r="8" spans="1:52" x14ac:dyDescent="0.2">
      <c r="A8">
        <f>EXP($D$2 * SQRT($E$5))</f>
        <v>1.0191548098015244</v>
      </c>
      <c r="B8">
        <f>1/A8</f>
        <v>0.9812052009986052</v>
      </c>
      <c r="C8">
        <f>(EXP(($B$2 - $C$2) * $E$5) - B8) / (A8 - B8)</f>
        <v>0.50579912725177023</v>
      </c>
    </row>
    <row r="9" spans="1:5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</row>
    <row r="10" spans="1:52" x14ac:dyDescent="0.2">
      <c r="A10">
        <v>0</v>
      </c>
      <c r="B10">
        <f>A2</f>
        <v>100</v>
      </c>
      <c r="C10">
        <f>B10 * $A$8</f>
        <v>101.91548098015244</v>
      </c>
      <c r="D10">
        <f>C10 * $A$8</f>
        <v>103.86765263415813</v>
      </c>
      <c r="E10">
        <f>D10 * $A$8</f>
        <v>105.85721776489623</v>
      </c>
      <c r="F10">
        <f t="shared" ref="F10:AZ11" si="0">E10 * $A$8</f>
        <v>107.88489263730138</v>
      </c>
      <c r="G10">
        <f t="shared" si="0"/>
        <v>109.95140723622677</v>
      </c>
      <c r="H10">
        <f t="shared" si="0"/>
        <v>112.05750552924665</v>
      </c>
      <c r="I10">
        <f t="shared" si="0"/>
        <v>114.20394573449265</v>
      </c>
      <c r="J10">
        <f t="shared" si="0"/>
        <v>116.39150059362046</v>
      </c>
      <c r="K10">
        <f t="shared" si="0"/>
        <v>118.62095765000528</v>
      </c>
      <c r="L10">
        <f t="shared" si="0"/>
        <v>120.89311953226581</v>
      </c>
      <c r="M10">
        <f t="shared" si="0"/>
        <v>123.20880424321932</v>
      </c>
      <c r="N10">
        <f t="shared" si="0"/>
        <v>125.56884545437144</v>
      </c>
      <c r="O10">
        <f t="shared" si="0"/>
        <v>127.97409280604694</v>
      </c>
      <c r="P10">
        <f t="shared" si="0"/>
        <v>130.4254122132694</v>
      </c>
      <c r="Q10">
        <f t="shared" si="0"/>
        <v>132.9236861775</v>
      </c>
      <c r="R10">
        <f t="shared" si="0"/>
        <v>135.46981410434753</v>
      </c>
      <c r="S10">
        <f t="shared" si="0"/>
        <v>138.06471262736417</v>
      </c>
      <c r="T10">
        <f t="shared" si="0"/>
        <v>140.70931593804346</v>
      </c>
      <c r="U10">
        <f t="shared" si="0"/>
        <v>143.40457612213928</v>
      </c>
      <c r="V10">
        <f t="shared" si="0"/>
        <v>146.15146350242708</v>
      </c>
      <c r="W10">
        <f t="shared" si="0"/>
        <v>148.9509669880305</v>
      </c>
      <c r="X10">
        <f t="shared" si="0"/>
        <v>151.80409443043936</v>
      </c>
      <c r="Y10">
        <f t="shared" si="0"/>
        <v>154.71187298634709</v>
      </c>
      <c r="Z10">
        <f t="shared" si="0"/>
        <v>157.67534948743815</v>
      </c>
      <c r="AA10">
        <f t="shared" si="0"/>
        <v>160.69559081725893</v>
      </c>
      <c r="AB10">
        <f t="shared" si="0"/>
        <v>163.77368429530711</v>
      </c>
      <c r="AC10">
        <f t="shared" si="0"/>
        <v>166.91073806847862</v>
      </c>
      <c r="AD10">
        <f t="shared" si="0"/>
        <v>170.10788151001239</v>
      </c>
      <c r="AE10">
        <f t="shared" si="0"/>
        <v>173.36626562607694</v>
      </c>
      <c r="AF10">
        <f t="shared" si="0"/>
        <v>176.68706347014501</v>
      </c>
      <c r="AG10">
        <f t="shared" si="0"/>
        <v>180.0714705653055</v>
      </c>
      <c r="AH10">
        <f t="shared" si="0"/>
        <v>183.52070533466474</v>
      </c>
      <c r="AI10">
        <f t="shared" si="0"/>
        <v>187.03600953999185</v>
      </c>
      <c r="AJ10">
        <f t="shared" si="0"/>
        <v>190.61864872876649</v>
      </c>
      <c r="AK10">
        <f t="shared" si="0"/>
        <v>194.26991268978961</v>
      </c>
      <c r="AL10">
        <f t="shared" si="0"/>
        <v>197.99111591752128</v>
      </c>
      <c r="AM10">
        <f t="shared" si="0"/>
        <v>201.78359808531297</v>
      </c>
      <c r="AN10">
        <f t="shared" si="0"/>
        <v>205.64872452770439</v>
      </c>
      <c r="AO10">
        <f t="shared" si="0"/>
        <v>209.58788673195866</v>
      </c>
      <c r="AP10">
        <f t="shared" si="0"/>
        <v>213.60250283901277</v>
      </c>
      <c r="AQ10">
        <f t="shared" si="0"/>
        <v>217.69401815402364</v>
      </c>
      <c r="AR10">
        <f t="shared" si="0"/>
        <v>221.86390566669357</v>
      </c>
      <c r="AS10">
        <f t="shared" si="0"/>
        <v>226.11366658156243</v>
      </c>
      <c r="AT10">
        <f t="shared" si="0"/>
        <v>230.44483085845755</v>
      </c>
      <c r="AU10">
        <f t="shared" si="0"/>
        <v>234.85895776329576</v>
      </c>
      <c r="AV10">
        <f t="shared" si="0"/>
        <v>239.35763642943596</v>
      </c>
      <c r="AW10">
        <f t="shared" si="0"/>
        <v>243.94248642978422</v>
      </c>
      <c r="AX10">
        <f t="shared" si="0"/>
        <v>248.6151583598577</v>
      </c>
      <c r="AY10">
        <f t="shared" si="0"/>
        <v>253.37733443201665</v>
      </c>
      <c r="AZ10">
        <f t="shared" si="0"/>
        <v>258.23072908107918</v>
      </c>
    </row>
    <row r="11" spans="1:52" x14ac:dyDescent="0.2">
      <c r="A11">
        <v>1</v>
      </c>
      <c r="C11">
        <f>B10 * $B$8</f>
        <v>98.120520099860514</v>
      </c>
      <c r="D11">
        <f>C11 * $A$8</f>
        <v>100</v>
      </c>
      <c r="E11">
        <f>D11 * $A$8</f>
        <v>101.91548098015244</v>
      </c>
      <c r="F11">
        <f>E11 * $A$8</f>
        <v>103.86765263415813</v>
      </c>
      <c r="G11">
        <f t="shared" ref="G11:AZ16" si="1">F11 * $A$8</f>
        <v>105.85721776489623</v>
      </c>
      <c r="H11">
        <f t="shared" si="1"/>
        <v>107.88489263730138</v>
      </c>
      <c r="I11">
        <f t="shared" si="1"/>
        <v>109.95140723622677</v>
      </c>
      <c r="J11">
        <f t="shared" si="1"/>
        <v>112.05750552924665</v>
      </c>
      <c r="K11">
        <f t="shared" si="1"/>
        <v>114.20394573449265</v>
      </c>
      <c r="L11">
        <f t="shared" si="1"/>
        <v>116.39150059362046</v>
      </c>
      <c r="M11">
        <f t="shared" si="1"/>
        <v>118.62095765000528</v>
      </c>
      <c r="N11">
        <f t="shared" si="1"/>
        <v>120.89311953226581</v>
      </c>
      <c r="O11">
        <f t="shared" si="1"/>
        <v>123.20880424321932</v>
      </c>
      <c r="P11">
        <f t="shared" si="1"/>
        <v>125.56884545437144</v>
      </c>
      <c r="Q11">
        <f t="shared" si="1"/>
        <v>127.97409280604694</v>
      </c>
      <c r="R11">
        <f t="shared" si="1"/>
        <v>130.4254122132694</v>
      </c>
      <c r="S11">
        <f t="shared" si="1"/>
        <v>132.9236861775</v>
      </c>
      <c r="T11">
        <f t="shared" si="1"/>
        <v>135.46981410434753</v>
      </c>
      <c r="U11">
        <f t="shared" si="1"/>
        <v>138.06471262736417</v>
      </c>
      <c r="V11">
        <f t="shared" si="1"/>
        <v>140.70931593804346</v>
      </c>
      <c r="W11">
        <f t="shared" si="1"/>
        <v>143.40457612213928</v>
      </c>
      <c r="X11">
        <f t="shared" si="1"/>
        <v>146.15146350242708</v>
      </c>
      <c r="Y11">
        <f t="shared" si="1"/>
        <v>148.9509669880305</v>
      </c>
      <c r="Z11">
        <f t="shared" si="1"/>
        <v>151.80409443043936</v>
      </c>
      <c r="AA11">
        <f t="shared" si="1"/>
        <v>154.71187298634709</v>
      </c>
      <c r="AB11">
        <f t="shared" si="1"/>
        <v>157.67534948743815</v>
      </c>
      <c r="AC11">
        <f t="shared" si="1"/>
        <v>160.69559081725893</v>
      </c>
      <c r="AD11">
        <f t="shared" si="1"/>
        <v>163.77368429530711</v>
      </c>
      <c r="AE11">
        <f t="shared" si="1"/>
        <v>166.91073806847862</v>
      </c>
      <c r="AF11">
        <f t="shared" si="1"/>
        <v>170.10788151001239</v>
      </c>
      <c r="AG11">
        <f t="shared" si="1"/>
        <v>173.36626562607694</v>
      </c>
      <c r="AH11">
        <f t="shared" si="1"/>
        <v>176.68706347014501</v>
      </c>
      <c r="AI11">
        <f t="shared" si="1"/>
        <v>180.0714705653055</v>
      </c>
      <c r="AJ11">
        <f t="shared" si="1"/>
        <v>183.52070533466474</v>
      </c>
      <c r="AK11">
        <f t="shared" si="1"/>
        <v>187.03600953999185</v>
      </c>
      <c r="AL11">
        <f t="shared" si="1"/>
        <v>190.61864872876649</v>
      </c>
      <c r="AM11">
        <f t="shared" si="1"/>
        <v>194.26991268978961</v>
      </c>
      <c r="AN11">
        <f t="shared" si="1"/>
        <v>197.99111591752128</v>
      </c>
      <c r="AO11">
        <f t="shared" si="1"/>
        <v>201.78359808531297</v>
      </c>
      <c r="AP11">
        <f t="shared" si="1"/>
        <v>205.64872452770439</v>
      </c>
      <c r="AQ11">
        <f t="shared" si="1"/>
        <v>209.58788673195866</v>
      </c>
      <c r="AR11">
        <f t="shared" si="1"/>
        <v>213.60250283901277</v>
      </c>
      <c r="AS11">
        <f t="shared" si="1"/>
        <v>217.69401815402364</v>
      </c>
      <c r="AT11">
        <f t="shared" si="1"/>
        <v>221.86390566669357</v>
      </c>
      <c r="AU11">
        <f t="shared" si="1"/>
        <v>226.11366658156243</v>
      </c>
      <c r="AV11">
        <f t="shared" si="1"/>
        <v>230.44483085845755</v>
      </c>
      <c r="AW11">
        <f t="shared" si="1"/>
        <v>234.85895776329576</v>
      </c>
      <c r="AX11">
        <f t="shared" si="1"/>
        <v>239.35763642943596</v>
      </c>
      <c r="AY11">
        <f t="shared" si="1"/>
        <v>243.94248642978422</v>
      </c>
      <c r="AZ11">
        <f t="shared" si="1"/>
        <v>248.6151583598577</v>
      </c>
    </row>
    <row r="12" spans="1:52" x14ac:dyDescent="0.2">
      <c r="A12">
        <v>2</v>
      </c>
      <c r="D12">
        <f>C11 * $B$8</f>
        <v>96.276364646671311</v>
      </c>
      <c r="E12">
        <f>D12 * $A$8</f>
        <v>98.120520099860514</v>
      </c>
      <c r="F12">
        <f>E12 * $A$8</f>
        <v>100</v>
      </c>
      <c r="G12">
        <f t="shared" ref="G12" si="2">F12 * $A$8</f>
        <v>101.91548098015244</v>
      </c>
      <c r="H12">
        <f t="shared" si="1"/>
        <v>103.86765263415813</v>
      </c>
      <c r="I12">
        <f t="shared" si="1"/>
        <v>105.85721776489623</v>
      </c>
      <c r="J12">
        <f t="shared" si="1"/>
        <v>107.88489263730138</v>
      </c>
      <c r="K12">
        <f t="shared" si="1"/>
        <v>109.95140723622677</v>
      </c>
      <c r="L12">
        <f t="shared" si="1"/>
        <v>112.05750552924665</v>
      </c>
      <c r="M12">
        <f t="shared" si="1"/>
        <v>114.20394573449265</v>
      </c>
      <c r="N12">
        <f t="shared" si="1"/>
        <v>116.39150059362046</v>
      </c>
      <c r="O12">
        <f t="shared" si="1"/>
        <v>118.62095765000528</v>
      </c>
      <c r="P12">
        <f t="shared" si="1"/>
        <v>120.89311953226581</v>
      </c>
      <c r="Q12">
        <f t="shared" si="1"/>
        <v>123.20880424321932</v>
      </c>
      <c r="R12">
        <f t="shared" si="1"/>
        <v>125.56884545437144</v>
      </c>
      <c r="S12">
        <f t="shared" si="1"/>
        <v>127.97409280604694</v>
      </c>
      <c r="T12">
        <f t="shared" si="1"/>
        <v>130.4254122132694</v>
      </c>
      <c r="U12">
        <f t="shared" si="1"/>
        <v>132.9236861775</v>
      </c>
      <c r="V12">
        <f t="shared" si="1"/>
        <v>135.46981410434753</v>
      </c>
      <c r="W12">
        <f t="shared" si="1"/>
        <v>138.06471262736417</v>
      </c>
      <c r="X12">
        <f t="shared" si="1"/>
        <v>140.70931593804346</v>
      </c>
      <c r="Y12">
        <f t="shared" si="1"/>
        <v>143.40457612213928</v>
      </c>
      <c r="Z12">
        <f t="shared" si="1"/>
        <v>146.15146350242708</v>
      </c>
      <c r="AA12">
        <f t="shared" si="1"/>
        <v>148.9509669880305</v>
      </c>
      <c r="AB12">
        <f t="shared" si="1"/>
        <v>151.80409443043936</v>
      </c>
      <c r="AC12">
        <f t="shared" si="1"/>
        <v>154.71187298634709</v>
      </c>
      <c r="AD12">
        <f t="shared" si="1"/>
        <v>157.67534948743815</v>
      </c>
      <c r="AE12">
        <f t="shared" si="1"/>
        <v>160.69559081725893</v>
      </c>
      <c r="AF12">
        <f t="shared" si="1"/>
        <v>163.77368429530711</v>
      </c>
      <c r="AG12">
        <f t="shared" si="1"/>
        <v>166.91073806847862</v>
      </c>
      <c r="AH12">
        <f t="shared" si="1"/>
        <v>170.10788151001239</v>
      </c>
      <c r="AI12">
        <f t="shared" si="1"/>
        <v>173.36626562607694</v>
      </c>
      <c r="AJ12">
        <f t="shared" si="1"/>
        <v>176.68706347014501</v>
      </c>
      <c r="AK12">
        <f t="shared" si="1"/>
        <v>180.0714705653055</v>
      </c>
      <c r="AL12">
        <f t="shared" si="1"/>
        <v>183.52070533466474</v>
      </c>
      <c r="AM12">
        <f t="shared" si="1"/>
        <v>187.03600953999185</v>
      </c>
      <c r="AN12">
        <f t="shared" si="1"/>
        <v>190.61864872876649</v>
      </c>
      <c r="AO12">
        <f t="shared" si="1"/>
        <v>194.26991268978961</v>
      </c>
      <c r="AP12">
        <f t="shared" si="1"/>
        <v>197.99111591752128</v>
      </c>
      <c r="AQ12">
        <f t="shared" si="1"/>
        <v>201.78359808531297</v>
      </c>
      <c r="AR12">
        <f t="shared" si="1"/>
        <v>205.64872452770439</v>
      </c>
      <c r="AS12">
        <f t="shared" si="1"/>
        <v>209.58788673195866</v>
      </c>
      <c r="AT12">
        <f t="shared" si="1"/>
        <v>213.60250283901277</v>
      </c>
      <c r="AU12">
        <f t="shared" si="1"/>
        <v>217.69401815402364</v>
      </c>
      <c r="AV12">
        <f t="shared" si="1"/>
        <v>221.86390566669357</v>
      </c>
      <c r="AW12">
        <f t="shared" si="1"/>
        <v>226.11366658156243</v>
      </c>
      <c r="AX12">
        <f t="shared" si="1"/>
        <v>230.44483085845755</v>
      </c>
      <c r="AY12">
        <f t="shared" si="1"/>
        <v>234.85895776329576</v>
      </c>
      <c r="AZ12">
        <f t="shared" si="1"/>
        <v>239.35763642943596</v>
      </c>
    </row>
    <row r="13" spans="1:52" x14ac:dyDescent="0.2">
      <c r="A13">
        <v>3</v>
      </c>
      <c r="E13">
        <f>D12 * $B$8</f>
        <v>94.466869724552126</v>
      </c>
      <c r="F13">
        <f>E13 * $A$8</f>
        <v>96.276364646671311</v>
      </c>
      <c r="G13">
        <f t="shared" ref="G13" si="3">F13 * $A$8</f>
        <v>98.120520099860514</v>
      </c>
      <c r="H13">
        <f t="shared" si="1"/>
        <v>100</v>
      </c>
      <c r="I13">
        <f t="shared" si="1"/>
        <v>101.91548098015244</v>
      </c>
      <c r="J13">
        <f t="shared" si="1"/>
        <v>103.86765263415813</v>
      </c>
      <c r="K13">
        <f t="shared" si="1"/>
        <v>105.85721776489623</v>
      </c>
      <c r="L13">
        <f t="shared" si="1"/>
        <v>107.88489263730138</v>
      </c>
      <c r="M13">
        <f t="shared" si="1"/>
        <v>109.95140723622677</v>
      </c>
      <c r="N13">
        <f t="shared" si="1"/>
        <v>112.05750552924665</v>
      </c>
      <c r="O13">
        <f t="shared" si="1"/>
        <v>114.20394573449265</v>
      </c>
      <c r="P13">
        <f t="shared" si="1"/>
        <v>116.39150059362046</v>
      </c>
      <c r="Q13">
        <f t="shared" si="1"/>
        <v>118.62095765000528</v>
      </c>
      <c r="R13">
        <f t="shared" si="1"/>
        <v>120.89311953226581</v>
      </c>
      <c r="S13">
        <f t="shared" si="1"/>
        <v>123.20880424321932</v>
      </c>
      <c r="T13">
        <f t="shared" si="1"/>
        <v>125.56884545437144</v>
      </c>
      <c r="U13">
        <f t="shared" si="1"/>
        <v>127.97409280604694</v>
      </c>
      <c r="V13">
        <f t="shared" si="1"/>
        <v>130.4254122132694</v>
      </c>
      <c r="W13">
        <f t="shared" si="1"/>
        <v>132.9236861775</v>
      </c>
      <c r="X13">
        <f t="shared" si="1"/>
        <v>135.46981410434753</v>
      </c>
      <c r="Y13">
        <f t="shared" si="1"/>
        <v>138.06471262736417</v>
      </c>
      <c r="Z13">
        <f t="shared" si="1"/>
        <v>140.70931593804346</v>
      </c>
      <c r="AA13">
        <f t="shared" si="1"/>
        <v>143.40457612213928</v>
      </c>
      <c r="AB13">
        <f t="shared" si="1"/>
        <v>146.15146350242708</v>
      </c>
      <c r="AC13">
        <f t="shared" si="1"/>
        <v>148.9509669880305</v>
      </c>
      <c r="AD13">
        <f t="shared" si="1"/>
        <v>151.80409443043936</v>
      </c>
      <c r="AE13">
        <f t="shared" si="1"/>
        <v>154.71187298634709</v>
      </c>
      <c r="AF13">
        <f t="shared" si="1"/>
        <v>157.67534948743815</v>
      </c>
      <c r="AG13">
        <f t="shared" si="1"/>
        <v>160.69559081725893</v>
      </c>
      <c r="AH13">
        <f t="shared" si="1"/>
        <v>163.77368429530711</v>
      </c>
      <c r="AI13">
        <f t="shared" si="1"/>
        <v>166.91073806847862</v>
      </c>
      <c r="AJ13">
        <f t="shared" si="1"/>
        <v>170.10788151001239</v>
      </c>
      <c r="AK13">
        <f t="shared" si="1"/>
        <v>173.36626562607694</v>
      </c>
      <c r="AL13">
        <f t="shared" si="1"/>
        <v>176.68706347014501</v>
      </c>
      <c r="AM13">
        <f t="shared" si="1"/>
        <v>180.0714705653055</v>
      </c>
      <c r="AN13">
        <f t="shared" si="1"/>
        <v>183.52070533466474</v>
      </c>
      <c r="AO13">
        <f t="shared" si="1"/>
        <v>187.03600953999185</v>
      </c>
      <c r="AP13">
        <f t="shared" si="1"/>
        <v>190.61864872876649</v>
      </c>
      <c r="AQ13">
        <f t="shared" si="1"/>
        <v>194.26991268978961</v>
      </c>
      <c r="AR13">
        <f t="shared" si="1"/>
        <v>197.99111591752128</v>
      </c>
      <c r="AS13">
        <f t="shared" si="1"/>
        <v>201.78359808531297</v>
      </c>
      <c r="AT13">
        <f t="shared" si="1"/>
        <v>205.64872452770439</v>
      </c>
      <c r="AU13">
        <f t="shared" si="1"/>
        <v>209.58788673195866</v>
      </c>
      <c r="AV13">
        <f t="shared" si="1"/>
        <v>213.60250283901277</v>
      </c>
      <c r="AW13">
        <f t="shared" si="1"/>
        <v>217.69401815402364</v>
      </c>
      <c r="AX13">
        <f t="shared" si="1"/>
        <v>221.86390566669357</v>
      </c>
      <c r="AY13">
        <f t="shared" si="1"/>
        <v>226.11366658156243</v>
      </c>
      <c r="AZ13">
        <f t="shared" si="1"/>
        <v>230.44483085845755</v>
      </c>
    </row>
    <row r="14" spans="1:52" x14ac:dyDescent="0.2">
      <c r="A14">
        <v>4</v>
      </c>
      <c r="F14">
        <f>E13 * $B$8</f>
        <v>92.691383895788221</v>
      </c>
      <c r="G14">
        <f t="shared" ref="G14" si="4">F14 * $A$8</f>
        <v>94.466869724552126</v>
      </c>
      <c r="H14">
        <f t="shared" si="1"/>
        <v>96.276364646671311</v>
      </c>
      <c r="I14">
        <f t="shared" si="1"/>
        <v>98.120520099860514</v>
      </c>
      <c r="J14">
        <f t="shared" si="1"/>
        <v>100</v>
      </c>
      <c r="K14">
        <f t="shared" si="1"/>
        <v>101.91548098015244</v>
      </c>
      <c r="L14">
        <f t="shared" si="1"/>
        <v>103.86765263415813</v>
      </c>
      <c r="M14">
        <f t="shared" si="1"/>
        <v>105.85721776489623</v>
      </c>
      <c r="N14">
        <f t="shared" si="1"/>
        <v>107.88489263730138</v>
      </c>
      <c r="O14">
        <f t="shared" si="1"/>
        <v>109.95140723622677</v>
      </c>
      <c r="P14">
        <f t="shared" si="1"/>
        <v>112.05750552924665</v>
      </c>
      <c r="Q14">
        <f t="shared" si="1"/>
        <v>114.20394573449265</v>
      </c>
      <c r="R14">
        <f t="shared" si="1"/>
        <v>116.39150059362046</v>
      </c>
      <c r="S14">
        <f t="shared" si="1"/>
        <v>118.62095765000528</v>
      </c>
      <c r="T14">
        <f t="shared" si="1"/>
        <v>120.89311953226581</v>
      </c>
      <c r="U14">
        <f t="shared" si="1"/>
        <v>123.20880424321932</v>
      </c>
      <c r="V14">
        <f t="shared" si="1"/>
        <v>125.56884545437144</v>
      </c>
      <c r="W14">
        <f t="shared" si="1"/>
        <v>127.97409280604694</v>
      </c>
      <c r="X14">
        <f t="shared" si="1"/>
        <v>130.4254122132694</v>
      </c>
      <c r="Y14">
        <f t="shared" si="1"/>
        <v>132.9236861775</v>
      </c>
      <c r="Z14">
        <f t="shared" si="1"/>
        <v>135.46981410434753</v>
      </c>
      <c r="AA14">
        <f t="shared" si="1"/>
        <v>138.06471262736417</v>
      </c>
      <c r="AB14">
        <f t="shared" si="1"/>
        <v>140.70931593804346</v>
      </c>
      <c r="AC14">
        <f t="shared" si="1"/>
        <v>143.40457612213928</v>
      </c>
      <c r="AD14">
        <f t="shared" si="1"/>
        <v>146.15146350242708</v>
      </c>
      <c r="AE14">
        <f t="shared" si="1"/>
        <v>148.9509669880305</v>
      </c>
      <c r="AF14">
        <f t="shared" si="1"/>
        <v>151.80409443043936</v>
      </c>
      <c r="AG14">
        <f t="shared" si="1"/>
        <v>154.71187298634709</v>
      </c>
      <c r="AH14">
        <f t="shared" si="1"/>
        <v>157.67534948743815</v>
      </c>
      <c r="AI14">
        <f t="shared" si="1"/>
        <v>160.69559081725893</v>
      </c>
      <c r="AJ14">
        <f t="shared" si="1"/>
        <v>163.77368429530711</v>
      </c>
      <c r="AK14">
        <f t="shared" si="1"/>
        <v>166.91073806847862</v>
      </c>
      <c r="AL14">
        <f t="shared" si="1"/>
        <v>170.10788151001239</v>
      </c>
      <c r="AM14">
        <f t="shared" si="1"/>
        <v>173.36626562607694</v>
      </c>
      <c r="AN14">
        <f t="shared" si="1"/>
        <v>176.68706347014501</v>
      </c>
      <c r="AO14">
        <f t="shared" si="1"/>
        <v>180.0714705653055</v>
      </c>
      <c r="AP14">
        <f t="shared" si="1"/>
        <v>183.52070533466474</v>
      </c>
      <c r="AQ14">
        <f t="shared" si="1"/>
        <v>187.03600953999185</v>
      </c>
      <c r="AR14">
        <f t="shared" si="1"/>
        <v>190.61864872876649</v>
      </c>
      <c r="AS14">
        <f t="shared" si="1"/>
        <v>194.26991268978961</v>
      </c>
      <c r="AT14">
        <f t="shared" si="1"/>
        <v>197.99111591752128</v>
      </c>
      <c r="AU14">
        <f t="shared" si="1"/>
        <v>201.78359808531297</v>
      </c>
      <c r="AV14">
        <f t="shared" si="1"/>
        <v>205.64872452770439</v>
      </c>
      <c r="AW14">
        <f t="shared" si="1"/>
        <v>209.58788673195866</v>
      </c>
      <c r="AX14">
        <f t="shared" si="1"/>
        <v>213.60250283901277</v>
      </c>
      <c r="AY14">
        <f t="shared" si="1"/>
        <v>217.69401815402364</v>
      </c>
      <c r="AZ14">
        <f t="shared" si="1"/>
        <v>221.86390566669357</v>
      </c>
    </row>
    <row r="15" spans="1:52" x14ac:dyDescent="0.2">
      <c r="A15">
        <v>5</v>
      </c>
      <c r="G15">
        <f>F14 * $B$8</f>
        <v>90.949267966305754</v>
      </c>
      <c r="H15">
        <f t="shared" si="1"/>
        <v>92.691383895788221</v>
      </c>
      <c r="I15">
        <f t="shared" si="1"/>
        <v>94.466869724552126</v>
      </c>
      <c r="J15">
        <f t="shared" si="1"/>
        <v>96.276364646671311</v>
      </c>
      <c r="K15">
        <f t="shared" si="1"/>
        <v>98.120520099860514</v>
      </c>
      <c r="L15">
        <f t="shared" si="1"/>
        <v>100</v>
      </c>
      <c r="M15">
        <f t="shared" si="1"/>
        <v>101.91548098015244</v>
      </c>
      <c r="N15">
        <f t="shared" si="1"/>
        <v>103.86765263415813</v>
      </c>
      <c r="O15">
        <f t="shared" si="1"/>
        <v>105.85721776489623</v>
      </c>
      <c r="P15">
        <f t="shared" si="1"/>
        <v>107.88489263730138</v>
      </c>
      <c r="Q15">
        <f t="shared" si="1"/>
        <v>109.95140723622677</v>
      </c>
      <c r="R15">
        <f t="shared" si="1"/>
        <v>112.05750552924665</v>
      </c>
      <c r="S15">
        <f t="shared" si="1"/>
        <v>114.20394573449265</v>
      </c>
      <c r="T15">
        <f t="shared" si="1"/>
        <v>116.39150059362046</v>
      </c>
      <c r="U15">
        <f t="shared" si="1"/>
        <v>118.62095765000528</v>
      </c>
      <c r="V15">
        <f t="shared" si="1"/>
        <v>120.89311953226581</v>
      </c>
      <c r="W15">
        <f t="shared" si="1"/>
        <v>123.20880424321932</v>
      </c>
      <c r="X15">
        <f t="shared" si="1"/>
        <v>125.56884545437144</v>
      </c>
      <c r="Y15">
        <f t="shared" si="1"/>
        <v>127.97409280604694</v>
      </c>
      <c r="Z15">
        <f t="shared" si="1"/>
        <v>130.4254122132694</v>
      </c>
      <c r="AA15">
        <f t="shared" si="1"/>
        <v>132.9236861775</v>
      </c>
      <c r="AB15">
        <f t="shared" si="1"/>
        <v>135.46981410434753</v>
      </c>
      <c r="AC15">
        <f t="shared" si="1"/>
        <v>138.06471262736417</v>
      </c>
      <c r="AD15">
        <f t="shared" si="1"/>
        <v>140.70931593804346</v>
      </c>
      <c r="AE15">
        <f t="shared" si="1"/>
        <v>143.40457612213928</v>
      </c>
      <c r="AF15">
        <f t="shared" si="1"/>
        <v>146.15146350242708</v>
      </c>
      <c r="AG15">
        <f t="shared" si="1"/>
        <v>148.9509669880305</v>
      </c>
      <c r="AH15">
        <f t="shared" si="1"/>
        <v>151.80409443043936</v>
      </c>
      <c r="AI15">
        <f t="shared" si="1"/>
        <v>154.71187298634709</v>
      </c>
      <c r="AJ15">
        <f t="shared" si="1"/>
        <v>157.67534948743815</v>
      </c>
      <c r="AK15">
        <f t="shared" si="1"/>
        <v>160.69559081725893</v>
      </c>
      <c r="AL15">
        <f t="shared" si="1"/>
        <v>163.77368429530711</v>
      </c>
      <c r="AM15">
        <f t="shared" si="1"/>
        <v>166.91073806847862</v>
      </c>
      <c r="AN15">
        <f t="shared" si="1"/>
        <v>170.10788151001239</v>
      </c>
      <c r="AO15">
        <f t="shared" si="1"/>
        <v>173.36626562607694</v>
      </c>
      <c r="AP15">
        <f t="shared" si="1"/>
        <v>176.68706347014501</v>
      </c>
      <c r="AQ15">
        <f t="shared" si="1"/>
        <v>180.0714705653055</v>
      </c>
      <c r="AR15">
        <f t="shared" si="1"/>
        <v>183.52070533466474</v>
      </c>
      <c r="AS15">
        <f t="shared" si="1"/>
        <v>187.03600953999185</v>
      </c>
      <c r="AT15">
        <f t="shared" si="1"/>
        <v>190.61864872876649</v>
      </c>
      <c r="AU15">
        <f t="shared" si="1"/>
        <v>194.26991268978961</v>
      </c>
      <c r="AV15">
        <f t="shared" si="1"/>
        <v>197.99111591752128</v>
      </c>
      <c r="AW15">
        <f t="shared" si="1"/>
        <v>201.78359808531297</v>
      </c>
      <c r="AX15">
        <f t="shared" si="1"/>
        <v>205.64872452770439</v>
      </c>
      <c r="AY15">
        <f t="shared" si="1"/>
        <v>209.58788673195866</v>
      </c>
      <c r="AZ15">
        <f t="shared" si="1"/>
        <v>213.60250283901277</v>
      </c>
    </row>
    <row r="16" spans="1:52" x14ac:dyDescent="0.2">
      <c r="A16">
        <v>6</v>
      </c>
      <c r="H16">
        <f>G15 * $B$8</f>
        <v>89.239894755555042</v>
      </c>
      <c r="I16">
        <f t="shared" si="1"/>
        <v>90.949267966305754</v>
      </c>
      <c r="J16">
        <f t="shared" si="1"/>
        <v>92.691383895788221</v>
      </c>
      <c r="K16">
        <f t="shared" si="1"/>
        <v>94.466869724552126</v>
      </c>
      <c r="L16">
        <f t="shared" si="1"/>
        <v>96.276364646671311</v>
      </c>
      <c r="M16">
        <f t="shared" si="1"/>
        <v>98.120520099860514</v>
      </c>
      <c r="N16">
        <f t="shared" si="1"/>
        <v>100</v>
      </c>
      <c r="O16">
        <f t="shared" si="1"/>
        <v>101.91548098015244</v>
      </c>
      <c r="P16">
        <f t="shared" si="1"/>
        <v>103.86765263415813</v>
      </c>
      <c r="Q16">
        <f t="shared" si="1"/>
        <v>105.85721776489623</v>
      </c>
      <c r="R16">
        <f t="shared" si="1"/>
        <v>107.88489263730138</v>
      </c>
      <c r="S16">
        <f t="shared" si="1"/>
        <v>109.95140723622677</v>
      </c>
      <c r="T16">
        <f t="shared" si="1"/>
        <v>112.05750552924665</v>
      </c>
      <c r="U16">
        <f t="shared" si="1"/>
        <v>114.20394573449265</v>
      </c>
      <c r="V16">
        <f t="shared" si="1"/>
        <v>116.39150059362046</v>
      </c>
      <c r="W16">
        <f t="shared" si="1"/>
        <v>118.62095765000528</v>
      </c>
      <c r="X16">
        <f t="shared" si="1"/>
        <v>120.89311953226581</v>
      </c>
      <c r="Y16">
        <f t="shared" si="1"/>
        <v>123.20880424321932</v>
      </c>
      <c r="Z16">
        <f t="shared" si="1"/>
        <v>125.56884545437144</v>
      </c>
      <c r="AA16">
        <f t="shared" si="1"/>
        <v>127.97409280604694</v>
      </c>
      <c r="AB16">
        <f t="shared" si="1"/>
        <v>130.4254122132694</v>
      </c>
      <c r="AC16">
        <f t="shared" si="1"/>
        <v>132.9236861775</v>
      </c>
      <c r="AD16">
        <f t="shared" si="1"/>
        <v>135.46981410434753</v>
      </c>
      <c r="AE16">
        <f t="shared" si="1"/>
        <v>138.06471262736417</v>
      </c>
      <c r="AF16">
        <f t="shared" si="1"/>
        <v>140.70931593804346</v>
      </c>
      <c r="AG16">
        <f t="shared" si="1"/>
        <v>143.40457612213928</v>
      </c>
      <c r="AH16">
        <f t="shared" si="1"/>
        <v>146.15146350242708</v>
      </c>
      <c r="AI16">
        <f t="shared" si="1"/>
        <v>148.9509669880305</v>
      </c>
      <c r="AJ16">
        <f t="shared" si="1"/>
        <v>151.80409443043936</v>
      </c>
      <c r="AK16">
        <f t="shared" ref="AK16:AZ16" si="5">AJ16 * $A$8</f>
        <v>154.71187298634709</v>
      </c>
      <c r="AL16">
        <f t="shared" si="5"/>
        <v>157.67534948743815</v>
      </c>
      <c r="AM16">
        <f t="shared" si="5"/>
        <v>160.69559081725893</v>
      </c>
      <c r="AN16">
        <f t="shared" si="5"/>
        <v>163.77368429530711</v>
      </c>
      <c r="AO16">
        <f t="shared" si="5"/>
        <v>166.91073806847862</v>
      </c>
      <c r="AP16">
        <f t="shared" si="5"/>
        <v>170.10788151001239</v>
      </c>
      <c r="AQ16">
        <f t="shared" si="5"/>
        <v>173.36626562607694</v>
      </c>
      <c r="AR16">
        <f t="shared" si="5"/>
        <v>176.68706347014501</v>
      </c>
      <c r="AS16">
        <f t="shared" si="5"/>
        <v>180.0714705653055</v>
      </c>
      <c r="AT16">
        <f t="shared" si="5"/>
        <v>183.52070533466474</v>
      </c>
      <c r="AU16">
        <f t="shared" si="5"/>
        <v>187.03600953999185</v>
      </c>
      <c r="AV16">
        <f t="shared" si="5"/>
        <v>190.61864872876649</v>
      </c>
      <c r="AW16">
        <f t="shared" si="5"/>
        <v>194.26991268978961</v>
      </c>
      <c r="AX16">
        <f t="shared" si="5"/>
        <v>197.99111591752128</v>
      </c>
      <c r="AY16">
        <f t="shared" si="5"/>
        <v>201.78359808531297</v>
      </c>
      <c r="AZ16">
        <f t="shared" si="5"/>
        <v>205.64872452770439</v>
      </c>
    </row>
    <row r="17" spans="1:52" x14ac:dyDescent="0.2">
      <c r="A17">
        <v>7</v>
      </c>
      <c r="I17">
        <f>H16 * $B$8</f>
        <v>87.56264887071876</v>
      </c>
      <c r="J17">
        <f t="shared" ref="J17:AZ23" si="6">I17 * $A$8</f>
        <v>89.239894755555042</v>
      </c>
      <c r="K17">
        <f t="shared" si="6"/>
        <v>90.949267966305754</v>
      </c>
      <c r="L17">
        <f t="shared" si="6"/>
        <v>92.691383895788221</v>
      </c>
      <c r="M17">
        <f t="shared" si="6"/>
        <v>94.466869724552126</v>
      </c>
      <c r="N17">
        <f t="shared" si="6"/>
        <v>96.276364646671311</v>
      </c>
      <c r="O17">
        <f t="shared" si="6"/>
        <v>98.120520099860514</v>
      </c>
      <c r="P17">
        <f t="shared" si="6"/>
        <v>100</v>
      </c>
      <c r="Q17">
        <f t="shared" si="6"/>
        <v>101.91548098015244</v>
      </c>
      <c r="R17">
        <f t="shared" si="6"/>
        <v>103.86765263415813</v>
      </c>
      <c r="S17">
        <f t="shared" si="6"/>
        <v>105.85721776489623</v>
      </c>
      <c r="T17">
        <f t="shared" si="6"/>
        <v>107.88489263730138</v>
      </c>
      <c r="U17">
        <f t="shared" si="6"/>
        <v>109.95140723622677</v>
      </c>
      <c r="V17">
        <f t="shared" si="6"/>
        <v>112.05750552924665</v>
      </c>
      <c r="W17">
        <f t="shared" si="6"/>
        <v>114.20394573449265</v>
      </c>
      <c r="X17">
        <f t="shared" si="6"/>
        <v>116.39150059362046</v>
      </c>
      <c r="Y17">
        <f t="shared" si="6"/>
        <v>118.62095765000528</v>
      </c>
      <c r="Z17">
        <f t="shared" si="6"/>
        <v>120.89311953226581</v>
      </c>
      <c r="AA17">
        <f t="shared" si="6"/>
        <v>123.20880424321932</v>
      </c>
      <c r="AB17">
        <f t="shared" si="6"/>
        <v>125.56884545437144</v>
      </c>
      <c r="AC17">
        <f t="shared" si="6"/>
        <v>127.97409280604694</v>
      </c>
      <c r="AD17">
        <f t="shared" si="6"/>
        <v>130.4254122132694</v>
      </c>
      <c r="AE17">
        <f t="shared" si="6"/>
        <v>132.9236861775</v>
      </c>
      <c r="AF17">
        <f t="shared" si="6"/>
        <v>135.46981410434753</v>
      </c>
      <c r="AG17">
        <f t="shared" si="6"/>
        <v>138.06471262736417</v>
      </c>
      <c r="AH17">
        <f t="shared" si="6"/>
        <v>140.70931593804346</v>
      </c>
      <c r="AI17">
        <f t="shared" si="6"/>
        <v>143.40457612213928</v>
      </c>
      <c r="AJ17">
        <f t="shared" si="6"/>
        <v>146.15146350242708</v>
      </c>
      <c r="AK17">
        <f t="shared" si="6"/>
        <v>148.9509669880305</v>
      </c>
      <c r="AL17">
        <f t="shared" si="6"/>
        <v>151.80409443043936</v>
      </c>
      <c r="AM17">
        <f t="shared" si="6"/>
        <v>154.71187298634709</v>
      </c>
      <c r="AN17">
        <f t="shared" si="6"/>
        <v>157.67534948743815</v>
      </c>
      <c r="AO17">
        <f t="shared" si="6"/>
        <v>160.69559081725893</v>
      </c>
      <c r="AP17">
        <f t="shared" si="6"/>
        <v>163.77368429530711</v>
      </c>
      <c r="AQ17">
        <f t="shared" si="6"/>
        <v>166.91073806847862</v>
      </c>
      <c r="AR17">
        <f t="shared" si="6"/>
        <v>170.10788151001239</v>
      </c>
      <c r="AS17">
        <f t="shared" si="6"/>
        <v>173.36626562607694</v>
      </c>
      <c r="AT17">
        <f t="shared" si="6"/>
        <v>176.68706347014501</v>
      </c>
      <c r="AU17">
        <f t="shared" si="6"/>
        <v>180.0714705653055</v>
      </c>
      <c r="AV17">
        <f t="shared" si="6"/>
        <v>183.52070533466474</v>
      </c>
      <c r="AW17">
        <f t="shared" si="6"/>
        <v>187.03600953999185</v>
      </c>
      <c r="AX17">
        <f t="shared" si="6"/>
        <v>190.61864872876649</v>
      </c>
      <c r="AY17">
        <f t="shared" si="6"/>
        <v>194.26991268978961</v>
      </c>
      <c r="AZ17">
        <f t="shared" si="6"/>
        <v>197.99111591752128</v>
      </c>
    </row>
    <row r="18" spans="1:52" x14ac:dyDescent="0.2">
      <c r="A18">
        <v>8</v>
      </c>
      <c r="J18">
        <f>I17 * $B$8</f>
        <v>85.916926485163899</v>
      </c>
      <c r="K18">
        <f t="shared" si="6"/>
        <v>87.56264887071876</v>
      </c>
      <c r="L18">
        <f t="shared" si="6"/>
        <v>89.239894755555042</v>
      </c>
      <c r="M18">
        <f t="shared" si="6"/>
        <v>90.949267966305754</v>
      </c>
      <c r="N18">
        <f t="shared" si="6"/>
        <v>92.691383895788221</v>
      </c>
      <c r="O18">
        <f t="shared" si="6"/>
        <v>94.466869724552126</v>
      </c>
      <c r="P18">
        <f t="shared" si="6"/>
        <v>96.276364646671311</v>
      </c>
      <c r="Q18">
        <f t="shared" si="6"/>
        <v>98.120520099860514</v>
      </c>
      <c r="R18">
        <f t="shared" si="6"/>
        <v>100</v>
      </c>
      <c r="S18">
        <f t="shared" si="6"/>
        <v>101.91548098015244</v>
      </c>
      <c r="T18">
        <f t="shared" si="6"/>
        <v>103.86765263415813</v>
      </c>
      <c r="U18">
        <f t="shared" si="6"/>
        <v>105.85721776489623</v>
      </c>
      <c r="V18">
        <f t="shared" si="6"/>
        <v>107.88489263730138</v>
      </c>
      <c r="W18">
        <f t="shared" si="6"/>
        <v>109.95140723622677</v>
      </c>
      <c r="X18">
        <f t="shared" si="6"/>
        <v>112.05750552924665</v>
      </c>
      <c r="Y18">
        <f t="shared" si="6"/>
        <v>114.20394573449265</v>
      </c>
      <c r="Z18">
        <f t="shared" si="6"/>
        <v>116.39150059362046</v>
      </c>
      <c r="AA18">
        <f t="shared" si="6"/>
        <v>118.62095765000528</v>
      </c>
      <c r="AB18">
        <f t="shared" si="6"/>
        <v>120.89311953226581</v>
      </c>
      <c r="AC18">
        <f t="shared" si="6"/>
        <v>123.20880424321932</v>
      </c>
      <c r="AD18">
        <f t="shared" si="6"/>
        <v>125.56884545437144</v>
      </c>
      <c r="AE18">
        <f t="shared" si="6"/>
        <v>127.97409280604694</v>
      </c>
      <c r="AF18">
        <f t="shared" si="6"/>
        <v>130.4254122132694</v>
      </c>
      <c r="AG18">
        <f t="shared" si="6"/>
        <v>132.9236861775</v>
      </c>
      <c r="AH18">
        <f t="shared" si="6"/>
        <v>135.46981410434753</v>
      </c>
      <c r="AI18">
        <f t="shared" si="6"/>
        <v>138.06471262736417</v>
      </c>
      <c r="AJ18">
        <f t="shared" si="6"/>
        <v>140.70931593804346</v>
      </c>
      <c r="AK18">
        <f t="shared" si="6"/>
        <v>143.40457612213928</v>
      </c>
      <c r="AL18">
        <f t="shared" si="6"/>
        <v>146.15146350242708</v>
      </c>
      <c r="AM18">
        <f t="shared" si="6"/>
        <v>148.9509669880305</v>
      </c>
      <c r="AN18">
        <f t="shared" si="6"/>
        <v>151.80409443043936</v>
      </c>
      <c r="AO18">
        <f t="shared" si="6"/>
        <v>154.71187298634709</v>
      </c>
      <c r="AP18">
        <f t="shared" si="6"/>
        <v>157.67534948743815</v>
      </c>
      <c r="AQ18">
        <f t="shared" si="6"/>
        <v>160.69559081725893</v>
      </c>
      <c r="AR18">
        <f t="shared" si="6"/>
        <v>163.77368429530711</v>
      </c>
      <c r="AS18">
        <f t="shared" si="6"/>
        <v>166.91073806847862</v>
      </c>
      <c r="AT18">
        <f t="shared" si="6"/>
        <v>170.10788151001239</v>
      </c>
      <c r="AU18">
        <f t="shared" si="6"/>
        <v>173.36626562607694</v>
      </c>
      <c r="AV18">
        <f t="shared" si="6"/>
        <v>176.68706347014501</v>
      </c>
      <c r="AW18">
        <f t="shared" si="6"/>
        <v>180.0714705653055</v>
      </c>
      <c r="AX18">
        <f t="shared" si="6"/>
        <v>183.52070533466474</v>
      </c>
      <c r="AY18">
        <f t="shared" si="6"/>
        <v>187.03600953999185</v>
      </c>
      <c r="AZ18">
        <f t="shared" si="6"/>
        <v>190.61864872876649</v>
      </c>
    </row>
    <row r="19" spans="1:52" x14ac:dyDescent="0.2">
      <c r="A19">
        <v>9</v>
      </c>
      <c r="K19">
        <f>J18 * $B$8</f>
        <v>84.302135121057631</v>
      </c>
      <c r="L19">
        <f t="shared" si="6"/>
        <v>85.916926485163899</v>
      </c>
      <c r="M19">
        <f t="shared" si="6"/>
        <v>87.56264887071876</v>
      </c>
      <c r="N19">
        <f t="shared" si="6"/>
        <v>89.239894755555042</v>
      </c>
      <c r="O19">
        <f t="shared" si="6"/>
        <v>90.949267966305754</v>
      </c>
      <c r="P19">
        <f t="shared" si="6"/>
        <v>92.691383895788221</v>
      </c>
      <c r="Q19">
        <f t="shared" si="6"/>
        <v>94.466869724552126</v>
      </c>
      <c r="R19">
        <f t="shared" si="6"/>
        <v>96.276364646671311</v>
      </c>
      <c r="S19">
        <f t="shared" si="6"/>
        <v>98.120520099860514</v>
      </c>
      <c r="T19">
        <f t="shared" si="6"/>
        <v>100</v>
      </c>
      <c r="U19">
        <f t="shared" si="6"/>
        <v>101.91548098015244</v>
      </c>
      <c r="V19">
        <f t="shared" si="6"/>
        <v>103.86765263415813</v>
      </c>
      <c r="W19">
        <f t="shared" si="6"/>
        <v>105.85721776489623</v>
      </c>
      <c r="X19">
        <f t="shared" si="6"/>
        <v>107.88489263730138</v>
      </c>
      <c r="Y19">
        <f t="shared" si="6"/>
        <v>109.95140723622677</v>
      </c>
      <c r="Z19">
        <f t="shared" si="6"/>
        <v>112.05750552924665</v>
      </c>
      <c r="AA19">
        <f t="shared" si="6"/>
        <v>114.20394573449265</v>
      </c>
      <c r="AB19">
        <f t="shared" si="6"/>
        <v>116.39150059362046</v>
      </c>
      <c r="AC19">
        <f t="shared" si="6"/>
        <v>118.62095765000528</v>
      </c>
      <c r="AD19">
        <f t="shared" si="6"/>
        <v>120.89311953226581</v>
      </c>
      <c r="AE19">
        <f t="shared" si="6"/>
        <v>123.20880424321932</v>
      </c>
      <c r="AF19">
        <f t="shared" si="6"/>
        <v>125.56884545437144</v>
      </c>
      <c r="AG19">
        <f t="shared" si="6"/>
        <v>127.97409280604694</v>
      </c>
      <c r="AH19">
        <f t="shared" si="6"/>
        <v>130.4254122132694</v>
      </c>
      <c r="AI19">
        <f t="shared" si="6"/>
        <v>132.9236861775</v>
      </c>
      <c r="AJ19">
        <f t="shared" si="6"/>
        <v>135.46981410434753</v>
      </c>
      <c r="AK19">
        <f t="shared" si="6"/>
        <v>138.06471262736417</v>
      </c>
      <c r="AL19">
        <f t="shared" si="6"/>
        <v>140.70931593804346</v>
      </c>
      <c r="AM19">
        <f t="shared" si="6"/>
        <v>143.40457612213928</v>
      </c>
      <c r="AN19">
        <f t="shared" si="6"/>
        <v>146.15146350242708</v>
      </c>
      <c r="AO19">
        <f t="shared" si="6"/>
        <v>148.9509669880305</v>
      </c>
      <c r="AP19">
        <f t="shared" si="6"/>
        <v>151.80409443043936</v>
      </c>
      <c r="AQ19">
        <f t="shared" si="6"/>
        <v>154.71187298634709</v>
      </c>
      <c r="AR19">
        <f t="shared" si="6"/>
        <v>157.67534948743815</v>
      </c>
      <c r="AS19">
        <f t="shared" si="6"/>
        <v>160.69559081725893</v>
      </c>
      <c r="AT19">
        <f t="shared" si="6"/>
        <v>163.77368429530711</v>
      </c>
      <c r="AU19">
        <f t="shared" si="6"/>
        <v>166.91073806847862</v>
      </c>
      <c r="AV19">
        <f t="shared" si="6"/>
        <v>170.10788151001239</v>
      </c>
      <c r="AW19">
        <f t="shared" si="6"/>
        <v>173.36626562607694</v>
      </c>
      <c r="AX19">
        <f t="shared" si="6"/>
        <v>176.68706347014501</v>
      </c>
      <c r="AY19">
        <f t="shared" si="6"/>
        <v>180.0714705653055</v>
      </c>
      <c r="AZ19">
        <f t="shared" si="6"/>
        <v>183.52070533466474</v>
      </c>
    </row>
    <row r="20" spans="1:52" x14ac:dyDescent="0.2">
      <c r="A20">
        <v>10</v>
      </c>
      <c r="L20">
        <f>K19 * $B$8</f>
        <v>82.717693436068927</v>
      </c>
      <c r="M20">
        <f t="shared" si="6"/>
        <v>84.302135121057631</v>
      </c>
      <c r="N20">
        <f t="shared" si="6"/>
        <v>85.916926485163899</v>
      </c>
      <c r="O20">
        <f t="shared" si="6"/>
        <v>87.56264887071876</v>
      </c>
      <c r="P20">
        <f t="shared" si="6"/>
        <v>89.239894755555042</v>
      </c>
      <c r="Q20">
        <f t="shared" si="6"/>
        <v>90.949267966305754</v>
      </c>
      <c r="R20">
        <f t="shared" si="6"/>
        <v>92.691383895788221</v>
      </c>
      <c r="S20">
        <f t="shared" si="6"/>
        <v>94.466869724552126</v>
      </c>
      <c r="T20">
        <f t="shared" si="6"/>
        <v>96.276364646671311</v>
      </c>
      <c r="U20">
        <f t="shared" si="6"/>
        <v>98.120520099860514</v>
      </c>
      <c r="V20">
        <f t="shared" si="6"/>
        <v>100</v>
      </c>
      <c r="W20">
        <f t="shared" si="6"/>
        <v>101.91548098015244</v>
      </c>
      <c r="X20">
        <f t="shared" si="6"/>
        <v>103.86765263415813</v>
      </c>
      <c r="Y20">
        <f t="shared" si="6"/>
        <v>105.85721776489623</v>
      </c>
      <c r="Z20">
        <f t="shared" si="6"/>
        <v>107.88489263730138</v>
      </c>
      <c r="AA20">
        <f t="shared" si="6"/>
        <v>109.95140723622677</v>
      </c>
      <c r="AB20">
        <f t="shared" si="6"/>
        <v>112.05750552924665</v>
      </c>
      <c r="AC20">
        <f t="shared" si="6"/>
        <v>114.20394573449265</v>
      </c>
      <c r="AD20">
        <f t="shared" si="6"/>
        <v>116.39150059362046</v>
      </c>
      <c r="AE20">
        <f t="shared" si="6"/>
        <v>118.62095765000528</v>
      </c>
      <c r="AF20">
        <f t="shared" si="6"/>
        <v>120.89311953226581</v>
      </c>
      <c r="AG20">
        <f t="shared" si="6"/>
        <v>123.20880424321932</v>
      </c>
      <c r="AH20">
        <f t="shared" si="6"/>
        <v>125.56884545437144</v>
      </c>
      <c r="AI20">
        <f t="shared" si="6"/>
        <v>127.97409280604694</v>
      </c>
      <c r="AJ20">
        <f t="shared" si="6"/>
        <v>130.4254122132694</v>
      </c>
      <c r="AK20">
        <f t="shared" si="6"/>
        <v>132.9236861775</v>
      </c>
      <c r="AL20">
        <f t="shared" si="6"/>
        <v>135.46981410434753</v>
      </c>
      <c r="AM20">
        <f t="shared" si="6"/>
        <v>138.06471262736417</v>
      </c>
      <c r="AN20">
        <f t="shared" si="6"/>
        <v>140.70931593804346</v>
      </c>
      <c r="AO20">
        <f t="shared" si="6"/>
        <v>143.40457612213928</v>
      </c>
      <c r="AP20">
        <f t="shared" si="6"/>
        <v>146.15146350242708</v>
      </c>
      <c r="AQ20">
        <f t="shared" si="6"/>
        <v>148.9509669880305</v>
      </c>
      <c r="AR20">
        <f t="shared" si="6"/>
        <v>151.80409443043936</v>
      </c>
      <c r="AS20">
        <f t="shared" si="6"/>
        <v>154.71187298634709</v>
      </c>
      <c r="AT20">
        <f t="shared" si="6"/>
        <v>157.67534948743815</v>
      </c>
      <c r="AU20">
        <f t="shared" si="6"/>
        <v>160.69559081725893</v>
      </c>
      <c r="AV20">
        <f t="shared" si="6"/>
        <v>163.77368429530711</v>
      </c>
      <c r="AW20">
        <f t="shared" si="6"/>
        <v>166.91073806847862</v>
      </c>
      <c r="AX20">
        <f t="shared" si="6"/>
        <v>170.10788151001239</v>
      </c>
      <c r="AY20">
        <f t="shared" si="6"/>
        <v>173.36626562607694</v>
      </c>
      <c r="AZ20">
        <f t="shared" si="6"/>
        <v>176.68706347014501</v>
      </c>
    </row>
    <row r="21" spans="1:52" x14ac:dyDescent="0.2">
      <c r="A21">
        <v>11</v>
      </c>
      <c r="M21">
        <f>L20 * $B$8</f>
        <v>81.163031014079024</v>
      </c>
      <c r="N21">
        <f t="shared" si="6"/>
        <v>82.717693436068927</v>
      </c>
      <c r="O21">
        <f t="shared" si="6"/>
        <v>84.302135121057631</v>
      </c>
      <c r="P21">
        <f t="shared" si="6"/>
        <v>85.916926485163899</v>
      </c>
      <c r="Q21">
        <f t="shared" si="6"/>
        <v>87.56264887071876</v>
      </c>
      <c r="R21">
        <f t="shared" si="6"/>
        <v>89.239894755555042</v>
      </c>
      <c r="S21">
        <f t="shared" si="6"/>
        <v>90.949267966305754</v>
      </c>
      <c r="T21">
        <f t="shared" si="6"/>
        <v>92.691383895788221</v>
      </c>
      <c r="U21">
        <f t="shared" si="6"/>
        <v>94.466869724552126</v>
      </c>
      <c r="V21">
        <f t="shared" si="6"/>
        <v>96.276364646671311</v>
      </c>
      <c r="W21">
        <f t="shared" si="6"/>
        <v>98.120520099860514</v>
      </c>
      <c r="X21">
        <f t="shared" si="6"/>
        <v>100</v>
      </c>
      <c r="Y21">
        <f t="shared" si="6"/>
        <v>101.91548098015244</v>
      </c>
      <c r="Z21">
        <f t="shared" si="6"/>
        <v>103.86765263415813</v>
      </c>
      <c r="AA21">
        <f t="shared" si="6"/>
        <v>105.85721776489623</v>
      </c>
      <c r="AB21">
        <f t="shared" si="6"/>
        <v>107.88489263730138</v>
      </c>
      <c r="AC21">
        <f t="shared" si="6"/>
        <v>109.95140723622677</v>
      </c>
      <c r="AD21">
        <f t="shared" si="6"/>
        <v>112.05750552924665</v>
      </c>
      <c r="AE21">
        <f t="shared" si="6"/>
        <v>114.20394573449265</v>
      </c>
      <c r="AF21">
        <f t="shared" si="6"/>
        <v>116.39150059362046</v>
      </c>
      <c r="AG21">
        <f t="shared" si="6"/>
        <v>118.62095765000528</v>
      </c>
      <c r="AH21">
        <f t="shared" si="6"/>
        <v>120.89311953226581</v>
      </c>
      <c r="AI21">
        <f t="shared" si="6"/>
        <v>123.20880424321932</v>
      </c>
      <c r="AJ21">
        <f t="shared" si="6"/>
        <v>125.56884545437144</v>
      </c>
      <c r="AK21">
        <f t="shared" si="6"/>
        <v>127.97409280604694</v>
      </c>
      <c r="AL21">
        <f t="shared" si="6"/>
        <v>130.4254122132694</v>
      </c>
      <c r="AM21">
        <f t="shared" si="6"/>
        <v>132.9236861775</v>
      </c>
      <c r="AN21">
        <f t="shared" si="6"/>
        <v>135.46981410434753</v>
      </c>
      <c r="AO21">
        <f t="shared" si="6"/>
        <v>138.06471262736417</v>
      </c>
      <c r="AP21">
        <f t="shared" si="6"/>
        <v>140.70931593804346</v>
      </c>
      <c r="AQ21">
        <f t="shared" si="6"/>
        <v>143.40457612213928</v>
      </c>
      <c r="AR21">
        <f t="shared" si="6"/>
        <v>146.15146350242708</v>
      </c>
      <c r="AS21">
        <f t="shared" si="6"/>
        <v>148.9509669880305</v>
      </c>
      <c r="AT21">
        <f t="shared" si="6"/>
        <v>151.80409443043936</v>
      </c>
      <c r="AU21">
        <f t="shared" si="6"/>
        <v>154.71187298634709</v>
      </c>
      <c r="AV21">
        <f t="shared" si="6"/>
        <v>157.67534948743815</v>
      </c>
      <c r="AW21">
        <f t="shared" si="6"/>
        <v>160.69559081725893</v>
      </c>
      <c r="AX21">
        <f t="shared" si="6"/>
        <v>163.77368429530711</v>
      </c>
      <c r="AY21">
        <f t="shared" si="6"/>
        <v>166.91073806847862</v>
      </c>
      <c r="AZ21">
        <f t="shared" si="6"/>
        <v>170.10788151001239</v>
      </c>
    </row>
    <row r="22" spans="1:52" x14ac:dyDescent="0.2">
      <c r="A22">
        <v>12</v>
      </c>
      <c r="N22">
        <f>M21 * $B$8</f>
        <v>79.637588159825441</v>
      </c>
      <c r="O22">
        <f t="shared" si="6"/>
        <v>81.163031014079024</v>
      </c>
      <c r="P22">
        <f t="shared" si="6"/>
        <v>82.717693436068927</v>
      </c>
      <c r="Q22">
        <f t="shared" si="6"/>
        <v>84.302135121057631</v>
      </c>
      <c r="R22">
        <f t="shared" si="6"/>
        <v>85.916926485163899</v>
      </c>
      <c r="S22">
        <f t="shared" si="6"/>
        <v>87.56264887071876</v>
      </c>
      <c r="T22">
        <f t="shared" si="6"/>
        <v>89.239894755555042</v>
      </c>
      <c r="U22">
        <f t="shared" si="6"/>
        <v>90.949267966305754</v>
      </c>
      <c r="V22">
        <f t="shared" si="6"/>
        <v>92.691383895788221</v>
      </c>
      <c r="W22">
        <f t="shared" si="6"/>
        <v>94.466869724552126</v>
      </c>
      <c r="X22">
        <f t="shared" si="6"/>
        <v>96.276364646671311</v>
      </c>
      <c r="Y22">
        <f t="shared" si="6"/>
        <v>98.120520099860514</v>
      </c>
      <c r="Z22">
        <f t="shared" si="6"/>
        <v>100</v>
      </c>
      <c r="AA22">
        <f t="shared" si="6"/>
        <v>101.91548098015244</v>
      </c>
      <c r="AB22">
        <f t="shared" si="6"/>
        <v>103.86765263415813</v>
      </c>
      <c r="AC22">
        <f t="shared" si="6"/>
        <v>105.85721776489623</v>
      </c>
      <c r="AD22">
        <f t="shared" si="6"/>
        <v>107.88489263730138</v>
      </c>
      <c r="AE22">
        <f t="shared" si="6"/>
        <v>109.95140723622677</v>
      </c>
      <c r="AF22">
        <f t="shared" si="6"/>
        <v>112.05750552924665</v>
      </c>
      <c r="AG22">
        <f t="shared" si="6"/>
        <v>114.20394573449265</v>
      </c>
      <c r="AH22">
        <f t="shared" si="6"/>
        <v>116.39150059362046</v>
      </c>
      <c r="AI22">
        <f t="shared" si="6"/>
        <v>118.62095765000528</v>
      </c>
      <c r="AJ22">
        <f t="shared" si="6"/>
        <v>120.89311953226581</v>
      </c>
      <c r="AK22">
        <f t="shared" si="6"/>
        <v>123.20880424321932</v>
      </c>
      <c r="AL22">
        <f t="shared" si="6"/>
        <v>125.56884545437144</v>
      </c>
      <c r="AM22">
        <f t="shared" si="6"/>
        <v>127.97409280604694</v>
      </c>
      <c r="AN22">
        <f t="shared" si="6"/>
        <v>130.4254122132694</v>
      </c>
      <c r="AO22">
        <f t="shared" si="6"/>
        <v>132.9236861775</v>
      </c>
      <c r="AP22">
        <f t="shared" si="6"/>
        <v>135.46981410434753</v>
      </c>
      <c r="AQ22">
        <f t="shared" si="6"/>
        <v>138.06471262736417</v>
      </c>
      <c r="AR22">
        <f t="shared" si="6"/>
        <v>140.70931593804346</v>
      </c>
      <c r="AS22">
        <f t="shared" si="6"/>
        <v>143.40457612213928</v>
      </c>
      <c r="AT22">
        <f t="shared" si="6"/>
        <v>146.15146350242708</v>
      </c>
      <c r="AU22">
        <f t="shared" si="6"/>
        <v>148.9509669880305</v>
      </c>
      <c r="AV22">
        <f t="shared" si="6"/>
        <v>151.80409443043936</v>
      </c>
      <c r="AW22">
        <f t="shared" si="6"/>
        <v>154.71187298634709</v>
      </c>
      <c r="AX22">
        <f t="shared" si="6"/>
        <v>157.67534948743815</v>
      </c>
      <c r="AY22">
        <f t="shared" si="6"/>
        <v>160.69559081725893</v>
      </c>
      <c r="AZ22">
        <f t="shared" si="6"/>
        <v>163.77368429530711</v>
      </c>
    </row>
    <row r="23" spans="1:52" x14ac:dyDescent="0.2">
      <c r="A23">
        <v>13</v>
      </c>
      <c r="O23">
        <f>N22 * $B$8</f>
        <v>78.140815697405657</v>
      </c>
      <c r="P23">
        <f t="shared" si="6"/>
        <v>79.637588159825441</v>
      </c>
      <c r="Q23">
        <f t="shared" si="6"/>
        <v>81.163031014079024</v>
      </c>
      <c r="R23">
        <f t="shared" si="6"/>
        <v>82.717693436068927</v>
      </c>
      <c r="S23">
        <f t="shared" si="6"/>
        <v>84.302135121057631</v>
      </c>
      <c r="T23">
        <f t="shared" si="6"/>
        <v>85.916926485163899</v>
      </c>
      <c r="U23">
        <f t="shared" si="6"/>
        <v>87.56264887071876</v>
      </c>
      <c r="V23">
        <f t="shared" si="6"/>
        <v>89.239894755555042</v>
      </c>
      <c r="W23">
        <f t="shared" si="6"/>
        <v>90.949267966305754</v>
      </c>
      <c r="X23">
        <f t="shared" si="6"/>
        <v>92.691383895788221</v>
      </c>
      <c r="Y23">
        <f t="shared" si="6"/>
        <v>94.466869724552126</v>
      </c>
      <c r="Z23">
        <f t="shared" si="6"/>
        <v>96.276364646671311</v>
      </c>
      <c r="AA23">
        <f t="shared" si="6"/>
        <v>98.120520099860514</v>
      </c>
      <c r="AB23">
        <f t="shared" ref="AB23:AZ23" si="7">AA23 * $A$8</f>
        <v>100</v>
      </c>
      <c r="AC23">
        <f t="shared" si="7"/>
        <v>101.91548098015244</v>
      </c>
      <c r="AD23">
        <f t="shared" si="7"/>
        <v>103.86765263415813</v>
      </c>
      <c r="AE23">
        <f t="shared" si="7"/>
        <v>105.85721776489623</v>
      </c>
      <c r="AF23">
        <f t="shared" si="7"/>
        <v>107.88489263730138</v>
      </c>
      <c r="AG23">
        <f t="shared" si="7"/>
        <v>109.95140723622677</v>
      </c>
      <c r="AH23">
        <f t="shared" si="7"/>
        <v>112.05750552924665</v>
      </c>
      <c r="AI23">
        <f t="shared" si="7"/>
        <v>114.20394573449265</v>
      </c>
      <c r="AJ23">
        <f t="shared" si="7"/>
        <v>116.39150059362046</v>
      </c>
      <c r="AK23">
        <f t="shared" si="7"/>
        <v>118.62095765000528</v>
      </c>
      <c r="AL23">
        <f t="shared" si="7"/>
        <v>120.89311953226581</v>
      </c>
      <c r="AM23">
        <f t="shared" si="7"/>
        <v>123.20880424321932</v>
      </c>
      <c r="AN23">
        <f t="shared" si="7"/>
        <v>125.56884545437144</v>
      </c>
      <c r="AO23">
        <f t="shared" si="7"/>
        <v>127.97409280604694</v>
      </c>
      <c r="AP23">
        <f t="shared" si="7"/>
        <v>130.4254122132694</v>
      </c>
      <c r="AQ23">
        <f t="shared" si="7"/>
        <v>132.9236861775</v>
      </c>
      <c r="AR23">
        <f t="shared" si="7"/>
        <v>135.46981410434753</v>
      </c>
      <c r="AS23">
        <f t="shared" si="7"/>
        <v>138.06471262736417</v>
      </c>
      <c r="AT23">
        <f t="shared" si="7"/>
        <v>140.70931593804346</v>
      </c>
      <c r="AU23">
        <f t="shared" si="7"/>
        <v>143.40457612213928</v>
      </c>
      <c r="AV23">
        <f t="shared" si="7"/>
        <v>146.15146350242708</v>
      </c>
      <c r="AW23">
        <f t="shared" si="7"/>
        <v>148.9509669880305</v>
      </c>
      <c r="AX23">
        <f t="shared" si="7"/>
        <v>151.80409443043936</v>
      </c>
      <c r="AY23">
        <f t="shared" si="7"/>
        <v>154.71187298634709</v>
      </c>
      <c r="AZ23">
        <f t="shared" si="7"/>
        <v>157.67534948743815</v>
      </c>
    </row>
    <row r="24" spans="1:52" x14ac:dyDescent="0.2">
      <c r="A24">
        <v>14</v>
      </c>
      <c r="P24">
        <f>O23 * $B$8</f>
        <v>76.672174772567885</v>
      </c>
      <c r="Q24">
        <f t="shared" ref="Q24:AZ31" si="8">P24 * $A$8</f>
        <v>78.140815697405657</v>
      </c>
      <c r="R24">
        <f t="shared" si="8"/>
        <v>79.637588159825441</v>
      </c>
      <c r="S24">
        <f t="shared" si="8"/>
        <v>81.163031014079024</v>
      </c>
      <c r="T24">
        <f t="shared" si="8"/>
        <v>82.717693436068927</v>
      </c>
      <c r="U24">
        <f t="shared" si="8"/>
        <v>84.302135121057631</v>
      </c>
      <c r="V24">
        <f t="shared" si="8"/>
        <v>85.916926485163899</v>
      </c>
      <c r="W24">
        <f t="shared" si="8"/>
        <v>87.56264887071876</v>
      </c>
      <c r="X24">
        <f t="shared" si="8"/>
        <v>89.239894755555042</v>
      </c>
      <c r="Y24">
        <f t="shared" si="8"/>
        <v>90.949267966305754</v>
      </c>
      <c r="Z24">
        <f t="shared" si="8"/>
        <v>92.691383895788221</v>
      </c>
      <c r="AA24">
        <f t="shared" si="8"/>
        <v>94.466869724552126</v>
      </c>
      <c r="AB24">
        <f t="shared" si="8"/>
        <v>96.276364646671311</v>
      </c>
      <c r="AC24">
        <f t="shared" si="8"/>
        <v>98.120520099860514</v>
      </c>
      <c r="AD24">
        <f t="shared" si="8"/>
        <v>100</v>
      </c>
      <c r="AE24">
        <f t="shared" si="8"/>
        <v>101.91548098015244</v>
      </c>
      <c r="AF24">
        <f t="shared" si="8"/>
        <v>103.86765263415813</v>
      </c>
      <c r="AG24">
        <f t="shared" si="8"/>
        <v>105.85721776489623</v>
      </c>
      <c r="AH24">
        <f t="shared" si="8"/>
        <v>107.88489263730138</v>
      </c>
      <c r="AI24">
        <f t="shared" si="8"/>
        <v>109.95140723622677</v>
      </c>
      <c r="AJ24">
        <f t="shared" si="8"/>
        <v>112.05750552924665</v>
      </c>
      <c r="AK24">
        <f t="shared" si="8"/>
        <v>114.20394573449265</v>
      </c>
      <c r="AL24">
        <f t="shared" si="8"/>
        <v>116.39150059362046</v>
      </c>
      <c r="AM24">
        <f t="shared" si="8"/>
        <v>118.62095765000528</v>
      </c>
      <c r="AN24">
        <f t="shared" si="8"/>
        <v>120.89311953226581</v>
      </c>
      <c r="AO24">
        <f t="shared" si="8"/>
        <v>123.20880424321932</v>
      </c>
      <c r="AP24">
        <f t="shared" si="8"/>
        <v>125.56884545437144</v>
      </c>
      <c r="AQ24">
        <f t="shared" si="8"/>
        <v>127.97409280604694</v>
      </c>
      <c r="AR24">
        <f t="shared" si="8"/>
        <v>130.4254122132694</v>
      </c>
      <c r="AS24">
        <f t="shared" si="8"/>
        <v>132.9236861775</v>
      </c>
      <c r="AT24">
        <f t="shared" si="8"/>
        <v>135.46981410434753</v>
      </c>
      <c r="AU24">
        <f t="shared" si="8"/>
        <v>138.06471262736417</v>
      </c>
      <c r="AV24">
        <f t="shared" si="8"/>
        <v>140.70931593804346</v>
      </c>
      <c r="AW24">
        <f t="shared" si="8"/>
        <v>143.40457612213928</v>
      </c>
      <c r="AX24">
        <f t="shared" si="8"/>
        <v>146.15146350242708</v>
      </c>
      <c r="AY24">
        <f t="shared" si="8"/>
        <v>148.9509669880305</v>
      </c>
      <c r="AZ24">
        <f t="shared" si="8"/>
        <v>151.80409443043936</v>
      </c>
    </row>
    <row r="25" spans="1:52" x14ac:dyDescent="0.2">
      <c r="A25">
        <v>15</v>
      </c>
      <c r="Q25">
        <f>P24 * $B$8</f>
        <v>75.231136658717659</v>
      </c>
      <c r="R25">
        <f t="shared" si="8"/>
        <v>76.672174772567885</v>
      </c>
      <c r="S25">
        <f t="shared" si="8"/>
        <v>78.140815697405657</v>
      </c>
      <c r="T25">
        <f t="shared" si="8"/>
        <v>79.637588159825441</v>
      </c>
      <c r="U25">
        <f t="shared" si="8"/>
        <v>81.163031014079024</v>
      </c>
      <c r="V25">
        <f t="shared" si="8"/>
        <v>82.717693436068927</v>
      </c>
      <c r="W25">
        <f t="shared" si="8"/>
        <v>84.302135121057631</v>
      </c>
      <c r="X25">
        <f t="shared" si="8"/>
        <v>85.916926485163899</v>
      </c>
      <c r="Y25">
        <f t="shared" si="8"/>
        <v>87.56264887071876</v>
      </c>
      <c r="Z25">
        <f t="shared" si="8"/>
        <v>89.239894755555042</v>
      </c>
      <c r="AA25">
        <f t="shared" si="8"/>
        <v>90.949267966305754</v>
      </c>
      <c r="AB25">
        <f t="shared" si="8"/>
        <v>92.691383895788221</v>
      </c>
      <c r="AC25">
        <f t="shared" si="8"/>
        <v>94.466869724552126</v>
      </c>
      <c r="AD25">
        <f t="shared" si="8"/>
        <v>96.276364646671311</v>
      </c>
      <c r="AE25">
        <f t="shared" si="8"/>
        <v>98.120520099860514</v>
      </c>
      <c r="AF25">
        <f t="shared" si="8"/>
        <v>100</v>
      </c>
      <c r="AG25">
        <f t="shared" si="8"/>
        <v>101.91548098015244</v>
      </c>
      <c r="AH25">
        <f t="shared" si="8"/>
        <v>103.86765263415813</v>
      </c>
      <c r="AI25">
        <f t="shared" si="8"/>
        <v>105.85721776489623</v>
      </c>
      <c r="AJ25">
        <f t="shared" si="8"/>
        <v>107.88489263730138</v>
      </c>
      <c r="AK25">
        <f t="shared" si="8"/>
        <v>109.95140723622677</v>
      </c>
      <c r="AL25">
        <f t="shared" si="8"/>
        <v>112.05750552924665</v>
      </c>
      <c r="AM25">
        <f t="shared" si="8"/>
        <v>114.20394573449265</v>
      </c>
      <c r="AN25">
        <f t="shared" si="8"/>
        <v>116.39150059362046</v>
      </c>
      <c r="AO25">
        <f t="shared" si="8"/>
        <v>118.62095765000528</v>
      </c>
      <c r="AP25">
        <f t="shared" si="8"/>
        <v>120.89311953226581</v>
      </c>
      <c r="AQ25">
        <f t="shared" si="8"/>
        <v>123.20880424321932</v>
      </c>
      <c r="AR25">
        <f t="shared" si="8"/>
        <v>125.56884545437144</v>
      </c>
      <c r="AS25">
        <f t="shared" si="8"/>
        <v>127.97409280604694</v>
      </c>
      <c r="AT25">
        <f t="shared" si="8"/>
        <v>130.4254122132694</v>
      </c>
      <c r="AU25">
        <f t="shared" si="8"/>
        <v>132.9236861775</v>
      </c>
      <c r="AV25">
        <f t="shared" si="8"/>
        <v>135.46981410434753</v>
      </c>
      <c r="AW25">
        <f t="shared" si="8"/>
        <v>138.06471262736417</v>
      </c>
      <c r="AX25">
        <f t="shared" si="8"/>
        <v>140.70931593804346</v>
      </c>
      <c r="AY25">
        <f t="shared" si="8"/>
        <v>143.40457612213928</v>
      </c>
      <c r="AZ25">
        <f t="shared" si="8"/>
        <v>146.15146350242708</v>
      </c>
    </row>
    <row r="26" spans="1:52" x14ac:dyDescent="0.2">
      <c r="A26">
        <v>16</v>
      </c>
      <c r="R26">
        <f>Q25 * $B$8</f>
        <v>73.817182566570594</v>
      </c>
      <c r="S26">
        <f t="shared" si="8"/>
        <v>75.231136658717659</v>
      </c>
      <c r="T26">
        <f t="shared" si="8"/>
        <v>76.672174772567885</v>
      </c>
      <c r="U26">
        <f t="shared" si="8"/>
        <v>78.140815697405657</v>
      </c>
      <c r="V26">
        <f t="shared" si="8"/>
        <v>79.637588159825441</v>
      </c>
      <c r="W26">
        <f t="shared" si="8"/>
        <v>81.163031014079024</v>
      </c>
      <c r="X26">
        <f t="shared" si="8"/>
        <v>82.717693436068927</v>
      </c>
      <c r="Y26">
        <f t="shared" si="8"/>
        <v>84.302135121057631</v>
      </c>
      <c r="Z26">
        <f t="shared" si="8"/>
        <v>85.916926485163899</v>
      </c>
      <c r="AA26">
        <f t="shared" si="8"/>
        <v>87.56264887071876</v>
      </c>
      <c r="AB26">
        <f t="shared" si="8"/>
        <v>89.239894755555042</v>
      </c>
      <c r="AC26">
        <f t="shared" si="8"/>
        <v>90.949267966305754</v>
      </c>
      <c r="AD26">
        <f t="shared" si="8"/>
        <v>92.691383895788221</v>
      </c>
      <c r="AE26">
        <f t="shared" si="8"/>
        <v>94.466869724552126</v>
      </c>
      <c r="AF26">
        <f t="shared" si="8"/>
        <v>96.276364646671311</v>
      </c>
      <c r="AG26">
        <f t="shared" si="8"/>
        <v>98.120520099860514</v>
      </c>
      <c r="AH26">
        <f t="shared" si="8"/>
        <v>100</v>
      </c>
      <c r="AI26">
        <f t="shared" si="8"/>
        <v>101.91548098015244</v>
      </c>
      <c r="AJ26">
        <f t="shared" si="8"/>
        <v>103.86765263415813</v>
      </c>
      <c r="AK26">
        <f t="shared" si="8"/>
        <v>105.85721776489623</v>
      </c>
      <c r="AL26">
        <f t="shared" si="8"/>
        <v>107.88489263730138</v>
      </c>
      <c r="AM26">
        <f t="shared" si="8"/>
        <v>109.95140723622677</v>
      </c>
      <c r="AN26">
        <f t="shared" si="8"/>
        <v>112.05750552924665</v>
      </c>
      <c r="AO26">
        <f t="shared" si="8"/>
        <v>114.20394573449265</v>
      </c>
      <c r="AP26">
        <f t="shared" si="8"/>
        <v>116.39150059362046</v>
      </c>
      <c r="AQ26">
        <f t="shared" si="8"/>
        <v>118.62095765000528</v>
      </c>
      <c r="AR26">
        <f t="shared" si="8"/>
        <v>120.89311953226581</v>
      </c>
      <c r="AS26">
        <f t="shared" si="8"/>
        <v>123.20880424321932</v>
      </c>
      <c r="AT26">
        <f t="shared" si="8"/>
        <v>125.56884545437144</v>
      </c>
      <c r="AU26">
        <f t="shared" si="8"/>
        <v>127.97409280604694</v>
      </c>
      <c r="AV26">
        <f t="shared" si="8"/>
        <v>130.4254122132694</v>
      </c>
      <c r="AW26">
        <f t="shared" si="8"/>
        <v>132.9236861775</v>
      </c>
      <c r="AX26">
        <f t="shared" si="8"/>
        <v>135.46981410434753</v>
      </c>
      <c r="AY26">
        <f t="shared" si="8"/>
        <v>138.06471262736417</v>
      </c>
      <c r="AZ26">
        <f t="shared" si="8"/>
        <v>140.70931593804346</v>
      </c>
    </row>
    <row r="27" spans="1:52" x14ac:dyDescent="0.2">
      <c r="A27">
        <v>17</v>
      </c>
      <c r="S27">
        <f>R26 * $B$8</f>
        <v>72.429803457382633</v>
      </c>
      <c r="T27">
        <f t="shared" si="8"/>
        <v>73.817182566570594</v>
      </c>
      <c r="U27">
        <f t="shared" si="8"/>
        <v>75.231136658717659</v>
      </c>
      <c r="V27">
        <f t="shared" si="8"/>
        <v>76.672174772567885</v>
      </c>
      <c r="W27">
        <f t="shared" si="8"/>
        <v>78.140815697405657</v>
      </c>
      <c r="X27">
        <f t="shared" si="8"/>
        <v>79.637588159825441</v>
      </c>
      <c r="Y27">
        <f t="shared" si="8"/>
        <v>81.163031014079024</v>
      </c>
      <c r="Z27">
        <f t="shared" si="8"/>
        <v>82.717693436068927</v>
      </c>
      <c r="AA27">
        <f t="shared" si="8"/>
        <v>84.302135121057631</v>
      </c>
      <c r="AB27">
        <f t="shared" si="8"/>
        <v>85.916926485163899</v>
      </c>
      <c r="AC27">
        <f t="shared" si="8"/>
        <v>87.56264887071876</v>
      </c>
      <c r="AD27">
        <f t="shared" si="8"/>
        <v>89.239894755555042</v>
      </c>
      <c r="AE27">
        <f t="shared" si="8"/>
        <v>90.949267966305754</v>
      </c>
      <c r="AF27">
        <f t="shared" si="8"/>
        <v>92.691383895788221</v>
      </c>
      <c r="AG27">
        <f t="shared" si="8"/>
        <v>94.466869724552126</v>
      </c>
      <c r="AH27">
        <f t="shared" si="8"/>
        <v>96.276364646671311</v>
      </c>
      <c r="AI27">
        <f t="shared" si="8"/>
        <v>98.120520099860514</v>
      </c>
      <c r="AJ27">
        <f t="shared" si="8"/>
        <v>100</v>
      </c>
      <c r="AK27">
        <f t="shared" si="8"/>
        <v>101.91548098015244</v>
      </c>
      <c r="AL27">
        <f t="shared" si="8"/>
        <v>103.86765263415813</v>
      </c>
      <c r="AM27">
        <f t="shared" si="8"/>
        <v>105.85721776489623</v>
      </c>
      <c r="AN27">
        <f t="shared" si="8"/>
        <v>107.88489263730138</v>
      </c>
      <c r="AO27">
        <f t="shared" si="8"/>
        <v>109.95140723622677</v>
      </c>
      <c r="AP27">
        <f t="shared" si="8"/>
        <v>112.05750552924665</v>
      </c>
      <c r="AQ27">
        <f t="shared" si="8"/>
        <v>114.20394573449265</v>
      </c>
      <c r="AR27">
        <f t="shared" si="8"/>
        <v>116.39150059362046</v>
      </c>
      <c r="AS27">
        <f t="shared" si="8"/>
        <v>118.62095765000528</v>
      </c>
      <c r="AT27">
        <f t="shared" si="8"/>
        <v>120.89311953226581</v>
      </c>
      <c r="AU27">
        <f t="shared" si="8"/>
        <v>123.20880424321932</v>
      </c>
      <c r="AV27">
        <f t="shared" si="8"/>
        <v>125.56884545437144</v>
      </c>
      <c r="AW27">
        <f t="shared" si="8"/>
        <v>127.97409280604694</v>
      </c>
      <c r="AX27">
        <f t="shared" si="8"/>
        <v>130.4254122132694</v>
      </c>
      <c r="AY27">
        <f t="shared" si="8"/>
        <v>132.9236861775</v>
      </c>
      <c r="AZ27">
        <f t="shared" si="8"/>
        <v>135.46981410434753</v>
      </c>
    </row>
    <row r="28" spans="1:52" x14ac:dyDescent="0.2">
      <c r="A28">
        <v>18</v>
      </c>
      <c r="T28">
        <f>S27 * $B$8</f>
        <v>71.06849985969059</v>
      </c>
      <c r="U28">
        <f t="shared" si="8"/>
        <v>72.429803457382633</v>
      </c>
      <c r="V28">
        <f t="shared" si="8"/>
        <v>73.817182566570594</v>
      </c>
      <c r="W28">
        <f t="shared" si="8"/>
        <v>75.231136658717659</v>
      </c>
      <c r="X28">
        <f t="shared" si="8"/>
        <v>76.672174772567885</v>
      </c>
      <c r="Y28">
        <f t="shared" si="8"/>
        <v>78.140815697405657</v>
      </c>
      <c r="Z28">
        <f t="shared" si="8"/>
        <v>79.637588159825441</v>
      </c>
      <c r="AA28">
        <f t="shared" si="8"/>
        <v>81.163031014079024</v>
      </c>
      <c r="AB28">
        <f t="shared" si="8"/>
        <v>82.717693436068927</v>
      </c>
      <c r="AC28">
        <f t="shared" si="8"/>
        <v>84.302135121057631</v>
      </c>
      <c r="AD28">
        <f t="shared" si="8"/>
        <v>85.916926485163899</v>
      </c>
      <c r="AE28">
        <f t="shared" si="8"/>
        <v>87.56264887071876</v>
      </c>
      <c r="AF28">
        <f t="shared" si="8"/>
        <v>89.239894755555042</v>
      </c>
      <c r="AG28">
        <f t="shared" si="8"/>
        <v>90.949267966305754</v>
      </c>
      <c r="AH28">
        <f t="shared" si="8"/>
        <v>92.691383895788221</v>
      </c>
      <c r="AI28">
        <f t="shared" si="8"/>
        <v>94.466869724552126</v>
      </c>
      <c r="AJ28">
        <f t="shared" si="8"/>
        <v>96.276364646671311</v>
      </c>
      <c r="AK28">
        <f t="shared" si="8"/>
        <v>98.120520099860514</v>
      </c>
      <c r="AL28">
        <f t="shared" si="8"/>
        <v>100</v>
      </c>
      <c r="AM28">
        <f t="shared" si="8"/>
        <v>101.91548098015244</v>
      </c>
      <c r="AN28">
        <f t="shared" si="8"/>
        <v>103.86765263415813</v>
      </c>
      <c r="AO28">
        <f t="shared" si="8"/>
        <v>105.85721776489623</v>
      </c>
      <c r="AP28">
        <f t="shared" si="8"/>
        <v>107.88489263730138</v>
      </c>
      <c r="AQ28">
        <f t="shared" si="8"/>
        <v>109.95140723622677</v>
      </c>
      <c r="AR28">
        <f t="shared" si="8"/>
        <v>112.05750552924665</v>
      </c>
      <c r="AS28">
        <f t="shared" si="8"/>
        <v>114.20394573449265</v>
      </c>
      <c r="AT28">
        <f t="shared" si="8"/>
        <v>116.39150059362046</v>
      </c>
      <c r="AU28">
        <f t="shared" si="8"/>
        <v>118.62095765000528</v>
      </c>
      <c r="AV28">
        <f t="shared" si="8"/>
        <v>120.89311953226581</v>
      </c>
      <c r="AW28">
        <f t="shared" si="8"/>
        <v>123.20880424321932</v>
      </c>
      <c r="AX28">
        <f t="shared" si="8"/>
        <v>125.56884545437144</v>
      </c>
      <c r="AY28">
        <f t="shared" si="8"/>
        <v>127.97409280604694</v>
      </c>
      <c r="AZ28">
        <f t="shared" si="8"/>
        <v>130.4254122132694</v>
      </c>
    </row>
    <row r="29" spans="1:52" x14ac:dyDescent="0.2">
      <c r="A29">
        <v>19</v>
      </c>
      <c r="U29">
        <f>T28 * $B$8</f>
        <v>69.732781689497045</v>
      </c>
      <c r="V29">
        <f t="shared" si="8"/>
        <v>71.06849985969059</v>
      </c>
      <c r="W29">
        <f t="shared" si="8"/>
        <v>72.429803457382633</v>
      </c>
      <c r="X29">
        <f t="shared" si="8"/>
        <v>73.817182566570594</v>
      </c>
      <c r="Y29">
        <f t="shared" si="8"/>
        <v>75.231136658717659</v>
      </c>
      <c r="Z29">
        <f t="shared" si="8"/>
        <v>76.672174772567885</v>
      </c>
      <c r="AA29">
        <f t="shared" si="8"/>
        <v>78.140815697405657</v>
      </c>
      <c r="AB29">
        <f t="shared" si="8"/>
        <v>79.637588159825441</v>
      </c>
      <c r="AC29">
        <f t="shared" si="8"/>
        <v>81.163031014079024</v>
      </c>
      <c r="AD29">
        <f t="shared" si="8"/>
        <v>82.717693436068927</v>
      </c>
      <c r="AE29">
        <f t="shared" si="8"/>
        <v>84.302135121057631</v>
      </c>
      <c r="AF29">
        <f t="shared" si="8"/>
        <v>85.916926485163899</v>
      </c>
      <c r="AG29">
        <f t="shared" si="8"/>
        <v>87.56264887071876</v>
      </c>
      <c r="AH29">
        <f t="shared" si="8"/>
        <v>89.239894755555042</v>
      </c>
      <c r="AI29">
        <f t="shared" si="8"/>
        <v>90.949267966305754</v>
      </c>
      <c r="AJ29">
        <f t="shared" si="8"/>
        <v>92.691383895788221</v>
      </c>
      <c r="AK29">
        <f t="shared" si="8"/>
        <v>94.466869724552126</v>
      </c>
      <c r="AL29">
        <f t="shared" si="8"/>
        <v>96.276364646671311</v>
      </c>
      <c r="AM29">
        <f t="shared" si="8"/>
        <v>98.120520099860514</v>
      </c>
      <c r="AN29">
        <f t="shared" si="8"/>
        <v>100</v>
      </c>
      <c r="AO29">
        <f t="shared" si="8"/>
        <v>101.91548098015244</v>
      </c>
      <c r="AP29">
        <f t="shared" si="8"/>
        <v>103.86765263415813</v>
      </c>
      <c r="AQ29">
        <f t="shared" si="8"/>
        <v>105.85721776489623</v>
      </c>
      <c r="AR29">
        <f t="shared" si="8"/>
        <v>107.88489263730138</v>
      </c>
      <c r="AS29">
        <f t="shared" si="8"/>
        <v>109.95140723622677</v>
      </c>
      <c r="AT29">
        <f t="shared" si="8"/>
        <v>112.05750552924665</v>
      </c>
      <c r="AU29">
        <f t="shared" si="8"/>
        <v>114.20394573449265</v>
      </c>
      <c r="AV29">
        <f t="shared" si="8"/>
        <v>116.39150059362046</v>
      </c>
      <c r="AW29">
        <f t="shared" si="8"/>
        <v>118.62095765000528</v>
      </c>
      <c r="AX29">
        <f t="shared" si="8"/>
        <v>120.89311953226581</v>
      </c>
      <c r="AY29">
        <f t="shared" si="8"/>
        <v>123.20880424321932</v>
      </c>
      <c r="AZ29">
        <f t="shared" si="8"/>
        <v>125.56884545437144</v>
      </c>
    </row>
    <row r="30" spans="1:52" x14ac:dyDescent="0.2">
      <c r="A30">
        <v>20</v>
      </c>
      <c r="V30">
        <f>U29 * $B$8</f>
        <v>68.422168073834811</v>
      </c>
      <c r="W30">
        <f t="shared" si="8"/>
        <v>69.732781689497045</v>
      </c>
      <c r="X30">
        <f t="shared" si="8"/>
        <v>71.06849985969059</v>
      </c>
      <c r="Y30">
        <f t="shared" si="8"/>
        <v>72.429803457382633</v>
      </c>
      <c r="Z30">
        <f t="shared" si="8"/>
        <v>73.817182566570594</v>
      </c>
      <c r="AA30">
        <f t="shared" si="8"/>
        <v>75.231136658717659</v>
      </c>
      <c r="AB30">
        <f t="shared" si="8"/>
        <v>76.672174772567885</v>
      </c>
      <c r="AC30">
        <f t="shared" si="8"/>
        <v>78.140815697405657</v>
      </c>
      <c r="AD30">
        <f t="shared" si="8"/>
        <v>79.637588159825441</v>
      </c>
      <c r="AE30">
        <f t="shared" si="8"/>
        <v>81.163031014079024</v>
      </c>
      <c r="AF30">
        <f t="shared" si="8"/>
        <v>82.717693436068927</v>
      </c>
      <c r="AG30">
        <f t="shared" si="8"/>
        <v>84.302135121057631</v>
      </c>
      <c r="AH30">
        <f t="shared" si="8"/>
        <v>85.916926485163899</v>
      </c>
      <c r="AI30">
        <f t="shared" si="8"/>
        <v>87.56264887071876</v>
      </c>
      <c r="AJ30">
        <f t="shared" si="8"/>
        <v>89.239894755555042</v>
      </c>
      <c r="AK30">
        <f t="shared" si="8"/>
        <v>90.949267966305754</v>
      </c>
      <c r="AL30">
        <f t="shared" si="8"/>
        <v>92.691383895788221</v>
      </c>
      <c r="AM30">
        <f t="shared" si="8"/>
        <v>94.466869724552126</v>
      </c>
      <c r="AN30">
        <f t="shared" si="8"/>
        <v>96.276364646671311</v>
      </c>
      <c r="AO30">
        <f t="shared" si="8"/>
        <v>98.120520099860514</v>
      </c>
      <c r="AP30">
        <f t="shared" si="8"/>
        <v>100</v>
      </c>
      <c r="AQ30">
        <f t="shared" si="8"/>
        <v>101.91548098015244</v>
      </c>
      <c r="AR30">
        <f t="shared" si="8"/>
        <v>103.86765263415813</v>
      </c>
      <c r="AS30">
        <f t="shared" si="8"/>
        <v>105.85721776489623</v>
      </c>
      <c r="AT30">
        <f t="shared" si="8"/>
        <v>107.88489263730138</v>
      </c>
      <c r="AU30">
        <f t="shared" si="8"/>
        <v>109.95140723622677</v>
      </c>
      <c r="AV30">
        <f t="shared" si="8"/>
        <v>112.05750552924665</v>
      </c>
      <c r="AW30">
        <f t="shared" si="8"/>
        <v>114.20394573449265</v>
      </c>
      <c r="AX30">
        <f t="shared" si="8"/>
        <v>116.39150059362046</v>
      </c>
      <c r="AY30">
        <f t="shared" si="8"/>
        <v>118.62095765000528</v>
      </c>
      <c r="AZ30">
        <f t="shared" si="8"/>
        <v>120.89311953226581</v>
      </c>
    </row>
    <row r="31" spans="1:52" x14ac:dyDescent="0.2">
      <c r="A31">
        <v>21</v>
      </c>
      <c r="W31">
        <f>V30 * $B$8</f>
        <v>67.136187177647429</v>
      </c>
      <c r="X31">
        <f t="shared" si="8"/>
        <v>68.422168073834811</v>
      </c>
      <c r="Y31">
        <f t="shared" si="8"/>
        <v>69.732781689497045</v>
      </c>
      <c r="Z31">
        <f t="shared" si="8"/>
        <v>71.06849985969059</v>
      </c>
      <c r="AA31">
        <f t="shared" si="8"/>
        <v>72.429803457382633</v>
      </c>
      <c r="AB31">
        <f t="shared" si="8"/>
        <v>73.817182566570594</v>
      </c>
      <c r="AC31">
        <f t="shared" si="8"/>
        <v>75.231136658717659</v>
      </c>
      <c r="AD31">
        <f t="shared" si="8"/>
        <v>76.672174772567885</v>
      </c>
      <c r="AE31">
        <f t="shared" si="8"/>
        <v>78.140815697405657</v>
      </c>
      <c r="AF31">
        <f t="shared" si="8"/>
        <v>79.637588159825441</v>
      </c>
      <c r="AG31">
        <f t="shared" si="8"/>
        <v>81.163031014079024</v>
      </c>
      <c r="AH31">
        <f t="shared" si="8"/>
        <v>82.717693436068927</v>
      </c>
      <c r="AI31">
        <f t="shared" si="8"/>
        <v>84.302135121057631</v>
      </c>
      <c r="AJ31">
        <f t="shared" si="8"/>
        <v>85.916926485163899</v>
      </c>
      <c r="AK31">
        <f t="shared" si="8"/>
        <v>87.56264887071876</v>
      </c>
      <c r="AL31">
        <f t="shared" si="8"/>
        <v>89.239894755555042</v>
      </c>
      <c r="AM31">
        <f t="shared" si="8"/>
        <v>90.949267966305754</v>
      </c>
      <c r="AN31">
        <f t="shared" si="8"/>
        <v>92.691383895788221</v>
      </c>
      <c r="AO31">
        <f t="shared" si="8"/>
        <v>94.466869724552126</v>
      </c>
      <c r="AP31">
        <f t="shared" si="8"/>
        <v>96.276364646671311</v>
      </c>
      <c r="AQ31">
        <f t="shared" si="8"/>
        <v>98.120520099860514</v>
      </c>
      <c r="AR31">
        <f t="shared" si="8"/>
        <v>100</v>
      </c>
      <c r="AS31">
        <f t="shared" si="8"/>
        <v>101.91548098015244</v>
      </c>
      <c r="AT31">
        <f t="shared" si="8"/>
        <v>103.86765263415813</v>
      </c>
      <c r="AU31">
        <f t="shared" si="8"/>
        <v>105.85721776489623</v>
      </c>
      <c r="AV31">
        <f t="shared" ref="AV31:AZ31" si="9">AU31 * $A$8</f>
        <v>107.88489263730138</v>
      </c>
      <c r="AW31">
        <f t="shared" si="9"/>
        <v>109.95140723622677</v>
      </c>
      <c r="AX31">
        <f t="shared" si="9"/>
        <v>112.05750552924665</v>
      </c>
      <c r="AY31">
        <f t="shared" si="9"/>
        <v>114.20394573449265</v>
      </c>
      <c r="AZ31">
        <f t="shared" si="9"/>
        <v>116.39150059362046</v>
      </c>
    </row>
    <row r="32" spans="1:52" x14ac:dyDescent="0.2">
      <c r="A32">
        <v>22</v>
      </c>
      <c r="X32">
        <f>W31 * $B$8</f>
        <v>65.874376033923525</v>
      </c>
      <c r="Y32">
        <f t="shared" ref="Y32:AZ43" si="10">X32 * $A$8</f>
        <v>67.136187177647429</v>
      </c>
      <c r="Z32">
        <f t="shared" si="10"/>
        <v>68.422168073834811</v>
      </c>
      <c r="AA32">
        <f t="shared" si="10"/>
        <v>69.732781689497045</v>
      </c>
      <c r="AB32">
        <f t="shared" si="10"/>
        <v>71.06849985969059</v>
      </c>
      <c r="AC32">
        <f t="shared" si="10"/>
        <v>72.429803457382633</v>
      </c>
      <c r="AD32">
        <f t="shared" si="10"/>
        <v>73.817182566570594</v>
      </c>
      <c r="AE32">
        <f t="shared" si="10"/>
        <v>75.231136658717659</v>
      </c>
      <c r="AF32">
        <f t="shared" si="10"/>
        <v>76.672174772567885</v>
      </c>
      <c r="AG32">
        <f t="shared" si="10"/>
        <v>78.140815697405657</v>
      </c>
      <c r="AH32">
        <f t="shared" si="10"/>
        <v>79.637588159825441</v>
      </c>
      <c r="AI32">
        <f t="shared" si="10"/>
        <v>81.163031014079024</v>
      </c>
      <c r="AJ32">
        <f t="shared" si="10"/>
        <v>82.717693436068927</v>
      </c>
      <c r="AK32">
        <f t="shared" si="10"/>
        <v>84.302135121057631</v>
      </c>
      <c r="AL32">
        <f t="shared" si="10"/>
        <v>85.916926485163899</v>
      </c>
      <c r="AM32">
        <f t="shared" si="10"/>
        <v>87.56264887071876</v>
      </c>
      <c r="AN32">
        <f t="shared" si="10"/>
        <v>89.239894755555042</v>
      </c>
      <c r="AO32">
        <f t="shared" si="10"/>
        <v>90.949267966305754</v>
      </c>
      <c r="AP32">
        <f t="shared" si="10"/>
        <v>92.691383895788221</v>
      </c>
      <c r="AQ32">
        <f t="shared" si="10"/>
        <v>94.466869724552126</v>
      </c>
      <c r="AR32">
        <f t="shared" si="10"/>
        <v>96.276364646671311</v>
      </c>
      <c r="AS32">
        <f t="shared" si="10"/>
        <v>98.120520099860514</v>
      </c>
      <c r="AT32">
        <f t="shared" si="10"/>
        <v>100</v>
      </c>
      <c r="AU32">
        <f t="shared" si="10"/>
        <v>101.91548098015244</v>
      </c>
      <c r="AV32">
        <f t="shared" si="10"/>
        <v>103.86765263415813</v>
      </c>
      <c r="AW32">
        <f t="shared" si="10"/>
        <v>105.85721776489623</v>
      </c>
      <c r="AX32">
        <f t="shared" si="10"/>
        <v>107.88489263730138</v>
      </c>
      <c r="AY32">
        <f t="shared" si="10"/>
        <v>109.95140723622677</v>
      </c>
      <c r="AZ32">
        <f t="shared" si="10"/>
        <v>112.05750552924665</v>
      </c>
    </row>
    <row r="33" spans="1:52" x14ac:dyDescent="0.2">
      <c r="A33">
        <v>23</v>
      </c>
      <c r="Y33">
        <f>X32 * $B$8</f>
        <v>64.636280377023638</v>
      </c>
      <c r="Z33">
        <f t="shared" si="10"/>
        <v>65.874376033923525</v>
      </c>
      <c r="AA33">
        <f t="shared" si="10"/>
        <v>67.136187177647429</v>
      </c>
      <c r="AB33">
        <f t="shared" si="10"/>
        <v>68.422168073834811</v>
      </c>
      <c r="AC33">
        <f t="shared" si="10"/>
        <v>69.732781689497045</v>
      </c>
      <c r="AD33">
        <f t="shared" si="10"/>
        <v>71.06849985969059</v>
      </c>
      <c r="AE33">
        <f t="shared" si="10"/>
        <v>72.429803457382633</v>
      </c>
      <c r="AF33">
        <f t="shared" si="10"/>
        <v>73.817182566570594</v>
      </c>
      <c r="AG33">
        <f t="shared" si="10"/>
        <v>75.231136658717659</v>
      </c>
      <c r="AH33">
        <f t="shared" si="10"/>
        <v>76.672174772567885</v>
      </c>
      <c r="AI33">
        <f t="shared" si="10"/>
        <v>78.140815697405657</v>
      </c>
      <c r="AJ33">
        <f t="shared" si="10"/>
        <v>79.637588159825441</v>
      </c>
      <c r="AK33">
        <f t="shared" si="10"/>
        <v>81.163031014079024</v>
      </c>
      <c r="AL33">
        <f t="shared" si="10"/>
        <v>82.717693436068927</v>
      </c>
      <c r="AM33">
        <f t="shared" si="10"/>
        <v>84.302135121057631</v>
      </c>
      <c r="AN33">
        <f t="shared" si="10"/>
        <v>85.916926485163899</v>
      </c>
      <c r="AO33">
        <f t="shared" si="10"/>
        <v>87.56264887071876</v>
      </c>
      <c r="AP33">
        <f t="shared" si="10"/>
        <v>89.239894755555042</v>
      </c>
      <c r="AQ33">
        <f t="shared" si="10"/>
        <v>90.949267966305754</v>
      </c>
      <c r="AR33">
        <f t="shared" si="10"/>
        <v>92.691383895788221</v>
      </c>
      <c r="AS33">
        <f t="shared" si="10"/>
        <v>94.466869724552126</v>
      </c>
      <c r="AT33">
        <f t="shared" si="10"/>
        <v>96.276364646671311</v>
      </c>
      <c r="AU33">
        <f t="shared" si="10"/>
        <v>98.120520099860514</v>
      </c>
      <c r="AV33">
        <f t="shared" si="10"/>
        <v>100</v>
      </c>
      <c r="AW33">
        <f t="shared" si="10"/>
        <v>101.91548098015244</v>
      </c>
      <c r="AX33">
        <f t="shared" si="10"/>
        <v>103.86765263415813</v>
      </c>
      <c r="AY33">
        <f t="shared" si="10"/>
        <v>105.85721776489623</v>
      </c>
      <c r="AZ33">
        <f t="shared" si="10"/>
        <v>107.88489263730138</v>
      </c>
    </row>
    <row r="34" spans="1:52" x14ac:dyDescent="0.2">
      <c r="A34">
        <v>24</v>
      </c>
      <c r="Z34">
        <f>Y33 * $B$8</f>
        <v>63.421454479139683</v>
      </c>
      <c r="AA34">
        <f t="shared" si="10"/>
        <v>64.636280377023638</v>
      </c>
      <c r="AB34">
        <f t="shared" si="10"/>
        <v>65.874376033923525</v>
      </c>
      <c r="AC34">
        <f t="shared" si="10"/>
        <v>67.136187177647429</v>
      </c>
      <c r="AD34">
        <f t="shared" si="10"/>
        <v>68.422168073834811</v>
      </c>
      <c r="AE34">
        <f t="shared" si="10"/>
        <v>69.732781689497045</v>
      </c>
      <c r="AF34">
        <f t="shared" si="10"/>
        <v>71.06849985969059</v>
      </c>
      <c r="AG34">
        <f t="shared" si="10"/>
        <v>72.429803457382633</v>
      </c>
      <c r="AH34">
        <f t="shared" si="10"/>
        <v>73.817182566570594</v>
      </c>
      <c r="AI34">
        <f t="shared" si="10"/>
        <v>75.231136658717659</v>
      </c>
      <c r="AJ34">
        <f t="shared" si="10"/>
        <v>76.672174772567885</v>
      </c>
      <c r="AK34">
        <f t="shared" si="10"/>
        <v>78.140815697405657</v>
      </c>
      <c r="AL34">
        <f t="shared" si="10"/>
        <v>79.637588159825441</v>
      </c>
      <c r="AM34">
        <f t="shared" si="10"/>
        <v>81.163031014079024</v>
      </c>
      <c r="AN34">
        <f t="shared" si="10"/>
        <v>82.717693436068927</v>
      </c>
      <c r="AO34">
        <f t="shared" si="10"/>
        <v>84.302135121057631</v>
      </c>
      <c r="AP34">
        <f t="shared" si="10"/>
        <v>85.916926485163899</v>
      </c>
      <c r="AQ34">
        <f t="shared" si="10"/>
        <v>87.56264887071876</v>
      </c>
      <c r="AR34">
        <f t="shared" si="10"/>
        <v>89.239894755555042</v>
      </c>
      <c r="AS34">
        <f t="shared" si="10"/>
        <v>90.949267966305754</v>
      </c>
      <c r="AT34">
        <f t="shared" si="10"/>
        <v>92.691383895788221</v>
      </c>
      <c r="AU34">
        <f t="shared" si="10"/>
        <v>94.466869724552126</v>
      </c>
      <c r="AV34">
        <f t="shared" si="10"/>
        <v>96.276364646671311</v>
      </c>
      <c r="AW34">
        <f t="shared" si="10"/>
        <v>98.120520099860514</v>
      </c>
      <c r="AX34">
        <f t="shared" si="10"/>
        <v>100</v>
      </c>
      <c r="AY34">
        <f t="shared" si="10"/>
        <v>101.91548098015244</v>
      </c>
      <c r="AZ34">
        <f t="shared" si="10"/>
        <v>103.86765263415813</v>
      </c>
    </row>
    <row r="35" spans="1:52" x14ac:dyDescent="0.2">
      <c r="A35">
        <v>25</v>
      </c>
      <c r="AA35">
        <f>Z34 * $B$8</f>
        <v>62.229460989828141</v>
      </c>
      <c r="AB35">
        <f t="shared" si="10"/>
        <v>63.421454479139683</v>
      </c>
      <c r="AC35">
        <f t="shared" si="10"/>
        <v>64.636280377023638</v>
      </c>
      <c r="AD35">
        <f t="shared" si="10"/>
        <v>65.874376033923525</v>
      </c>
      <c r="AE35">
        <f t="shared" si="10"/>
        <v>67.136187177647429</v>
      </c>
      <c r="AF35">
        <f t="shared" si="10"/>
        <v>68.422168073834811</v>
      </c>
      <c r="AG35">
        <f t="shared" si="10"/>
        <v>69.732781689497045</v>
      </c>
      <c r="AH35">
        <f t="shared" si="10"/>
        <v>71.06849985969059</v>
      </c>
      <c r="AI35">
        <f t="shared" si="10"/>
        <v>72.429803457382633</v>
      </c>
      <c r="AJ35">
        <f t="shared" si="10"/>
        <v>73.817182566570594</v>
      </c>
      <c r="AK35">
        <f t="shared" si="10"/>
        <v>75.231136658717659</v>
      </c>
      <c r="AL35">
        <f t="shared" si="10"/>
        <v>76.672174772567885</v>
      </c>
      <c r="AM35">
        <f t="shared" si="10"/>
        <v>78.140815697405657</v>
      </c>
      <c r="AN35">
        <f t="shared" si="10"/>
        <v>79.637588159825441</v>
      </c>
      <c r="AO35">
        <f t="shared" si="10"/>
        <v>81.163031014079024</v>
      </c>
      <c r="AP35">
        <f t="shared" si="10"/>
        <v>82.717693436068927</v>
      </c>
      <c r="AQ35">
        <f t="shared" si="10"/>
        <v>84.302135121057631</v>
      </c>
      <c r="AR35">
        <f t="shared" si="10"/>
        <v>85.916926485163899</v>
      </c>
      <c r="AS35">
        <f t="shared" si="10"/>
        <v>87.56264887071876</v>
      </c>
      <c r="AT35">
        <f t="shared" si="10"/>
        <v>89.239894755555042</v>
      </c>
      <c r="AU35">
        <f t="shared" si="10"/>
        <v>90.949267966305754</v>
      </c>
      <c r="AV35">
        <f t="shared" si="10"/>
        <v>92.691383895788221</v>
      </c>
      <c r="AW35">
        <f t="shared" si="10"/>
        <v>94.466869724552126</v>
      </c>
      <c r="AX35">
        <f t="shared" si="10"/>
        <v>96.276364646671311</v>
      </c>
      <c r="AY35">
        <f t="shared" si="10"/>
        <v>98.120520099860514</v>
      </c>
      <c r="AZ35">
        <f t="shared" si="10"/>
        <v>100</v>
      </c>
    </row>
    <row r="36" spans="1:52" x14ac:dyDescent="0.2">
      <c r="A36">
        <v>26</v>
      </c>
      <c r="AB36">
        <f>AA35 * $B$8</f>
        <v>61.05987077855918</v>
      </c>
      <c r="AC36">
        <f t="shared" si="10"/>
        <v>62.229460989828141</v>
      </c>
      <c r="AD36">
        <f t="shared" si="10"/>
        <v>63.421454479139683</v>
      </c>
      <c r="AE36">
        <f t="shared" si="10"/>
        <v>64.636280377023638</v>
      </c>
      <c r="AF36">
        <f t="shared" si="10"/>
        <v>65.874376033923525</v>
      </c>
      <c r="AG36">
        <f t="shared" si="10"/>
        <v>67.136187177647429</v>
      </c>
      <c r="AH36">
        <f t="shared" si="10"/>
        <v>68.422168073834811</v>
      </c>
      <c r="AI36">
        <f t="shared" si="10"/>
        <v>69.732781689497045</v>
      </c>
      <c r="AJ36">
        <f t="shared" si="10"/>
        <v>71.06849985969059</v>
      </c>
      <c r="AK36">
        <f t="shared" si="10"/>
        <v>72.429803457382633</v>
      </c>
      <c r="AL36">
        <f t="shared" si="10"/>
        <v>73.817182566570594</v>
      </c>
      <c r="AM36">
        <f t="shared" si="10"/>
        <v>75.231136658717659</v>
      </c>
      <c r="AN36">
        <f t="shared" si="10"/>
        <v>76.672174772567885</v>
      </c>
      <c r="AO36">
        <f t="shared" si="10"/>
        <v>78.140815697405657</v>
      </c>
      <c r="AP36">
        <f t="shared" si="10"/>
        <v>79.637588159825441</v>
      </c>
      <c r="AQ36">
        <f t="shared" si="10"/>
        <v>81.163031014079024</v>
      </c>
      <c r="AR36">
        <f t="shared" si="10"/>
        <v>82.717693436068927</v>
      </c>
      <c r="AS36">
        <f t="shared" si="10"/>
        <v>84.302135121057631</v>
      </c>
      <c r="AT36">
        <f t="shared" si="10"/>
        <v>85.916926485163899</v>
      </c>
      <c r="AU36">
        <f t="shared" si="10"/>
        <v>87.56264887071876</v>
      </c>
      <c r="AV36">
        <f t="shared" si="10"/>
        <v>89.239894755555042</v>
      </c>
      <c r="AW36">
        <f t="shared" si="10"/>
        <v>90.949267966305754</v>
      </c>
      <c r="AX36">
        <f t="shared" si="10"/>
        <v>92.691383895788221</v>
      </c>
      <c r="AY36">
        <f t="shared" si="10"/>
        <v>94.466869724552126</v>
      </c>
      <c r="AZ36">
        <f t="shared" si="10"/>
        <v>96.276364646671311</v>
      </c>
    </row>
    <row r="37" spans="1:52" x14ac:dyDescent="0.2">
      <c r="A37">
        <v>27</v>
      </c>
      <c r="AC37">
        <f>AB36 * $B$8</f>
        <v>59.912262780225021</v>
      </c>
      <c r="AD37">
        <f t="shared" si="10"/>
        <v>61.05987077855918</v>
      </c>
      <c r="AE37">
        <f t="shared" si="10"/>
        <v>62.229460989828141</v>
      </c>
      <c r="AF37">
        <f t="shared" si="10"/>
        <v>63.421454479139683</v>
      </c>
      <c r="AG37">
        <f t="shared" si="10"/>
        <v>64.636280377023638</v>
      </c>
      <c r="AH37">
        <f t="shared" si="10"/>
        <v>65.874376033923525</v>
      </c>
      <c r="AI37">
        <f t="shared" si="10"/>
        <v>67.136187177647429</v>
      </c>
      <c r="AJ37">
        <f t="shared" si="10"/>
        <v>68.422168073834811</v>
      </c>
      <c r="AK37">
        <f t="shared" si="10"/>
        <v>69.732781689497045</v>
      </c>
      <c r="AL37">
        <f t="shared" si="10"/>
        <v>71.06849985969059</v>
      </c>
      <c r="AM37">
        <f t="shared" si="10"/>
        <v>72.429803457382633</v>
      </c>
      <c r="AN37">
        <f t="shared" si="10"/>
        <v>73.817182566570594</v>
      </c>
      <c r="AO37">
        <f t="shared" si="10"/>
        <v>75.231136658717659</v>
      </c>
      <c r="AP37">
        <f t="shared" si="10"/>
        <v>76.672174772567885</v>
      </c>
      <c r="AQ37">
        <f t="shared" si="10"/>
        <v>78.140815697405657</v>
      </c>
      <c r="AR37">
        <f t="shared" si="10"/>
        <v>79.637588159825441</v>
      </c>
      <c r="AS37">
        <f t="shared" si="10"/>
        <v>81.163031014079024</v>
      </c>
      <c r="AT37">
        <f t="shared" si="10"/>
        <v>82.717693436068927</v>
      </c>
      <c r="AU37">
        <f t="shared" si="10"/>
        <v>84.302135121057631</v>
      </c>
      <c r="AV37">
        <f t="shared" si="10"/>
        <v>85.916926485163899</v>
      </c>
      <c r="AW37">
        <f t="shared" si="10"/>
        <v>87.56264887071876</v>
      </c>
      <c r="AX37">
        <f t="shared" si="10"/>
        <v>89.239894755555042</v>
      </c>
      <c r="AY37">
        <f t="shared" si="10"/>
        <v>90.949267966305754</v>
      </c>
      <c r="AZ37">
        <f t="shared" si="10"/>
        <v>92.691383895788221</v>
      </c>
    </row>
    <row r="38" spans="1:52" x14ac:dyDescent="0.2">
      <c r="A38">
        <v>28</v>
      </c>
      <c r="AD38">
        <f>AC37 * $B$8</f>
        <v>58.786223843551944</v>
      </c>
      <c r="AE38">
        <f t="shared" si="10"/>
        <v>59.912262780225021</v>
      </c>
      <c r="AF38">
        <f t="shared" si="10"/>
        <v>61.05987077855918</v>
      </c>
      <c r="AG38">
        <f t="shared" si="10"/>
        <v>62.229460989828141</v>
      </c>
      <c r="AH38">
        <f t="shared" si="10"/>
        <v>63.421454479139683</v>
      </c>
      <c r="AI38">
        <f t="shared" si="10"/>
        <v>64.636280377023638</v>
      </c>
      <c r="AJ38">
        <f t="shared" si="10"/>
        <v>65.874376033923525</v>
      </c>
      <c r="AK38">
        <f t="shared" si="10"/>
        <v>67.136187177647429</v>
      </c>
      <c r="AL38">
        <f t="shared" si="10"/>
        <v>68.422168073834811</v>
      </c>
      <c r="AM38">
        <f t="shared" si="10"/>
        <v>69.732781689497045</v>
      </c>
      <c r="AN38">
        <f t="shared" si="10"/>
        <v>71.06849985969059</v>
      </c>
      <c r="AO38">
        <f t="shared" si="10"/>
        <v>72.429803457382633</v>
      </c>
      <c r="AP38">
        <f t="shared" si="10"/>
        <v>73.817182566570594</v>
      </c>
      <c r="AQ38">
        <f t="shared" si="10"/>
        <v>75.231136658717659</v>
      </c>
      <c r="AR38">
        <f t="shared" si="10"/>
        <v>76.672174772567885</v>
      </c>
      <c r="AS38">
        <f t="shared" si="10"/>
        <v>78.140815697405657</v>
      </c>
      <c r="AT38">
        <f t="shared" si="10"/>
        <v>79.637588159825441</v>
      </c>
      <c r="AU38">
        <f t="shared" si="10"/>
        <v>81.163031014079024</v>
      </c>
      <c r="AV38">
        <f t="shared" si="10"/>
        <v>82.717693436068927</v>
      </c>
      <c r="AW38">
        <f t="shared" si="10"/>
        <v>84.302135121057631</v>
      </c>
      <c r="AX38">
        <f t="shared" si="10"/>
        <v>85.916926485163899</v>
      </c>
      <c r="AY38">
        <f t="shared" si="10"/>
        <v>87.56264887071876</v>
      </c>
      <c r="AZ38">
        <f t="shared" si="10"/>
        <v>89.239894755555042</v>
      </c>
    </row>
    <row r="39" spans="1:52" x14ac:dyDescent="0.2">
      <c r="A39">
        <v>29</v>
      </c>
      <c r="AE39">
        <f>AD38 * $B$8</f>
        <v>57.68134858236138</v>
      </c>
      <c r="AF39">
        <f t="shared" si="10"/>
        <v>58.786223843551944</v>
      </c>
      <c r="AG39">
        <f t="shared" si="10"/>
        <v>59.912262780225021</v>
      </c>
      <c r="AH39">
        <f t="shared" si="10"/>
        <v>61.05987077855918</v>
      </c>
      <c r="AI39">
        <f t="shared" si="10"/>
        <v>62.229460989828141</v>
      </c>
      <c r="AJ39">
        <f t="shared" si="10"/>
        <v>63.421454479139683</v>
      </c>
      <c r="AK39">
        <f t="shared" si="10"/>
        <v>64.636280377023638</v>
      </c>
      <c r="AL39">
        <f t="shared" si="10"/>
        <v>65.874376033923525</v>
      </c>
      <c r="AM39">
        <f t="shared" si="10"/>
        <v>67.136187177647429</v>
      </c>
      <c r="AN39">
        <f t="shared" si="10"/>
        <v>68.422168073834811</v>
      </c>
      <c r="AO39">
        <f t="shared" si="10"/>
        <v>69.732781689497045</v>
      </c>
      <c r="AP39">
        <f t="shared" si="10"/>
        <v>71.06849985969059</v>
      </c>
      <c r="AQ39">
        <f t="shared" si="10"/>
        <v>72.429803457382633</v>
      </c>
      <c r="AR39">
        <f t="shared" si="10"/>
        <v>73.817182566570594</v>
      </c>
      <c r="AS39">
        <f t="shared" si="10"/>
        <v>75.231136658717659</v>
      </c>
      <c r="AT39">
        <f t="shared" si="10"/>
        <v>76.672174772567885</v>
      </c>
      <c r="AU39">
        <f t="shared" si="10"/>
        <v>78.140815697405657</v>
      </c>
      <c r="AV39">
        <f t="shared" si="10"/>
        <v>79.637588159825441</v>
      </c>
      <c r="AW39">
        <f t="shared" si="10"/>
        <v>81.163031014079024</v>
      </c>
      <c r="AX39">
        <f t="shared" si="10"/>
        <v>82.717693436068927</v>
      </c>
      <c r="AY39">
        <f t="shared" si="10"/>
        <v>84.302135121057631</v>
      </c>
      <c r="AZ39">
        <f t="shared" si="10"/>
        <v>85.916926485163899</v>
      </c>
    </row>
    <row r="40" spans="1:52" x14ac:dyDescent="0.2">
      <c r="A40">
        <v>30</v>
      </c>
      <c r="AF40">
        <f>AE39 * $B$8</f>
        <v>56.59723922962651</v>
      </c>
      <c r="AG40">
        <f t="shared" si="10"/>
        <v>57.68134858236138</v>
      </c>
      <c r="AH40">
        <f t="shared" si="10"/>
        <v>58.786223843551944</v>
      </c>
      <c r="AI40">
        <f t="shared" si="10"/>
        <v>59.912262780225021</v>
      </c>
      <c r="AJ40">
        <f t="shared" si="10"/>
        <v>61.05987077855918</v>
      </c>
      <c r="AK40">
        <f t="shared" si="10"/>
        <v>62.229460989828141</v>
      </c>
      <c r="AL40">
        <f t="shared" si="10"/>
        <v>63.421454479139683</v>
      </c>
      <c r="AM40">
        <f t="shared" si="10"/>
        <v>64.636280377023638</v>
      </c>
      <c r="AN40">
        <f t="shared" si="10"/>
        <v>65.874376033923525</v>
      </c>
      <c r="AO40">
        <f t="shared" si="10"/>
        <v>67.136187177647429</v>
      </c>
      <c r="AP40">
        <f t="shared" si="10"/>
        <v>68.422168073834811</v>
      </c>
      <c r="AQ40">
        <f t="shared" si="10"/>
        <v>69.732781689497045</v>
      </c>
      <c r="AR40">
        <f t="shared" si="10"/>
        <v>71.06849985969059</v>
      </c>
      <c r="AS40">
        <f t="shared" si="10"/>
        <v>72.429803457382633</v>
      </c>
      <c r="AT40">
        <f t="shared" si="10"/>
        <v>73.817182566570594</v>
      </c>
      <c r="AU40">
        <f t="shared" si="10"/>
        <v>75.231136658717659</v>
      </c>
      <c r="AV40">
        <f t="shared" si="10"/>
        <v>76.672174772567885</v>
      </c>
      <c r="AW40">
        <f t="shared" si="10"/>
        <v>78.140815697405657</v>
      </c>
      <c r="AX40">
        <f t="shared" si="10"/>
        <v>79.637588159825441</v>
      </c>
      <c r="AY40">
        <f t="shared" si="10"/>
        <v>81.163031014079024</v>
      </c>
      <c r="AZ40">
        <f t="shared" si="10"/>
        <v>82.717693436068927</v>
      </c>
    </row>
    <row r="41" spans="1:52" x14ac:dyDescent="0.2">
      <c r="A41">
        <v>31</v>
      </c>
      <c r="AG41">
        <f>AF40 * $B$8</f>
        <v>55.533505494271822</v>
      </c>
      <c r="AH41">
        <f t="shared" si="10"/>
        <v>56.59723922962651</v>
      </c>
      <c r="AI41">
        <f t="shared" si="10"/>
        <v>57.68134858236138</v>
      </c>
      <c r="AJ41">
        <f t="shared" si="10"/>
        <v>58.786223843551944</v>
      </c>
      <c r="AK41">
        <f t="shared" si="10"/>
        <v>59.912262780225021</v>
      </c>
      <c r="AL41">
        <f t="shared" si="10"/>
        <v>61.05987077855918</v>
      </c>
      <c r="AM41">
        <f t="shared" si="10"/>
        <v>62.229460989828141</v>
      </c>
      <c r="AN41">
        <f t="shared" si="10"/>
        <v>63.421454479139683</v>
      </c>
      <c r="AO41">
        <f t="shared" si="10"/>
        <v>64.636280377023638</v>
      </c>
      <c r="AP41">
        <f t="shared" si="10"/>
        <v>65.874376033923525</v>
      </c>
      <c r="AQ41">
        <f t="shared" si="10"/>
        <v>67.136187177647429</v>
      </c>
      <c r="AR41">
        <f t="shared" si="10"/>
        <v>68.422168073834811</v>
      </c>
      <c r="AS41">
        <f t="shared" si="10"/>
        <v>69.732781689497045</v>
      </c>
      <c r="AT41">
        <f t="shared" si="10"/>
        <v>71.06849985969059</v>
      </c>
      <c r="AU41">
        <f t="shared" si="10"/>
        <v>72.429803457382633</v>
      </c>
      <c r="AV41">
        <f t="shared" si="10"/>
        <v>73.817182566570594</v>
      </c>
      <c r="AW41">
        <f t="shared" si="10"/>
        <v>75.231136658717659</v>
      </c>
      <c r="AX41">
        <f t="shared" si="10"/>
        <v>76.672174772567885</v>
      </c>
      <c r="AY41">
        <f t="shared" si="10"/>
        <v>78.140815697405657</v>
      </c>
      <c r="AZ41">
        <f t="shared" si="10"/>
        <v>79.637588159825441</v>
      </c>
    </row>
    <row r="42" spans="1:52" x14ac:dyDescent="0.2">
      <c r="A42">
        <v>32</v>
      </c>
      <c r="AH42">
        <f>AG41 * $B$8</f>
        <v>54.48976442066413</v>
      </c>
      <c r="AI42">
        <f t="shared" si="10"/>
        <v>55.533505494271822</v>
      </c>
      <c r="AJ42">
        <f t="shared" si="10"/>
        <v>56.59723922962651</v>
      </c>
      <c r="AK42">
        <f t="shared" si="10"/>
        <v>57.68134858236138</v>
      </c>
      <c r="AL42">
        <f t="shared" si="10"/>
        <v>58.786223843551944</v>
      </c>
      <c r="AM42">
        <f t="shared" si="10"/>
        <v>59.912262780225021</v>
      </c>
      <c r="AN42">
        <f t="shared" si="10"/>
        <v>61.05987077855918</v>
      </c>
      <c r="AO42">
        <f t="shared" si="10"/>
        <v>62.229460989828141</v>
      </c>
      <c r="AP42">
        <f t="shared" si="10"/>
        <v>63.421454479139683</v>
      </c>
      <c r="AQ42">
        <f t="shared" si="10"/>
        <v>64.636280377023638</v>
      </c>
      <c r="AR42">
        <f t="shared" si="10"/>
        <v>65.874376033923525</v>
      </c>
      <c r="AS42">
        <f t="shared" si="10"/>
        <v>67.136187177647429</v>
      </c>
      <c r="AT42">
        <f t="shared" si="10"/>
        <v>68.422168073834811</v>
      </c>
      <c r="AU42">
        <f t="shared" si="10"/>
        <v>69.732781689497045</v>
      </c>
      <c r="AV42">
        <f t="shared" si="10"/>
        <v>71.06849985969059</v>
      </c>
      <c r="AW42">
        <f t="shared" si="10"/>
        <v>72.429803457382633</v>
      </c>
      <c r="AX42">
        <f t="shared" si="10"/>
        <v>73.817182566570594</v>
      </c>
      <c r="AY42">
        <f t="shared" si="10"/>
        <v>75.231136658717659</v>
      </c>
      <c r="AZ42">
        <f t="shared" si="10"/>
        <v>76.672174772567885</v>
      </c>
    </row>
    <row r="43" spans="1:52" x14ac:dyDescent="0.2">
      <c r="A43">
        <v>33</v>
      </c>
      <c r="AI43">
        <f>AH42 * $B$8</f>
        <v>53.465640250744393</v>
      </c>
      <c r="AJ43">
        <f t="shared" si="10"/>
        <v>54.48976442066413</v>
      </c>
      <c r="AK43">
        <f t="shared" si="10"/>
        <v>55.533505494271822</v>
      </c>
      <c r="AL43">
        <f t="shared" ref="AL43:AZ43" si="11">AK43 * $A$8</f>
        <v>56.59723922962651</v>
      </c>
      <c r="AM43">
        <f t="shared" si="11"/>
        <v>57.68134858236138</v>
      </c>
      <c r="AN43">
        <f t="shared" si="11"/>
        <v>58.786223843551944</v>
      </c>
      <c r="AO43">
        <f t="shared" si="11"/>
        <v>59.912262780225021</v>
      </c>
      <c r="AP43">
        <f t="shared" si="11"/>
        <v>61.05987077855918</v>
      </c>
      <c r="AQ43">
        <f t="shared" si="11"/>
        <v>62.229460989828141</v>
      </c>
      <c r="AR43">
        <f t="shared" si="11"/>
        <v>63.421454479139683</v>
      </c>
      <c r="AS43">
        <f t="shared" si="11"/>
        <v>64.636280377023638</v>
      </c>
      <c r="AT43">
        <f t="shared" si="11"/>
        <v>65.874376033923525</v>
      </c>
      <c r="AU43">
        <f t="shared" si="11"/>
        <v>67.136187177647429</v>
      </c>
      <c r="AV43">
        <f t="shared" si="11"/>
        <v>68.422168073834811</v>
      </c>
      <c r="AW43">
        <f t="shared" si="11"/>
        <v>69.732781689497045</v>
      </c>
      <c r="AX43">
        <f t="shared" si="11"/>
        <v>71.06849985969059</v>
      </c>
      <c r="AY43">
        <f t="shared" si="11"/>
        <v>72.429803457382633</v>
      </c>
      <c r="AZ43">
        <f t="shared" si="11"/>
        <v>73.817182566570594</v>
      </c>
    </row>
    <row r="44" spans="1:52" x14ac:dyDescent="0.2">
      <c r="A44">
        <v>34</v>
      </c>
      <c r="AJ44">
        <f>AI43 * $B$8</f>
        <v>52.460764288750767</v>
      </c>
      <c r="AK44">
        <f t="shared" ref="AK44:AZ58" si="12">AJ44 * $A$8</f>
        <v>53.465640250744393</v>
      </c>
      <c r="AL44">
        <f t="shared" si="12"/>
        <v>54.48976442066413</v>
      </c>
      <c r="AM44">
        <f t="shared" si="12"/>
        <v>55.533505494271822</v>
      </c>
      <c r="AN44">
        <f t="shared" si="12"/>
        <v>56.59723922962651</v>
      </c>
      <c r="AO44">
        <f t="shared" si="12"/>
        <v>57.68134858236138</v>
      </c>
      <c r="AP44">
        <f t="shared" si="12"/>
        <v>58.786223843551944</v>
      </c>
      <c r="AQ44">
        <f t="shared" si="12"/>
        <v>59.912262780225021</v>
      </c>
      <c r="AR44">
        <f t="shared" si="12"/>
        <v>61.05987077855918</v>
      </c>
      <c r="AS44">
        <f t="shared" si="12"/>
        <v>62.229460989828141</v>
      </c>
      <c r="AT44">
        <f t="shared" si="12"/>
        <v>63.421454479139683</v>
      </c>
      <c r="AU44">
        <f t="shared" si="12"/>
        <v>64.636280377023638</v>
      </c>
      <c r="AV44">
        <f t="shared" si="12"/>
        <v>65.874376033923525</v>
      </c>
      <c r="AW44">
        <f t="shared" si="12"/>
        <v>67.136187177647429</v>
      </c>
      <c r="AX44">
        <f t="shared" si="12"/>
        <v>68.422168073834811</v>
      </c>
      <c r="AY44">
        <f t="shared" si="12"/>
        <v>69.732781689497045</v>
      </c>
      <c r="AZ44">
        <f t="shared" si="12"/>
        <v>71.06849985969059</v>
      </c>
    </row>
    <row r="45" spans="1:52" x14ac:dyDescent="0.2">
      <c r="A45">
        <v>35</v>
      </c>
      <c r="AK45">
        <f>AJ44 * $B$8</f>
        <v>51.474774768484146</v>
      </c>
      <c r="AL45">
        <f t="shared" si="12"/>
        <v>52.460764288750767</v>
      </c>
      <c r="AM45">
        <f t="shared" si="12"/>
        <v>53.465640250744393</v>
      </c>
      <c r="AN45">
        <f t="shared" si="12"/>
        <v>54.48976442066413</v>
      </c>
      <c r="AO45">
        <f t="shared" si="12"/>
        <v>55.533505494271822</v>
      </c>
      <c r="AP45">
        <f t="shared" si="12"/>
        <v>56.59723922962651</v>
      </c>
      <c r="AQ45">
        <f t="shared" si="12"/>
        <v>57.68134858236138</v>
      </c>
      <c r="AR45">
        <f t="shared" si="12"/>
        <v>58.786223843551944</v>
      </c>
      <c r="AS45">
        <f t="shared" si="12"/>
        <v>59.912262780225021</v>
      </c>
      <c r="AT45">
        <f t="shared" si="12"/>
        <v>61.05987077855918</v>
      </c>
      <c r="AU45">
        <f t="shared" si="12"/>
        <v>62.229460989828141</v>
      </c>
      <c r="AV45">
        <f t="shared" si="12"/>
        <v>63.421454479139683</v>
      </c>
      <c r="AW45">
        <f t="shared" si="12"/>
        <v>64.636280377023638</v>
      </c>
      <c r="AX45">
        <f t="shared" si="12"/>
        <v>65.874376033923525</v>
      </c>
      <c r="AY45">
        <f t="shared" si="12"/>
        <v>67.136187177647429</v>
      </c>
      <c r="AZ45">
        <f t="shared" si="12"/>
        <v>68.422168073834811</v>
      </c>
    </row>
    <row r="46" spans="1:52" x14ac:dyDescent="0.2">
      <c r="A46">
        <v>36</v>
      </c>
      <c r="AL46">
        <f>AK45 * $B$8</f>
        <v>50.507316723068421</v>
      </c>
      <c r="AM46">
        <f t="shared" si="12"/>
        <v>51.474774768484146</v>
      </c>
      <c r="AN46">
        <f t="shared" si="12"/>
        <v>52.460764288750767</v>
      </c>
      <c r="AO46">
        <f t="shared" si="12"/>
        <v>53.465640250744393</v>
      </c>
      <c r="AP46">
        <f t="shared" si="12"/>
        <v>54.48976442066413</v>
      </c>
      <c r="AQ46">
        <f t="shared" si="12"/>
        <v>55.533505494271822</v>
      </c>
      <c r="AR46">
        <f t="shared" si="12"/>
        <v>56.59723922962651</v>
      </c>
      <c r="AS46">
        <f t="shared" si="12"/>
        <v>57.68134858236138</v>
      </c>
      <c r="AT46">
        <f t="shared" si="12"/>
        <v>58.786223843551944</v>
      </c>
      <c r="AU46">
        <f t="shared" si="12"/>
        <v>59.912262780225021</v>
      </c>
      <c r="AV46">
        <f t="shared" si="12"/>
        <v>61.05987077855918</v>
      </c>
      <c r="AW46">
        <f t="shared" si="12"/>
        <v>62.229460989828141</v>
      </c>
      <c r="AX46">
        <f t="shared" si="12"/>
        <v>63.421454479139683</v>
      </c>
      <c r="AY46">
        <f t="shared" si="12"/>
        <v>64.636280377023638</v>
      </c>
      <c r="AZ46">
        <f t="shared" si="12"/>
        <v>65.874376033923525</v>
      </c>
    </row>
    <row r="47" spans="1:52" x14ac:dyDescent="0.2">
      <c r="A47">
        <v>37</v>
      </c>
      <c r="AM47">
        <f>AL46 * $B$8</f>
        <v>49.558041857158564</v>
      </c>
      <c r="AN47">
        <f t="shared" si="12"/>
        <v>50.507316723068421</v>
      </c>
      <c r="AO47">
        <f t="shared" si="12"/>
        <v>51.474774768484146</v>
      </c>
      <c r="AP47">
        <f t="shared" si="12"/>
        <v>52.460764288750767</v>
      </c>
      <c r="AQ47">
        <f t="shared" si="12"/>
        <v>53.465640250744393</v>
      </c>
      <c r="AR47">
        <f t="shared" si="12"/>
        <v>54.48976442066413</v>
      </c>
      <c r="AS47">
        <f t="shared" si="12"/>
        <v>55.533505494271822</v>
      </c>
      <c r="AT47">
        <f t="shared" si="12"/>
        <v>56.59723922962651</v>
      </c>
      <c r="AU47">
        <f t="shared" si="12"/>
        <v>57.68134858236138</v>
      </c>
      <c r="AV47">
        <f t="shared" si="12"/>
        <v>58.786223843551944</v>
      </c>
      <c r="AW47">
        <f t="shared" si="12"/>
        <v>59.912262780225021</v>
      </c>
      <c r="AX47">
        <f t="shared" si="12"/>
        <v>61.05987077855918</v>
      </c>
      <c r="AY47">
        <f t="shared" si="12"/>
        <v>62.229460989828141</v>
      </c>
      <c r="AZ47">
        <f t="shared" si="12"/>
        <v>63.421454479139683</v>
      </c>
    </row>
    <row r="48" spans="1:52" x14ac:dyDescent="0.2">
      <c r="A48">
        <v>38</v>
      </c>
      <c r="AN48">
        <f>AM47 * $B$8</f>
        <v>48.626608421550557</v>
      </c>
      <c r="AO48">
        <f t="shared" si="12"/>
        <v>49.558041857158564</v>
      </c>
      <c r="AP48">
        <f t="shared" si="12"/>
        <v>50.507316723068421</v>
      </c>
      <c r="AQ48">
        <f t="shared" si="12"/>
        <v>51.474774768484146</v>
      </c>
      <c r="AR48">
        <f t="shared" si="12"/>
        <v>52.460764288750767</v>
      </c>
      <c r="AS48">
        <f t="shared" si="12"/>
        <v>53.465640250744393</v>
      </c>
      <c r="AT48">
        <f t="shared" si="12"/>
        <v>54.48976442066413</v>
      </c>
      <c r="AU48">
        <f t="shared" si="12"/>
        <v>55.533505494271822</v>
      </c>
      <c r="AV48">
        <f t="shared" si="12"/>
        <v>56.59723922962651</v>
      </c>
      <c r="AW48">
        <f t="shared" si="12"/>
        <v>57.68134858236138</v>
      </c>
      <c r="AX48">
        <f t="shared" si="12"/>
        <v>58.786223843551944</v>
      </c>
      <c r="AY48">
        <f t="shared" si="12"/>
        <v>59.912262780225021</v>
      </c>
      <c r="AZ48">
        <f t="shared" si="12"/>
        <v>61.05987077855918</v>
      </c>
    </row>
    <row r="49" spans="1:52" x14ac:dyDescent="0.2">
      <c r="A49">
        <v>39</v>
      </c>
      <c r="AO49">
        <f>AN48 * $B$8</f>
        <v>47.712681090147981</v>
      </c>
      <c r="AP49">
        <f t="shared" si="12"/>
        <v>48.626608421550557</v>
      </c>
      <c r="AQ49">
        <f t="shared" si="12"/>
        <v>49.558041857158564</v>
      </c>
      <c r="AR49">
        <f t="shared" si="12"/>
        <v>50.507316723068421</v>
      </c>
      <c r="AS49">
        <f t="shared" si="12"/>
        <v>51.474774768484146</v>
      </c>
      <c r="AT49">
        <f t="shared" si="12"/>
        <v>52.460764288750767</v>
      </c>
      <c r="AU49">
        <f t="shared" si="12"/>
        <v>53.465640250744393</v>
      </c>
      <c r="AV49">
        <f t="shared" si="12"/>
        <v>54.48976442066413</v>
      </c>
      <c r="AW49">
        <f t="shared" si="12"/>
        <v>55.533505494271822</v>
      </c>
      <c r="AX49">
        <f t="shared" si="12"/>
        <v>56.59723922962651</v>
      </c>
      <c r="AY49">
        <f t="shared" si="12"/>
        <v>57.68134858236138</v>
      </c>
      <c r="AZ49">
        <f t="shared" si="12"/>
        <v>58.786223843551944</v>
      </c>
    </row>
    <row r="50" spans="1:52" x14ac:dyDescent="0.2">
      <c r="A50">
        <v>40</v>
      </c>
      <c r="AP50">
        <f>AO49 * $B$8</f>
        <v>46.815930839240998</v>
      </c>
      <c r="AQ50">
        <f t="shared" si="12"/>
        <v>47.712681090147981</v>
      </c>
      <c r="AR50">
        <f t="shared" si="12"/>
        <v>48.626608421550557</v>
      </c>
      <c r="AS50">
        <f t="shared" si="12"/>
        <v>49.558041857158564</v>
      </c>
      <c r="AT50">
        <f t="shared" si="12"/>
        <v>50.507316723068421</v>
      </c>
      <c r="AU50">
        <f t="shared" si="12"/>
        <v>51.474774768484146</v>
      </c>
      <c r="AV50">
        <f t="shared" si="12"/>
        <v>52.460764288750767</v>
      </c>
      <c r="AW50">
        <f t="shared" si="12"/>
        <v>53.465640250744393</v>
      </c>
      <c r="AX50">
        <f t="shared" si="12"/>
        <v>54.48976442066413</v>
      </c>
      <c r="AY50">
        <f t="shared" si="12"/>
        <v>55.533505494271822</v>
      </c>
      <c r="AZ50">
        <f t="shared" si="12"/>
        <v>56.59723922962651</v>
      </c>
    </row>
    <row r="51" spans="1:52" x14ac:dyDescent="0.2">
      <c r="A51">
        <v>41</v>
      </c>
      <c r="AQ51">
        <f>AP50 * $B$8</f>
        <v>45.936034829054265</v>
      </c>
      <c r="AR51">
        <f t="shared" si="12"/>
        <v>46.815930839240998</v>
      </c>
      <c r="AS51">
        <f t="shared" si="12"/>
        <v>47.712681090147981</v>
      </c>
      <c r="AT51">
        <f t="shared" si="12"/>
        <v>48.626608421550557</v>
      </c>
      <c r="AU51">
        <f t="shared" si="12"/>
        <v>49.558041857158564</v>
      </c>
      <c r="AV51">
        <f t="shared" si="12"/>
        <v>50.507316723068421</v>
      </c>
      <c r="AW51">
        <f t="shared" si="12"/>
        <v>51.474774768484146</v>
      </c>
      <c r="AX51">
        <f t="shared" si="12"/>
        <v>52.460764288750767</v>
      </c>
      <c r="AY51">
        <f t="shared" si="12"/>
        <v>53.465640250744393</v>
      </c>
      <c r="AZ51">
        <f t="shared" si="12"/>
        <v>54.48976442066413</v>
      </c>
    </row>
    <row r="52" spans="1:52" x14ac:dyDescent="0.2">
      <c r="A52">
        <v>42</v>
      </c>
      <c r="AR52">
        <f>AQ51 * $B$8</f>
        <v>45.072676287521119</v>
      </c>
      <c r="AS52">
        <f t="shared" si="12"/>
        <v>45.936034829054265</v>
      </c>
      <c r="AT52">
        <f t="shared" si="12"/>
        <v>46.815930839240998</v>
      </c>
      <c r="AU52">
        <f t="shared" si="12"/>
        <v>47.712681090147981</v>
      </c>
      <c r="AV52">
        <f t="shared" si="12"/>
        <v>48.626608421550557</v>
      </c>
      <c r="AW52">
        <f t="shared" si="12"/>
        <v>49.558041857158564</v>
      </c>
      <c r="AX52">
        <f t="shared" si="12"/>
        <v>50.507316723068421</v>
      </c>
      <c r="AY52">
        <f t="shared" si="12"/>
        <v>51.474774768484146</v>
      </c>
      <c r="AZ52">
        <f t="shared" si="12"/>
        <v>52.460764288750767</v>
      </c>
    </row>
    <row r="53" spans="1:52" x14ac:dyDescent="0.2">
      <c r="A53">
        <v>43</v>
      </c>
      <c r="AS53">
        <f>AR52 * $B$8</f>
        <v>44.225544396242228</v>
      </c>
      <c r="AT53">
        <f t="shared" si="12"/>
        <v>45.072676287521119</v>
      </c>
      <c r="AU53">
        <f t="shared" si="12"/>
        <v>45.936034829054265</v>
      </c>
      <c r="AV53">
        <f t="shared" si="12"/>
        <v>46.815930839240998</v>
      </c>
      <c r="AW53">
        <f t="shared" si="12"/>
        <v>47.712681090147981</v>
      </c>
      <c r="AX53">
        <f t="shared" si="12"/>
        <v>48.626608421550557</v>
      </c>
      <c r="AY53">
        <f t="shared" si="12"/>
        <v>49.558041857158564</v>
      </c>
      <c r="AZ53">
        <f t="shared" si="12"/>
        <v>50.507316723068421</v>
      </c>
    </row>
    <row r="54" spans="1:52" x14ac:dyDescent="0.2">
      <c r="A54">
        <v>44</v>
      </c>
      <c r="AT54">
        <f>AS53 * $B$8</f>
        <v>43.394334178587592</v>
      </c>
      <c r="AU54">
        <f t="shared" si="12"/>
        <v>44.225544396242228</v>
      </c>
      <c r="AV54">
        <f t="shared" si="12"/>
        <v>45.072676287521119</v>
      </c>
      <c r="AW54">
        <f t="shared" si="12"/>
        <v>45.936034829054265</v>
      </c>
      <c r="AX54">
        <f t="shared" si="12"/>
        <v>46.815930839240998</v>
      </c>
      <c r="AY54">
        <f t="shared" si="12"/>
        <v>47.712681090147981</v>
      </c>
      <c r="AZ54">
        <f t="shared" si="12"/>
        <v>48.626608421550557</v>
      </c>
    </row>
    <row r="55" spans="1:52" x14ac:dyDescent="0.2">
      <c r="A55">
        <v>45</v>
      </c>
      <c r="AU55">
        <f>AT54 * $B$8</f>
        <v>42.578746389901681</v>
      </c>
      <c r="AV55">
        <f t="shared" si="12"/>
        <v>43.394334178587592</v>
      </c>
      <c r="AW55">
        <f t="shared" si="12"/>
        <v>44.225544396242228</v>
      </c>
      <c r="AX55">
        <f t="shared" si="12"/>
        <v>45.072676287521119</v>
      </c>
      <c r="AY55">
        <f t="shared" si="12"/>
        <v>45.936034829054265</v>
      </c>
      <c r="AZ55">
        <f t="shared" si="12"/>
        <v>46.815930839240998</v>
      </c>
    </row>
    <row r="56" spans="1:52" x14ac:dyDescent="0.2">
      <c r="A56">
        <v>46</v>
      </c>
      <c r="AV56">
        <f>AU55 * $B$8</f>
        <v>41.778487409772112</v>
      </c>
      <c r="AW56">
        <f t="shared" si="12"/>
        <v>42.578746389901681</v>
      </c>
      <c r="AX56">
        <f t="shared" si="12"/>
        <v>43.394334178587592</v>
      </c>
      <c r="AY56">
        <f t="shared" si="12"/>
        <v>44.225544396242228</v>
      </c>
      <c r="AZ56">
        <f t="shared" si="12"/>
        <v>45.072676287521119</v>
      </c>
    </row>
    <row r="57" spans="1:52" x14ac:dyDescent="0.2">
      <c r="A57">
        <v>47</v>
      </c>
      <c r="AW57">
        <f>AV56 * $B$8</f>
        <v>40.993269136323143</v>
      </c>
      <c r="AX57">
        <f t="shared" si="12"/>
        <v>41.778487409772112</v>
      </c>
      <c r="AY57">
        <f t="shared" si="12"/>
        <v>42.578746389901681</v>
      </c>
      <c r="AZ57">
        <f t="shared" si="12"/>
        <v>43.394334178587592</v>
      </c>
    </row>
    <row r="58" spans="1:52" x14ac:dyDescent="0.2">
      <c r="A58">
        <v>48</v>
      </c>
      <c r="AX58">
        <f>AW57 * $B$8</f>
        <v>40.222808882495869</v>
      </c>
      <c r="AY58">
        <f t="shared" si="12"/>
        <v>40.993269136323143</v>
      </c>
      <c r="AZ58">
        <f t="shared" si="12"/>
        <v>41.778487409772112</v>
      </c>
    </row>
    <row r="59" spans="1:52" x14ac:dyDescent="0.2">
      <c r="A59">
        <v>49</v>
      </c>
      <c r="AY59">
        <f>AX58 * $B$8</f>
        <v>39.466829274277842</v>
      </c>
      <c r="AZ59">
        <f t="shared" ref="AZ59" si="13">AY59 * $A$8</f>
        <v>40.222808882495869</v>
      </c>
    </row>
    <row r="60" spans="1:52" x14ac:dyDescent="0.2">
      <c r="A60">
        <v>50</v>
      </c>
      <c r="AZ60">
        <f>AY59 * $B$8</f>
        <v>38.725058150845427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workbookViewId="0"/>
  </sheetViews>
  <sheetFormatPr baseColWidth="10" defaultRowHeight="16" x14ac:dyDescent="0.2"/>
  <sheetData>
    <row r="1" spans="1:52" x14ac:dyDescent="0.2">
      <c r="B1">
        <f>B2 * DiscreteBarrier_SPOT!$E$5</f>
        <v>0</v>
      </c>
      <c r="C1">
        <f>C2 * DiscreteBarrier_SPOT!$E$5</f>
        <v>4.0000000000000001E-3</v>
      </c>
      <c r="D1">
        <f>D2 * DiscreteBarrier_SPOT!$E$5</f>
        <v>8.0000000000000002E-3</v>
      </c>
      <c r="E1">
        <f>E2 * DiscreteBarrier_SPOT!$E$5</f>
        <v>1.2E-2</v>
      </c>
      <c r="F1">
        <f>F2 * DiscreteBarrier_SPOT!$E$5</f>
        <v>1.6E-2</v>
      </c>
      <c r="G1">
        <f>G2 * DiscreteBarrier_SPOT!$E$5</f>
        <v>0.02</v>
      </c>
      <c r="H1">
        <f>H2 * DiscreteBarrier_SPOT!$E$5</f>
        <v>2.4E-2</v>
      </c>
      <c r="I1">
        <f>I2 * DiscreteBarrier_SPOT!$E$5</f>
        <v>2.8000000000000001E-2</v>
      </c>
      <c r="J1">
        <f>J2 * DiscreteBarrier_SPOT!$E$5</f>
        <v>3.2000000000000001E-2</v>
      </c>
      <c r="K1">
        <f>K2 * DiscreteBarrier_SPOT!$E$5</f>
        <v>3.6000000000000004E-2</v>
      </c>
      <c r="L1" s="2">
        <f>L2 * DiscreteBarrier_SPOT!$E$5</f>
        <v>0.04</v>
      </c>
      <c r="M1">
        <f>M2 * DiscreteBarrier_SPOT!$E$5</f>
        <v>4.3999999999999997E-2</v>
      </c>
      <c r="N1">
        <f>N2 * DiscreteBarrier_SPOT!$E$5</f>
        <v>4.8000000000000001E-2</v>
      </c>
      <c r="O1">
        <f>O2 * DiscreteBarrier_SPOT!$E$5</f>
        <v>5.2000000000000005E-2</v>
      </c>
      <c r="P1">
        <f>P2 * DiscreteBarrier_SPOT!$E$5</f>
        <v>5.6000000000000001E-2</v>
      </c>
      <c r="Q1">
        <f>Q2 * DiscreteBarrier_SPOT!$E$5</f>
        <v>0.06</v>
      </c>
      <c r="R1">
        <f>R2 * DiscreteBarrier_SPOT!$E$5</f>
        <v>6.4000000000000001E-2</v>
      </c>
      <c r="S1">
        <f>S2 * DiscreteBarrier_SPOT!$E$5</f>
        <v>6.8000000000000005E-2</v>
      </c>
      <c r="T1">
        <f>T2 * DiscreteBarrier_SPOT!$E$5</f>
        <v>7.2000000000000008E-2</v>
      </c>
      <c r="U1">
        <f>U2 * DiscreteBarrier_SPOT!$E$5</f>
        <v>7.5999999999999998E-2</v>
      </c>
      <c r="V1" s="2">
        <f>V2 * DiscreteBarrier_SPOT!$E$5</f>
        <v>0.08</v>
      </c>
      <c r="W1">
        <f>W2 * DiscreteBarrier_SPOT!$E$5</f>
        <v>8.4000000000000005E-2</v>
      </c>
      <c r="X1">
        <f>X2 * DiscreteBarrier_SPOT!$E$5</f>
        <v>8.7999999999999995E-2</v>
      </c>
      <c r="Y1">
        <f>Y2 * DiscreteBarrier_SPOT!$E$5</f>
        <v>9.1999999999999998E-2</v>
      </c>
      <c r="Z1">
        <f>Z2 * DiscreteBarrier_SPOT!$E$5</f>
        <v>9.6000000000000002E-2</v>
      </c>
      <c r="AA1">
        <f>AA2 * DiscreteBarrier_SPOT!$E$5</f>
        <v>0.1</v>
      </c>
      <c r="AB1">
        <f>AB2 * DiscreteBarrier_SPOT!$E$5</f>
        <v>0.10400000000000001</v>
      </c>
      <c r="AC1">
        <f>AC2 * DiscreteBarrier_SPOT!$E$5</f>
        <v>0.108</v>
      </c>
      <c r="AD1">
        <f>AD2 * DiscreteBarrier_SPOT!$E$5</f>
        <v>0.112</v>
      </c>
      <c r="AE1">
        <f>AE2 * DiscreteBarrier_SPOT!$E$5</f>
        <v>0.11600000000000001</v>
      </c>
      <c r="AF1" s="2">
        <f>AF2 * DiscreteBarrier_SPOT!$E$5</f>
        <v>0.12</v>
      </c>
      <c r="AG1">
        <f>AG2 * DiscreteBarrier_SPOT!$E$5</f>
        <v>0.124</v>
      </c>
      <c r="AH1">
        <f>AH2 * DiscreteBarrier_SPOT!$E$5</f>
        <v>0.128</v>
      </c>
      <c r="AI1">
        <f>AI2 * DiscreteBarrier_SPOT!$E$5</f>
        <v>0.13200000000000001</v>
      </c>
      <c r="AJ1">
        <f>AJ2 * DiscreteBarrier_SPOT!$E$5</f>
        <v>0.13600000000000001</v>
      </c>
      <c r="AK1">
        <f>AK2 * DiscreteBarrier_SPOT!$E$5</f>
        <v>0.14000000000000001</v>
      </c>
      <c r="AL1">
        <f>AL2 * DiscreteBarrier_SPOT!$E$5</f>
        <v>0.14400000000000002</v>
      </c>
      <c r="AM1">
        <f>AM2 * DiscreteBarrier_SPOT!$E$5</f>
        <v>0.14799999999999999</v>
      </c>
      <c r="AN1">
        <f>AN2 * DiscreteBarrier_SPOT!$E$5</f>
        <v>0.152</v>
      </c>
      <c r="AO1">
        <f>AO2 * DiscreteBarrier_SPOT!$E$5</f>
        <v>0.156</v>
      </c>
      <c r="AP1" s="2">
        <f>AP2 * DiscreteBarrier_SPOT!$E$5</f>
        <v>0.16</v>
      </c>
      <c r="AQ1">
        <f>AQ2 * DiscreteBarrier_SPOT!$E$5</f>
        <v>0.16400000000000001</v>
      </c>
      <c r="AR1">
        <f>AR2 * DiscreteBarrier_SPOT!$E$5</f>
        <v>0.16800000000000001</v>
      </c>
      <c r="AS1">
        <f>AS2 * DiscreteBarrier_SPOT!$E$5</f>
        <v>0.17200000000000001</v>
      </c>
      <c r="AT1">
        <f>AT2 * DiscreteBarrier_SPOT!$E$5</f>
        <v>0.17599999999999999</v>
      </c>
      <c r="AU1">
        <f>AU2 * DiscreteBarrier_SPOT!$E$5</f>
        <v>0.18</v>
      </c>
      <c r="AV1">
        <f>AV2 * DiscreteBarrier_SPOT!$E$5</f>
        <v>0.184</v>
      </c>
      <c r="AW1">
        <f>AW2 * DiscreteBarrier_SPOT!$E$5</f>
        <v>0.188</v>
      </c>
      <c r="AX1">
        <f>AX2 * DiscreteBarrier_SPOT!$E$5</f>
        <v>0.192</v>
      </c>
      <c r="AY1">
        <f>AY2 * DiscreteBarrier_SPOT!$E$5</f>
        <v>0.19600000000000001</v>
      </c>
      <c r="AZ1">
        <f>AZ2 * DiscreteBarrier_SPOT!$E$5</f>
        <v>0.2</v>
      </c>
    </row>
    <row r="2" spans="1:52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2">
      <c r="A3">
        <v>0</v>
      </c>
      <c r="B3">
        <f>EXP(-DiscreteBarrier_SPOT!$B$2 * DiscreteBarrier_SPOT!$E$5) * (DiscreteBarrier_SPOT!$C$8 * DiscreteBarrier!C3 + (1 - DiscreteBarrier_SPOT!$C$8) * DiscreteBarrier!C4)</f>
        <v>5.7873287584195463</v>
      </c>
      <c r="C3">
        <f>EXP(-DiscreteBarrier_SPOT!$B$2 * DiscreteBarrier_SPOT!$E$5) * (DiscreteBarrier_SPOT!$C$8 * DiscreteBarrier!D3 + (1 - DiscreteBarrier_SPOT!$C$8) * DiscreteBarrier!D4)</f>
        <v>7.039130117244234</v>
      </c>
      <c r="D3">
        <f>EXP(-DiscreteBarrier_SPOT!$B$2 * DiscreteBarrier_SPOT!$E$5) * (DiscreteBarrier_SPOT!$C$8 * DiscreteBarrier!E3 + (1 - DiscreteBarrier_SPOT!$C$8) * DiscreteBarrier!E4)</f>
        <v>8.3944867393723577</v>
      </c>
      <c r="E3">
        <f>EXP(-DiscreteBarrier_SPOT!$B$2 * DiscreteBarrier_SPOT!$E$5) * (DiscreteBarrier_SPOT!$C$8 * DiscreteBarrier!F3 + (1 - DiscreteBarrier_SPOT!$C$8) * DiscreteBarrier!F4)</f>
        <v>9.8408925520317378</v>
      </c>
      <c r="F3">
        <f>EXP(-DiscreteBarrier_SPOT!$B$2 * DiscreteBarrier_SPOT!$E$5) * (DiscreteBarrier_SPOT!$C$8 * DiscreteBarrier!G3 + (1 - DiscreteBarrier_SPOT!$C$8) * DiscreteBarrier!G4)</f>
        <v>11.377866868017598</v>
      </c>
      <c r="G3">
        <f>EXP(-DiscreteBarrier_SPOT!$B$2 * DiscreteBarrier_SPOT!$E$5) * (DiscreteBarrier_SPOT!$C$8 * DiscreteBarrier!H3 + (1 - DiscreteBarrier_SPOT!$C$8) * DiscreteBarrier!H4)</f>
        <v>13.014422317604783</v>
      </c>
      <c r="H3">
        <f>EXP(-DiscreteBarrier_SPOT!$B$2 * DiscreteBarrier_SPOT!$E$5) * (DiscreteBarrier_SPOT!$C$8 * DiscreteBarrier!I3 + (1 - DiscreteBarrier_SPOT!$C$8) * DiscreteBarrier!I4)</f>
        <v>14.757277986077112</v>
      </c>
      <c r="I3">
        <f>EXP(-DiscreteBarrier_SPOT!$B$2 * DiscreteBarrier_SPOT!$E$5) * (DiscreteBarrier_SPOT!$C$8 * DiscreteBarrier!J3 + (1 - DiscreteBarrier_SPOT!$C$8) * DiscreteBarrier!J4)</f>
        <v>16.602119718384284</v>
      </c>
      <c r="J3">
        <f>EXP(-DiscreteBarrier_SPOT!$B$2 * DiscreteBarrier_SPOT!$E$5) * (DiscreteBarrier_SPOT!$C$8 * DiscreteBarrier!K3 + (1 - DiscreteBarrier_SPOT!$C$8) * DiscreteBarrier!K4)</f>
        <v>18.54419362442799</v>
      </c>
      <c r="K3">
        <f>EXP(-DiscreteBarrier_SPOT!$B$2 * DiscreteBarrier_SPOT!$E$5) * (DiscreteBarrier_SPOT!$C$8 * DiscreteBarrier!L3 + (1 - DiscreteBarrier_SPOT!$C$8) * DiscreteBarrier!L4)</f>
        <v>20.577761338374344</v>
      </c>
      <c r="L3">
        <f>IF(DiscreteBarrier_SPOT!L10&lt;=DiscreteBarrier_SPOT!$B$5,0,EXP(-DiscreteBarrier_SPOT!$B$2*DiscreteBarrier_SPOT!$E$5)*(DiscreteBarrier_SPOT!$C$8*DiscreteBarrier!M3+(1-DiscreteBarrier_SPOT!$C$8)*DiscreteBarrier!M4))</f>
        <v>22.696056868525581</v>
      </c>
      <c r="M3">
        <f>EXP(-DiscreteBarrier_SPOT!$B$2 * DiscreteBarrier_SPOT!$E$5) * (DiscreteBarrier_SPOT!$C$8 * DiscreteBarrier!N3 + (1 - DiscreteBarrier_SPOT!$C$8) * DiscreteBarrier!N4)</f>
        <v>24.891842962603441</v>
      </c>
      <c r="N3">
        <f>EXP(-DiscreteBarrier_SPOT!$B$2 * DiscreteBarrier_SPOT!$E$5) * (DiscreteBarrier_SPOT!$C$8 * DiscreteBarrier!O3 + (1 - DiscreteBarrier_SPOT!$C$8) * DiscreteBarrier!O4)</f>
        <v>27.158211308909483</v>
      </c>
      <c r="O3">
        <f>EXP(-DiscreteBarrier_SPOT!$B$2 * DiscreteBarrier_SPOT!$E$5) * (DiscreteBarrier_SPOT!$C$8 * DiscreteBarrier!P3 + (1 - DiscreteBarrier_SPOT!$C$8) * DiscreteBarrier!P4)</f>
        <v>29.489145560046161</v>
      </c>
      <c r="P3">
        <f>EXP(-DiscreteBarrier_SPOT!$B$2 * DiscreteBarrier_SPOT!$E$5) * (DiscreteBarrier_SPOT!$C$8 * DiscreteBarrier!Q3 + (1 - DiscreteBarrier_SPOT!$C$8) * DiscreteBarrier!Q4)</f>
        <v>31.879742578684919</v>
      </c>
      <c r="Q3">
        <f>EXP(-DiscreteBarrier_SPOT!$B$2 * DiscreteBarrier_SPOT!$E$5) * (DiscreteBarrier_SPOT!$C$8 * DiscreteBarrier!R3 + (1 - DiscreteBarrier_SPOT!$C$8) * DiscreteBarrier!R4)</f>
        <v>34.326318897466209</v>
      </c>
      <c r="R3">
        <f>EXP(-DiscreteBarrier_SPOT!$B$2 * DiscreteBarrier_SPOT!$E$5) * (DiscreteBarrier_SPOT!$C$8 * DiscreteBarrier!S3 + (1 - DiscreteBarrier_SPOT!$C$8) * DiscreteBarrier!S4)</f>
        <v>36.826385686311546</v>
      </c>
      <c r="S3">
        <f>EXP(-DiscreteBarrier_SPOT!$B$2 * DiscreteBarrier_SPOT!$E$5) * (DiscreteBarrier_SPOT!$C$8 * DiscreteBarrier!T3 + (1 - DiscreteBarrier_SPOT!$C$8) * DiscreteBarrier!T4)</f>
        <v>39.378510933262945</v>
      </c>
      <c r="T3">
        <f>EXP(-DiscreteBarrier_SPOT!$B$2 * DiscreteBarrier_SPOT!$E$5) * (DiscreteBarrier_SPOT!$C$8 * DiscreteBarrier!U3 + (1 - DiscreteBarrier_SPOT!$C$8) * DiscreteBarrier!U4)</f>
        <v>41.982114600417717</v>
      </c>
      <c r="U3">
        <f>EXP(-DiscreteBarrier_SPOT!$B$2 * DiscreteBarrier_SPOT!$E$5) * (DiscreteBarrier_SPOT!$C$8 * DiscreteBarrier!V3 + (1 - DiscreteBarrier_SPOT!$C$8) * DiscreteBarrier!V4)</f>
        <v>44.637247230412605</v>
      </c>
      <c r="V3">
        <f>IF(DiscreteBarrier_SPOT!V10&lt;=DiscreteBarrier_SPOT!$B$5,0,EXP(-DiscreteBarrier_SPOT!$B$2*DiscreteBarrier_SPOT!$E$5)*(DiscreteBarrier_SPOT!$C$8*DiscreteBarrier!W3+(1-DiscreteBarrier_SPOT!$C$8)*DiscreteBarrier!W4))</f>
        <v>47.344388925037251</v>
      </c>
      <c r="W3">
        <f>EXP(-DiscreteBarrier_SPOT!$B$2 * DiscreteBarrier_SPOT!$E$5) * (DiscreteBarrier_SPOT!$C$8 * DiscreteBarrier!X3 + (1 - DiscreteBarrier_SPOT!$C$8) * DiscreteBarrier!X4)</f>
        <v>50.104288593540375</v>
      </c>
      <c r="X3">
        <f>EXP(-DiscreteBarrier_SPOT!$B$2 * DiscreteBarrier_SPOT!$E$5) * (DiscreteBarrier_SPOT!$C$8 * DiscreteBarrier!Y3 + (1 - DiscreteBarrier_SPOT!$C$8) * DiscreteBarrier!Y4)</f>
        <v>52.917850283428692</v>
      </c>
      <c r="Y3">
        <f>EXP(-DiscreteBarrier_SPOT!$B$2 * DiscreteBarrier_SPOT!$E$5) * (DiscreteBarrier_SPOT!$C$8 * DiscreteBarrier!Z3 + (1 - DiscreteBarrier_SPOT!$C$8) * DiscreteBarrier!Z4)</f>
        <v>55.786062517786029</v>
      </c>
      <c r="Z3">
        <f>EXP(-DiscreteBarrier_SPOT!$B$2 * DiscreteBarrier_SPOT!$E$5) * (DiscreteBarrier_SPOT!$C$8 * DiscreteBarrier!AA3 + (1 - DiscreteBarrier_SPOT!$C$8) * DiscreteBarrier!AA4)</f>
        <v>58.709960227074426</v>
      </c>
      <c r="AA3">
        <f>EXP(-DiscreteBarrier_SPOT!$B$2 * DiscreteBarrier_SPOT!$E$5) * (DiscreteBarrier_SPOT!$C$8 * DiscreteBarrier!AB3 + (1 - DiscreteBarrier_SPOT!$C$8) * DiscreteBarrier!AB4)</f>
        <v>61.690607442342532</v>
      </c>
      <c r="AB3">
        <f>EXP(-DiscreteBarrier_SPOT!$B$2 * DiscreteBarrier_SPOT!$E$5) * (DiscreteBarrier_SPOT!$C$8 * DiscreteBarrier!AC3 + (1 - DiscreteBarrier_SPOT!$C$8) * DiscreteBarrier!AC4)</f>
        <v>64.729091005585929</v>
      </c>
      <c r="AC3">
        <f>EXP(-DiscreteBarrier_SPOT!$B$2 * DiscreteBarrier_SPOT!$E$5) * (DiscreteBarrier_SPOT!$C$8 * DiscreteBarrier!AD3 + (1 - DiscreteBarrier_SPOT!$C$8) * DiscreteBarrier!AD4)</f>
        <v>67.8265190168175</v>
      </c>
      <c r="AD3">
        <f>EXP(-DiscreteBarrier_SPOT!$B$2 * DiscreteBarrier_SPOT!$E$5) * (DiscreteBarrier_SPOT!$C$8 * DiscreteBarrier!AE3 + (1 - DiscreteBarrier_SPOT!$C$8) * DiscreteBarrier!AE4)</f>
        <v>70.984020842936062</v>
      </c>
      <c r="AE3">
        <f>EXP(-DiscreteBarrier_SPOT!$B$2 * DiscreteBarrier_SPOT!$E$5) * (DiscreteBarrier_SPOT!$C$8 * DiscreteBarrier!AF3 + (1 - DiscreteBarrier_SPOT!$C$8) * DiscreteBarrier!AF4)</f>
        <v>74.202747483767496</v>
      </c>
      <c r="AF3">
        <f>IF(DiscreteBarrier_SPOT!AF10&lt;=DiscreteBarrier_SPOT!$B$5,0,EXP(-DiscreteBarrier_SPOT!$B$2*DiscreteBarrier_SPOT!$E$5)*(DiscreteBarrier_SPOT!$C$8*DiscreteBarrier!AG3+(1-DiscreteBarrier_SPOT!$C$8)*DiscreteBarrier!AG4))</f>
        <v>77.483871986439311</v>
      </c>
      <c r="AG3">
        <f>EXP(-DiscreteBarrier_SPOT!$B$2 * DiscreteBarrier_SPOT!$E$5) * (DiscreteBarrier_SPOT!$C$8 * DiscreteBarrier!AH3 + (1 - DiscreteBarrier_SPOT!$C$8) * DiscreteBarrier!AH4)</f>
        <v>80.828589867692742</v>
      </c>
      <c r="AH3">
        <f>EXP(-DiscreteBarrier_SPOT!$B$2 * DiscreteBarrier_SPOT!$E$5) * (DiscreteBarrier_SPOT!$C$8 * DiscreteBarrier!AI3 + (1 - DiscreteBarrier_SPOT!$C$8) * DiscreteBarrier!AI4)</f>
        <v>84.238119544283762</v>
      </c>
      <c r="AI3">
        <f>EXP(-DiscreteBarrier_SPOT!$B$2 * DiscreteBarrier_SPOT!$E$5) * (DiscreteBarrier_SPOT!$C$8 * DiscreteBarrier!AJ3 + (1 - DiscreteBarrier_SPOT!$C$8) * DiscreteBarrier!AJ4)</f>
        <v>87.713702771628732</v>
      </c>
      <c r="AJ3">
        <f>EXP(-DiscreteBarrier_SPOT!$B$2 * DiscreteBarrier_SPOT!$E$5) * (DiscreteBarrier_SPOT!$C$8 * DiscreteBarrier!AK3 + (1 - DiscreteBarrier_SPOT!$C$8) * DiscreteBarrier!AK4)</f>
        <v>91.256605090851934</v>
      </c>
      <c r="AK3">
        <f>EXP(-DiscreteBarrier_SPOT!$B$2 * DiscreteBarrier_SPOT!$E$5) * (DiscreteBarrier_SPOT!$C$8 * DiscreteBarrier!AL3 + (1 - DiscreteBarrier_SPOT!$C$8) * DiscreteBarrier!AL4)</f>
        <v>94.868116284396407</v>
      </c>
      <c r="AL3">
        <f>EXP(-DiscreteBarrier_SPOT!$B$2 * DiscreteBarrier_SPOT!$E$5) * (DiscreteBarrier_SPOT!$C$8 * DiscreteBarrier!AM3 + (1 - DiscreteBarrier_SPOT!$C$8) * DiscreteBarrier!AM4)</f>
        <v>98.549550840361789</v>
      </c>
      <c r="AM3">
        <f>EXP(-DiscreteBarrier_SPOT!$B$2 * DiscreteBarrier_SPOT!$E$5) * (DiscreteBarrier_SPOT!$C$8 * DiscreteBarrier!AN3 + (1 - DiscreteBarrier_SPOT!$C$8) * DiscreteBarrier!AN4)</f>
        <v>102.30224842573658</v>
      </c>
      <c r="AN3">
        <f>EXP(-DiscreteBarrier_SPOT!$B$2 * DiscreteBarrier_SPOT!$E$5) * (DiscreteBarrier_SPOT!$C$8 * DiscreteBarrier!AO3 + (1 - DiscreteBarrier_SPOT!$C$8) * DiscreteBarrier!AO4)</f>
        <v>106.12757436869494</v>
      </c>
      <c r="AO3">
        <f>EXP(-DiscreteBarrier_SPOT!$B$2 * DiscreteBarrier_SPOT!$E$5) * (DiscreteBarrier_SPOT!$C$8 * DiscreteBarrier!AP3 + (1 - DiscreteBarrier_SPOT!$C$8) * DiscreteBarrier!AP4)</f>
        <v>110.0269201501319</v>
      </c>
      <c r="AP3">
        <f>IF(DiscreteBarrier_SPOT!AP10&lt;=DiscreteBarrier_SPOT!$B$5,0,EXP(-DiscreteBarrier_SPOT!$B$2*DiscreteBarrier_SPOT!$E$5)*(DiscreteBarrier_SPOT!$C$8*DiscreteBarrier!AQ3+(1-DiscreteBarrier_SPOT!$C$8)*DiscreteBarrier!AQ4))</f>
        <v>114.00170390461385</v>
      </c>
      <c r="AQ3">
        <f>EXP(-DiscreteBarrier_SPOT!$B$2 * DiscreteBarrier_SPOT!$E$5) * (DiscreteBarrier_SPOT!$C$8 * DiscreteBarrier!AR3 + (1 - DiscreteBarrier_SPOT!$C$8) * DiscreteBarrier!AR4)</f>
        <v>118.0533709309245</v>
      </c>
      <c r="AR3">
        <f>EXP(-DiscreteBarrier_SPOT!$B$2 * DiscreteBarrier_SPOT!$E$5) * (DiscreteBarrier_SPOT!$C$8 * DiscreteBarrier!AS3 + (1 - DiscreteBarrier_SPOT!$C$8) * DiscreteBarrier!AS4)</f>
        <v>122.18339421239045</v>
      </c>
      <c r="AS3">
        <f>EXP(-DiscreteBarrier_SPOT!$B$2 * DiscreteBarrier_SPOT!$E$5) * (DiscreteBarrier_SPOT!$C$8 * DiscreteBarrier!AT3 + (1 - DiscreteBarrier_SPOT!$C$8) * DiscreteBarrier!AT4)</f>
        <v>126.3932749471733</v>
      </c>
      <c r="AT3">
        <f>EXP(-DiscreteBarrier_SPOT!$B$2 * DiscreteBarrier_SPOT!$E$5) * (DiscreteBarrier_SPOT!$C$8 * DiscreteBarrier!AU3 + (1 - DiscreteBarrier_SPOT!$C$8) * DiscreteBarrier!AU4)</f>
        <v>130.68454308871952</v>
      </c>
      <c r="AU3">
        <f>EXP(-DiscreteBarrier_SPOT!$B$2 * DiscreteBarrier_SPOT!$E$5) * (DiscreteBarrier_SPOT!$C$8 * DiscreteBarrier!AV3 + (1 - DiscreteBarrier_SPOT!$C$8) * DiscreteBarrier!AV4)</f>
        <v>135.05875789656258</v>
      </c>
      <c r="AV3">
        <f>EXP(-DiscreteBarrier_SPOT!$B$2 * DiscreteBarrier_SPOT!$E$5) * (DiscreteBarrier_SPOT!$C$8 * DiscreteBarrier!AW3 + (1 - DiscreteBarrier_SPOT!$C$8) * DiscreteBarrier!AW4)</f>
        <v>139.51750849767541</v>
      </c>
      <c r="AW3">
        <f>EXP(-DiscreteBarrier_SPOT!$B$2 * DiscreteBarrier_SPOT!$E$5) * (DiscreteBarrier_SPOT!$C$8 * DiscreteBarrier!AX3 + (1 - DiscreteBarrier_SPOT!$C$8) * DiscreteBarrier!AX4)</f>
        <v>144.06241445857563</v>
      </c>
      <c r="AX3">
        <f>EXP(-DiscreteBarrier_SPOT!$B$2 * DiscreteBarrier_SPOT!$E$5) * (DiscreteBarrier_SPOT!$C$8 * DiscreteBarrier!AY3 + (1 - DiscreteBarrier_SPOT!$C$8) * DiscreteBarrier!AY4)</f>
        <v>148.69512636838937</v>
      </c>
      <c r="AY3">
        <f>EXP(-DiscreteBarrier_SPOT!$B$2 * DiscreteBarrier_SPOT!$E$5) * (DiscreteBarrier_SPOT!$C$8 * DiscreteBarrier!AZ3 + (1 - DiscreteBarrier_SPOT!$C$8) * DiscreteBarrier!AZ4)</f>
        <v>153.41732643308325</v>
      </c>
      <c r="AZ3">
        <f>MAX(DiscreteBarrier_SPOT!AZ10 - DiscreteBarrier_SPOT!$A$5, 0)</f>
        <v>158.23072908107918</v>
      </c>
    </row>
    <row r="4" spans="1:52" x14ac:dyDescent="0.2">
      <c r="A4">
        <v>1</v>
      </c>
      <c r="C4">
        <f>EXP(-DiscreteBarrier_SPOT!$B$2 * DiscreteBarrier_SPOT!$E$5) * (DiscreteBarrier_SPOT!$C$8 * DiscreteBarrier!D4 + (1 - DiscreteBarrier_SPOT!$C$8) * DiscreteBarrier!D5)</f>
        <v>4.5108343711745347</v>
      </c>
      <c r="D4">
        <f>EXP(-DiscreteBarrier_SPOT!$B$2 * DiscreteBarrier_SPOT!$E$5) * (DiscreteBarrier_SPOT!$C$8 * DiscreteBarrier!E4 + (1 - DiscreteBarrier_SPOT!$C$8) * DiscreteBarrier!E5)</f>
        <v>5.6576635537832534</v>
      </c>
      <c r="E4">
        <f>EXP(-DiscreteBarrier_SPOT!$B$2 * DiscreteBarrier_SPOT!$E$5) * (DiscreteBarrier_SPOT!$C$8 * DiscreteBarrier!F4 + (1 - DiscreteBarrier_SPOT!$C$8) * DiscreteBarrier!F5)</f>
        <v>6.9209314068997623</v>
      </c>
      <c r="F4">
        <f>EXP(-DiscreteBarrier_SPOT!$B$2 * DiscreteBarrier_SPOT!$E$5) * (DiscreteBarrier_SPOT!$C$8 * DiscreteBarrier!G4 + (1 - DiscreteBarrier_SPOT!$C$8) * DiscreteBarrier!G5)</f>
        <v>8.2758141276743657</v>
      </c>
      <c r="G4">
        <f>EXP(-DiscreteBarrier_SPOT!$B$2 * DiscreteBarrier_SPOT!$E$5) * (DiscreteBarrier_SPOT!$C$8 * DiscreteBarrier!H4 + (1 - DiscreteBarrier_SPOT!$C$8) * DiscreteBarrier!H5)</f>
        <v>9.7121145264150357</v>
      </c>
      <c r="H4">
        <f>EXP(-DiscreteBarrier_SPOT!$B$2 * DiscreteBarrier_SPOT!$E$5) * (DiscreteBarrier_SPOT!$C$8 * DiscreteBarrier!I4 + (1 - DiscreteBarrier_SPOT!$C$8) * DiscreteBarrier!I5)</f>
        <v>11.241199901087747</v>
      </c>
      <c r="I4">
        <f>EXP(-DiscreteBarrier_SPOT!$B$2 * DiscreteBarrier_SPOT!$E$5) * (DiscreteBarrier_SPOT!$C$8 * DiscreteBarrier!J4 + (1 - DiscreteBarrier_SPOT!$C$8) * DiscreteBarrier!J5)</f>
        <v>12.881086952604605</v>
      </c>
      <c r="J4">
        <f>EXP(-DiscreteBarrier_SPOT!$B$2 * DiscreteBarrier_SPOT!$E$5) * (DiscreteBarrier_SPOT!$C$8 * DiscreteBarrier!K4 + (1 - DiscreteBarrier_SPOT!$C$8) * DiscreteBarrier!K5)</f>
        <v>14.627908088453891</v>
      </c>
      <c r="K4">
        <f>EXP(-DiscreteBarrier_SPOT!$B$2 * DiscreteBarrier_SPOT!$E$5) * (DiscreteBarrier_SPOT!$C$8 * DiscreteBarrier!L4 + (1 - DiscreteBarrier_SPOT!$C$8) * DiscreteBarrier!L5)</f>
        <v>16.477913150134725</v>
      </c>
      <c r="L4">
        <f>IF(DiscreteBarrier_SPOT!L11&lt;=DiscreteBarrier_SPOT!$B$5,0,EXP(-DiscreteBarrier_SPOT!$B$2*DiscreteBarrier_SPOT!$E$5)*(DiscreteBarrier_SPOT!$C$8*DiscreteBarrier!M4+(1-DiscreteBarrier_SPOT!$C$8)*DiscreteBarrier!M5))</f>
        <v>18.426410869234861</v>
      </c>
      <c r="M4">
        <f>EXP(-DiscreteBarrier_SPOT!$B$2 * DiscreteBarrier_SPOT!$E$5) * (DiscreteBarrier_SPOT!$C$8 * DiscreteBarrier!N4 + (1 - DiscreteBarrier_SPOT!$C$8) * DiscreteBarrier!N5)</f>
        <v>20.467112097108185</v>
      </c>
      <c r="N4">
        <f>EXP(-DiscreteBarrier_SPOT!$B$2 * DiscreteBarrier_SPOT!$E$5) * (DiscreteBarrier_SPOT!$C$8 * DiscreteBarrier!O4 + (1 - DiscreteBarrier_SPOT!$C$8) * DiscreteBarrier!O5)</f>
        <v>22.592437062174088</v>
      </c>
      <c r="O4">
        <f>EXP(-DiscreteBarrier_SPOT!$B$2 * DiscreteBarrier_SPOT!$E$5) * (DiscreteBarrier_SPOT!$C$8 * DiscreteBarrier!P4 + (1 - DiscreteBarrier_SPOT!$C$8) * DiscreteBarrier!P5)</f>
        <v>24.794558962566693</v>
      </c>
      <c r="P4">
        <f>EXP(-DiscreteBarrier_SPOT!$B$2 * DiscreteBarrier_SPOT!$E$5) * (DiscreteBarrier_SPOT!$C$8 * DiscreteBarrier!Q4 + (1 - DiscreteBarrier_SPOT!$C$8) * DiscreteBarrier!Q5)</f>
        <v>27.066317244690435</v>
      </c>
      <c r="Q4">
        <f>EXP(-DiscreteBarrier_SPOT!$B$2 * DiscreteBarrier_SPOT!$E$5) * (DiscreteBarrier_SPOT!$C$8 * DiscreteBarrier!R4 + (1 - DiscreteBarrier_SPOT!$C$8) * DiscreteBarrier!R5)</f>
        <v>29.401556507841224</v>
      </c>
      <c r="R4">
        <f>EXP(-DiscreteBarrier_SPOT!$B$2 * DiscreteBarrier_SPOT!$E$5) * (DiscreteBarrier_SPOT!$C$8 * DiscreteBarrier!S4 + (1 - DiscreteBarrier_SPOT!$C$8) * DiscreteBarrier!S5)</f>
        <v>31.79536762883977</v>
      </c>
      <c r="S4">
        <f>EXP(-DiscreteBarrier_SPOT!$B$2 * DiscreteBarrier_SPOT!$E$5) * (DiscreteBarrier_SPOT!$C$8 * DiscreteBarrier!T4 + (1 - DiscreteBarrier_SPOT!$C$8) * DiscreteBarrier!T5)</f>
        <v>34.244178142503515</v>
      </c>
      <c r="T4">
        <f>EXP(-DiscreteBarrier_SPOT!$B$2 * DiscreteBarrier_SPOT!$E$5) * (DiscreteBarrier_SPOT!$C$8 * DiscreteBarrier!U4 + (1 - DiscreteBarrier_SPOT!$C$8) * DiscreteBarrier!U5)</f>
        <v>36.745682908806991</v>
      </c>
      <c r="U4">
        <f>EXP(-DiscreteBarrier_SPOT!$B$2 * DiscreteBarrier_SPOT!$E$5) * (DiscreteBarrier_SPOT!$C$8 * DiscreteBarrier!V4 + (1 - DiscreteBarrier_SPOT!$C$8) * DiscreteBarrier!V5)</f>
        <v>39.298656040830075</v>
      </c>
      <c r="V4">
        <f>IF(DiscreteBarrier_SPOT!V11&lt;=DiscreteBarrier_SPOT!$B$5,0,EXP(-DiscreteBarrier_SPOT!$B$2*DiscreteBarrier_SPOT!$E$5)*(DiscreteBarrier_SPOT!$C$8*DiscreteBarrier!W4+(1-DiscreteBarrier_SPOT!$C$8)*DiscreteBarrier!W5))</f>
        <v>41.90270848177633</v>
      </c>
      <c r="W4">
        <f>EXP(-DiscreteBarrier_SPOT!$B$2 * DiscreteBarrier_SPOT!$E$5) * (DiscreteBarrier_SPOT!$C$8 * DiscreteBarrier!X4 + (1 - DiscreteBarrier_SPOT!$C$8) * DiscreteBarrier!X5)</f>
        <v>44.558045606079453</v>
      </c>
      <c r="X4">
        <f>EXP(-DiscreteBarrier_SPOT!$B$2 * DiscreteBarrier_SPOT!$E$5) * (DiscreteBarrier_SPOT!$C$8 * DiscreteBarrier!Y4 + (1 - DiscreteBarrier_SPOT!$C$8) * DiscreteBarrier!Y5)</f>
        <v>47.265258150115187</v>
      </c>
      <c r="Y4">
        <f>EXP(-DiscreteBarrier_SPOT!$B$2 * DiscreteBarrier_SPOT!$E$5) * (DiscreteBarrier_SPOT!$C$8 * DiscreteBarrier!Z4 + (1 - DiscreteBarrier_SPOT!$C$8) * DiscreteBarrier!Z5)</f>
        <v>50.025164435151808</v>
      </c>
      <c r="Z4">
        <f>EXP(-DiscreteBarrier_SPOT!$B$2 * DiscreteBarrier_SPOT!$E$5) * (DiscreteBarrier_SPOT!$C$8 * DiscreteBarrier!AA4 + (1 - DiscreteBarrier_SPOT!$C$8) * DiscreteBarrier!AA5)</f>
        <v>52.838706288032164</v>
      </c>
      <c r="AA4">
        <f>EXP(-DiscreteBarrier_SPOT!$B$2 * DiscreteBarrier_SPOT!$E$5) * (DiscreteBarrier_SPOT!$C$8 * DiscreteBarrier!AB4 + (1 - DiscreteBarrier_SPOT!$C$8) * DiscreteBarrier!AB5)</f>
        <v>55.706889693505858</v>
      </c>
      <c r="AB4">
        <f>EXP(-DiscreteBarrier_SPOT!$B$2 * DiscreteBarrier_SPOT!$E$5) * (DiscreteBarrier_SPOT!$C$8 * DiscreteBarrier!AC4 + (1 - DiscreteBarrier_SPOT!$C$8) * DiscreteBarrier!AC5)</f>
        <v>58.630756197716941</v>
      </c>
      <c r="AC4">
        <f>EXP(-DiscreteBarrier_SPOT!$B$2 * DiscreteBarrier_SPOT!$E$5) * (DiscreteBarrier_SPOT!$C$8 * DiscreteBarrier!AD4 + (1 - DiscreteBarrier_SPOT!$C$8) * DiscreteBarrier!AD5)</f>
        <v>61.611371765597774</v>
      </c>
      <c r="AD4">
        <f>EXP(-DiscreteBarrier_SPOT!$B$2 * DiscreteBarrier_SPOT!$E$5) * (DiscreteBarrier_SPOT!$C$8 * DiscreteBarrier!AE4 + (1 - DiscreteBarrier_SPOT!$C$8) * DiscreteBarrier!AE5)</f>
        <v>64.649823628230763</v>
      </c>
      <c r="AE4">
        <f>EXP(-DiscreteBarrier_SPOT!$B$2 * DiscreteBarrier_SPOT!$E$5) * (DiscreteBarrier_SPOT!$C$8 * DiscreteBarrier!AF4 + (1 - DiscreteBarrier_SPOT!$C$8) * DiscreteBarrier!AF5)</f>
        <v>67.747219926169151</v>
      </c>
      <c r="AF4">
        <f>IF(DiscreteBarrier_SPOT!AF11&lt;=DiscreteBarrier_SPOT!$B$5,0,EXP(-DiscreteBarrier_SPOT!$B$2*DiscreteBarrier_SPOT!$E$5)*(DiscreteBarrier_SPOT!$C$8*DiscreteBarrier!AG4+(1-DiscreteBarrier_SPOT!$C$8)*DiscreteBarrier!AG5))</f>
        <v>70.904690026306682</v>
      </c>
      <c r="AG4">
        <f>EXP(-DiscreteBarrier_SPOT!$B$2 * DiscreteBarrier_SPOT!$E$5) * (DiscreteBarrier_SPOT!$C$8 * DiscreteBarrier!AH4 + (1 - DiscreteBarrier_SPOT!$C$8) * DiscreteBarrier!AH5)</f>
        <v>74.123384928464148</v>
      </c>
      <c r="AH4">
        <f>EXP(-DiscreteBarrier_SPOT!$B$2 * DiscreteBarrier_SPOT!$E$5) * (DiscreteBarrier_SPOT!$C$8 * DiscreteBarrier!AI4 + (1 - DiscreteBarrier_SPOT!$C$8) * DiscreteBarrier!AI5)</f>
        <v>77.404477679764</v>
      </c>
      <c r="AI4">
        <f>EXP(-DiscreteBarrier_SPOT!$B$2 * DiscreteBarrier_SPOT!$E$5) * (DiscreteBarrier_SPOT!$C$8 * DiscreteBarrier!AJ4 + (1 - DiscreteBarrier_SPOT!$C$8) * DiscreteBarrier!AJ5)</f>
        <v>80.749163796942369</v>
      </c>
      <c r="AJ4">
        <f>EXP(-DiscreteBarrier_SPOT!$B$2 * DiscreteBarrier_SPOT!$E$5) * (DiscreteBarrier_SPOT!$C$8 * DiscreteBarrier!AK4 + (1 - DiscreteBarrier_SPOT!$C$8) * DiscreteBarrier!AK5)</f>
        <v>84.158661696750158</v>
      </c>
      <c r="AK4">
        <f>EXP(-DiscreteBarrier_SPOT!$B$2 * DiscreteBarrier_SPOT!$E$5) * (DiscreteBarrier_SPOT!$C$8 * DiscreteBarrier!AL4 + (1 - DiscreteBarrier_SPOT!$C$8) * DiscreteBarrier!AL5)</f>
        <v>87.634213134598639</v>
      </c>
      <c r="AL4">
        <f>EXP(-DiscreteBarrier_SPOT!$B$2 * DiscreteBarrier_SPOT!$E$5) * (DiscreteBarrier_SPOT!$C$8 * DiscreteBarrier!AM4 + (1 - DiscreteBarrier_SPOT!$C$8) * DiscreteBarrier!AM5)</f>
        <v>91.177083651607006</v>
      </c>
      <c r="AM4">
        <f>EXP(-DiscreteBarrier_SPOT!$B$2 * DiscreteBarrier_SPOT!$E$5) * (DiscreteBarrier_SPOT!$C$8 * DiscreteBarrier!AN4 + (1 - DiscreteBarrier_SPOT!$C$8) * DiscreteBarrier!AN5)</f>
        <v>94.788563030213211</v>
      </c>
      <c r="AN4">
        <f>EXP(-DiscreteBarrier_SPOT!$B$2 * DiscreteBarrier_SPOT!$E$5) * (DiscreteBarrier_SPOT!$C$8 * DiscreteBarrier!AO4 + (1 - DiscreteBarrier_SPOT!$C$8) * DiscreteBarrier!AO5)</f>
        <v>98.469965758511819</v>
      </c>
      <c r="AO4">
        <f>EXP(-DiscreteBarrier_SPOT!$B$2 * DiscreteBarrier_SPOT!$E$5) * (DiscreteBarrier_SPOT!$C$8 * DiscreteBarrier!AP4 + (1 - DiscreteBarrier_SPOT!$C$8) * DiscreteBarrier!AP5)</f>
        <v>102.22263150348621</v>
      </c>
      <c r="AP4">
        <f>IF(DiscreteBarrier_SPOT!AP11&lt;=DiscreteBarrier_SPOT!$B$5,0,EXP(-DiscreteBarrier_SPOT!$B$2*DiscreteBarrier_SPOT!$E$5)*(DiscreteBarrier_SPOT!$C$8*DiscreteBarrier!AQ4+(1-DiscreteBarrier_SPOT!$C$8)*DiscreteBarrier!AQ5))</f>
        <v>106.04792559330546</v>
      </c>
      <c r="AQ4">
        <f>EXP(-DiscreteBarrier_SPOT!$B$2 * DiscreteBarrier_SPOT!$E$5) * (DiscreteBarrier_SPOT!$C$8 * DiscreteBarrier!AR4 + (1 - DiscreteBarrier_SPOT!$C$8) * DiscreteBarrier!AR5)</f>
        <v>109.94723950885952</v>
      </c>
      <c r="AR4">
        <f>EXP(-DiscreteBarrier_SPOT!$B$2 * DiscreteBarrier_SPOT!$E$5) * (DiscreteBarrier_SPOT!$C$8 * DiscreteBarrier!AS4 + (1 - DiscreteBarrier_SPOT!$C$8) * DiscreteBarrier!AS5)</f>
        <v>113.92199138470966</v>
      </c>
      <c r="AS4">
        <f>EXP(-DiscreteBarrier_SPOT!$B$2 * DiscreteBarrier_SPOT!$E$5) * (DiscreteBarrier_SPOT!$C$8 * DiscreteBarrier!AT4 + (1 - DiscreteBarrier_SPOT!$C$8) * DiscreteBarrier!AT5)</f>
        <v>117.97362651963451</v>
      </c>
      <c r="AT4">
        <f>EXP(-DiscreteBarrier_SPOT!$B$2 * DiscreteBarrier_SPOT!$E$5) * (DiscreteBarrier_SPOT!$C$8 * DiscreteBarrier!AU4 + (1 - DiscreteBarrier_SPOT!$C$8) * DiscreteBarrier!AU5)</f>
        <v>122.10361789695553</v>
      </c>
      <c r="AU4">
        <f>EXP(-DiscreteBarrier_SPOT!$B$2 * DiscreteBarrier_SPOT!$E$5) * (DiscreteBarrier_SPOT!$C$8 * DiscreteBarrier!AV4 + (1 - DiscreteBarrier_SPOT!$C$8) * DiscreteBarrier!AV5)</f>
        <v>126.31346671482925</v>
      </c>
      <c r="AV4">
        <f>EXP(-DiscreteBarrier_SPOT!$B$2 * DiscreteBarrier_SPOT!$E$5) * (DiscreteBarrier_SPOT!$C$8 * DiscreteBarrier!AW4 + (1 - DiscreteBarrier_SPOT!$C$8) * DiscreteBarrier!AW5)</f>
        <v>130.60470292669703</v>
      </c>
      <c r="AW4">
        <f>EXP(-DiscreteBarrier_SPOT!$B$2 * DiscreteBarrier_SPOT!$E$5) * (DiscreteBarrier_SPOT!$C$8 * DiscreteBarrier!AX4 + (1 - DiscreteBarrier_SPOT!$C$8) * DiscreteBarrier!AX5)</f>
        <v>134.97888579208723</v>
      </c>
      <c r="AX4">
        <f>EXP(-DiscreteBarrier_SPOT!$B$2 * DiscreteBarrier_SPOT!$E$5) * (DiscreteBarrier_SPOT!$C$8 * DiscreteBarrier!AY4 + (1 - DiscreteBarrier_SPOT!$C$8) * DiscreteBarrier!AY5)</f>
        <v>139.43760443796762</v>
      </c>
      <c r="AY4">
        <f>EXP(-DiscreteBarrier_SPOT!$B$2 * DiscreteBarrier_SPOT!$E$5) * (DiscreteBarrier_SPOT!$C$8 * DiscreteBarrier!AZ4 + (1 - DiscreteBarrier_SPOT!$C$8) * DiscreteBarrier!AZ5)</f>
        <v>143.98247843085082</v>
      </c>
      <c r="AZ4">
        <f>MAX(DiscreteBarrier_SPOT!AZ11 - DiscreteBarrier_SPOT!$A$5, 0)</f>
        <v>148.6151583598577</v>
      </c>
    </row>
    <row r="5" spans="1:52" x14ac:dyDescent="0.2">
      <c r="A5">
        <v>2</v>
      </c>
      <c r="D5">
        <f>EXP(-DiscreteBarrier_SPOT!$B$2 * DiscreteBarrier_SPOT!$E$5) * (DiscreteBarrier_SPOT!$C$8 * DiscreteBarrier!E5 + (1 - DiscreteBarrier_SPOT!$C$8) * DiscreteBarrier!E6)</f>
        <v>3.3407423359433364</v>
      </c>
      <c r="E5">
        <f>EXP(-DiscreteBarrier_SPOT!$B$2 * DiscreteBarrier_SPOT!$E$5) * (DiscreteBarrier_SPOT!$C$8 * DiscreteBarrier!F5 + (1 - DiscreteBarrier_SPOT!$C$8) * DiscreteBarrier!F6)</f>
        <v>4.369328598088102</v>
      </c>
      <c r="F5">
        <f>EXP(-DiscreteBarrier_SPOT!$B$2 * DiscreteBarrier_SPOT!$E$5) * (DiscreteBarrier_SPOT!$C$8 * DiscreteBarrier!G5 + (1 - DiscreteBarrier_SPOT!$C$8) * DiscreteBarrier!G6)</f>
        <v>5.5398541789505735</v>
      </c>
      <c r="G5">
        <f>EXP(-DiscreteBarrier_SPOT!$B$2 * DiscreteBarrier_SPOT!$E$5) * (DiscreteBarrier_SPOT!$C$8 * DiscreteBarrier!H5 + (1 - DiscreteBarrier_SPOT!$C$8) * DiscreteBarrier!H6)</f>
        <v>6.8125052987595014</v>
      </c>
      <c r="H5">
        <f>EXP(-DiscreteBarrier_SPOT!$B$2 * DiscreteBarrier_SPOT!$E$5) * (DiscreteBarrier_SPOT!$C$8 * DiscreteBarrier!I5 + (1 - DiscreteBarrier_SPOT!$C$8) * DiscreteBarrier!I6)</f>
        <v>8.1550059344364829</v>
      </c>
      <c r="I5">
        <f>EXP(-DiscreteBarrier_SPOT!$B$2 * DiscreteBarrier_SPOT!$E$5) * (DiscreteBarrier_SPOT!$C$8 * DiscreteBarrier!J5 + (1 - DiscreteBarrier_SPOT!$C$8) * DiscreteBarrier!J6)</f>
        <v>9.5719271305140801</v>
      </c>
      <c r="J5">
        <f>EXP(-DiscreteBarrier_SPOT!$B$2 * DiscreteBarrier_SPOT!$E$5) * (DiscreteBarrier_SPOT!$C$8 * DiscreteBarrier!K5 + (1 - DiscreteBarrier_SPOT!$C$8) * DiscreteBarrier!K6)</f>
        <v>11.103698062764263</v>
      </c>
      <c r="K5">
        <f>EXP(-DiscreteBarrier_SPOT!$B$2 * DiscreteBarrier_SPOT!$E$5) * (DiscreteBarrier_SPOT!$C$8 * DiscreteBarrier!L5 + (1 - DiscreteBarrier_SPOT!$C$8) * DiscreteBarrier!L6)</f>
        <v>12.746327817633173</v>
      </c>
      <c r="L5">
        <f>IF(DiscreteBarrier_SPOT!L12&lt;=DiscreteBarrier_SPOT!$B$5,0,EXP(-DiscreteBarrier_SPOT!$B$2*DiscreteBarrier_SPOT!$E$5)*(DiscreteBarrier_SPOT!$C$8*DiscreteBarrier!M5+(1-DiscreteBarrier_SPOT!$C$8)*DiscreteBarrier!M6))</f>
        <v>14.497026397223713</v>
      </c>
      <c r="M5">
        <f>EXP(-DiscreteBarrier_SPOT!$B$2 * DiscreteBarrier_SPOT!$E$5) * (DiscreteBarrier_SPOT!$C$8 * DiscreteBarrier!N5 + (1 - DiscreteBarrier_SPOT!$C$8) * DiscreteBarrier!N6)</f>
        <v>16.352734115723944</v>
      </c>
      <c r="N5">
        <f>EXP(-DiscreteBarrier_SPOT!$B$2 * DiscreteBarrier_SPOT!$E$5) * (DiscreteBarrier_SPOT!$C$8 * DiscreteBarrier!O5 + (1 - DiscreteBarrier_SPOT!$C$8) * DiscreteBarrier!O6)</f>
        <v>18.308477645294779</v>
      </c>
      <c r="O5">
        <f>EXP(-DiscreteBarrier_SPOT!$B$2 * DiscreteBarrier_SPOT!$E$5) * (DiscreteBarrier_SPOT!$C$8 * DiscreteBarrier!P5 + (1 - DiscreteBarrier_SPOT!$C$8) * DiscreteBarrier!P6)</f>
        <v>20.356923905922379</v>
      </c>
      <c r="P5">
        <f>EXP(-DiscreteBarrier_SPOT!$B$2 * DiscreteBarrier_SPOT!$E$5) * (DiscreteBarrier_SPOT!$C$8 * DiscreteBarrier!Q5 + (1 - DiscreteBarrier_SPOT!$C$8) * DiscreteBarrier!Q6)</f>
        <v>22.489557875303834</v>
      </c>
      <c r="Q5">
        <f>EXP(-DiscreteBarrier_SPOT!$B$2 * DiscreteBarrier_SPOT!$E$5) * (DiscreteBarrier_SPOT!$C$8 * DiscreteBarrier!R5 + (1 - DiscreteBarrier_SPOT!$C$8) * DiscreteBarrier!R6)</f>
        <v>24.69818446049365</v>
      </c>
      <c r="R5">
        <f>EXP(-DiscreteBarrier_SPOT!$B$2 * DiscreteBarrier_SPOT!$E$5) * (DiscreteBarrier_SPOT!$C$8 * DiscreteBarrier!S5 + (1 - DiscreteBarrier_SPOT!$C$8) * DiscreteBarrier!S6)</f>
        <v>26.975367751642516</v>
      </c>
      <c r="S5">
        <f>EXP(-DiscreteBarrier_SPOT!$B$2 * DiscreteBarrier_SPOT!$E$5) * (DiscreteBarrier_SPOT!$C$8 * DiscreteBarrier!T5 + (1 - DiscreteBarrier_SPOT!$C$8) * DiscreteBarrier!T6)</f>
        <v>29.314826623764539</v>
      </c>
      <c r="T5">
        <f>EXP(-DiscreteBarrier_SPOT!$B$2 * DiscreteBarrier_SPOT!$E$5) * (DiscreteBarrier_SPOT!$C$8 * DiscreteBarrier!U5 + (1 - DiscreteBarrier_SPOT!$C$8) * DiscreteBarrier!U6)</f>
        <v>31.711688651952805</v>
      </c>
      <c r="U5">
        <f>EXP(-DiscreteBarrier_SPOT!$B$2 * DiscreteBarrier_SPOT!$E$5) * (DiscreteBarrier_SPOT!$C$8 * DiscreteBarrier!V5 + (1 - DiscreteBarrier_SPOT!$C$8) * DiscreteBarrier!V6)</f>
        <v>34.162542248279046</v>
      </c>
      <c r="V5">
        <f>IF(DiscreteBarrier_SPOT!V12&lt;=DiscreteBarrier_SPOT!$B$5,0,EXP(-DiscreteBarrier_SPOT!$B$2*DiscreteBarrier_SPOT!$E$5)*(DiscreteBarrier_SPOT!$C$8*DiscreteBarrier!W5+(1-DiscreteBarrier_SPOT!$C$8)*DiscreteBarrier!W6))</f>
        <v>36.665304063964136</v>
      </c>
      <c r="W5">
        <f>EXP(-DiscreteBarrier_SPOT!$B$2 * DiscreteBarrier_SPOT!$E$5) * (DiscreteBarrier_SPOT!$C$8 * DiscreteBarrier!X5 + (1 - DiscreteBarrier_SPOT!$C$8) * DiscreteBarrier!X6)</f>
        <v>39.218976345489651</v>
      </c>
      <c r="X5">
        <f>EXP(-DiscreteBarrier_SPOT!$B$2 * DiscreteBarrier_SPOT!$E$5) * (DiscreteBarrier_SPOT!$C$8 * DiscreteBarrier!Y5 + (1 - DiscreteBarrier_SPOT!$C$8) * DiscreteBarrier!Y6)</f>
        <v>41.823370227662195</v>
      </c>
      <c r="Y5">
        <f>EXP(-DiscreteBarrier_SPOT!$B$2 * DiscreteBarrier_SPOT!$E$5) * (DiscreteBarrier_SPOT!$C$8 * DiscreteBarrier!Z5 + (1 - DiscreteBarrier_SPOT!$C$8) * DiscreteBarrier!Z6)</f>
        <v>44.478843999072538</v>
      </c>
      <c r="Z5">
        <f>EXP(-DiscreteBarrier_SPOT!$B$2 * DiscreteBarrier_SPOT!$E$5) * (DiscreteBarrier_SPOT!$C$8 * DiscreteBarrier!AA5 + (1 - DiscreteBarrier_SPOT!$C$8) * DiscreteBarrier!AA6)</f>
        <v>47.18609023937001</v>
      </c>
      <c r="AA5">
        <f>EXP(-DiscreteBarrier_SPOT!$B$2 * DiscreteBarrier_SPOT!$E$5) * (DiscreteBarrier_SPOT!$C$8 * DiscreteBarrier!AB5 + (1 - DiscreteBarrier_SPOT!$C$8) * DiscreteBarrier!AB6)</f>
        <v>49.945985874243007</v>
      </c>
      <c r="AB5">
        <f>EXP(-DiscreteBarrier_SPOT!$B$2 * DiscreteBarrier_SPOT!$E$5) * (DiscreteBarrier_SPOT!$C$8 * DiscreteBarrier!AC5 + (1 - DiscreteBarrier_SPOT!$C$8) * DiscreteBarrier!AC6)</f>
        <v>52.759501306861161</v>
      </c>
      <c r="AC5">
        <f>EXP(-DiscreteBarrier_SPOT!$B$2 * DiscreteBarrier_SPOT!$E$5) * (DiscreteBarrier_SPOT!$C$8 * DiscreteBarrier!AD5 + (1 - DiscreteBarrier_SPOT!$C$8) * DiscreteBarrier!AD6)</f>
        <v>55.62765393468591</v>
      </c>
      <c r="AD5">
        <f>EXP(-DiscreteBarrier_SPOT!$B$2 * DiscreteBarrier_SPOT!$E$5) * (DiscreteBarrier_SPOT!$C$8 * DiscreteBarrier!AE5 + (1 - DiscreteBarrier_SPOT!$C$8) * DiscreteBarrier!AE6)</f>
        <v>58.55148882036179</v>
      </c>
      <c r="AE5">
        <f>EXP(-DiscreteBarrier_SPOT!$B$2 * DiscreteBarrier_SPOT!$E$5) * (DiscreteBarrier_SPOT!$C$8 * DiscreteBarrier!AF5 + (1 - DiscreteBarrier_SPOT!$C$8) * DiscreteBarrier!AF6)</f>
        <v>61.532072674949433</v>
      </c>
      <c r="AF5">
        <f>IF(DiscreteBarrier_SPOT!AF12&lt;=DiscreteBarrier_SPOT!$B$5,0,EXP(-DiscreteBarrier_SPOT!$B$2*DiscreteBarrier_SPOT!$E$5)*(DiscreteBarrier_SPOT!$C$8*DiscreteBarrier!AG5+(1-DiscreteBarrier_SPOT!$C$8)*DiscreteBarrier!AG6))</f>
        <v>64.570492811601383</v>
      </c>
      <c r="AG5">
        <f>EXP(-DiscreteBarrier_SPOT!$B$2 * DiscreteBarrier_SPOT!$E$5) * (DiscreteBarrier_SPOT!$C$8 * DiscreteBarrier!AH5 + (1 - DiscreteBarrier_SPOT!$C$8) * DiscreteBarrier!AH6)</f>
        <v>67.667857370865818</v>
      </c>
      <c r="AH5">
        <f>EXP(-DiscreteBarrier_SPOT!$B$2 * DiscreteBarrier_SPOT!$E$5) * (DiscreteBarrier_SPOT!$C$8 * DiscreteBarrier!AI5 + (1 - DiscreteBarrier_SPOT!$C$8) * DiscreteBarrier!AI6)</f>
        <v>70.82529571963137</v>
      </c>
      <c r="AI5">
        <f>EXP(-DiscreteBarrier_SPOT!$B$2 * DiscreteBarrier_SPOT!$E$5) * (DiscreteBarrier_SPOT!$C$8 * DiscreteBarrier!AJ5 + (1 - DiscreteBarrier_SPOT!$C$8) * DiscreteBarrier!AJ6)</f>
        <v>74.043958857713761</v>
      </c>
      <c r="AJ5">
        <f>EXP(-DiscreteBarrier_SPOT!$B$2 * DiscreteBarrier_SPOT!$E$5) * (DiscreteBarrier_SPOT!$C$8 * DiscreteBarrier!AK5 + (1 - DiscreteBarrier_SPOT!$C$8) * DiscreteBarrier!AK6)</f>
        <v>77.325019832230396</v>
      </c>
      <c r="AK5">
        <f>EXP(-DiscreteBarrier_SPOT!$B$2 * DiscreteBarrier_SPOT!$E$5) * (DiscreteBarrier_SPOT!$C$8 * DiscreteBarrier!AL5 + (1 - DiscreteBarrier_SPOT!$C$8) * DiscreteBarrier!AL6)</f>
        <v>80.669674159912262</v>
      </c>
      <c r="AL5">
        <f>EXP(-DiscreteBarrier_SPOT!$B$2 * DiscreteBarrier_SPOT!$E$5) * (DiscreteBarrier_SPOT!$C$8 * DiscreteBarrier!AM5 + (1 - DiscreteBarrier_SPOT!$C$8) * DiscreteBarrier!AM6)</f>
        <v>84.079140257505216</v>
      </c>
      <c r="AM5">
        <f>EXP(-DiscreteBarrier_SPOT!$B$2 * DiscreteBarrier_SPOT!$E$5) * (DiscreteBarrier_SPOT!$C$8 * DiscreteBarrier!AN5 + (1 - DiscreteBarrier_SPOT!$C$8) * DiscreteBarrier!AN6)</f>
        <v>87.554659880415429</v>
      </c>
      <c r="AN5">
        <f>EXP(-DiscreteBarrier_SPOT!$B$2 * DiscreteBarrier_SPOT!$E$5) * (DiscreteBarrier_SPOT!$C$8 * DiscreteBarrier!AO5 + (1 - DiscreteBarrier_SPOT!$C$8) * DiscreteBarrier!AO6)</f>
        <v>91.097498569757022</v>
      </c>
      <c r="AO5">
        <f>EXP(-DiscreteBarrier_SPOT!$B$2 * DiscreteBarrier_SPOT!$E$5) * (DiscreteBarrier_SPOT!$C$8 * DiscreteBarrier!AP5 + (1 - DiscreteBarrier_SPOT!$C$8) * DiscreteBarrier!AP6)</f>
        <v>94.708946107962845</v>
      </c>
      <c r="AP5">
        <f>IF(DiscreteBarrier_SPOT!AP12&lt;=DiscreteBarrier_SPOT!$B$5,0,EXP(-DiscreteBarrier_SPOT!$B$2*DiscreteBarrier_SPOT!$E$5)*(DiscreteBarrier_SPOT!$C$8*DiscreteBarrier!AQ5+(1-DiscreteBarrier_SPOT!$C$8)*DiscreteBarrier!AQ6))</f>
        <v>98.390316983122361</v>
      </c>
      <c r="AQ5">
        <f>EXP(-DiscreteBarrier_SPOT!$B$2 * DiscreteBarrier_SPOT!$E$5) * (DiscreteBarrier_SPOT!$C$8 * DiscreteBarrier!AR5 + (1 - DiscreteBarrier_SPOT!$C$8) * DiscreteBarrier!AR6)</f>
        <v>102.14295086221384</v>
      </c>
      <c r="AR5">
        <f>EXP(-DiscreteBarrier_SPOT!$B$2 * DiscreteBarrier_SPOT!$E$5) * (DiscreteBarrier_SPOT!$C$8 * DiscreteBarrier!AS5 + (1 - DiscreteBarrier_SPOT!$C$8) * DiscreteBarrier!AS6)</f>
        <v>105.96821307340127</v>
      </c>
      <c r="AS5">
        <f>EXP(-DiscreteBarrier_SPOT!$B$2 * DiscreteBarrier_SPOT!$E$5) * (DiscreteBarrier_SPOT!$C$8 * DiscreteBarrier!AT5 + (1 - DiscreteBarrier_SPOT!$C$8) * DiscreteBarrier!AT6)</f>
        <v>109.86749509756952</v>
      </c>
      <c r="AT5">
        <f>EXP(-DiscreteBarrier_SPOT!$B$2 * DiscreteBarrier_SPOT!$E$5) * (DiscreteBarrier_SPOT!$C$8 * DiscreteBarrier!AU5 + (1 - DiscreteBarrier_SPOT!$C$8) * DiscreteBarrier!AU6)</f>
        <v>113.84221506927474</v>
      </c>
      <c r="AU5">
        <f>EXP(-DiscreteBarrier_SPOT!$B$2 * DiscreteBarrier_SPOT!$E$5) * (DiscreteBarrier_SPOT!$C$8 * DiscreteBarrier!AV5 + (1 - DiscreteBarrier_SPOT!$C$8) * DiscreteBarrier!AV6)</f>
        <v>117.89381828729044</v>
      </c>
      <c r="AV5">
        <f>EXP(-DiscreteBarrier_SPOT!$B$2 * DiscreteBarrier_SPOT!$E$5) * (DiscreteBarrier_SPOT!$C$8 * DiscreteBarrier!AW5 + (1 - DiscreteBarrier_SPOT!$C$8) * DiscreteBarrier!AW6)</f>
        <v>122.02377773493302</v>
      </c>
      <c r="AW5">
        <f>EXP(-DiscreteBarrier_SPOT!$B$2 * DiscreteBarrier_SPOT!$E$5) * (DiscreteBarrier_SPOT!$C$8 * DiscreteBarrier!AX5 + (1 - DiscreteBarrier_SPOT!$C$8) * DiscreteBarrier!AX6)</f>
        <v>126.23359461035388</v>
      </c>
      <c r="AX5">
        <f>EXP(-DiscreteBarrier_SPOT!$B$2 * DiscreteBarrier_SPOT!$E$5) * (DiscreteBarrier_SPOT!$C$8 * DiscreteBarrier!AY5 + (1 - DiscreteBarrier_SPOT!$C$8) * DiscreteBarrier!AY6)</f>
        <v>130.52479886698924</v>
      </c>
      <c r="AY5">
        <f>EXP(-DiscreteBarrier_SPOT!$B$2 * DiscreteBarrier_SPOT!$E$5) * (DiscreteBarrier_SPOT!$C$8 * DiscreteBarrier!AZ5 + (1 - DiscreteBarrier_SPOT!$C$8) * DiscreteBarrier!AZ6)</f>
        <v>134.89894976436236</v>
      </c>
      <c r="AZ5">
        <f>MAX(DiscreteBarrier_SPOT!AZ12 - DiscreteBarrier_SPOT!$A$5, 0)</f>
        <v>139.35763642943596</v>
      </c>
    </row>
    <row r="6" spans="1:52" x14ac:dyDescent="0.2">
      <c r="A6">
        <v>3</v>
      </c>
      <c r="E6">
        <f>EXP(-DiscreteBarrier_SPOT!$B$2 * DiscreteBarrier_SPOT!$E$5) * (DiscreteBarrier_SPOT!$C$8 * DiscreteBarrier!F6 + (1 - DiscreteBarrier_SPOT!$C$8) * DiscreteBarrier!F7)</f>
        <v>2.2907209821143133</v>
      </c>
      <c r="F6">
        <f>EXP(-DiscreteBarrier_SPOT!$B$2 * DiscreteBarrier_SPOT!$E$5) * (DiscreteBarrier_SPOT!$C$8 * DiscreteBarrier!G6 + (1 - DiscreteBarrier_SPOT!$C$8) * DiscreteBarrier!G7)</f>
        <v>3.1748694849114543</v>
      </c>
      <c r="G6">
        <f>EXP(-DiscreteBarrier_SPOT!$B$2 * DiscreteBarrier_SPOT!$E$5) * (DiscreteBarrier_SPOT!$C$8 * DiscreteBarrier!H6 + (1 - DiscreteBarrier_SPOT!$C$8) * DiscreteBarrier!H7)</f>
        <v>4.2418203709383846</v>
      </c>
      <c r="H6">
        <f>EXP(-DiscreteBarrier_SPOT!$B$2 * DiscreteBarrier_SPOT!$E$5) * (DiscreteBarrier_SPOT!$C$8 * DiscreteBarrier!I6 + (1 - DiscreteBarrier_SPOT!$C$8) * DiscreteBarrier!I7)</f>
        <v>5.4440129711218921</v>
      </c>
      <c r="I6">
        <f>EXP(-DiscreteBarrier_SPOT!$B$2 * DiscreteBarrier_SPOT!$E$5) * (DiscreteBarrier_SPOT!$C$8 * DiscreteBarrier!J6 + (1 - DiscreteBarrier_SPOT!$C$8) * DiscreteBarrier!J7)</f>
        <v>6.7114333127774612</v>
      </c>
      <c r="J6">
        <f>EXP(-DiscreteBarrier_SPOT!$B$2 * DiscreteBarrier_SPOT!$E$5) * (DiscreteBarrier_SPOT!$C$8 * DiscreteBarrier!K6 + (1 - DiscreteBarrier_SPOT!$C$8) * DiscreteBarrier!K7)</f>
        <v>8.0119564657798623</v>
      </c>
      <c r="K6">
        <f>EXP(-DiscreteBarrier_SPOT!$B$2 * DiscreteBarrier_SPOT!$E$5) * (DiscreteBarrier_SPOT!$C$8 * DiscreteBarrier!L6 + (1 - DiscreteBarrier_SPOT!$C$8) * DiscreteBarrier!L7)</f>
        <v>9.4315069066145032</v>
      </c>
      <c r="L6">
        <f>IF(DiscreteBarrier_SPOT!L13&lt;=DiscreteBarrier_SPOT!$B$5,0,EXP(-DiscreteBarrier_SPOT!$B$2*DiscreteBarrier_SPOT!$E$5)*(DiscreteBarrier_SPOT!$C$8*DiscreteBarrier!M6+(1-DiscreteBarrier_SPOT!$C$8)*DiscreteBarrier!M7))</f>
        <v>10.96486139129386</v>
      </c>
      <c r="M6">
        <f>EXP(-DiscreteBarrier_SPOT!$B$2 * DiscreteBarrier_SPOT!$E$5) * (DiscreteBarrier_SPOT!$C$8 * DiscreteBarrier!N6 + (1 - DiscreteBarrier_SPOT!$C$8) * DiscreteBarrier!N7)</f>
        <v>12.609503680420739</v>
      </c>
      <c r="N6">
        <f>EXP(-DiscreteBarrier_SPOT!$B$2 * DiscreteBarrier_SPOT!$E$5) * (DiscreteBarrier_SPOT!$C$8 * DiscreteBarrier!O6 + (1 - DiscreteBarrier_SPOT!$C$8) * DiscreteBarrier!O7)</f>
        <v>14.364330163943832</v>
      </c>
      <c r="O6">
        <f>EXP(-DiscreteBarrier_SPOT!$B$2 * DiscreteBarrier_SPOT!$E$5) * (DiscreteBarrier_SPOT!$C$8 * DiscreteBarrier!P6 + (1 - DiscreteBarrier_SPOT!$C$8) * DiscreteBarrier!P7)</f>
        <v>16.226778620372045</v>
      </c>
      <c r="P6">
        <f>EXP(-DiscreteBarrier_SPOT!$B$2 * DiscreteBarrier_SPOT!$E$5) * (DiscreteBarrier_SPOT!$C$8 * DiscreteBarrier!Q6 + (1 - DiscreteBarrier_SPOT!$C$8) * DiscreteBarrier!Q7)</f>
        <v>18.190719714145153</v>
      </c>
      <c r="Q6">
        <f>EXP(-DiscreteBarrier_SPOT!$B$2 * DiscreteBarrier_SPOT!$E$5) * (DiscreteBarrier_SPOT!$C$8 * DiscreteBarrier!R6 + (1 - DiscreteBarrier_SPOT!$C$8) * DiscreteBarrier!R7)</f>
        <v>20.247304091944098</v>
      </c>
      <c r="R6">
        <f>EXP(-DiscreteBarrier_SPOT!$B$2 * DiscreteBarrier_SPOT!$E$5) * (DiscreteBarrier_SPOT!$C$8 * DiscreteBarrier!S6 + (1 - DiscreteBarrier_SPOT!$C$8) * DiscreteBarrier!S7)</f>
        <v>22.387553026350616</v>
      </c>
      <c r="S6">
        <f>EXP(-DiscreteBarrier_SPOT!$B$2 * DiscreteBarrier_SPOT!$E$5) * (DiscreteBarrier_SPOT!$C$8 * DiscreteBarrier!T6 + (1 - DiscreteBarrier_SPOT!$C$8) * DiscreteBarrier!T7)</f>
        <v>24.602842701610449</v>
      </c>
      <c r="T6">
        <f>EXP(-DiscreteBarrier_SPOT!$B$2 * DiscreteBarrier_SPOT!$E$5) * (DiscreteBarrier_SPOT!$C$8 * DiscreteBarrier!U6 + (1 - DiscreteBarrier_SPOT!$C$8) * DiscreteBarrier!U7)</f>
        <v>26.885445147411254</v>
      </c>
      <c r="U6">
        <f>EXP(-DiscreteBarrier_SPOT!$B$2 * DiscreteBarrier_SPOT!$E$5) * (DiscreteBarrier_SPOT!$C$8 * DiscreteBarrier!V6 + (1 - DiscreteBarrier_SPOT!$C$8) * DiscreteBarrier!V7)</f>
        <v>29.228988873446788</v>
      </c>
      <c r="V6">
        <f>IF(DiscreteBarrier_SPOT!V13&lt;=DiscreteBarrier_SPOT!$B$5,0,EXP(-DiscreteBarrier_SPOT!$B$2*DiscreteBarrier_SPOT!$E$5)*(DiscreteBarrier_SPOT!$C$8*DiscreteBarrier!W6+(1-DiscreteBarrier_SPOT!$C$8)*DiscreteBarrier!W7))</f>
        <v>31.628700118737932</v>
      </c>
      <c r="W6">
        <f>EXP(-DiscreteBarrier_SPOT!$B$2 * DiscreteBarrier_SPOT!$E$5) * (DiscreteBarrier_SPOT!$C$8 * DiscreteBarrier!X6 + (1 - DiscreteBarrier_SPOT!$C$8) * DiscreteBarrier!X7)</f>
        <v>34.081382775156229</v>
      </c>
      <c r="X6">
        <f>EXP(-DiscreteBarrier_SPOT!$B$2 * DiscreteBarrier_SPOT!$E$5) * (DiscreteBarrier_SPOT!$C$8 * DiscreteBarrier!Y6 + (1 - DiscreteBarrier_SPOT!$C$8) * DiscreteBarrier!Y7)</f>
        <v>36.585210409565974</v>
      </c>
      <c r="Y6">
        <f>EXP(-DiscreteBarrier_SPOT!$B$2 * DiscreteBarrier_SPOT!$E$5) * (DiscreteBarrier_SPOT!$C$8 * DiscreteBarrier!Z6 + (1 - DiscreteBarrier_SPOT!$C$8) * DiscreteBarrier!Z7)</f>
        <v>39.13943400910312</v>
      </c>
      <c r="Z6">
        <f>EXP(-DiscreteBarrier_SPOT!$B$2 * DiscreteBarrier_SPOT!$E$5) * (DiscreteBarrier_SPOT!$C$8 * DiscreteBarrier!AA6 + (1 - DiscreteBarrier_SPOT!$C$8) * DiscreteBarrier!AA7)</f>
        <v>41.744070015973975</v>
      </c>
      <c r="AA6">
        <f>EXP(-DiscreteBarrier_SPOT!$B$2 * DiscreteBarrier_SPOT!$E$5) * (DiscreteBarrier_SPOT!$C$8 * DiscreteBarrier!AB6 + (1 - DiscreteBarrier_SPOT!$C$8) * DiscreteBarrier!AB7)</f>
        <v>44.399622898103388</v>
      </c>
      <c r="AB6">
        <f>EXP(-DiscreteBarrier_SPOT!$B$2 * DiscreteBarrier_SPOT!$E$5) * (DiscreteBarrier_SPOT!$C$8 * DiscreteBarrier!AC6 + (1 - DiscreteBarrier_SPOT!$C$8) * DiscreteBarrier!AC7)</f>
        <v>47.106874619817766</v>
      </c>
      <c r="AC6">
        <f>EXP(-DiscreteBarrier_SPOT!$B$2 * DiscreteBarrier_SPOT!$E$5) * (DiscreteBarrier_SPOT!$C$8 * DiscreteBarrier!AD6 + (1 - DiscreteBarrier_SPOT!$C$8) * DiscreteBarrier!AD7)</f>
        <v>49.866748272689023</v>
      </c>
      <c r="AD6">
        <f>EXP(-DiscreteBarrier_SPOT!$B$2 * DiscreteBarrier_SPOT!$E$5) * (DiscreteBarrier_SPOT!$C$8 * DiscreteBarrier!AE6 + (1 - DiscreteBarrier_SPOT!$C$8) * DiscreteBarrier!AE7)</f>
        <v>52.68023376336297</v>
      </c>
      <c r="AE6">
        <f>EXP(-DiscreteBarrier_SPOT!$B$2 * DiscreteBarrier_SPOT!$E$5) * (DiscreteBarrier_SPOT!$C$8 * DiscreteBarrier!AF6 + (1 - DiscreteBarrier_SPOT!$C$8) * DiscreteBarrier!AF7)</f>
        <v>55.548354844037569</v>
      </c>
      <c r="AF6">
        <f>IF(DiscreteBarrier_SPOT!AF13&lt;=DiscreteBarrier_SPOT!$B$5,0,EXP(-DiscreteBarrier_SPOT!$B$2*DiscreteBarrier_SPOT!$E$5)*(DiscreteBarrier_SPOT!$C$8*DiscreteBarrier!AG6+(1-DiscreteBarrier_SPOT!$C$8)*DiscreteBarrier!AG7))</f>
        <v>58.47215800373241</v>
      </c>
      <c r="AG6">
        <f>EXP(-DiscreteBarrier_SPOT!$B$2 * DiscreteBarrier_SPOT!$E$5) * (DiscreteBarrier_SPOT!$C$8 * DiscreteBarrier!AH6 + (1 - DiscreteBarrier_SPOT!$C$8) * DiscreteBarrier!AH7)</f>
        <v>61.452710119646092</v>
      </c>
      <c r="AH6">
        <f>EXP(-DiscreteBarrier_SPOT!$B$2 * DiscreteBarrier_SPOT!$E$5) * (DiscreteBarrier_SPOT!$C$8 * DiscreteBarrier!AI6 + (1 - DiscreteBarrier_SPOT!$C$8) * DiscreteBarrier!AI7)</f>
        <v>64.491098504926072</v>
      </c>
      <c r="AI6">
        <f>EXP(-DiscreteBarrier_SPOT!$B$2 * DiscreteBarrier_SPOT!$E$5) * (DiscreteBarrier_SPOT!$C$8 * DiscreteBarrier!AJ6 + (1 - DiscreteBarrier_SPOT!$C$8) * DiscreteBarrier!AJ7)</f>
        <v>67.588431300115445</v>
      </c>
      <c r="AJ6">
        <f>EXP(-DiscreteBarrier_SPOT!$B$2 * DiscreteBarrier_SPOT!$E$5) * (DiscreteBarrier_SPOT!$C$8 * DiscreteBarrier!AK6 + (1 - DiscreteBarrier_SPOT!$C$8) * DiscreteBarrier!AK7)</f>
        <v>70.745837872097766</v>
      </c>
      <c r="AK6">
        <f>EXP(-DiscreteBarrier_SPOT!$B$2 * DiscreteBarrier_SPOT!$E$5) * (DiscreteBarrier_SPOT!$C$8 * DiscreteBarrier!AL6 + (1 - DiscreteBarrier_SPOT!$C$8) * DiscreteBarrier!AL7)</f>
        <v>73.964469220683682</v>
      </c>
      <c r="AL6">
        <f>EXP(-DiscreteBarrier_SPOT!$B$2 * DiscreteBarrier_SPOT!$E$5) * (DiscreteBarrier_SPOT!$C$8 * DiscreteBarrier!AM6 + (1 - DiscreteBarrier_SPOT!$C$8) * DiscreteBarrier!AM7)</f>
        <v>77.245498392985468</v>
      </c>
      <c r="AM6">
        <f>EXP(-DiscreteBarrier_SPOT!$B$2 * DiscreteBarrier_SPOT!$E$5) * (DiscreteBarrier_SPOT!$C$8 * DiscreteBarrier!AN6 + (1 - DiscreteBarrier_SPOT!$C$8) * DiscreteBarrier!AN7)</f>
        <v>80.590120905729066</v>
      </c>
      <c r="AN6">
        <f>EXP(-DiscreteBarrier_SPOT!$B$2 * DiscreteBarrier_SPOT!$E$5) * (DiscreteBarrier_SPOT!$C$8 * DiscreteBarrier!AO6 + (1 - DiscreteBarrier_SPOT!$C$8) * DiscreteBarrier!AO7)</f>
        <v>83.999555175655246</v>
      </c>
      <c r="AO6">
        <f>EXP(-DiscreteBarrier_SPOT!$B$2 * DiscreteBarrier_SPOT!$E$5) * (DiscreteBarrier_SPOT!$C$8 * DiscreteBarrier!AP6 + (1 - DiscreteBarrier_SPOT!$C$8) * DiscreteBarrier!AP7)</f>
        <v>87.475042958165062</v>
      </c>
      <c r="AP6">
        <f>IF(DiscreteBarrier_SPOT!AP13&lt;=DiscreteBarrier_SPOT!$B$5,0,EXP(-DiscreteBarrier_SPOT!$B$2*DiscreteBarrier_SPOT!$E$5)*(DiscreteBarrier_SPOT!$C$8*DiscreteBarrier!AQ6+(1-DiscreteBarrier_SPOT!$C$8)*DiscreteBarrier!AQ7))</f>
        <v>91.01784979436755</v>
      </c>
      <c r="AQ6">
        <f>EXP(-DiscreteBarrier_SPOT!$B$2 * DiscreteBarrier_SPOT!$E$5) * (DiscreteBarrier_SPOT!$C$8 * DiscreteBarrier!AR6 + (1 - DiscreteBarrier_SPOT!$C$8) * DiscreteBarrier!AR7)</f>
        <v>94.62926546669047</v>
      </c>
      <c r="AR6">
        <f>EXP(-DiscreteBarrier_SPOT!$B$2 * DiscreteBarrier_SPOT!$E$5) * (DiscreteBarrier_SPOT!$C$8 * DiscreteBarrier!AS6 + (1 - DiscreteBarrier_SPOT!$C$8) * DiscreteBarrier!AS7)</f>
        <v>98.310604463218155</v>
      </c>
      <c r="AS6">
        <f>EXP(-DiscreteBarrier_SPOT!$B$2 * DiscreteBarrier_SPOT!$E$5) * (DiscreteBarrier_SPOT!$C$8 * DiscreteBarrier!AT6 + (1 - DiscreteBarrier_SPOT!$C$8) * DiscreteBarrier!AT7)</f>
        <v>102.06320645092384</v>
      </c>
      <c r="AT6">
        <f>EXP(-DiscreteBarrier_SPOT!$B$2 * DiscreteBarrier_SPOT!$E$5) * (DiscreteBarrier_SPOT!$C$8 * DiscreteBarrier!AU6 + (1 - DiscreteBarrier_SPOT!$C$8) * DiscreteBarrier!AU7)</f>
        <v>105.88843675796635</v>
      </c>
      <c r="AU6">
        <f>EXP(-DiscreteBarrier_SPOT!$B$2 * DiscreteBarrier_SPOT!$E$5) * (DiscreteBarrier_SPOT!$C$8 * DiscreteBarrier!AV6 + (1 - DiscreteBarrier_SPOT!$C$8) * DiscreteBarrier!AV7)</f>
        <v>109.78768686522547</v>
      </c>
      <c r="AV6">
        <f>EXP(-DiscreteBarrier_SPOT!$B$2 * DiscreteBarrier_SPOT!$E$5) * (DiscreteBarrier_SPOT!$C$8 * DiscreteBarrier!AW6 + (1 - DiscreteBarrier_SPOT!$C$8) * DiscreteBarrier!AW7)</f>
        <v>113.76237490725222</v>
      </c>
      <c r="AW6">
        <f>EXP(-DiscreteBarrier_SPOT!$B$2 * DiscreteBarrier_SPOT!$E$5) * (DiscreteBarrier_SPOT!$C$8 * DiscreteBarrier!AX6 + (1 - DiscreteBarrier_SPOT!$C$8) * DiscreteBarrier!AX7)</f>
        <v>117.81394618281506</v>
      </c>
      <c r="AX6">
        <f>EXP(-DiscreteBarrier_SPOT!$B$2 * DiscreteBarrier_SPOT!$E$5) * (DiscreteBarrier_SPOT!$C$8 * DiscreteBarrier!AY6 + (1 - DiscreteBarrier_SPOT!$C$8) * DiscreteBarrier!AY7)</f>
        <v>121.94387367522523</v>
      </c>
      <c r="AY6">
        <f>EXP(-DiscreteBarrier_SPOT!$B$2 * DiscreteBarrier_SPOT!$E$5) * (DiscreteBarrier_SPOT!$C$8 * DiscreteBarrier!AZ6 + (1 - DiscreteBarrier_SPOT!$C$8) * DiscreteBarrier!AZ7)</f>
        <v>126.15365858262902</v>
      </c>
      <c r="AZ6">
        <f>MAX(DiscreteBarrier_SPOT!AZ13 - DiscreteBarrier_SPOT!$A$5, 0)</f>
        <v>130.44483085845755</v>
      </c>
    </row>
    <row r="7" spans="1:52" x14ac:dyDescent="0.2">
      <c r="A7">
        <v>4</v>
      </c>
      <c r="F7">
        <f>EXP(-DiscreteBarrier_SPOT!$B$2 * DiscreteBarrier_SPOT!$E$5) * (DiscreteBarrier_SPOT!$C$8 * DiscreteBarrier!G7 + (1 - DiscreteBarrier_SPOT!$C$8) * DiscreteBarrier!G8)</f>
        <v>1.3876771106637831</v>
      </c>
      <c r="G7">
        <f>EXP(-DiscreteBarrier_SPOT!$B$2 * DiscreteBarrier_SPOT!$E$5) * (DiscreteBarrier_SPOT!$C$8 * DiscreteBarrier!H7 + (1 - DiscreteBarrier_SPOT!$C$8) * DiscreteBarrier!H8)</f>
        <v>2.0854488568952503</v>
      </c>
      <c r="H7">
        <f>EXP(-DiscreteBarrier_SPOT!$B$2 * DiscreteBarrier_SPOT!$E$5) * (DiscreteBarrier_SPOT!$C$8 * DiscreteBarrier!I7 + (1 - DiscreteBarrier_SPOT!$C$8) * DiscreteBarrier!I8)</f>
        <v>3.0148478302989949</v>
      </c>
      <c r="I7">
        <f>EXP(-DiscreteBarrier_SPOT!$B$2 * DiscreteBarrier_SPOT!$E$5) * (DiscreteBarrier_SPOT!$C$8 * DiscreteBarrier!J7 + (1 - DiscreteBarrier_SPOT!$C$8) * DiscreteBarrier!J8)</f>
        <v>4.1512551126620929</v>
      </c>
      <c r="J7">
        <f>EXP(-DiscreteBarrier_SPOT!$B$2 * DiscreteBarrier_SPOT!$E$5) * (DiscreteBarrier_SPOT!$C$8 * DiscreteBarrier!K7 + (1 - DiscreteBarrier_SPOT!$C$8) * DiscreteBarrier!K8)</f>
        <v>5.38582180220914</v>
      </c>
      <c r="K7">
        <f>EXP(-DiscreteBarrier_SPOT!$B$2 * DiscreteBarrier_SPOT!$E$5) * (DiscreteBarrier_SPOT!$C$8 * DiscreteBarrier!L7 + (1 - DiscreteBarrier_SPOT!$C$8) * DiscreteBarrier!L8)</f>
        <v>6.5655770887853491</v>
      </c>
      <c r="L7">
        <f>IF(DiscreteBarrier_SPOT!L14&lt;=DiscreteBarrier_SPOT!$B$5,0,EXP(-DiscreteBarrier_SPOT!$B$2*DiscreteBarrier_SPOT!$E$5)*(DiscreteBarrier_SPOT!$C$8*DiscreteBarrier!M7+(1-DiscreteBarrier_SPOT!$C$8)*DiscreteBarrier!M8))</f>
        <v>7.8698018484209138</v>
      </c>
      <c r="M7">
        <f>EXP(-DiscreteBarrier_SPOT!$B$2 * DiscreteBarrier_SPOT!$E$5) * (DiscreteBarrier_SPOT!$C$8 * DiscreteBarrier!N7 + (1 - DiscreteBarrier_SPOT!$C$8) * DiscreteBarrier!N8)</f>
        <v>9.290498074171829</v>
      </c>
      <c r="N7">
        <f>EXP(-DiscreteBarrier_SPOT!$B$2 * DiscreteBarrier_SPOT!$E$5) * (DiscreteBarrier_SPOT!$C$8 * DiscreteBarrier!O7 + (1 - DiscreteBarrier_SPOT!$C$8) * DiscreteBarrier!O8)</f>
        <v>10.823701707693532</v>
      </c>
      <c r="O7">
        <f>EXP(-DiscreteBarrier_SPOT!$B$2 * DiscreteBarrier_SPOT!$E$5) * (DiscreteBarrier_SPOT!$C$8 * DiscreteBarrier!P7 + (1 - DiscreteBarrier_SPOT!$C$8) * DiscreteBarrier!P8)</f>
        <v>12.469801088669298</v>
      </c>
      <c r="P7">
        <f>EXP(-DiscreteBarrier_SPOT!$B$2 * DiscreteBarrier_SPOT!$E$5) * (DiscreteBarrier_SPOT!$C$8 * DiscreteBarrier!Q7 + (1 - DiscreteBarrier_SPOT!$C$8) * DiscreteBarrier!Q8)</f>
        <v>14.229882750980201</v>
      </c>
      <c r="Q7">
        <f>EXP(-DiscreteBarrier_SPOT!$B$2 * DiscreteBarrier_SPOT!$E$5) * (DiscreteBarrier_SPOT!$C$8 * DiscreteBarrier!R7 + (1 - DiscreteBarrier_SPOT!$C$8) * DiscreteBarrier!R8)</f>
        <v>16.100596250119473</v>
      </c>
      <c r="R7">
        <f>EXP(-DiscreteBarrier_SPOT!$B$2 * DiscreteBarrier_SPOT!$E$5) * (DiscreteBarrier_SPOT!$C$8 * DiscreteBarrier!S7 + (1 - DiscreteBarrier_SPOT!$C$8) * DiscreteBarrier!S8)</f>
        <v>18.07321747912134</v>
      </c>
      <c r="S7">
        <f>EXP(-DiscreteBarrier_SPOT!$B$2 * DiscreteBarrier_SPOT!$E$5) * (DiscreteBarrier_SPOT!$C$8 * DiscreteBarrier!T7 + (1 - DiscreteBarrier_SPOT!$C$8) * DiscreteBarrier!T8)</f>
        <v>20.138397200863146</v>
      </c>
      <c r="T7">
        <f>EXP(-DiscreteBarrier_SPOT!$B$2 * DiscreteBarrier_SPOT!$E$5) * (DiscreteBarrier_SPOT!$C$8 * DiscreteBarrier!U7 + (1 - DiscreteBarrier_SPOT!$C$8) * DiscreteBarrier!U8)</f>
        <v>22.286587748411588</v>
      </c>
      <c r="U7">
        <f>EXP(-DiscreteBarrier_SPOT!$B$2 * DiscreteBarrier_SPOT!$E$5) * (DiscreteBarrier_SPOT!$C$8 * DiscreteBarrier!V7 + (1 - DiscreteBarrier_SPOT!$C$8) * DiscreteBarrier!V8)</f>
        <v>24.508666580445521</v>
      </c>
      <c r="V7">
        <f>IF(DiscreteBarrier_SPOT!V14&lt;=DiscreteBarrier_SPOT!$B$5,0,EXP(-DiscreteBarrier_SPOT!$B$2*DiscreteBarrier_SPOT!$E$5)*(DiscreteBarrier_SPOT!$C$8*DiscreteBarrier!W7+(1-DiscreteBarrier_SPOT!$C$8)*DiscreteBarrier!W8))</f>
        <v>26.796621822657247</v>
      </c>
      <c r="W7">
        <f>EXP(-DiscreteBarrier_SPOT!$B$2 * DiscreteBarrier_SPOT!$E$5) * (DiscreteBarrier_SPOT!$C$8 * DiscreteBarrier!X7 + (1 - DiscreteBarrier_SPOT!$C$8) * DiscreteBarrier!X8)</f>
        <v>29.144061171152398</v>
      </c>
      <c r="X7">
        <f>EXP(-DiscreteBarrier_SPOT!$B$2 * DiscreteBarrier_SPOT!$E$5) * (DiscreteBarrier_SPOT!$C$8 * DiscreteBarrier!Y7 + (1 - DiscreteBarrier_SPOT!$C$8) * DiscreteBarrier!Y8)</f>
        <v>31.546384110903986</v>
      </c>
      <c r="Y7">
        <f>EXP(-DiscreteBarrier_SPOT!$B$2 * DiscreteBarrier_SPOT!$E$5) * (DiscreteBarrier_SPOT!$C$8 * DiscreteBarrier!Z7 + (1 - DiscreteBarrier_SPOT!$C$8) * DiscreteBarrier!Z8)</f>
        <v>34.000660024258309</v>
      </c>
      <c r="Z7">
        <f>EXP(-DiscreteBarrier_SPOT!$B$2 * DiscreteBarrier_SPOT!$E$5) * (DiscreteBarrier_SPOT!$C$8 * DiscreteBarrier!AA7 + (1 - DiscreteBarrier_SPOT!$C$8) * DiscreteBarrier!AA8)</f>
        <v>36.505355872678813</v>
      </c>
      <c r="AA7">
        <f>EXP(-DiscreteBarrier_SPOT!$B$2 * DiscreteBarrier_SPOT!$E$5) * (DiscreteBarrier_SPOT!$C$8 * DiscreteBarrier!AB7 + (1 - DiscreteBarrier_SPOT!$C$8) * DiscreteBarrier!AB8)</f>
        <v>39.059988632632418</v>
      </c>
      <c r="AB7">
        <f>EXP(-DiscreteBarrier_SPOT!$B$2 * DiscreteBarrier_SPOT!$E$5) * (DiscreteBarrier_SPOT!$C$8 * DiscreteBarrier!AC7 + (1 - DiscreteBarrier_SPOT!$C$8) * DiscreteBarrier!AC8)</f>
        <v>41.664779171552901</v>
      </c>
      <c r="AC7">
        <f>EXP(-DiscreteBarrier_SPOT!$B$2 * DiscreteBarrier_SPOT!$E$5) * (DiscreteBarrier_SPOT!$C$8 * DiscreteBarrier!AD7 + (1 - DiscreteBarrier_SPOT!$C$8) * DiscreteBarrier!AD8)</f>
        <v>44.320365647486234</v>
      </c>
      <c r="AD7">
        <f>EXP(-DiscreteBarrier_SPOT!$B$2 * DiscreteBarrier_SPOT!$E$5) * (DiscreteBarrier_SPOT!$C$8 * DiscreteBarrier!AE7 + (1 - DiscreteBarrier_SPOT!$C$8) * DiscreteBarrier!AE8)</f>
        <v>47.027603516155352</v>
      </c>
      <c r="AE7">
        <f>EXP(-DiscreteBarrier_SPOT!$B$2 * DiscreteBarrier_SPOT!$E$5) * (DiscreteBarrier_SPOT!$C$8 * DiscreteBarrier!AF7 + (1 - DiscreteBarrier_SPOT!$C$8) * DiscreteBarrier!AF8)</f>
        <v>49.787448845720981</v>
      </c>
      <c r="AF7">
        <f>IF(DiscreteBarrier_SPOT!AF14&lt;=DiscreteBarrier_SPOT!$B$5,0,EXP(-DiscreteBarrier_SPOT!$B$2*DiscreteBarrier_SPOT!$E$5)*(DiscreteBarrier_SPOT!$C$8*DiscreteBarrier!AG7+(1-DiscreteBarrier_SPOT!$C$8)*DiscreteBarrier!AG8))</f>
        <v>52.600902946733605</v>
      </c>
      <c r="AG7">
        <f>EXP(-DiscreteBarrier_SPOT!$B$2 * DiscreteBarrier_SPOT!$E$5) * (DiscreteBarrier_SPOT!$C$8 * DiscreteBarrier!AH7 + (1 - DiscreteBarrier_SPOT!$C$8) * DiscreteBarrier!AH8)</f>
        <v>55.468992288734235</v>
      </c>
      <c r="AH7">
        <f>EXP(-DiscreteBarrier_SPOT!$B$2 * DiscreteBarrier_SPOT!$E$5) * (DiscreteBarrier_SPOT!$C$8 * DiscreteBarrier!AI7 + (1 - DiscreteBarrier_SPOT!$C$8) * DiscreteBarrier!AI8)</f>
        <v>58.392763697057106</v>
      </c>
      <c r="AI7">
        <f>EXP(-DiscreteBarrier_SPOT!$B$2 * DiscreteBarrier_SPOT!$E$5) * (DiscreteBarrier_SPOT!$C$8 * DiscreteBarrier!AJ7 + (1 - DiscreteBarrier_SPOT!$C$8) * DiscreteBarrier!AJ8)</f>
        <v>61.373284048895727</v>
      </c>
      <c r="AJ7">
        <f>EXP(-DiscreteBarrier_SPOT!$B$2 * DiscreteBarrier_SPOT!$E$5) * (DiscreteBarrier_SPOT!$C$8 * DiscreteBarrier!AK7 + (1 - DiscreteBarrier_SPOT!$C$8) * DiscreteBarrier!AK8)</f>
        <v>64.411640657392468</v>
      </c>
      <c r="AK7">
        <f>EXP(-DiscreteBarrier_SPOT!$B$2 * DiscreteBarrier_SPOT!$E$5) * (DiscreteBarrier_SPOT!$C$8 * DiscreteBarrier!AL7 + (1 - DiscreteBarrier_SPOT!$C$8) * DiscreteBarrier!AL8)</f>
        <v>67.508941663085352</v>
      </c>
      <c r="AL7">
        <f>EXP(-DiscreteBarrier_SPOT!$B$2 * DiscreteBarrier_SPOT!$E$5) * (DiscreteBarrier_SPOT!$C$8 * DiscreteBarrier!AM7 + (1 - DiscreteBarrier_SPOT!$C$8) * DiscreteBarrier!AM8)</f>
        <v>70.666316432852852</v>
      </c>
      <c r="AM7">
        <f>EXP(-DiscreteBarrier_SPOT!$B$2 * DiscreteBarrier_SPOT!$E$5) * (DiscreteBarrier_SPOT!$C$8 * DiscreteBarrier!AN7 + (1 - DiscreteBarrier_SPOT!$C$8) * DiscreteBarrier!AN8)</f>
        <v>73.884915966500486</v>
      </c>
      <c r="AN7">
        <f>EXP(-DiscreteBarrier_SPOT!$B$2 * DiscreteBarrier_SPOT!$E$5) * (DiscreteBarrier_SPOT!$C$8 * DiscreteBarrier!AO7 + (1 - DiscreteBarrier_SPOT!$C$8) * DiscreteBarrier!AO8)</f>
        <v>77.165913311135498</v>
      </c>
      <c r="AO7">
        <f>EXP(-DiscreteBarrier_SPOT!$B$2 * DiscreteBarrier_SPOT!$E$5) * (DiscreteBarrier_SPOT!$C$8 * DiscreteBarrier!AP7 + (1 - DiscreteBarrier_SPOT!$C$8) * DiscreteBarrier!AP8)</f>
        <v>80.510503983478699</v>
      </c>
      <c r="AP7">
        <f>IF(DiscreteBarrier_SPOT!AP14&lt;=DiscreteBarrier_SPOT!$B$5,0,EXP(-DiscreteBarrier_SPOT!$B$2*DiscreteBarrier_SPOT!$E$5)*(DiscreteBarrier_SPOT!$C$8*DiscreteBarrier!AQ7+(1-DiscreteBarrier_SPOT!$C$8)*DiscreteBarrier!AQ8))</f>
        <v>83.919906400265774</v>
      </c>
      <c r="AQ7">
        <f>EXP(-DiscreteBarrier_SPOT!$B$2 * DiscreteBarrier_SPOT!$E$5) * (DiscreteBarrier_SPOT!$C$8 * DiscreteBarrier!AR7 + (1 - DiscreteBarrier_SPOT!$C$8) * DiscreteBarrier!AR8)</f>
        <v>87.395362316892687</v>
      </c>
      <c r="AR7">
        <f>EXP(-DiscreteBarrier_SPOT!$B$2 * DiscreteBarrier_SPOT!$E$5) * (DiscreteBarrier_SPOT!$C$8 * DiscreteBarrier!AS7 + (1 - DiscreteBarrier_SPOT!$C$8) * DiscreteBarrier!AS8)</f>
        <v>90.938137274463372</v>
      </c>
      <c r="AS7">
        <f>EXP(-DiscreteBarrier_SPOT!$B$2 * DiscreteBarrier_SPOT!$E$5) * (DiscreteBarrier_SPOT!$C$8 * DiscreteBarrier!AT7 + (1 - DiscreteBarrier_SPOT!$C$8) * DiscreteBarrier!AT8)</f>
        <v>94.549521055400447</v>
      </c>
      <c r="AT7">
        <f>EXP(-DiscreteBarrier_SPOT!$B$2 * DiscreteBarrier_SPOT!$E$5) * (DiscreteBarrier_SPOT!$C$8 * DiscreteBarrier!AU7 + (1 - DiscreteBarrier_SPOT!$C$8) * DiscreteBarrier!AU8)</f>
        <v>98.230828147783242</v>
      </c>
      <c r="AU7">
        <f>EXP(-DiscreteBarrier_SPOT!$B$2 * DiscreteBarrier_SPOT!$E$5) * (DiscreteBarrier_SPOT!$C$8 * DiscreteBarrier!AV7 + (1 - DiscreteBarrier_SPOT!$C$8) * DiscreteBarrier!AV8)</f>
        <v>101.98339821857977</v>
      </c>
      <c r="AV7">
        <f>EXP(-DiscreteBarrier_SPOT!$B$2 * DiscreteBarrier_SPOT!$E$5) * (DiscreteBarrier_SPOT!$C$8 * DiscreteBarrier!AW7 + (1 - DiscreteBarrier_SPOT!$C$8) * DiscreteBarrier!AW8)</f>
        <v>105.80859659594384</v>
      </c>
      <c r="AW7">
        <f>EXP(-DiscreteBarrier_SPOT!$B$2 * DiscreteBarrier_SPOT!$E$5) * (DiscreteBarrier_SPOT!$C$8 * DiscreteBarrier!AX7 + (1 - DiscreteBarrier_SPOT!$C$8) * DiscreteBarrier!AX8)</f>
        <v>109.70781476075008</v>
      </c>
      <c r="AX7">
        <f>EXP(-DiscreteBarrier_SPOT!$B$2 * DiscreteBarrier_SPOT!$E$5) * (DiscreteBarrier_SPOT!$C$8 * DiscreteBarrier!AY7 + (1 - DiscreteBarrier_SPOT!$C$8) * DiscreteBarrier!AY8)</f>
        <v>113.68247084754445</v>
      </c>
      <c r="AY7">
        <f>EXP(-DiscreteBarrier_SPOT!$B$2 * DiscreteBarrier_SPOT!$E$5) * (DiscreteBarrier_SPOT!$C$8 * DiscreteBarrier!AZ7 + (1 - DiscreteBarrier_SPOT!$C$8) * DiscreteBarrier!AZ8)</f>
        <v>117.73401015509022</v>
      </c>
      <c r="AZ7">
        <f>MAX(DiscreteBarrier_SPOT!AZ14 - DiscreteBarrier_SPOT!$A$5, 0)</f>
        <v>121.86390566669357</v>
      </c>
    </row>
    <row r="8" spans="1:52" x14ac:dyDescent="0.2">
      <c r="A8">
        <v>5</v>
      </c>
      <c r="G8">
        <f>EXP(-DiscreteBarrier_SPOT!$B$2 * DiscreteBarrier_SPOT!$E$5) * (DiscreteBarrier_SPOT!$C$8 * DiscreteBarrier!H8 + (1 - DiscreteBarrier_SPOT!$C$8) * DiscreteBarrier!H9)</f>
        <v>0.67465295829426608</v>
      </c>
      <c r="H8">
        <f>EXP(-DiscreteBarrier_SPOT!$B$2 * DiscreteBarrier_SPOT!$E$5) * (DiscreteBarrier_SPOT!$C$8 * DiscreteBarrier!I8 + (1 - DiscreteBarrier_SPOT!$C$8) * DiscreteBarrier!I9)</f>
        <v>1.1359263669694726</v>
      </c>
      <c r="I8">
        <f>EXP(-DiscreteBarrier_SPOT!$B$2 * DiscreteBarrier_SPOT!$E$5) * (DiscreteBarrier_SPOT!$C$8 * DiscreteBarrier!J8 + (1 - DiscreteBarrier_SPOT!$C$8) * DiscreteBarrier!J9)</f>
        <v>1.8542112088377518</v>
      </c>
      <c r="J8">
        <f>EXP(-DiscreteBarrier_SPOT!$B$2 * DiscreteBarrier_SPOT!$E$5) * (DiscreteBarrier_SPOT!$C$8 * DiscreteBarrier!K8 + (1 - DiscreteBarrier_SPOT!$C$8) * DiscreteBarrier!K9)</f>
        <v>2.8910753876567892</v>
      </c>
      <c r="K8">
        <f>EXP(-DiscreteBarrier_SPOT!$B$2 * DiscreteBarrier_SPOT!$E$5) * (DiscreteBarrier_SPOT!$C$8 * DiscreteBarrier!L8 + (1 - DiscreteBarrier_SPOT!$C$8) * DiscreteBarrier!L9)</f>
        <v>4.1827392755222093</v>
      </c>
      <c r="L8">
        <f>IF(DiscreteBarrier_SPOT!L15&lt;=DiscreteBarrier_SPOT!$B$5,0,EXP(-DiscreteBarrier_SPOT!$B$2*DiscreteBarrier_SPOT!$E$5)*(DiscreteBarrier_SPOT!$C$8*DiscreteBarrier!M8+(1-DiscreteBarrier_SPOT!$C$8)*DiscreteBarrier!M9))</f>
        <v>5.2360590218538281</v>
      </c>
      <c r="M8">
        <f>EXP(-DiscreteBarrier_SPOT!$B$2 * DiscreteBarrier_SPOT!$E$5) * (DiscreteBarrier_SPOT!$C$8 * DiscreteBarrier!N8 + (1 - DiscreteBarrier_SPOT!$C$8) * DiscreteBarrier!N9)</f>
        <v>6.4221347152394097</v>
      </c>
      <c r="N8">
        <f>EXP(-DiscreteBarrier_SPOT!$B$2 * DiscreteBarrier_SPOT!$E$5) * (DiscreteBarrier_SPOT!$C$8 * DiscreteBarrier!O8 + (1 - DiscreteBarrier_SPOT!$C$8) * DiscreteBarrier!O9)</f>
        <v>7.7288332538041828</v>
      </c>
      <c r="O8">
        <f>EXP(-DiscreteBarrier_SPOT!$B$2 * DiscreteBarrier_SPOT!$E$5) * (DiscreteBarrier_SPOT!$C$8 * DiscreteBarrier!P8 + (1 - DiscreteBarrier_SPOT!$C$8) * DiscreteBarrier!P9)</f>
        <v>9.1477328269293263</v>
      </c>
      <c r="P8">
        <f>EXP(-DiscreteBarrier_SPOT!$B$2 * DiscreteBarrier_SPOT!$E$5) * (DiscreteBarrier_SPOT!$C$8 * DiscreteBarrier!Q8 + (1 - DiscreteBarrier_SPOT!$C$8) * DiscreteBarrier!Q9)</f>
        <v>10.678507508766787</v>
      </c>
      <c r="Q8">
        <f>EXP(-DiscreteBarrier_SPOT!$B$2 * DiscreteBarrier_SPOT!$E$5) * (DiscreteBarrier_SPOT!$C$8 * DiscreteBarrier!R8 + (1 - DiscreteBarrier_SPOT!$C$8) * DiscreteBarrier!R9)</f>
        <v>12.326785821325281</v>
      </c>
      <c r="R8">
        <f>EXP(-DiscreteBarrier_SPOT!$B$2 * DiscreteBarrier_SPOT!$E$5) * (DiscreteBarrier_SPOT!$C$8 * DiscreteBarrier!S8 + (1 - DiscreteBarrier_SPOT!$C$8) * DiscreteBarrier!S9)</f>
        <v>14.094714383105904</v>
      </c>
      <c r="S8">
        <f>EXP(-DiscreteBarrier_SPOT!$B$2 * DiscreteBarrier_SPOT!$E$5) * (DiscreteBarrier_SPOT!$C$8 * DiscreteBarrier!T8 + (1 - DiscreteBarrier_SPOT!$C$8) * DiscreteBarrier!T9)</f>
        <v>15.974201825699618</v>
      </c>
      <c r="T8">
        <f>EXP(-DiscreteBarrier_SPOT!$B$2 * DiscreteBarrier_SPOT!$E$5) * (DiscreteBarrier_SPOT!$C$8 * DiscreteBarrier!U8 + (1 - DiscreteBarrier_SPOT!$C$8) * DiscreteBarrier!U9)</f>
        <v>17.956094430015973</v>
      </c>
      <c r="U8">
        <f>EXP(-DiscreteBarrier_SPOT!$B$2 * DiscreteBarrier_SPOT!$E$5) * (DiscreteBarrier_SPOT!$C$8 * DiscreteBarrier!V8 + (1 - DiscreteBarrier_SPOT!$C$8) * DiscreteBarrier!V9)</f>
        <v>20.030401697054081</v>
      </c>
      <c r="V8">
        <f>IF(DiscreteBarrier_SPOT!V15&lt;=DiscreteBarrier_SPOT!$B$5,0,EXP(-DiscreteBarrier_SPOT!$B$2*DiscreteBarrier_SPOT!$E$5)*(DiscreteBarrier_SPOT!$C$8*DiscreteBarrier!W8+(1-DiscreteBarrier_SPOT!$C$8)*DiscreteBarrier!W9))</f>
        <v>22.186856967415128</v>
      </c>
      <c r="W8">
        <f>EXP(-DiscreteBarrier_SPOT!$B$2 * DiscreteBarrier_SPOT!$E$5) * (DiscreteBarrier_SPOT!$C$8 * DiscreteBarrier!X8 + (1 - DiscreteBarrier_SPOT!$C$8) * DiscreteBarrier!X9)</f>
        <v>24.415784301149941</v>
      </c>
      <c r="X8">
        <f>EXP(-DiscreteBarrier_SPOT!$B$2 * DiscreteBarrier_SPOT!$E$5) * (DiscreteBarrier_SPOT!$C$8 * DiscreteBarrier!Y8 + (1 - DiscreteBarrier_SPOT!$C$8) * DiscreteBarrier!Y9)</f>
        <v>26.708952379646689</v>
      </c>
      <c r="Y8">
        <f>EXP(-DiscreteBarrier_SPOT!$B$2 * DiscreteBarrier_SPOT!$E$5) * (DiscreteBarrier_SPOT!$C$8 * DiscreteBarrier!Z8 + (1 - DiscreteBarrier_SPOT!$C$8) * DiscreteBarrier!Z9)</f>
        <v>29.060047875832169</v>
      </c>
      <c r="Z8">
        <f>EXP(-DiscreteBarrier_SPOT!$B$2 * DiscreteBarrier_SPOT!$E$5) * (DiscreteBarrier_SPOT!$C$8 * DiscreteBarrier!AA8 + (1 - DiscreteBarrier_SPOT!$C$8) * DiscreteBarrier!AA9)</f>
        <v>31.464707421083748</v>
      </c>
      <c r="AA8">
        <f>EXP(-DiscreteBarrier_SPOT!$B$2 * DiscreteBarrier_SPOT!$E$5) * (DiscreteBarrier_SPOT!$C$8 * DiscreteBarrier!AB8 + (1 - DiscreteBarrier_SPOT!$C$8) * DiscreteBarrier!AB9)</f>
        <v>33.920322078298646</v>
      </c>
      <c r="AB8">
        <f>EXP(-DiscreteBarrier_SPOT!$B$2 * DiscreteBarrier_SPOT!$E$5) * (DiscreteBarrier_SPOT!$C$8 * DiscreteBarrier!AC8 + (1 - DiscreteBarrier_SPOT!$C$8) * DiscreteBarrier!AC9)</f>
        <v>36.425688022536043</v>
      </c>
      <c r="AC8">
        <f>EXP(-DiscreteBarrier_SPOT!$B$2 * DiscreteBarrier_SPOT!$E$5) * (DiscreteBarrier_SPOT!$C$8 * DiscreteBarrier!AD8 + (1 - DiscreteBarrier_SPOT!$C$8) * DiscreteBarrier!AD9)</f>
        <v>38.98059921615031</v>
      </c>
      <c r="AD8">
        <f>EXP(-DiscreteBarrier_SPOT!$B$2 * DiscreteBarrier_SPOT!$E$5) * (DiscreteBarrier_SPOT!$C$8 * DiscreteBarrier!AE8 + (1 - DiscreteBarrier_SPOT!$C$8) * DiscreteBarrier!AE9)</f>
        <v>41.585471936435866</v>
      </c>
      <c r="AE8">
        <f>EXP(-DiscreteBarrier_SPOT!$B$2 * DiscreteBarrier_SPOT!$E$5) * (DiscreteBarrier_SPOT!$C$8 * DiscreteBarrier!AF8 + (1 - DiscreteBarrier_SPOT!$C$8) * DiscreteBarrier!AF9)</f>
        <v>44.241059357967842</v>
      </c>
      <c r="AF8">
        <f>IF(DiscreteBarrier_SPOT!AF15&lt;=DiscreteBarrier_SPOT!$B$5,0,EXP(-DiscreteBarrier_SPOT!$B$2*DiscreteBarrier_SPOT!$E$5)*(DiscreteBarrier_SPOT!$C$8*DiscreteBarrier!AG8+(1-DiscreteBarrier_SPOT!$C$8)*DiscreteBarrier!AG9))</f>
        <v>46.948272018721312</v>
      </c>
      <c r="AG8">
        <f>EXP(-DiscreteBarrier_SPOT!$B$2 * DiscreteBarrier_SPOT!$E$5) * (DiscreteBarrier_SPOT!$C$8 * DiscreteBarrier!AH8 + (1 - DiscreteBarrier_SPOT!$C$8) * DiscreteBarrier!AH9)</f>
        <v>49.708086290417654</v>
      </c>
      <c r="AH8">
        <f>EXP(-DiscreteBarrier_SPOT!$B$2 * DiscreteBarrier_SPOT!$E$5) * (DiscreteBarrier_SPOT!$C$8 * DiscreteBarrier!AI8 + (1 - DiscreteBarrier_SPOT!$C$8) * DiscreteBarrier!AI9)</f>
        <v>52.521508640058308</v>
      </c>
      <c r="AI8">
        <f>EXP(-DiscreteBarrier_SPOT!$B$2 * DiscreteBarrier_SPOT!$E$5) * (DiscreteBarrier_SPOT!$C$8 * DiscreteBarrier!AJ8 + (1 - DiscreteBarrier_SPOT!$C$8) * DiscreteBarrier!AJ9)</f>
        <v>55.389566217983877</v>
      </c>
      <c r="AJ8">
        <f>EXP(-DiscreteBarrier_SPOT!$B$2 * DiscreteBarrier_SPOT!$E$5) * (DiscreteBarrier_SPOT!$C$8 * DiscreteBarrier!AK8 + (1 - DiscreteBarrier_SPOT!$C$8) * DiscreteBarrier!AK9)</f>
        <v>58.313305849523509</v>
      </c>
      <c r="AK8">
        <f>EXP(-DiscreteBarrier_SPOT!$B$2 * DiscreteBarrier_SPOT!$E$5) * (DiscreteBarrier_SPOT!$C$8 * DiscreteBarrier!AL8 + (1 - DiscreteBarrier_SPOT!$C$8) * DiscreteBarrier!AL9)</f>
        <v>61.29379441186564</v>
      </c>
      <c r="AL8">
        <f>EXP(-DiscreteBarrier_SPOT!$B$2 * DiscreteBarrier_SPOT!$E$5) * (DiscreteBarrier_SPOT!$C$8 * DiscreteBarrier!AM8 + (1 - DiscreteBarrier_SPOT!$C$8) * DiscreteBarrier!AM9)</f>
        <v>64.332119218147554</v>
      </c>
      <c r="AM8">
        <f>EXP(-DiscreteBarrier_SPOT!$B$2 * DiscreteBarrier_SPOT!$E$5) * (DiscreteBarrier_SPOT!$C$8 * DiscreteBarrier!AN8 + (1 - DiscreteBarrier_SPOT!$C$8) * DiscreteBarrier!AN9)</f>
        <v>67.42938840890217</v>
      </c>
      <c r="AN8">
        <f>EXP(-DiscreteBarrier_SPOT!$B$2 * DiscreteBarrier_SPOT!$E$5) * (DiscreteBarrier_SPOT!$C$8 * DiscreteBarrier!AO8 + (1 - DiscreteBarrier_SPOT!$C$8) * DiscreteBarrier!AO9)</f>
        <v>70.586731351002882</v>
      </c>
      <c r="AO8">
        <f>EXP(-DiscreteBarrier_SPOT!$B$2 * DiscreteBarrier_SPOT!$E$5) * (DiscreteBarrier_SPOT!$C$8 * DiscreteBarrier!AP8 + (1 - DiscreteBarrier_SPOT!$C$8) * DiscreteBarrier!AP9)</f>
        <v>73.80529904425012</v>
      </c>
      <c r="AP8">
        <f>IF(DiscreteBarrier_SPOT!AP15&lt;=DiscreteBarrier_SPOT!$B$5,0,EXP(-DiscreteBarrier_SPOT!$B$2*DiscreteBarrier_SPOT!$E$5)*(DiscreteBarrier_SPOT!$C$8*DiscreteBarrier!AQ8+(1-DiscreteBarrier_SPOT!$C$8)*DiscreteBarrier!AQ9))</f>
        <v>77.086264535746039</v>
      </c>
      <c r="AQ8">
        <f>EXP(-DiscreteBarrier_SPOT!$B$2 * DiscreteBarrier_SPOT!$E$5) * (DiscreteBarrier_SPOT!$C$8 * DiscreteBarrier!AR8 + (1 - DiscreteBarrier_SPOT!$C$8) * DiscreteBarrier!AR9)</f>
        <v>80.430823342206352</v>
      </c>
      <c r="AR8">
        <f>EXP(-DiscreteBarrier_SPOT!$B$2 * DiscreteBarrier_SPOT!$E$5) * (DiscreteBarrier_SPOT!$C$8 * DiscreteBarrier!AS8 + (1 - DiscreteBarrier_SPOT!$C$8) * DiscreteBarrier!AS9)</f>
        <v>83.840193880361596</v>
      </c>
      <c r="AS8">
        <f>EXP(-DiscreteBarrier_SPOT!$B$2 * DiscreteBarrier_SPOT!$E$5) * (DiscreteBarrier_SPOT!$C$8 * DiscreteBarrier!AT8 + (1 - DiscreteBarrier_SPOT!$C$8) * DiscreteBarrier!AT9)</f>
        <v>87.315617905602693</v>
      </c>
      <c r="AT8">
        <f>EXP(-DiscreteBarrier_SPOT!$B$2 * DiscreteBarrier_SPOT!$E$5) * (DiscreteBarrier_SPOT!$C$8 * DiscreteBarrier!AU8 + (1 - DiscreteBarrier_SPOT!$C$8) * DiscreteBarrier!AU9)</f>
        <v>90.858360959028445</v>
      </c>
      <c r="AU8">
        <f>EXP(-DiscreteBarrier_SPOT!$B$2 * DiscreteBarrier_SPOT!$E$5) * (DiscreteBarrier_SPOT!$C$8 * DiscreteBarrier!AV8 + (1 - DiscreteBarrier_SPOT!$C$8) * DiscreteBarrier!AV9)</f>
        <v>94.469712823056412</v>
      </c>
      <c r="AV8">
        <f>EXP(-DiscreteBarrier_SPOT!$B$2 * DiscreteBarrier_SPOT!$E$5) * (DiscreteBarrier_SPOT!$C$8 * DiscreteBarrier!AW8 + (1 - DiscreteBarrier_SPOT!$C$8) * DiscreteBarrier!AW9)</f>
        <v>98.150987985760736</v>
      </c>
      <c r="AW8">
        <f>EXP(-DiscreteBarrier_SPOT!$B$2 * DiscreteBarrier_SPOT!$E$5) * (DiscreteBarrier_SPOT!$C$8 * DiscreteBarrier!AX8 + (1 - DiscreteBarrier_SPOT!$C$8) * DiscreteBarrier!AX9)</f>
        <v>101.90352611410439</v>
      </c>
      <c r="AX8">
        <f>EXP(-DiscreteBarrier_SPOT!$B$2 * DiscreteBarrier_SPOT!$E$5) * (DiscreteBarrier_SPOT!$C$8 * DiscreteBarrier!AY8 + (1 - DiscreteBarrier_SPOT!$C$8) * DiscreteBarrier!AY9)</f>
        <v>105.72869253623605</v>
      </c>
      <c r="AY8">
        <f>EXP(-DiscreteBarrier_SPOT!$B$2 * DiscreteBarrier_SPOT!$E$5) * (DiscreteBarrier_SPOT!$C$8 * DiscreteBarrier!AZ8 + (1 - DiscreteBarrier_SPOT!$C$8) * DiscreteBarrier!AZ9)</f>
        <v>109.62787873302524</v>
      </c>
      <c r="AZ8">
        <f>MAX(DiscreteBarrier_SPOT!AZ15 - DiscreteBarrier_SPOT!$A$5, 0)</f>
        <v>113.60250283901277</v>
      </c>
    </row>
    <row r="9" spans="1:52" x14ac:dyDescent="0.2">
      <c r="A9">
        <v>6</v>
      </c>
      <c r="H9">
        <f>EXP(-DiscreteBarrier_SPOT!$B$2 * DiscreteBarrier_SPOT!$E$5) * (DiscreteBarrier_SPOT!$C$8 * DiscreteBarrier!I9 + (1 - DiscreteBarrier_SPOT!$C$8) * DiscreteBarrier!I10)</f>
        <v>0.2031002249417691</v>
      </c>
      <c r="I9">
        <f>EXP(-DiscreteBarrier_SPOT!$B$2 * DiscreteBarrier_SPOT!$E$5) * (DiscreteBarrier_SPOT!$C$8 * DiscreteBarrier!J9 + (1 - DiscreteBarrier_SPOT!$C$8) * DiscreteBarrier!J10)</f>
        <v>0.40170389851383304</v>
      </c>
      <c r="J9">
        <f>EXP(-DiscreteBarrier_SPOT!$B$2 * DiscreteBarrier_SPOT!$E$5) * (DiscreteBarrier_SPOT!$C$8 * DiscreteBarrier!K9 + (1 - DiscreteBarrier_SPOT!$C$8) * DiscreteBarrier!K10)</f>
        <v>0.79451424599592224</v>
      </c>
      <c r="K9">
        <f>EXP(-DiscreteBarrier_SPOT!$B$2 * DiscreteBarrier_SPOT!$E$5) * (DiscreteBarrier_SPOT!$C$8 * DiscreteBarrier!L9 + (1 - DiscreteBarrier_SPOT!$C$8) * DiscreteBarrier!L10)</f>
        <v>1.5714382893118251</v>
      </c>
      <c r="L9">
        <f>IF(DiscreteBarrier_SPOT!L16&lt;=DiscreteBarrier_SPOT!$B$5,0,EXP(-DiscreteBarrier_SPOT!$B$2*DiscreteBarrier_SPOT!$E$5)*(DiscreteBarrier_SPOT!$C$8*DiscreteBarrier!M9+(1-DiscreteBarrier_SPOT!$C$8)*DiscreteBarrier!M10))</f>
        <v>3.1080856127631336</v>
      </c>
      <c r="M9">
        <f>EXP(-DiscreteBarrier_SPOT!$B$2 * DiscreteBarrier_SPOT!$E$5) * (DiscreteBarrier_SPOT!$C$8 * DiscreteBarrier!N9 + (1 - DiscreteBarrier_SPOT!$C$8) * DiscreteBarrier!N10)</f>
        <v>4.0263865162283565</v>
      </c>
      <c r="N9">
        <f>EXP(-DiscreteBarrier_SPOT!$B$2 * DiscreteBarrier_SPOT!$E$5) * (DiscreteBarrier_SPOT!$C$8 * DiscreteBarrier!O9 + (1 - DiscreteBarrier_SPOT!$C$8) * DiscreteBarrier!O10)</f>
        <v>5.0899686893059775</v>
      </c>
      <c r="O9">
        <f>EXP(-DiscreteBarrier_SPOT!$B$2 * DiscreteBarrier_SPOT!$E$5) * (DiscreteBarrier_SPOT!$C$8 * DiscreteBarrier!P9 + (1 - DiscreteBarrier_SPOT!$C$8) * DiscreteBarrier!P10)</f>
        <v>6.2828908173204239</v>
      </c>
      <c r="P9">
        <f>EXP(-DiscreteBarrier_SPOT!$B$2 * DiscreteBarrier_SPOT!$E$5) * (DiscreteBarrier_SPOT!$C$8 * DiscreteBarrier!Q9 + (1 - DiscreteBarrier_SPOT!$C$8) * DiscreteBarrier!Q10)</f>
        <v>7.5884383870789662</v>
      </c>
      <c r="Q9">
        <f>EXP(-DiscreteBarrier_SPOT!$B$2 * DiscreteBarrier_SPOT!$E$5) * (DiscreteBarrier_SPOT!$C$8 * DiscreteBarrier!R9 + (1 - DiscreteBarrier_SPOT!$C$8) * DiscreteBarrier!R10)</f>
        <v>9.0001910178433988</v>
      </c>
      <c r="R9">
        <f>EXP(-DiscreteBarrier_SPOT!$B$2 * DiscreteBarrier_SPOT!$E$5) * (DiscreteBarrier_SPOT!$C$8 * DiscreteBarrier!S9 + (1 - DiscreteBarrier_SPOT!$C$8) * DiscreteBarrier!S10)</f>
        <v>10.527345407462903</v>
      </c>
      <c r="S9">
        <f>EXP(-DiscreteBarrier_SPOT!$B$2 * DiscreteBarrier_SPOT!$E$5) * (DiscreteBarrier_SPOT!$C$8 * DiscreteBarrier!T9 + (1 - DiscreteBarrier_SPOT!$C$8) * DiscreteBarrier!T10)</f>
        <v>12.182528171437191</v>
      </c>
      <c r="T9">
        <f>EXP(-DiscreteBarrier_SPOT!$B$2 * DiscreteBarrier_SPOT!$E$5) * (DiscreteBarrier_SPOT!$C$8 * DiscreteBarrier!U9 + (1 - DiscreteBarrier_SPOT!$C$8) * DiscreteBarrier!U10)</f>
        <v>13.958728673671105</v>
      </c>
      <c r="U9">
        <f>EXP(-DiscreteBarrier_SPOT!$B$2 * DiscreteBarrier_SPOT!$E$5) * (DiscreteBarrier_SPOT!$C$8 * DiscreteBarrier!V9 + (1 - DiscreteBarrier_SPOT!$C$8) * DiscreteBarrier!V10)</f>
        <v>15.847642202737907</v>
      </c>
      <c r="V9">
        <f>IF(DiscreteBarrier_SPOT!V16&lt;=DiscreteBarrier_SPOT!$B$5,0,EXP(-DiscreteBarrier_SPOT!$B$2*DiscreteBarrier_SPOT!$E$5)*(DiscreteBarrier_SPOT!$C$8*DiscreteBarrier!W9+(1-DiscreteBarrier_SPOT!$C$8)*DiscreteBarrier!W10))</f>
        <v>17.839552813359273</v>
      </c>
      <c r="W9">
        <f>EXP(-DiscreteBarrier_SPOT!$B$2 * DiscreteBarrier_SPOT!$E$5) * (DiscreteBarrier_SPOT!$C$8 * DiscreteBarrier!X9 + (1 - DiscreteBarrier_SPOT!$C$8) * DiscreteBarrier!X10)</f>
        <v>19.923580951898455</v>
      </c>
      <c r="X9">
        <f>EXP(-DiscreteBarrier_SPOT!$B$2 * DiscreteBarrier_SPOT!$E$5) * (DiscreteBarrier_SPOT!$C$8 * DiscreteBarrier!Y9 + (1 - DiscreteBarrier_SPOT!$C$8) * DiscreteBarrier!Y10)</f>
        <v>22.08856432052572</v>
      </c>
      <c r="Y9">
        <f>EXP(-DiscreteBarrier_SPOT!$B$2 * DiscreteBarrier_SPOT!$E$5) * (DiscreteBarrier_SPOT!$C$8 * DiscreteBarrier!Z9 + (1 - DiscreteBarrier_SPOT!$C$8) * DiscreteBarrier!Z10)</f>
        <v>24.32430193265407</v>
      </c>
      <c r="Z9">
        <f>EXP(-DiscreteBarrier_SPOT!$B$2 * DiscreteBarrier_SPOT!$E$5) * (DiscreteBarrier_SPOT!$C$8 * DiscreteBarrier!AA9 + (1 - DiscreteBarrier_SPOT!$C$8) * DiscreteBarrier!AA10)</f>
        <v>26.622479628810019</v>
      </c>
      <c r="AA9">
        <f>EXP(-DiscreteBarrier_SPOT!$B$2 * DiscreteBarrier_SPOT!$E$5) * (DiscreteBarrier_SPOT!$C$8 * DiscreteBarrier!AB9 + (1 - DiscreteBarrier_SPOT!$C$8) * DiscreteBarrier!AB10)</f>
        <v>28.976934902252907</v>
      </c>
      <c r="AB9">
        <f>EXP(-DiscreteBarrier_SPOT!$B$2 * DiscreteBarrier_SPOT!$E$5) * (DiscreteBarrier_SPOT!$C$8 * DiscreteBarrier!AC9 + (1 - DiscreteBarrier_SPOT!$C$8) * DiscreteBarrier!AC10)</f>
        <v>31.383618615491706</v>
      </c>
      <c r="AC9">
        <f>EXP(-DiscreteBarrier_SPOT!$B$2 * DiscreteBarrier_SPOT!$E$5) * (DiscreteBarrier_SPOT!$C$8 * DiscreteBarrier!AD9 + (1 - DiscreteBarrier_SPOT!$C$8) * DiscreteBarrier!AD10)</f>
        <v>33.840304764959001</v>
      </c>
      <c r="AD9">
        <f>EXP(-DiscreteBarrier_SPOT!$B$2 * DiscreteBarrier_SPOT!$E$5) * (DiscreteBarrier_SPOT!$C$8 * DiscreteBarrier!AE9 + (1 - DiscreteBarrier_SPOT!$C$8) * DiscreteBarrier!AE10)</f>
        <v>36.346150226345664</v>
      </c>
      <c r="AE9">
        <f>EXP(-DiscreteBarrier_SPOT!$B$2 * DiscreteBarrier_SPOT!$E$5) * (DiscreteBarrier_SPOT!$C$8 * DiscreteBarrier!AF9 + (1 - DiscreteBarrier_SPOT!$C$8) * DiscreteBarrier!AF10)</f>
        <v>38.901226810119553</v>
      </c>
      <c r="AF9">
        <f>IF(DiscreteBarrier_SPOT!AF16&lt;=DiscreteBarrier_SPOT!$B$5,0,EXP(-DiscreteBarrier_SPOT!$B$2*DiscreteBarrier_SPOT!$E$5)*(DiscreteBarrier_SPOT!$C$8*DiscreteBarrier!AG9+(1-DiscreteBarrier_SPOT!$C$8)*DiscreteBarrier!AG10))</f>
        <v>41.506127244072658</v>
      </c>
      <c r="AG9">
        <f>EXP(-DiscreteBarrier_SPOT!$B$2 * DiscreteBarrier_SPOT!$E$5) * (DiscreteBarrier_SPOT!$C$8 * DiscreteBarrier!AH9 + (1 - DiscreteBarrier_SPOT!$C$8) * DiscreteBarrier!AH10)</f>
        <v>44.161695424526414</v>
      </c>
      <c r="AH9">
        <f>EXP(-DiscreteBarrier_SPOT!$B$2 * DiscreteBarrier_SPOT!$E$5) * (DiscreteBarrier_SPOT!$C$8 * DiscreteBarrier!AI9 + (1 - DiscreteBarrier_SPOT!$C$8) * DiscreteBarrier!AI10)</f>
        <v>46.868877712046007</v>
      </c>
      <c r="AI9">
        <f>EXP(-DiscreteBarrier_SPOT!$B$2 * DiscreteBarrier_SPOT!$E$5) * (DiscreteBarrier_SPOT!$C$8 * DiscreteBarrier!AJ9 + (1 - DiscreteBarrier_SPOT!$C$8) * DiscreteBarrier!AJ10)</f>
        <v>49.628660219667289</v>
      </c>
      <c r="AJ9">
        <f>EXP(-DiscreteBarrier_SPOT!$B$2 * DiscreteBarrier_SPOT!$E$5) * (DiscreteBarrier_SPOT!$C$8 * DiscreteBarrier!AK9 + (1 - DiscreteBarrier_SPOT!$C$8) * DiscreteBarrier!AK10)</f>
        <v>52.442050792524704</v>
      </c>
      <c r="AK9">
        <f>EXP(-DiscreteBarrier_SPOT!$B$2 * DiscreteBarrier_SPOT!$E$5) * (DiscreteBarrier_SPOT!$C$8 * DiscreteBarrier!AL9 + (1 - DiscreteBarrier_SPOT!$C$8) * DiscreteBarrier!AL10)</f>
        <v>55.310076580953783</v>
      </c>
      <c r="AL9">
        <f>EXP(-DiscreteBarrier_SPOT!$B$2 * DiscreteBarrier_SPOT!$E$5) * (DiscreteBarrier_SPOT!$C$8 * DiscreteBarrier!AM9 + (1 - DiscreteBarrier_SPOT!$C$8) * DiscreteBarrier!AM10)</f>
        <v>58.233784410278595</v>
      </c>
      <c r="AM9">
        <f>EXP(-DiscreteBarrier_SPOT!$B$2 * DiscreteBarrier_SPOT!$E$5) * (DiscreteBarrier_SPOT!$C$8 * DiscreteBarrier!AN9 + (1 - DiscreteBarrier_SPOT!$C$8) * DiscreteBarrier!AN10)</f>
        <v>61.214241157682466</v>
      </c>
      <c r="AN9">
        <f>EXP(-DiscreteBarrier_SPOT!$B$2 * DiscreteBarrier_SPOT!$E$5) * (DiscreteBarrier_SPOT!$C$8 * DiscreteBarrier!AO9 + (1 - DiscreteBarrier_SPOT!$C$8) * DiscreteBarrier!AO10)</f>
        <v>64.252534136297598</v>
      </c>
      <c r="AO9">
        <f>EXP(-DiscreteBarrier_SPOT!$B$2 * DiscreteBarrier_SPOT!$E$5) * (DiscreteBarrier_SPOT!$C$8 * DiscreteBarrier!AP9 + (1 - DiscreteBarrier_SPOT!$C$8) * DiscreteBarrier!AP10)</f>
        <v>67.349771486651804</v>
      </c>
      <c r="AP9">
        <f>IF(DiscreteBarrier_SPOT!AP16&lt;=DiscreteBarrier_SPOT!$B$5,0,EXP(-DiscreteBarrier_SPOT!$B$2*DiscreteBarrier_SPOT!$E$5)*(DiscreteBarrier_SPOT!$C$8*DiscreteBarrier!AQ9+(1-DiscreteBarrier_SPOT!$C$8)*DiscreteBarrier!AQ10))</f>
        <v>70.50708257561341</v>
      </c>
      <c r="AQ9">
        <f>EXP(-DiscreteBarrier_SPOT!$B$2 * DiscreteBarrier_SPOT!$E$5) * (DiscreteBarrier_SPOT!$C$8 * DiscreteBarrier!AR9 + (1 - DiscreteBarrier_SPOT!$C$8) * DiscreteBarrier!AR10)</f>
        <v>73.725618402977759</v>
      </c>
      <c r="AR9">
        <f>EXP(-DiscreteBarrier_SPOT!$B$2 * DiscreteBarrier_SPOT!$E$5) * (DiscreteBarrier_SPOT!$C$8 * DiscreteBarrier!AS9 + (1 - DiscreteBarrier_SPOT!$C$8) * DiscreteBarrier!AS10)</f>
        <v>77.006552015841862</v>
      </c>
      <c r="AS9">
        <f>EXP(-DiscreteBarrier_SPOT!$B$2 * DiscreteBarrier_SPOT!$E$5) * (DiscreteBarrier_SPOT!$C$8 * DiscreteBarrier!AT9 + (1 - DiscreteBarrier_SPOT!$C$8) * DiscreteBarrier!AT10)</f>
        <v>80.351078930916344</v>
      </c>
      <c r="AT9">
        <f>EXP(-DiscreteBarrier_SPOT!$B$2 * DiscreteBarrier_SPOT!$E$5) * (DiscreteBarrier_SPOT!$C$8 * DiscreteBarrier!AU9 + (1 - DiscreteBarrier_SPOT!$C$8) * DiscreteBarrier!AU10)</f>
        <v>83.760417564926669</v>
      </c>
      <c r="AU9">
        <f>EXP(-DiscreteBarrier_SPOT!$B$2 * DiscreteBarrier_SPOT!$E$5) * (DiscreteBarrier_SPOT!$C$8 * DiscreteBarrier!AV9 + (1 - DiscreteBarrier_SPOT!$C$8) * DiscreteBarrier!AV10)</f>
        <v>87.235809673258629</v>
      </c>
      <c r="AV9">
        <f>EXP(-DiscreteBarrier_SPOT!$B$2 * DiscreteBarrier_SPOT!$E$5) * (DiscreteBarrier_SPOT!$C$8 * DiscreteBarrier!AW9 + (1 - DiscreteBarrier_SPOT!$C$8) * DiscreteBarrier!AW10)</f>
        <v>90.778520797005939</v>
      </c>
      <c r="AW9">
        <f>EXP(-DiscreteBarrier_SPOT!$B$2 * DiscreteBarrier_SPOT!$E$5) * (DiscreteBarrier_SPOT!$C$8 * DiscreteBarrier!AX9 + (1 - DiscreteBarrier_SPOT!$C$8) * DiscreteBarrier!AX10)</f>
        <v>94.389840718581027</v>
      </c>
      <c r="AX9">
        <f>EXP(-DiscreteBarrier_SPOT!$B$2 * DiscreteBarrier_SPOT!$E$5) * (DiscreteBarrier_SPOT!$C$8 * DiscreteBarrier!AY9 + (1 - DiscreteBarrier_SPOT!$C$8) * DiscreteBarrier!AY10)</f>
        <v>98.07108392605295</v>
      </c>
      <c r="AY9">
        <f>EXP(-DiscreteBarrier_SPOT!$B$2 * DiscreteBarrier_SPOT!$E$5) * (DiscreteBarrier_SPOT!$C$8 * DiscreteBarrier!AZ9 + (1 - DiscreteBarrier_SPOT!$C$8) * DiscreteBarrier!AZ10)</f>
        <v>101.82359008637955</v>
      </c>
      <c r="AZ9">
        <f>MAX(DiscreteBarrier_SPOT!AZ16 - DiscreteBarrier_SPOT!$A$5, 0)</f>
        <v>105.64872452770439</v>
      </c>
    </row>
    <row r="10" spans="1:52" x14ac:dyDescent="0.2">
      <c r="A10">
        <v>7</v>
      </c>
      <c r="I10">
        <f>EXP(-DiscreteBarrier_SPOT!$B$2 * DiscreteBarrier_SPOT!$E$5) * (DiscreteBarrier_SPOT!$C$8 * DiscreteBarrier!J10 + (1 - DiscreteBarrier_SPOT!$C$8) * DiscreteBarrier!J11)</f>
        <v>0</v>
      </c>
      <c r="J10">
        <f>EXP(-DiscreteBarrier_SPOT!$B$2 * DiscreteBarrier_SPOT!$E$5) * (DiscreteBarrier_SPOT!$C$8 * DiscreteBarrier!K10 + (1 - DiscreteBarrier_SPOT!$C$8) * DiscreteBarrier!K11)</f>
        <v>0</v>
      </c>
      <c r="K10">
        <f>EXP(-DiscreteBarrier_SPOT!$B$2 * DiscreteBarrier_SPOT!$E$5) * (DiscreteBarrier_SPOT!$C$8 * DiscreteBarrier!L10 + (1 - DiscreteBarrier_SPOT!$C$8) * DiscreteBarrier!L11)</f>
        <v>0</v>
      </c>
      <c r="L10">
        <f>IF(DiscreteBarrier_SPOT!L17&lt;=DiscreteBarrier_SPOT!$B$5,0,EXP(-DiscreteBarrier_SPOT!$B$2*DiscreteBarrier_SPOT!$E$5)*(DiscreteBarrier_SPOT!$C$8*DiscreteBarrier!M10+(1-DiscreteBarrier_SPOT!$C$8)*DiscreteBarrier!M11))</f>
        <v>0</v>
      </c>
      <c r="M10">
        <f>EXP(-DiscreteBarrier_SPOT!$B$2 * DiscreteBarrier_SPOT!$E$5) * (DiscreteBarrier_SPOT!$C$8 * DiscreteBarrier!N10 + (1 - DiscreteBarrier_SPOT!$C$8) * DiscreteBarrier!N11)</f>
        <v>2.1707495250583575</v>
      </c>
      <c r="N10">
        <f>EXP(-DiscreteBarrier_SPOT!$B$2 * DiscreteBarrier_SPOT!$E$5) * (DiscreteBarrier_SPOT!$C$8 * DiscreteBarrier!O10 + (1 - DiscreteBarrier_SPOT!$C$8) * DiscreteBarrier!O11)</f>
        <v>2.9411030055776597</v>
      </c>
      <c r="O10">
        <f>EXP(-DiscreteBarrier_SPOT!$B$2 * DiscreteBarrier_SPOT!$E$5) * (DiscreteBarrier_SPOT!$C$8 * DiscreteBarrier!P10 + (1 - DiscreteBarrier_SPOT!$C$8) * DiscreteBarrier!P11)</f>
        <v>3.8731708047585958</v>
      </c>
      <c r="P10">
        <f>EXP(-DiscreteBarrier_SPOT!$B$2 * DiscreteBarrier_SPOT!$E$5) * (DiscreteBarrier_SPOT!$C$8 * DiscreteBarrier!Q10 + (1 - DiscreteBarrier_SPOT!$C$8) * DiscreteBarrier!Q11)</f>
        <v>4.9517900471292426</v>
      </c>
      <c r="Q10">
        <f>EXP(-DiscreteBarrier_SPOT!$B$2 * DiscreteBarrier_SPOT!$E$5) * (DiscreteBarrier_SPOT!$C$8 * DiscreteBarrier!R10 + (1 - DiscreteBarrier_SPOT!$C$8) * DiscreteBarrier!R11)</f>
        <v>6.1496969658605147</v>
      </c>
      <c r="R10">
        <f>EXP(-DiscreteBarrier_SPOT!$B$2 * DiscreteBarrier_SPOT!$E$5) * (DiscreteBarrier_SPOT!$C$8 * DiscreteBarrier!S10 + (1 - DiscreteBarrier_SPOT!$C$8) * DiscreteBarrier!S11)</f>
        <v>7.4444823914009159</v>
      </c>
      <c r="S10">
        <f>EXP(-DiscreteBarrier_SPOT!$B$2 * DiscreteBarrier_SPOT!$E$5) * (DiscreteBarrier_SPOT!$C$8 * DiscreteBarrier!T10 + (1 - DiscreteBarrier_SPOT!$C$8) * DiscreteBarrier!T11)</f>
        <v>8.8418400534045585</v>
      </c>
      <c r="T10">
        <f>EXP(-DiscreteBarrier_SPOT!$B$2 * DiscreteBarrier_SPOT!$E$5) * (DiscreteBarrier_SPOT!$C$8 * DiscreteBarrier!U10 + (1 - DiscreteBarrier_SPOT!$C$8) * DiscreteBarrier!U11)</f>
        <v>10.374504901699895</v>
      </c>
      <c r="U10">
        <f>EXP(-DiscreteBarrier_SPOT!$B$2 * DiscreteBarrier_SPOT!$E$5) * (DiscreteBarrier_SPOT!$C$8 * DiscreteBarrier!V10 + (1 - DiscreteBarrier_SPOT!$C$8) * DiscreteBarrier!V11)</f>
        <v>12.036785070339453</v>
      </c>
      <c r="V10">
        <f>IF(DiscreteBarrier_SPOT!V17&lt;=DiscreteBarrier_SPOT!$B$5,0,EXP(-DiscreteBarrier_SPOT!$B$2*DiscreteBarrier_SPOT!$E$5)*(DiscreteBarrier_SPOT!$C$8*DiscreteBarrier!W10+(1-DiscreteBarrier_SPOT!$C$8)*DiscreteBarrier!W11))</f>
        <v>13.821813478505076</v>
      </c>
      <c r="W10">
        <f>EXP(-DiscreteBarrier_SPOT!$B$2 * DiscreteBarrier_SPOT!$E$5) * (DiscreteBarrier_SPOT!$C$8 * DiscreteBarrier!X10 + (1 - DiscreteBarrier_SPOT!$C$8) * DiscreteBarrier!X11)</f>
        <v>15.721057232120696</v>
      </c>
      <c r="X10">
        <f>EXP(-DiscreteBarrier_SPOT!$B$2 * DiscreteBarrier_SPOT!$E$5) * (DiscreteBarrier_SPOT!$C$8 * DiscreteBarrier!Y10 + (1 - DiscreteBarrier_SPOT!$C$8) * DiscreteBarrier!Y11)</f>
        <v>17.723917349846698</v>
      </c>
      <c r="Y10">
        <f>EXP(-DiscreteBarrier_SPOT!$B$2 * DiscreteBarrier_SPOT!$E$5) * (DiscreteBarrier_SPOT!$C$8 * DiscreteBarrier!Z10 + (1 - DiscreteBarrier_SPOT!$C$8) * DiscreteBarrier!Z11)</f>
        <v>19.818238625449322</v>
      </c>
      <c r="Z10">
        <f>EXP(-DiscreteBarrier_SPOT!$B$2 * DiscreteBarrier_SPOT!$E$5) * (DiscreteBarrier_SPOT!$C$8 * DiscreteBarrier!AA10 + (1 - DiscreteBarrier_SPOT!$C$8) * DiscreteBarrier!AA11)</f>
        <v>21.991880705636735</v>
      </c>
      <c r="AA10">
        <f>EXP(-DiscreteBarrier_SPOT!$B$2 * DiscreteBarrier_SPOT!$E$5) * (DiscreteBarrier_SPOT!$C$8 * DiscreteBarrier!AB10 + (1 - DiscreteBarrier_SPOT!$C$8) * DiscreteBarrier!AB11)</f>
        <v>24.23432055097668</v>
      </c>
      <c r="AB10">
        <f>EXP(-DiscreteBarrier_SPOT!$B$2 * DiscreteBarrier_SPOT!$E$5) * (DiscreteBarrier_SPOT!$C$8 * DiscreteBarrier!AC10 + (1 - DiscreteBarrier_SPOT!$C$8) * DiscreteBarrier!AC11)</f>
        <v>26.537227698585806</v>
      </c>
      <c r="AC10">
        <f>EXP(-DiscreteBarrier_SPOT!$B$2 * DiscreteBarrier_SPOT!$E$5) * (DiscreteBarrier_SPOT!$C$8 * DiscreteBarrier!AD10 + (1 - DiscreteBarrier_SPOT!$C$8) * DiscreteBarrier!AD11)</f>
        <v>28.89468381248048</v>
      </c>
      <c r="AD10">
        <f>EXP(-DiscreteBarrier_SPOT!$B$2 * DiscreteBarrier_SPOT!$E$5) * (DiscreteBarrier_SPOT!$C$8 * DiscreteBarrier!AE10 + (1 - DiscreteBarrier_SPOT!$C$8) * DiscreteBarrier!AE11)</f>
        <v>31.303045753389792</v>
      </c>
      <c r="AE10">
        <f>EXP(-DiscreteBarrier_SPOT!$B$2 * DiscreteBarrier_SPOT!$E$5) * (DiscreteBarrier_SPOT!$C$8 * DiscreteBarrier!AF10 + (1 - DiscreteBarrier_SPOT!$C$8) * DiscreteBarrier!AF11)</f>
        <v>33.760533307342442</v>
      </c>
      <c r="AF10">
        <f>IF(DiscreteBarrier_SPOT!AF17&lt;=DiscreteBarrier_SPOT!$B$5,0,EXP(-DiscreteBarrier_SPOT!$B$2*DiscreteBarrier_SPOT!$E$5)*(DiscreteBarrier_SPOT!$C$8*DiscreteBarrier!AG10+(1-DiscreteBarrier_SPOT!$C$8)*DiscreteBarrier!AG11))</f>
        <v>36.266685200361302</v>
      </c>
      <c r="AG10">
        <f>EXP(-DiscreteBarrier_SPOT!$B$2 * DiscreteBarrier_SPOT!$E$5) * (DiscreteBarrier_SPOT!$C$8 * DiscreteBarrier!AH10 + (1 - DiscreteBarrier_SPOT!$C$8) * DiscreteBarrier!AH11)</f>
        <v>38.821837576951161</v>
      </c>
      <c r="AH10">
        <f>EXP(-DiscreteBarrier_SPOT!$B$2 * DiscreteBarrier_SPOT!$E$5) * (DiscreteBarrier_SPOT!$C$8 * DiscreteBarrier!AI10 + (1 - DiscreteBarrier_SPOT!$C$8) * DiscreteBarrier!AI11)</f>
        <v>41.426730147662369</v>
      </c>
      <c r="AI10">
        <f>EXP(-DiscreteBarrier_SPOT!$B$2 * DiscreteBarrier_SPOT!$E$5) * (DiscreteBarrier_SPOT!$C$8 * DiscreteBarrier!AJ10 + (1 - DiscreteBarrier_SPOT!$C$8) * DiscreteBarrier!AJ11)</f>
        <v>44.082269353776049</v>
      </c>
      <c r="AJ10">
        <f>EXP(-DiscreteBarrier_SPOT!$B$2 * DiscreteBarrier_SPOT!$E$5) * (DiscreteBarrier_SPOT!$C$8 * DiscreteBarrier!AK10 + (1 - DiscreteBarrier_SPOT!$C$8) * DiscreteBarrier!AK11)</f>
        <v>46.789419864512411</v>
      </c>
      <c r="AK10">
        <f>EXP(-DiscreteBarrier_SPOT!$B$2 * DiscreteBarrier_SPOT!$E$5) * (DiscreteBarrier_SPOT!$C$8 * DiscreteBarrier!AL10 + (1 - DiscreteBarrier_SPOT!$C$8) * DiscreteBarrier!AL11)</f>
        <v>49.549170582637203</v>
      </c>
      <c r="AL10">
        <f>EXP(-DiscreteBarrier_SPOT!$B$2 * DiscreteBarrier_SPOT!$E$5) * (DiscreteBarrier_SPOT!$C$8 * DiscreteBarrier!AM10 + (1 - DiscreteBarrier_SPOT!$C$8) * DiscreteBarrier!AM11)</f>
        <v>52.362529353279783</v>
      </c>
      <c r="AM10">
        <f>EXP(-DiscreteBarrier_SPOT!$B$2 * DiscreteBarrier_SPOT!$E$5) * (DiscreteBarrier_SPOT!$C$8 * DiscreteBarrier!AN10 + (1 - DiscreteBarrier_SPOT!$C$8) * DiscreteBarrier!AN11)</f>
        <v>55.230523326770601</v>
      </c>
      <c r="AN10">
        <f>EXP(-DiscreteBarrier_SPOT!$B$2 * DiscreteBarrier_SPOT!$E$5) * (DiscreteBarrier_SPOT!$C$8 * DiscreteBarrier!AO10 + (1 - DiscreteBarrier_SPOT!$C$8) * DiscreteBarrier!AO11)</f>
        <v>58.154199328428632</v>
      </c>
      <c r="AO10">
        <f>EXP(-DiscreteBarrier_SPOT!$B$2 * DiscreteBarrier_SPOT!$E$5) * (DiscreteBarrier_SPOT!$C$8 * DiscreteBarrier!AP10 + (1 - DiscreteBarrier_SPOT!$C$8) * DiscreteBarrier!AP11)</f>
        <v>61.134624235432106</v>
      </c>
      <c r="AP10">
        <f>IF(DiscreteBarrier_SPOT!AP17&lt;=DiscreteBarrier_SPOT!$B$5,0,EXP(-DiscreteBarrier_SPOT!$B$2*DiscreteBarrier_SPOT!$E$5)*(DiscreteBarrier_SPOT!$C$8*DiscreteBarrier!AQ10+(1-DiscreteBarrier_SPOT!$C$8)*DiscreteBarrier!AQ11))</f>
        <v>64.172885360908126</v>
      </c>
      <c r="AQ10">
        <f>EXP(-DiscreteBarrier_SPOT!$B$2 * DiscreteBarrier_SPOT!$E$5) * (DiscreteBarrier_SPOT!$C$8 * DiscreteBarrier!AR10 + (1 - DiscreteBarrier_SPOT!$C$8) * DiscreteBarrier!AR11)</f>
        <v>67.270090845379428</v>
      </c>
      <c r="AR10">
        <f>EXP(-DiscreteBarrier_SPOT!$B$2 * DiscreteBarrier_SPOT!$E$5) * (DiscreteBarrier_SPOT!$C$8 * DiscreteBarrier!AS10 + (1 - DiscreteBarrier_SPOT!$C$8) * DiscreteBarrier!AS11)</f>
        <v>70.427370055709233</v>
      </c>
      <c r="AS10">
        <f>EXP(-DiscreteBarrier_SPOT!$B$2 * DiscreteBarrier_SPOT!$E$5) * (DiscreteBarrier_SPOT!$C$8 * DiscreteBarrier!AT10 + (1 - DiscreteBarrier_SPOT!$C$8) * DiscreteBarrier!AT11)</f>
        <v>73.645873991687765</v>
      </c>
      <c r="AT10">
        <f>EXP(-DiscreteBarrier_SPOT!$B$2 * DiscreteBarrier_SPOT!$E$5) * (DiscreteBarrier_SPOT!$C$8 * DiscreteBarrier!AU10 + (1 - DiscreteBarrier_SPOT!$C$8) * DiscreteBarrier!AU11)</f>
        <v>76.926775700406935</v>
      </c>
      <c r="AU10">
        <f>EXP(-DiscreteBarrier_SPOT!$B$2 * DiscreteBarrier_SPOT!$E$5) * (DiscreteBarrier_SPOT!$C$8 * DiscreteBarrier!AV10 + (1 - DiscreteBarrier_SPOT!$C$8) * DiscreteBarrier!AV11)</f>
        <v>80.271270698572309</v>
      </c>
      <c r="AV10">
        <f>EXP(-DiscreteBarrier_SPOT!$B$2 * DiscreteBarrier_SPOT!$E$5) * (DiscreteBarrier_SPOT!$C$8 * DiscreteBarrier!AW10 + (1 - DiscreteBarrier_SPOT!$C$8) * DiscreteBarrier!AW11)</f>
        <v>83.680577402904191</v>
      </c>
      <c r="AW10">
        <f>EXP(-DiscreteBarrier_SPOT!$B$2 * DiscreteBarrier_SPOT!$E$5) * (DiscreteBarrier_SPOT!$C$8 * DiscreteBarrier!AX10 + (1 - DiscreteBarrier_SPOT!$C$8) * DiscreteBarrier!AX11)</f>
        <v>87.155937568783258</v>
      </c>
      <c r="AX10">
        <f>EXP(-DiscreteBarrier_SPOT!$B$2 * DiscreteBarrier_SPOT!$E$5) * (DiscreteBarrier_SPOT!$C$8 * DiscreteBarrier!AY10 + (1 - DiscreteBarrier_SPOT!$C$8) * DiscreteBarrier!AY11)</f>
        <v>90.698616737298153</v>
      </c>
      <c r="AY10">
        <f>EXP(-DiscreteBarrier_SPOT!$B$2 * DiscreteBarrier_SPOT!$E$5) * (DiscreteBarrier_SPOT!$C$8 * DiscreteBarrier!AZ10 + (1 - DiscreteBarrier_SPOT!$C$8) * DiscreteBarrier!AZ11)</f>
        <v>94.309904690856186</v>
      </c>
      <c r="AZ10">
        <f>MAX(DiscreteBarrier_SPOT!AZ17 - DiscreteBarrier_SPOT!$A$5, 0)</f>
        <v>97.991115917521284</v>
      </c>
    </row>
    <row r="11" spans="1:52" x14ac:dyDescent="0.2">
      <c r="A11">
        <v>8</v>
      </c>
      <c r="J11">
        <f>EXP(-DiscreteBarrier_SPOT!$B$2 * DiscreteBarrier_SPOT!$E$5) * (DiscreteBarrier_SPOT!$C$8 * DiscreteBarrier!K11 + (1 - DiscreteBarrier_SPOT!$C$8) * DiscreteBarrier!K12)</f>
        <v>0</v>
      </c>
      <c r="K11">
        <f>EXP(-DiscreteBarrier_SPOT!$B$2 * DiscreteBarrier_SPOT!$E$5) * (DiscreteBarrier_SPOT!$C$8 * DiscreteBarrier!L11 + (1 - DiscreteBarrier_SPOT!$C$8) * DiscreteBarrier!L12)</f>
        <v>0</v>
      </c>
      <c r="L11">
        <f>IF(DiscreteBarrier_SPOT!L18&lt;=DiscreteBarrier_SPOT!$B$5,0,EXP(-DiscreteBarrier_SPOT!$B$2*DiscreteBarrier_SPOT!$E$5)*(DiscreteBarrier_SPOT!$C$8*DiscreteBarrier!M11+(1-DiscreteBarrier_SPOT!$C$8)*DiscreteBarrier!M12))</f>
        <v>0</v>
      </c>
      <c r="M11">
        <f>EXP(-DiscreteBarrier_SPOT!$B$2 * DiscreteBarrier_SPOT!$E$5) * (DiscreteBarrier_SPOT!$C$8 * DiscreteBarrier!N11 + (1 - DiscreteBarrier_SPOT!$C$8) * DiscreteBarrier!N12)</f>
        <v>0.93717071264741614</v>
      </c>
      <c r="N11">
        <f>EXP(-DiscreteBarrier_SPOT!$B$2 * DiscreteBarrier_SPOT!$E$5) * (DiscreteBarrier_SPOT!$C$8 * DiscreteBarrier!O11 + (1 - DiscreteBarrier_SPOT!$C$8) * DiscreteBarrier!O12)</f>
        <v>1.3840741748775294</v>
      </c>
      <c r="O11">
        <f>EXP(-DiscreteBarrier_SPOT!$B$2 * DiscreteBarrier_SPOT!$E$5) * (DiscreteBarrier_SPOT!$C$8 * DiscreteBarrier!P11 + (1 - DiscreteBarrier_SPOT!$C$8) * DiscreteBarrier!P12)</f>
        <v>1.9895417502762669</v>
      </c>
      <c r="P11">
        <f>EXP(-DiscreteBarrier_SPOT!$B$2 * DiscreteBarrier_SPOT!$E$5) * (DiscreteBarrier_SPOT!$C$8 * DiscreteBarrier!Q11 + (1 - DiscreteBarrier_SPOT!$C$8) * DiscreteBarrier!Q12)</f>
        <v>2.7723732885868646</v>
      </c>
      <c r="Q11">
        <f>EXP(-DiscreteBarrier_SPOT!$B$2 * DiscreteBarrier_SPOT!$E$5) * (DiscreteBarrier_SPOT!$C$8 * DiscreteBarrier!R11 + (1 - DiscreteBarrier_SPOT!$C$8) * DiscreteBarrier!R12)</f>
        <v>3.7297785228478588</v>
      </c>
      <c r="R11">
        <f>EXP(-DiscreteBarrier_SPOT!$B$2 * DiscreteBarrier_SPOT!$E$5) * (DiscreteBarrier_SPOT!$C$8 * DiscreteBarrier!S11 + (1 - DiscreteBarrier_SPOT!$C$8) * DiscreteBarrier!S12)</f>
        <v>4.8295030864755066</v>
      </c>
      <c r="S11">
        <f>EXP(-DiscreteBarrier_SPOT!$B$2 * DiscreteBarrier_SPOT!$E$5) * (DiscreteBarrier_SPOT!$C$8 * DiscreteBarrier!T11 + (1 - DiscreteBarrier_SPOT!$C$8) * DiscreteBarrier!T12)</f>
        <v>6.0203572307316788</v>
      </c>
      <c r="T11">
        <f>EXP(-DiscreteBarrier_SPOT!$B$2 * DiscreteBarrier_SPOT!$E$5) * (DiscreteBarrier_SPOT!$C$8 * DiscreteBarrier!U11 + (1 - DiscreteBarrier_SPOT!$C$8) * DiscreteBarrier!U12)</f>
        <v>7.280363452031791</v>
      </c>
      <c r="U11">
        <f>EXP(-DiscreteBarrier_SPOT!$B$2 * DiscreteBarrier_SPOT!$E$5) * (DiscreteBarrier_SPOT!$C$8 * DiscreteBarrier!V11 + (1 - DiscreteBarrier_SPOT!$C$8) * DiscreteBarrier!V12)</f>
        <v>8.6816118441429317</v>
      </c>
      <c r="V11">
        <f>IF(DiscreteBarrier_SPOT!V18&lt;=DiscreteBarrier_SPOT!$B$5,0,EXP(-DiscreteBarrier_SPOT!$B$2*DiscreteBarrier_SPOT!$E$5)*(DiscreteBarrier_SPOT!$C$8*DiscreteBarrier!W11+(1-DiscreteBarrier_SPOT!$C$8)*DiscreteBarrier!W12))</f>
        <v>10.219608728912888</v>
      </c>
      <c r="W11">
        <f>EXP(-DiscreteBarrier_SPOT!$B$2 * DiscreteBarrier_SPOT!$E$5) * (DiscreteBarrier_SPOT!$C$8 * DiscreteBarrier!X11 + (1 - DiscreteBarrier_SPOT!$C$8) * DiscreteBarrier!X12)</f>
        <v>11.889186374020362</v>
      </c>
      <c r="X11">
        <f>EXP(-DiscreteBarrier_SPOT!$B$2 * DiscreteBarrier_SPOT!$E$5) * (DiscreteBarrier_SPOT!$C$8 * DiscreteBarrier!Y11 + (1 - DiscreteBarrier_SPOT!$C$8) * DiscreteBarrier!Y12)</f>
        <v>13.683919553246247</v>
      </c>
      <c r="Y11">
        <f>EXP(-DiscreteBarrier_SPOT!$B$2 * DiscreteBarrier_SPOT!$E$5) * (DiscreteBarrier_SPOT!$C$8 * DiscreteBarrier!Z11 + (1 - DiscreteBarrier_SPOT!$C$8) * DiscreteBarrier!Z12)</f>
        <v>15.594793452329277</v>
      </c>
      <c r="Z11">
        <f>EXP(-DiscreteBarrier_SPOT!$B$2 * DiscreteBarrier_SPOT!$E$5) * (DiscreteBarrier_SPOT!$C$8 * DiscreteBarrier!AA11 + (1 - DiscreteBarrier_SPOT!$C$8) * DiscreteBarrier!AA12)</f>
        <v>17.609627823274771</v>
      </c>
      <c r="AA11">
        <f>EXP(-DiscreteBarrier_SPOT!$B$2 * DiscreteBarrier_SPOT!$E$5) * (DiscreteBarrier_SPOT!$C$8 * DiscreteBarrier!AB11 + (1 - DiscreteBarrier_SPOT!$C$8) * DiscreteBarrier!AB12)</f>
        <v>19.714617214453931</v>
      </c>
      <c r="AB11">
        <f>EXP(-DiscreteBarrier_SPOT!$B$2 * DiscreteBarrier_SPOT!$E$5) * (DiscreteBarrier_SPOT!$C$8 * DiscreteBarrier!AC11 + (1 - DiscreteBarrier_SPOT!$C$8) * DiscreteBarrier!AC12)</f>
        <v>21.896986034033258</v>
      </c>
      <c r="AC11">
        <f>EXP(-DiscreteBarrier_SPOT!$B$2 * DiscreteBarrier_SPOT!$E$5) * (DiscreteBarrier_SPOT!$C$8 * DiscreteBarrier!AD11 + (1 - DiscreteBarrier_SPOT!$C$8) * DiscreteBarrier!AD12)</f>
        <v>24.145928338813945</v>
      </c>
      <c r="AD11">
        <f>EXP(-DiscreteBarrier_SPOT!$B$2 * DiscreteBarrier_SPOT!$E$5) * (DiscreteBarrier_SPOT!$C$8 * DiscreteBarrier!AE11 + (1 - DiscreteBarrier_SPOT!$C$8) * DiscreteBarrier!AE12)</f>
        <v>26.453192408993889</v>
      </c>
      <c r="AE11">
        <f>EXP(-DiscreteBarrier_SPOT!$B$2 * DiscreteBarrier_SPOT!$E$5) * (DiscreteBarrier_SPOT!$C$8 * DiscreteBarrier!AF11 + (1 - DiscreteBarrier_SPOT!$C$8) * DiscreteBarrier!AF12)</f>
        <v>28.813225510257094</v>
      </c>
      <c r="AF11">
        <f>IF(DiscreteBarrier_SPOT!AF18&lt;=DiscreteBarrier_SPOT!$B$5,0,EXP(-DiscreteBarrier_SPOT!$B$2*DiscreteBarrier_SPOT!$E$5)*(DiscreteBarrier_SPOT!$C$8*DiscreteBarrier!AG11+(1-DiscreteBarrier_SPOT!$C$8)*DiscreteBarrier!AG12))</f>
        <v>31.222896093653308</v>
      </c>
      <c r="AG11">
        <f>EXP(-DiscreteBarrier_SPOT!$B$2 * DiscreteBarrier_SPOT!$E$5) * (DiscreteBarrier_SPOT!$C$8 * DiscreteBarrier!AH11 + (1 - DiscreteBarrier_SPOT!$C$8) * DiscreteBarrier!AH12)</f>
        <v>33.680926378920262</v>
      </c>
      <c r="AH11">
        <f>EXP(-DiscreteBarrier_SPOT!$B$2 * DiscreteBarrier_SPOT!$E$5) * (DiscreteBarrier_SPOT!$C$8 * DiscreteBarrier!AI11 + (1 - DiscreteBarrier_SPOT!$C$8) * DiscreteBarrier!AI12)</f>
        <v>36.187239745470336</v>
      </c>
      <c r="AI11">
        <f>EXP(-DiscreteBarrier_SPOT!$B$2 * DiscreteBarrier_SPOT!$E$5) * (DiscreteBarrier_SPOT!$C$8 * DiscreteBarrier!AJ11 + (1 - DiscreteBarrier_SPOT!$C$8) * DiscreteBarrier!AJ12)</f>
        <v>38.742405859000932</v>
      </c>
      <c r="AJ11">
        <f>EXP(-DiscreteBarrier_SPOT!$B$2 * DiscreteBarrier_SPOT!$E$5) * (DiscreteBarrier_SPOT!$C$8 * DiscreteBarrier!AK11 + (1 - DiscreteBarrier_SPOT!$C$8) * DiscreteBarrier!AK12)</f>
        <v>41.347272300128779</v>
      </c>
      <c r="AK11">
        <f>EXP(-DiscreteBarrier_SPOT!$B$2 * DiscreteBarrier_SPOT!$E$5) * (DiscreteBarrier_SPOT!$C$8 * DiscreteBarrier!AL11 + (1 - DiscreteBarrier_SPOT!$C$8) * DiscreteBarrier!AL12)</f>
        <v>44.002779716745962</v>
      </c>
      <c r="AL11">
        <f>EXP(-DiscreteBarrier_SPOT!$B$2 * DiscreteBarrier_SPOT!$E$5) * (DiscreteBarrier_SPOT!$C$8 * DiscreteBarrier!AM11 + (1 - DiscreteBarrier_SPOT!$C$8) * DiscreteBarrier!AM12)</f>
        <v>46.709898425267497</v>
      </c>
      <c r="AM11">
        <f>EXP(-DiscreteBarrier_SPOT!$B$2 * DiscreteBarrier_SPOT!$E$5) * (DiscreteBarrier_SPOT!$C$8 * DiscreteBarrier!AN11 + (1 - DiscreteBarrier_SPOT!$C$8) * DiscreteBarrier!AN12)</f>
        <v>49.469617328454021</v>
      </c>
      <c r="AN11">
        <f>EXP(-DiscreteBarrier_SPOT!$B$2 * DiscreteBarrier_SPOT!$E$5) * (DiscreteBarrier_SPOT!$C$8 * DiscreteBarrier!AO11 + (1 - DiscreteBarrier_SPOT!$C$8) * DiscreteBarrier!AO12)</f>
        <v>52.282944271429827</v>
      </c>
      <c r="AO11">
        <f>EXP(-DiscreteBarrier_SPOT!$B$2 * DiscreteBarrier_SPOT!$E$5) * (DiscreteBarrier_SPOT!$C$8 * DiscreteBarrier!AP11 + (1 - DiscreteBarrier_SPOT!$C$8) * DiscreteBarrier!AP12)</f>
        <v>55.150906404520249</v>
      </c>
      <c r="AP11">
        <f>IF(DiscreteBarrier_SPOT!AP18&lt;=DiscreteBarrier_SPOT!$B$5,0,EXP(-DiscreteBarrier_SPOT!$B$2*DiscreteBarrier_SPOT!$E$5)*(DiscreteBarrier_SPOT!$C$8*DiscreteBarrier!AQ11+(1-DiscreteBarrier_SPOT!$C$8)*DiscreteBarrier!AQ12))</f>
        <v>58.074550553039174</v>
      </c>
      <c r="AQ11">
        <f>EXP(-DiscreteBarrier_SPOT!$B$2 * DiscreteBarrier_SPOT!$E$5) * (DiscreteBarrier_SPOT!$C$8 * DiscreteBarrier!AR11 + (1 - DiscreteBarrier_SPOT!$C$8) * DiscreteBarrier!AR12)</f>
        <v>61.054943594159731</v>
      </c>
      <c r="AR11">
        <f>EXP(-DiscreteBarrier_SPOT!$B$2 * DiscreteBarrier_SPOT!$E$5) * (DiscreteBarrier_SPOT!$C$8 * DiscreteBarrier!AS11 + (1 - DiscreteBarrier_SPOT!$C$8) * DiscreteBarrier!AS12)</f>
        <v>64.093172841003948</v>
      </c>
      <c r="AS11">
        <f>EXP(-DiscreteBarrier_SPOT!$B$2 * DiscreteBarrier_SPOT!$E$5) * (DiscreteBarrier_SPOT!$C$8 * DiscreteBarrier!AT11 + (1 - DiscreteBarrier_SPOT!$C$8) * DiscreteBarrier!AT12)</f>
        <v>67.190346434089435</v>
      </c>
      <c r="AT11">
        <f>EXP(-DiscreteBarrier_SPOT!$B$2 * DiscreteBarrier_SPOT!$E$5) * (DiscreteBarrier_SPOT!$C$8 * DiscreteBarrier!AU11 + (1 - DiscreteBarrier_SPOT!$C$8) * DiscreteBarrier!AU12)</f>
        <v>70.34759374027432</v>
      </c>
      <c r="AU11">
        <f>EXP(-DiscreteBarrier_SPOT!$B$2 * DiscreteBarrier_SPOT!$E$5) * (DiscreteBarrier_SPOT!$C$8 * DiscreteBarrier!AV11 + (1 - DiscreteBarrier_SPOT!$C$8) * DiscreteBarrier!AV12)</f>
        <v>73.566065759343715</v>
      </c>
      <c r="AV11">
        <f>EXP(-DiscreteBarrier_SPOT!$B$2 * DiscreteBarrier_SPOT!$E$5) * (DiscreteBarrier_SPOT!$C$8 * DiscreteBarrier!AW11 + (1 - DiscreteBarrier_SPOT!$C$8) * DiscreteBarrier!AW12)</f>
        <v>76.846935538384457</v>
      </c>
      <c r="AW11">
        <f>EXP(-DiscreteBarrier_SPOT!$B$2 * DiscreteBarrier_SPOT!$E$5) * (DiscreteBarrier_SPOT!$C$8 * DiscreteBarrier!AX11 + (1 - DiscreteBarrier_SPOT!$C$8) * DiscreteBarrier!AX12)</f>
        <v>80.191398594096938</v>
      </c>
      <c r="AX11">
        <f>EXP(-DiscreteBarrier_SPOT!$B$2 * DiscreteBarrier_SPOT!$E$5) * (DiscreteBarrier_SPOT!$C$8 * DiscreteBarrier!AY11 + (1 - DiscreteBarrier_SPOT!$C$8) * DiscreteBarrier!AY12)</f>
        <v>83.600673343196405</v>
      </c>
      <c r="AY11">
        <f>EXP(-DiscreteBarrier_SPOT!$B$2 * DiscreteBarrier_SPOT!$E$5) * (DiscreteBarrier_SPOT!$C$8 * DiscreteBarrier!AZ11 + (1 - DiscreteBarrier_SPOT!$C$8) * DiscreteBarrier!AZ12)</f>
        <v>87.076001541058432</v>
      </c>
      <c r="AZ11">
        <f>MAX(DiscreteBarrier_SPOT!AZ18 - DiscreteBarrier_SPOT!$A$5, 0)</f>
        <v>90.618648728766487</v>
      </c>
    </row>
    <row r="12" spans="1:52" x14ac:dyDescent="0.2">
      <c r="A12">
        <v>9</v>
      </c>
      <c r="K12">
        <f>EXP(-DiscreteBarrier_SPOT!$B$2 * DiscreteBarrier_SPOT!$E$5) * (DiscreteBarrier_SPOT!$C$8 * DiscreteBarrier!L12 + (1 - DiscreteBarrier_SPOT!$C$8) * DiscreteBarrier!L13)</f>
        <v>0</v>
      </c>
      <c r="L12">
        <f>IF(DiscreteBarrier_SPOT!L19&lt;=DiscreteBarrier_SPOT!$B$5,0,EXP(-DiscreteBarrier_SPOT!$B$2*DiscreteBarrier_SPOT!$E$5)*(DiscreteBarrier_SPOT!$C$8*DiscreteBarrier!M12+(1-DiscreteBarrier_SPOT!$C$8)*DiscreteBarrier!M13))</f>
        <v>0</v>
      </c>
      <c r="M12">
        <f>EXP(-DiscreteBarrier_SPOT!$B$2 * DiscreteBarrier_SPOT!$E$5) * (DiscreteBarrier_SPOT!$C$8 * DiscreteBarrier!N12 + (1 - DiscreteBarrier_SPOT!$C$8) * DiscreteBarrier!N13)</f>
        <v>0.29560617183995908</v>
      </c>
      <c r="N12">
        <f>EXP(-DiscreteBarrier_SPOT!$B$2 * DiscreteBarrier_SPOT!$E$5) * (DiscreteBarrier_SPOT!$C$8 * DiscreteBarrier!O12 + (1 - DiscreteBarrier_SPOT!$C$8) * DiscreteBarrier!O13)</f>
        <v>0.4805376908598587</v>
      </c>
      <c r="O12">
        <f>EXP(-DiscreteBarrier_SPOT!$B$2 * DiscreteBarrier_SPOT!$E$5) * (DiscreteBarrier_SPOT!$C$8 * DiscreteBarrier!P12 + (1 - DiscreteBarrier_SPOT!$C$8) * DiscreteBarrier!P13)</f>
        <v>0.76551753594376715</v>
      </c>
      <c r="P12">
        <f>EXP(-DiscreteBarrier_SPOT!$B$2 * DiscreteBarrier_SPOT!$E$5) * (DiscreteBarrier_SPOT!$C$8 * DiscreteBarrier!Q12 + (1 - DiscreteBarrier_SPOT!$C$8) * DiscreteBarrier!Q13)</f>
        <v>1.1899488018046838</v>
      </c>
      <c r="Q12">
        <f>EXP(-DiscreteBarrier_SPOT!$B$2 * DiscreteBarrier_SPOT!$E$5) * (DiscreteBarrier_SPOT!$C$8 * DiscreteBarrier!R12 + (1 - DiscreteBarrier_SPOT!$C$8) * DiscreteBarrier!R13)</f>
        <v>1.7947433663775751</v>
      </c>
      <c r="R12">
        <f>EXP(-DiscreteBarrier_SPOT!$B$2 * DiscreteBarrier_SPOT!$E$5) * (DiscreteBarrier_SPOT!$C$8 * DiscreteBarrier!S12 + (1 - DiscreteBarrier_SPOT!$C$8) * DiscreteBarrier!S13)</f>
        <v>2.6072642877271042</v>
      </c>
      <c r="S12">
        <f>EXP(-DiscreteBarrier_SPOT!$B$2 * DiscreteBarrier_SPOT!$E$5) * (DiscreteBarrier_SPOT!$C$8 * DiscreteBarrier!T12 + (1 - DiscreteBarrier_SPOT!$C$8) * DiscreteBarrier!T13)</f>
        <v>3.6146108588196437</v>
      </c>
      <c r="T12">
        <f>EXP(-DiscreteBarrier_SPOT!$B$2 * DiscreteBarrier_SPOT!$E$5) * (DiscreteBarrier_SPOT!$C$8 * DiscreteBarrier!U12 + (1 - DiscreteBarrier_SPOT!$C$8) * DiscreteBarrier!U13)</f>
        <v>4.7356540715696083</v>
      </c>
      <c r="U12">
        <f>EXP(-DiscreteBarrier_SPOT!$B$2 * DiscreteBarrier_SPOT!$E$5) * (DiscreteBarrier_SPOT!$C$8 * DiscreteBarrier!V12 + (1 - DiscreteBarrier_SPOT!$C$8) * DiscreteBarrier!V13)</f>
        <v>5.8521233884720587</v>
      </c>
      <c r="V12">
        <f>IF(DiscreteBarrier_SPOT!V19&lt;=DiscreteBarrier_SPOT!$B$5,0,EXP(-DiscreteBarrier_SPOT!$B$2*DiscreteBarrier_SPOT!$E$5)*(DiscreteBarrier_SPOT!$C$8*DiscreteBarrier!W12+(1-DiscreteBarrier_SPOT!$C$8)*DiscreteBarrier!W13))</f>
        <v>7.1145483576567212</v>
      </c>
      <c r="W12">
        <f>EXP(-DiscreteBarrier_SPOT!$B$2 * DiscreteBarrier_SPOT!$E$5) * (DiscreteBarrier_SPOT!$C$8 * DiscreteBarrier!X12 + (1 - DiscreteBarrier_SPOT!$C$8) * DiscreteBarrier!X13)</f>
        <v>8.5191215364645814</v>
      </c>
      <c r="X12">
        <f>EXP(-DiscreteBarrier_SPOT!$B$2 * DiscreteBarrier_SPOT!$E$5) * (DiscreteBarrier_SPOT!$C$8 * DiscreteBarrier!Y12 + (1 - DiscreteBarrier_SPOT!$C$8) * DiscreteBarrier!Y13)</f>
        <v>10.061958014690973</v>
      </c>
      <c r="Y12">
        <f>EXP(-DiscreteBarrier_SPOT!$B$2 * DiscreteBarrier_SPOT!$E$5) * (DiscreteBarrier_SPOT!$C$8 * DiscreteBarrier!Z12 + (1 - DiscreteBarrier_SPOT!$C$8) * DiscreteBarrier!Z13)</f>
        <v>11.739277726898951</v>
      </c>
      <c r="Z12">
        <f>EXP(-DiscreteBarrier_SPOT!$B$2 * DiscreteBarrier_SPOT!$E$5) * (DiscreteBarrier_SPOT!$C$8 * DiscreteBarrier!AA12 + (1 - DiscreteBarrier_SPOT!$C$8) * DiscreteBarrier!AA13)</f>
        <v>13.545298283253899</v>
      </c>
      <c r="AA12">
        <f>EXP(-DiscreteBarrier_SPOT!$B$2 * DiscreteBarrier_SPOT!$E$5) * (DiscreteBarrier_SPOT!$C$8 * DiscreteBarrier!AB12 + (1 - DiscreteBarrier_SPOT!$C$8) * DiscreteBarrier!AB13)</f>
        <v>15.469492920307724</v>
      </c>
      <c r="AB12">
        <f>EXP(-DiscreteBarrier_SPOT!$B$2 * DiscreteBarrier_SPOT!$E$5) * (DiscreteBarrier_SPOT!$C$8 * DiscreteBarrier!AC12 + (1 - DiscreteBarrier_SPOT!$C$8) * DiscreteBarrier!AC13)</f>
        <v>17.496990980965741</v>
      </c>
      <c r="AC12">
        <f>EXP(-DiscreteBarrier_SPOT!$B$2 * DiscreteBarrier_SPOT!$E$5) * (DiscreteBarrier_SPOT!$C$8 * DiscreteBarrier!AD12 + (1 - DiscreteBarrier_SPOT!$C$8) * DiscreteBarrier!AD13)</f>
        <v>19.612990657184518</v>
      </c>
      <c r="AD12">
        <f>EXP(-DiscreteBarrier_SPOT!$B$2 * DiscreteBarrier_SPOT!$E$5) * (DiscreteBarrier_SPOT!$C$8 * DiscreteBarrier!AE12 + (1 - DiscreteBarrier_SPOT!$C$8) * DiscreteBarrier!AE13)</f>
        <v>21.804063090108439</v>
      </c>
      <c r="AE12">
        <f>EXP(-DiscreteBarrier_SPOT!$B$2 * DiscreteBarrier_SPOT!$E$5) * (DiscreteBarrier_SPOT!$C$8 * DiscreteBarrier!AF12 + (1 - DiscreteBarrier_SPOT!$C$8) * DiscreteBarrier!AF13)</f>
        <v>24.059187552580429</v>
      </c>
      <c r="AF12">
        <f>IF(DiscreteBarrier_SPOT!AF19&lt;=DiscreteBarrier_SPOT!$B$5,0,EXP(-DiscreteBarrier_SPOT!$B$2*DiscreteBarrier_SPOT!$E$5)*(DiscreteBarrier_SPOT!$C$8*DiscreteBarrier!AG12+(1-DiscreteBarrier_SPOT!$C$8)*DiscreteBarrier!AG13))</f>
        <v>26.37032880762095</v>
      </c>
      <c r="AG12">
        <f>EXP(-DiscreteBarrier_SPOT!$B$2 * DiscreteBarrier_SPOT!$E$5) * (DiscreteBarrier_SPOT!$C$8 * DiscreteBarrier!AH12 + (1 - DiscreteBarrier_SPOT!$C$8) * DiscreteBarrier!AH13)</f>
        <v>28.732455496897749</v>
      </c>
      <c r="AH12">
        <f>EXP(-DiscreteBarrier_SPOT!$B$2 * DiscreteBarrier_SPOT!$E$5) * (DiscreteBarrier_SPOT!$C$8 * DiscreteBarrier!AI12 + (1 - DiscreteBarrier_SPOT!$C$8) * DiscreteBarrier!AI13)</f>
        <v>31.143059456385579</v>
      </c>
      <c r="AI12">
        <f>EXP(-DiscreteBarrier_SPOT!$B$2 * DiscreteBarrier_SPOT!$E$5) * (DiscreteBarrier_SPOT!$C$8 * DiscreteBarrier!AJ12 + (1 - DiscreteBarrier_SPOT!$C$8) * DiscreteBarrier!AJ13)</f>
        <v>33.601402549681517</v>
      </c>
      <c r="AJ12">
        <f>EXP(-DiscreteBarrier_SPOT!$B$2 * DiscreteBarrier_SPOT!$E$5) * (DiscreteBarrier_SPOT!$C$8 * DiscreteBarrier!AK12 + (1 - DiscreteBarrier_SPOT!$C$8) * DiscreteBarrier!AK13)</f>
        <v>36.107770466432832</v>
      </c>
      <c r="AK12">
        <f>EXP(-DiscreteBarrier_SPOT!$B$2 * DiscreteBarrier_SPOT!$E$5) * (DiscreteBarrier_SPOT!$C$8 * DiscreteBarrier!AL12 + (1 - DiscreteBarrier_SPOT!$C$8) * DiscreteBarrier!AL13)</f>
        <v>38.662916221970846</v>
      </c>
      <c r="AL12">
        <f>EXP(-DiscreteBarrier_SPOT!$B$2 * DiscreteBarrier_SPOT!$E$5) * (DiscreteBarrier_SPOT!$C$8 * DiscreteBarrier!AM12 + (1 - DiscreteBarrier_SPOT!$C$8) * DiscreteBarrier!AM13)</f>
        <v>41.267750860883858</v>
      </c>
      <c r="AM12">
        <f>EXP(-DiscreteBarrier_SPOT!$B$2 * DiscreteBarrier_SPOT!$E$5) * (DiscreteBarrier_SPOT!$C$8 * DiscreteBarrier!AN12 + (1 - DiscreteBarrier_SPOT!$C$8) * DiscreteBarrier!AN13)</f>
        <v>43.923226462562788</v>
      </c>
      <c r="AN12">
        <f>EXP(-DiscreteBarrier_SPOT!$B$2 * DiscreteBarrier_SPOT!$E$5) * (DiscreteBarrier_SPOT!$C$8 * DiscreteBarrier!AO12 + (1 - DiscreteBarrier_SPOT!$C$8) * DiscreteBarrier!AO13)</f>
        <v>46.630313343417534</v>
      </c>
      <c r="AO12">
        <f>EXP(-DiscreteBarrier_SPOT!$B$2 * DiscreteBarrier_SPOT!$E$5) * (DiscreteBarrier_SPOT!$C$8 * DiscreteBarrier!AP12 + (1 - DiscreteBarrier_SPOT!$C$8) * DiscreteBarrier!AP13)</f>
        <v>49.390000406203669</v>
      </c>
      <c r="AP12">
        <f>IF(DiscreteBarrier_SPOT!AP19&lt;=DiscreteBarrier_SPOT!$B$5,0,EXP(-DiscreteBarrier_SPOT!$B$2*DiscreteBarrier_SPOT!$E$5)*(DiscreteBarrier_SPOT!$C$8*DiscreteBarrier!AQ12+(1-DiscreteBarrier_SPOT!$C$8)*DiscreteBarrier!AQ13))</f>
        <v>52.203295496040369</v>
      </c>
      <c r="AQ12">
        <f>EXP(-DiscreteBarrier_SPOT!$B$2 * DiscreteBarrier_SPOT!$E$5) * (DiscreteBarrier_SPOT!$C$8 * DiscreteBarrier!AR12 + (1 - DiscreteBarrier_SPOT!$C$8) * DiscreteBarrier!AR13)</f>
        <v>55.071225763247881</v>
      </c>
      <c r="AR12">
        <f>EXP(-DiscreteBarrier_SPOT!$B$2 * DiscreteBarrier_SPOT!$E$5) * (DiscreteBarrier_SPOT!$C$8 * DiscreteBarrier!AS12 + (1 - DiscreteBarrier_SPOT!$C$8) * DiscreteBarrier!AS13)</f>
        <v>57.99483803313499</v>
      </c>
      <c r="AS12">
        <f>EXP(-DiscreteBarrier_SPOT!$B$2 * DiscreteBarrier_SPOT!$E$5) * (DiscreteBarrier_SPOT!$C$8 * DiscreteBarrier!AT12 + (1 - DiscreteBarrier_SPOT!$C$8) * DiscreteBarrier!AT13)</f>
        <v>60.975199182869737</v>
      </c>
      <c r="AT12">
        <f>EXP(-DiscreteBarrier_SPOT!$B$2 * DiscreteBarrier_SPOT!$E$5) * (DiscreteBarrier_SPOT!$C$8 * DiscreteBarrier!AU12 + (1 - DiscreteBarrier_SPOT!$C$8) * DiscreteBarrier!AU13)</f>
        <v>64.013396525569036</v>
      </c>
      <c r="AU12">
        <f>EXP(-DiscreteBarrier_SPOT!$B$2 * DiscreteBarrier_SPOT!$E$5) * (DiscreteBarrier_SPOT!$C$8 * DiscreteBarrier!AV12 + (1 - DiscreteBarrier_SPOT!$C$8) * DiscreteBarrier!AV13)</f>
        <v>67.110538201745399</v>
      </c>
      <c r="AV12">
        <f>EXP(-DiscreteBarrier_SPOT!$B$2 * DiscreteBarrier_SPOT!$E$5) * (DiscreteBarrier_SPOT!$C$8 * DiscreteBarrier!AW12 + (1 - DiscreteBarrier_SPOT!$C$8) * DiscreteBarrier!AW13)</f>
        <v>70.267753578251828</v>
      </c>
      <c r="AW12">
        <f>EXP(-DiscreteBarrier_SPOT!$B$2 * DiscreteBarrier_SPOT!$E$5) * (DiscreteBarrier_SPOT!$C$8 * DiscreteBarrier!AX12 + (1 - DiscreteBarrier_SPOT!$C$8) * DiscreteBarrier!AX13)</f>
        <v>73.486193654868359</v>
      </c>
      <c r="AX12">
        <f>EXP(-DiscreteBarrier_SPOT!$B$2 * DiscreteBarrier_SPOT!$E$5) * (DiscreteBarrier_SPOT!$C$8 * DiscreteBarrier!AY12 + (1 - DiscreteBarrier_SPOT!$C$8) * DiscreteBarrier!AY13)</f>
        <v>76.767031478676671</v>
      </c>
      <c r="AY12">
        <f>EXP(-DiscreteBarrier_SPOT!$B$2 * DiscreteBarrier_SPOT!$E$5) * (DiscreteBarrier_SPOT!$C$8 * DiscreteBarrier!AZ12 + (1 - DiscreteBarrier_SPOT!$C$8) * DiscreteBarrier!AZ13)</f>
        <v>80.111462566372083</v>
      </c>
      <c r="AZ12">
        <f>MAX(DiscreteBarrier_SPOT!AZ19 - DiscreteBarrier_SPOT!$A$5, 0)</f>
        <v>83.52070533466474</v>
      </c>
    </row>
    <row r="13" spans="1:52" x14ac:dyDescent="0.2">
      <c r="A13">
        <v>10</v>
      </c>
      <c r="L13">
        <f>IF(DiscreteBarrier_SPOT!L20&lt;=DiscreteBarrier_SPOT!$B$5,0,EXP(-DiscreteBarrier_SPOT!$B$2*DiscreteBarrier_SPOT!$E$5)*(DiscreteBarrier_SPOT!$C$8*DiscreteBarrier!M13+(1-DiscreteBarrier_SPOT!$C$8)*DiscreteBarrier!M14))</f>
        <v>0</v>
      </c>
      <c r="M13">
        <f>EXP(-DiscreteBarrier_SPOT!$B$2 * DiscreteBarrier_SPOT!$E$5) * (DiscreteBarrier_SPOT!$C$8 * DiscreteBarrier!N13 + (1 - DiscreteBarrier_SPOT!$C$8) * DiscreteBarrier!N14)</f>
        <v>5.938694252535634E-2</v>
      </c>
      <c r="N13">
        <f>EXP(-DiscreteBarrier_SPOT!$B$2 * DiscreteBarrier_SPOT!$E$5) * (DiscreteBarrier_SPOT!$C$8 * DiscreteBarrier!O13 + (1 - DiscreteBarrier_SPOT!$C$8) * DiscreteBarrier!O14)</f>
        <v>0.10657385734459614</v>
      </c>
      <c r="O13">
        <f>EXP(-DiscreteBarrier_SPOT!$B$2 * DiscreteBarrier_SPOT!$E$5) * (DiscreteBarrier_SPOT!$C$8 * DiscreteBarrier!P13 + (1 - DiscreteBarrier_SPOT!$C$8) * DiscreteBarrier!P14)</f>
        <v>0.18925875684503446</v>
      </c>
      <c r="P13">
        <f>EXP(-DiscreteBarrier_SPOT!$B$2 * DiscreteBarrier_SPOT!$E$5) * (DiscreteBarrier_SPOT!$C$8 * DiscreteBarrier!Q13 + (1 - DiscreteBarrier_SPOT!$C$8) * DiscreteBarrier!Q14)</f>
        <v>0.3317451421502014</v>
      </c>
      <c r="Q13">
        <f>EXP(-DiscreteBarrier_SPOT!$B$2 * DiscreteBarrier_SPOT!$E$5) * (DiscreteBarrier_SPOT!$C$8 * DiscreteBarrier!R13 + (1 - DiscreteBarrier_SPOT!$C$8) * DiscreteBarrier!R14)</f>
        <v>0.57192381431369033</v>
      </c>
      <c r="R13">
        <f>EXP(-DiscreteBarrier_SPOT!$B$2 * DiscreteBarrier_SPOT!$E$5) * (DiscreteBarrier_SPOT!$C$8 * DiscreteBarrier!S13 + (1 - DiscreteBarrier_SPOT!$C$8) * DiscreteBarrier!S14)</f>
        <v>0.96460656458314853</v>
      </c>
      <c r="S13">
        <f>EXP(-DiscreteBarrier_SPOT!$B$2 * DiscreteBarrier_SPOT!$E$5) * (DiscreteBarrier_SPOT!$C$8 * DiscreteBarrier!T13 + (1 - DiscreteBarrier_SPOT!$C$8) * DiscreteBarrier!T14)</f>
        <v>1.5783873062943674</v>
      </c>
      <c r="T13">
        <f>EXP(-DiscreteBarrier_SPOT!$B$2 * DiscreteBarrier_SPOT!$E$5) * (DiscreteBarrier_SPOT!$C$8 * DiscreteBarrier!U13 + (1 - DiscreteBarrier_SPOT!$C$8) * DiscreteBarrier!U14)</f>
        <v>2.470184419577742</v>
      </c>
      <c r="U13">
        <f>EXP(-DiscreteBarrier_SPOT!$B$2 * DiscreteBarrier_SPOT!$E$5) * (DiscreteBarrier_SPOT!$C$8 * DiscreteBarrier!V13 + (1 - DiscreteBarrier_SPOT!$C$8) * DiscreteBarrier!V14)</f>
        <v>3.5968164114267203</v>
      </c>
      <c r="V13">
        <f>IF(DiscreteBarrier_SPOT!V20&lt;=DiscreteBarrier_SPOT!$B$5,0,EXP(-DiscreteBarrier_SPOT!$B$2*DiscreteBarrier_SPOT!$E$5)*(DiscreteBarrier_SPOT!$C$8*DiscreteBarrier!W13+(1-DiscreteBarrier_SPOT!$C$8)*DiscreteBarrier!W14))</f>
        <v>4.5648085229419371</v>
      </c>
      <c r="W13">
        <f>EXP(-DiscreteBarrier_SPOT!$B$2 * DiscreteBarrier_SPOT!$E$5) * (DiscreteBarrier_SPOT!$C$8 * DiscreteBarrier!X13 + (1 - DiscreteBarrier_SPOT!$C$8) * DiscreteBarrier!X14)</f>
        <v>5.6827712434549982</v>
      </c>
      <c r="X13">
        <f>EXP(-DiscreteBarrier_SPOT!$B$2 * DiscreteBarrier_SPOT!$E$5) * (DiscreteBarrier_SPOT!$C$8 * DiscreteBarrier!Y13 + (1 - DiscreteBarrier_SPOT!$C$8) * DiscreteBarrier!Y14)</f>
        <v>6.946973333602676</v>
      </c>
      <c r="Y13">
        <f>EXP(-DiscreteBarrier_SPOT!$B$2 * DiscreteBarrier_SPOT!$E$5) * (DiscreteBarrier_SPOT!$C$8 * DiscreteBarrier!Z13 + (1 - DiscreteBarrier_SPOT!$C$8) * DiscreteBarrier!Z14)</f>
        <v>8.3534194328149987</v>
      </c>
      <c r="Z13">
        <f>EXP(-DiscreteBarrier_SPOT!$B$2 * DiscreteBarrier_SPOT!$E$5) * (DiscreteBarrier_SPOT!$C$8 * DiscreteBarrier!AA13 + (1 - DiscreteBarrier_SPOT!$C$8) * DiscreteBarrier!AA14)</f>
        <v>9.900375731863706</v>
      </c>
      <c r="AA13">
        <f>EXP(-DiscreteBarrier_SPOT!$B$2 * DiscreteBarrier_SPOT!$E$5) * (DiscreteBarrier_SPOT!$C$8 * DiscreteBarrier!AB13 + (1 - DiscreteBarrier_SPOT!$C$8) * DiscreteBarrier!AB14)</f>
        <v>11.586910877702385</v>
      </c>
      <c r="AB13">
        <f>EXP(-DiscreteBarrier_SPOT!$B$2 * DiscreteBarrier_SPOT!$E$5) * (DiscreteBarrier_SPOT!$C$8 * DiscreteBarrier!AC13 + (1 - DiscreteBarrier_SPOT!$C$8) * DiscreteBarrier!AC14)</f>
        <v>13.406935424153339</v>
      </c>
      <c r="AC13">
        <f>EXP(-DiscreteBarrier_SPOT!$B$2 * DiscreteBarrier_SPOT!$E$5) * (DiscreteBarrier_SPOT!$C$8 * DiscreteBarrier!AD13 + (1 - DiscreteBarrier_SPOT!$C$8) * DiscreteBarrier!AD14)</f>
        <v>15.345496210741302</v>
      </c>
      <c r="AD13">
        <f>EXP(-DiscreteBarrier_SPOT!$B$2 * DiscreteBarrier_SPOT!$E$5) * (DiscreteBarrier_SPOT!$C$8 * DiscreteBarrier!AE13 + (1 - DiscreteBarrier_SPOT!$C$8) * DiscreteBarrier!AE14)</f>
        <v>17.386374276101005</v>
      </c>
      <c r="AE13">
        <f>EXP(-DiscreteBarrier_SPOT!$B$2 * DiscreteBarrier_SPOT!$E$5) * (DiscreteBarrier_SPOT!$C$8 * DiscreteBarrier!AF13 + (1 - DiscreteBarrier_SPOT!$C$8) * DiscreteBarrier!AF14)</f>
        <v>19.5136652426214</v>
      </c>
      <c r="AF13">
        <f>IF(DiscreteBarrier_SPOT!AF20&lt;=DiscreteBarrier_SPOT!$B$5,0,EXP(-DiscreteBarrier_SPOT!$B$2*DiscreteBarrier_SPOT!$E$5)*(DiscreteBarrier_SPOT!$C$8*DiscreteBarrier!AG13+(1-DiscreteBarrier_SPOT!$C$8)*DiscreteBarrier!AG14))</f>
        <v>21.713283905556743</v>
      </c>
      <c r="AG13">
        <f>EXP(-DiscreteBarrier_SPOT!$B$2 * DiscreteBarrier_SPOT!$E$5) * (DiscreteBarrier_SPOT!$C$8 * DiscreteBarrier!AH13 + (1 - DiscreteBarrier_SPOT!$C$8) * DiscreteBarrier!AH14)</f>
        <v>23.974114147217168</v>
      </c>
      <c r="AH13">
        <f>EXP(-DiscreteBarrier_SPOT!$B$2 * DiscreteBarrier_SPOT!$E$5) * (DiscreteBarrier_SPOT!$C$8 * DiscreteBarrier!AI13 + (1 - DiscreteBarrier_SPOT!$C$8) * DiscreteBarrier!AI14)</f>
        <v>26.288538125727502</v>
      </c>
      <c r="AI13">
        <f>EXP(-DiscreteBarrier_SPOT!$B$2 * DiscreteBarrier_SPOT!$E$5) * (DiscreteBarrier_SPOT!$C$8 * DiscreteBarrier!AJ13 + (1 - DiscreteBarrier_SPOT!$C$8) * DiscreteBarrier!AJ14)</f>
        <v>28.65223407870139</v>
      </c>
      <c r="AJ13">
        <f>EXP(-DiscreteBarrier_SPOT!$B$2 * DiscreteBarrier_SPOT!$E$5) * (DiscreteBarrier_SPOT!$C$8 * DiscreteBarrier!AK13 + (1 - DiscreteBarrier_SPOT!$C$8) * DiscreteBarrier!AK14)</f>
        <v>31.063415418256284</v>
      </c>
      <c r="AK13">
        <f>EXP(-DiscreteBarrier_SPOT!$B$2 * DiscreteBarrier_SPOT!$E$5) * (DiscreteBarrier_SPOT!$C$8 * DiscreteBarrier!AL13 + (1 - DiscreteBarrier_SPOT!$C$8) * DiscreteBarrier!AL14)</f>
        <v>33.521889772106661</v>
      </c>
      <c r="AL13">
        <f>EXP(-DiscreteBarrier_SPOT!$B$2 * DiscreteBarrier_SPOT!$E$5) * (DiscreteBarrier_SPOT!$C$8 * DiscreteBarrier!AM13 + (1 - DiscreteBarrier_SPOT!$C$8) * DiscreteBarrier!AM14)</f>
        <v>36.028249027187918</v>
      </c>
      <c r="AM13">
        <f>EXP(-DiscreteBarrier_SPOT!$B$2 * DiscreteBarrier_SPOT!$E$5) * (DiscreteBarrier_SPOT!$C$8 * DiscreteBarrier!AN13 + (1 - DiscreteBarrier_SPOT!$C$8) * DiscreteBarrier!AN14)</f>
        <v>38.583362967787671</v>
      </c>
      <c r="AN13">
        <f>EXP(-DiscreteBarrier_SPOT!$B$2 * DiscreteBarrier_SPOT!$E$5) * (DiscreteBarrier_SPOT!$C$8 * DiscreteBarrier!AO13 + (1 - DiscreteBarrier_SPOT!$C$8) * DiscreteBarrier!AO14)</f>
        <v>41.188165779033902</v>
      </c>
      <c r="AO13">
        <f>EXP(-DiscreteBarrier_SPOT!$B$2 * DiscreteBarrier_SPOT!$E$5) * (DiscreteBarrier_SPOT!$C$8 * DiscreteBarrier!AP13 + (1 - DiscreteBarrier_SPOT!$C$8) * DiscreteBarrier!AP14)</f>
        <v>43.843609540312436</v>
      </c>
      <c r="AP13">
        <f>IF(DiscreteBarrier_SPOT!AP20&lt;=DiscreteBarrier_SPOT!$B$5,0,EXP(-DiscreteBarrier_SPOT!$B$2*DiscreteBarrier_SPOT!$E$5)*(DiscreteBarrier_SPOT!$C$8*DiscreteBarrier!AQ13+(1-DiscreteBarrier_SPOT!$C$8)*DiscreteBarrier!AQ14))</f>
        <v>46.550664568028083</v>
      </c>
      <c r="AQ13">
        <f>EXP(-DiscreteBarrier_SPOT!$B$2 * DiscreteBarrier_SPOT!$E$5) * (DiscreteBarrier_SPOT!$C$8 * DiscreteBarrier!AR13 + (1 - DiscreteBarrier_SPOT!$C$8) * DiscreteBarrier!AR14)</f>
        <v>49.310319764931307</v>
      </c>
      <c r="AR13">
        <f>EXP(-DiscreteBarrier_SPOT!$B$2 * DiscreteBarrier_SPOT!$E$5) * (DiscreteBarrier_SPOT!$C$8 * DiscreteBarrier!AS13 + (1 - DiscreteBarrier_SPOT!$C$8) * DiscreteBarrier!AS14)</f>
        <v>52.123582976136198</v>
      </c>
      <c r="AS13">
        <f>EXP(-DiscreteBarrier_SPOT!$B$2 * DiscreteBarrier_SPOT!$E$5) * (DiscreteBarrier_SPOT!$C$8 * DiscreteBarrier!AT13 + (1 - DiscreteBarrier_SPOT!$C$8) * DiscreteBarrier!AT14)</f>
        <v>54.991481351957894</v>
      </c>
      <c r="AT13">
        <f>EXP(-DiscreteBarrier_SPOT!$B$2 * DiscreteBarrier_SPOT!$E$5) * (DiscreteBarrier_SPOT!$C$8 * DiscreteBarrier!AU13 + (1 - DiscreteBarrier_SPOT!$C$8) * DiscreteBarrier!AU14)</f>
        <v>57.915061717700077</v>
      </c>
      <c r="AU13">
        <f>EXP(-DiscreteBarrier_SPOT!$B$2 * DiscreteBarrier_SPOT!$E$5) * (DiscreteBarrier_SPOT!$C$8 * DiscreteBarrier!AV13 + (1 - DiscreteBarrier_SPOT!$C$8) * DiscreteBarrier!AV14)</f>
        <v>60.895390950525702</v>
      </c>
      <c r="AV13">
        <f>EXP(-DiscreteBarrier_SPOT!$B$2 * DiscreteBarrier_SPOT!$E$5) * (DiscreteBarrier_SPOT!$C$8 * DiscreteBarrier!AW13 + (1 - DiscreteBarrier_SPOT!$C$8) * DiscreteBarrier!AW14)</f>
        <v>63.933556363546543</v>
      </c>
      <c r="AW13">
        <f>EXP(-DiscreteBarrier_SPOT!$B$2 * DiscreteBarrier_SPOT!$E$5) * (DiscreteBarrier_SPOT!$C$8 * DiscreteBarrier!AX13 + (1 - DiscreteBarrier_SPOT!$C$8) * DiscreteBarrier!AX14)</f>
        <v>67.030666097270029</v>
      </c>
      <c r="AX13">
        <f>EXP(-DiscreteBarrier_SPOT!$B$2 * DiscreteBarrier_SPOT!$E$5) * (DiscreteBarrier_SPOT!$C$8 * DiscreteBarrier!AY13 + (1 - DiscreteBarrier_SPOT!$C$8) * DiscreteBarrier!AY14)</f>
        <v>70.187849518544056</v>
      </c>
      <c r="AY13">
        <f>EXP(-DiscreteBarrier_SPOT!$B$2 * DiscreteBarrier_SPOT!$E$5) * (DiscreteBarrier_SPOT!$C$8 * DiscreteBarrier!AZ13 + (1 - DiscreteBarrier_SPOT!$C$8) * DiscreteBarrier!AZ14)</f>
        <v>73.406257627143518</v>
      </c>
      <c r="AZ13">
        <f>MAX(DiscreteBarrier_SPOT!AZ20 - DiscreteBarrier_SPOT!$A$5, 0)</f>
        <v>76.687063470145006</v>
      </c>
    </row>
    <row r="14" spans="1:52" x14ac:dyDescent="0.2">
      <c r="A14">
        <v>11</v>
      </c>
      <c r="M14">
        <f>EXP(-DiscreteBarrier_SPOT!$B$2 * DiscreteBarrier_SPOT!$E$5) * (DiscreteBarrier_SPOT!$C$8 * DiscreteBarrier!N14 + (1 - DiscreteBarrier_SPOT!$C$8) * DiscreteBarrier!N15)</f>
        <v>5.6326970332561902E-3</v>
      </c>
      <c r="N14">
        <f>EXP(-DiscreteBarrier_SPOT!$B$2 * DiscreteBarrier_SPOT!$E$5) * (DiscreteBarrier_SPOT!$C$8 * DiscreteBarrier!O14 + (1 - DiscreteBarrier_SPOT!$C$8) * DiscreteBarrier!O15)</f>
        <v>1.1140688583949353E-2</v>
      </c>
      <c r="O14">
        <f>EXP(-DiscreteBarrier_SPOT!$B$2 * DiscreteBarrier_SPOT!$E$5) * (DiscreteBarrier_SPOT!$C$8 * DiscreteBarrier!P14 + (1 - DiscreteBarrier_SPOT!$C$8) * DiscreteBarrier!P15)</f>
        <v>2.2034727128362911E-2</v>
      </c>
      <c r="P14">
        <f>EXP(-DiscreteBarrier_SPOT!$B$2 * DiscreteBarrier_SPOT!$E$5) * (DiscreteBarrier_SPOT!$C$8 * DiscreteBarrier!Q14 + (1 - DiscreteBarrier_SPOT!$C$8) * DiscreteBarrier!Q15)</f>
        <v>4.3581614903133142E-2</v>
      </c>
      <c r="Q14">
        <f>EXP(-DiscreteBarrier_SPOT!$B$2 * DiscreteBarrier_SPOT!$E$5) * (DiscreteBarrier_SPOT!$C$8 * DiscreteBarrier!R14 + (1 - DiscreteBarrier_SPOT!$C$8) * DiscreteBarrier!R15)</f>
        <v>8.6198351651932223E-2</v>
      </c>
      <c r="R14">
        <f>EXP(-DiscreteBarrier_SPOT!$B$2 * DiscreteBarrier_SPOT!$E$5) * (DiscreteBarrier_SPOT!$C$8 * DiscreteBarrier!S14 + (1 - DiscreteBarrier_SPOT!$C$8) * DiscreteBarrier!S15)</f>
        <v>0.17048830898131778</v>
      </c>
      <c r="S14">
        <f>EXP(-DiscreteBarrier_SPOT!$B$2 * DiscreteBarrier_SPOT!$E$5) * (DiscreteBarrier_SPOT!$C$8 * DiscreteBarrier!T14 + (1 - DiscreteBarrier_SPOT!$C$8) * DiscreteBarrier!T15)</f>
        <v>0.33720208034462718</v>
      </c>
      <c r="T14">
        <f>EXP(-DiscreteBarrier_SPOT!$B$2 * DiscreteBarrier_SPOT!$E$5) * (DiscreteBarrier_SPOT!$C$8 * DiscreteBarrier!U14 + (1 - DiscreteBarrier_SPOT!$C$8) * DiscreteBarrier!U15)</f>
        <v>0.6669386520878936</v>
      </c>
      <c r="U14">
        <f>EXP(-DiscreteBarrier_SPOT!$B$2 * DiscreteBarrier_SPOT!$E$5) * (DiscreteBarrier_SPOT!$C$8 * DiscreteBarrier!V14 + (1 - DiscreteBarrier_SPOT!$C$8) * DiscreteBarrier!V15)</f>
        <v>1.3191115701131344</v>
      </c>
      <c r="V14">
        <f>IF(DiscreteBarrier_SPOT!V21&lt;=DiscreteBarrier_SPOT!$B$5,0,EXP(-DiscreteBarrier_SPOT!$B$2*DiscreteBarrier_SPOT!$E$5)*(DiscreteBarrier_SPOT!$C$8*DiscreteBarrier!W14+(1-DiscreteBarrier_SPOT!$C$8)*DiscreteBarrier!W15))</f>
        <v>2.6090185790836764</v>
      </c>
      <c r="W14">
        <f>EXP(-DiscreteBarrier_SPOT!$B$2 * DiscreteBarrier_SPOT!$E$5) * (DiscreteBarrier_SPOT!$C$8 * DiscreteBarrier!X14 + (1 - DiscreteBarrier_SPOT!$C$8) * DiscreteBarrier!X15)</f>
        <v>3.4243041030314689</v>
      </c>
      <c r="X14">
        <f>EXP(-DiscreteBarrier_SPOT!$B$2 * DiscreteBarrier_SPOT!$E$5) * (DiscreteBarrier_SPOT!$C$8 * DiscreteBarrier!Y14 + (1 - DiscreteBarrier_SPOT!$C$8) * DiscreteBarrier!Y15)</f>
        <v>4.3935004513100084</v>
      </c>
      <c r="Y14">
        <f>EXP(-DiscreteBarrier_SPOT!$B$2 * DiscreteBarrier_SPOT!$E$5) * (DiscreteBarrier_SPOT!$C$8 * DiscreteBarrier!Z14 + (1 - DiscreteBarrier_SPOT!$C$8) * DiscreteBarrier!Z15)</f>
        <v>5.5131436837229808</v>
      </c>
      <c r="Z14">
        <f>EXP(-DiscreteBarrier_SPOT!$B$2 * DiscreteBarrier_SPOT!$E$5) * (DiscreteBarrier_SPOT!$C$8 * DiscreteBarrier!AA14 + (1 - DiscreteBarrier_SPOT!$C$8) * DiscreteBarrier!AA15)</f>
        <v>6.7769205782357052</v>
      </c>
      <c r="AA14">
        <f>EXP(-DiscreteBarrier_SPOT!$B$2 * DiscreteBarrier_SPOT!$E$5) * (DiscreteBarrier_SPOT!$C$8 * DiscreteBarrier!AB14 + (1 - DiscreteBarrier_SPOT!$C$8) * DiscreteBarrier!AB15)</f>
        <v>8.1822746332264558</v>
      </c>
      <c r="AB14">
        <f>EXP(-DiscreteBarrier_SPOT!$B$2 * DiscreteBarrier_SPOT!$E$5) * (DiscreteBarrier_SPOT!$C$8 * DiscreteBarrier!AC14 + (1 - DiscreteBarrier_SPOT!$C$8) * DiscreteBarrier!AC15)</f>
        <v>9.7335528885699905</v>
      </c>
      <c r="AC14">
        <f>EXP(-DiscreteBarrier_SPOT!$B$2 * DiscreteBarrier_SPOT!$E$5) * (DiscreteBarrier_SPOT!$C$8 * DiscreteBarrier!AD14 + (1 - DiscreteBarrier_SPOT!$C$8) * DiscreteBarrier!AD15)</f>
        <v>11.433732702575035</v>
      </c>
      <c r="AD14">
        <f>EXP(-DiscreteBarrier_SPOT!$B$2 * DiscreteBarrier_SPOT!$E$5) * (DiscreteBarrier_SPOT!$C$8 * DiscreteBarrier!AE14 + (1 - DiscreteBarrier_SPOT!$C$8) * DiscreteBarrier!AE15)</f>
        <v>13.269144317042223</v>
      </c>
      <c r="AE14">
        <f>EXP(-DiscreteBarrier_SPOT!$B$2 * DiscreteBarrier_SPOT!$E$5) * (DiscreteBarrier_SPOT!$C$8 * DiscreteBarrier!AF14 + (1 - DiscreteBarrier_SPOT!$C$8) * DiscreteBarrier!AF15)</f>
        <v>15.223233673928595</v>
      </c>
      <c r="AF14">
        <f>IF(DiscreteBarrier_SPOT!AF21&lt;=DiscreteBarrier_SPOT!$B$5,0,EXP(-DiscreteBarrier_SPOT!$B$2*DiscreteBarrier_SPOT!$E$5)*(DiscreteBarrier_SPOT!$C$8*DiscreteBarrier!AG14+(1-DiscreteBarrier_SPOT!$C$8)*DiscreteBarrier!AG15))</f>
        <v>17.278221653747401</v>
      </c>
      <c r="AG14">
        <f>EXP(-DiscreteBarrier_SPOT!$B$2 * DiscreteBarrier_SPOT!$E$5) * (DiscreteBarrier_SPOT!$C$8 * DiscreteBarrier!AH14 + (1 - DiscreteBarrier_SPOT!$C$8) * DiscreteBarrier!AH15)</f>
        <v>19.416972881399914</v>
      </c>
      <c r="AH14">
        <f>EXP(-DiscreteBarrier_SPOT!$B$2 * DiscreteBarrier_SPOT!$E$5) * (DiscreteBarrier_SPOT!$C$8 * DiscreteBarrier!AI14 + (1 - DiscreteBarrier_SPOT!$C$8) * DiscreteBarrier!AI15)</f>
        <v>21.62478186433222</v>
      </c>
      <c r="AI14">
        <f>EXP(-DiscreteBarrier_SPOT!$B$2 * DiscreteBarrier_SPOT!$E$5) * (DiscreteBarrier_SPOT!$C$8 * DiscreteBarrier!AJ14 + (1 - DiscreteBarrier_SPOT!$C$8) * DiscreteBarrier!AJ15)</f>
        <v>23.890651159443916</v>
      </c>
      <c r="AJ14">
        <f>EXP(-DiscreteBarrier_SPOT!$B$2 * DiscreteBarrier_SPOT!$E$5) * (DiscreteBarrier_SPOT!$C$8 * DiscreteBarrier!AK14 + (1 - DiscreteBarrier_SPOT!$C$8) * DiscreteBarrier!AK15)</f>
        <v>26.207660833902146</v>
      </c>
      <c r="AK14">
        <f>EXP(-DiscreteBarrier_SPOT!$B$2 * DiscreteBarrier_SPOT!$E$5) * (DiscreteBarrier_SPOT!$C$8 * DiscreteBarrier!AL14 + (1 - DiscreteBarrier_SPOT!$C$8) * DiscreteBarrier!AL15)</f>
        <v>28.572391223720643</v>
      </c>
      <c r="AL14">
        <f>EXP(-DiscreteBarrier_SPOT!$B$2 * DiscreteBarrier_SPOT!$E$5) * (DiscreteBarrier_SPOT!$C$8 * DiscreteBarrier!AM14 + (1 - DiscreteBarrier_SPOT!$C$8) * DiscreteBarrier!AM15)</f>
        <v>30.983847136109794</v>
      </c>
      <c r="AM14">
        <f>EXP(-DiscreteBarrier_SPOT!$B$2 * DiscreteBarrier_SPOT!$E$5) * (DiscreteBarrier_SPOT!$C$8 * DiscreteBarrier!AN14 + (1 - DiscreteBarrier_SPOT!$C$8) * DiscreteBarrier!AN15)</f>
        <v>33.442336517923486</v>
      </c>
      <c r="AN14">
        <f>EXP(-DiscreteBarrier_SPOT!$B$2 * DiscreteBarrier_SPOT!$E$5) * (DiscreteBarrier_SPOT!$C$8 * DiscreteBarrier!AO14 + (1 - DiscreteBarrier_SPOT!$C$8) * DiscreteBarrier!AO15)</f>
        <v>35.948663945337969</v>
      </c>
      <c r="AO14">
        <f>EXP(-DiscreteBarrier_SPOT!$B$2 * DiscreteBarrier_SPOT!$E$5) * (DiscreteBarrier_SPOT!$C$8 * DiscreteBarrier!AP14 + (1 - DiscreteBarrier_SPOT!$C$8) * DiscreteBarrier!AP15)</f>
        <v>38.503746045537326</v>
      </c>
      <c r="AP14">
        <f>IF(DiscreteBarrier_SPOT!AP21&lt;=DiscreteBarrier_SPOT!$B$5,0,EXP(-DiscreteBarrier_SPOT!$B$2*DiscreteBarrier_SPOT!$E$5)*(DiscreteBarrier_SPOT!$C$8*DiscreteBarrier!AQ14+(1-DiscreteBarrier_SPOT!$C$8)*DiscreteBarrier!AQ15))</f>
        <v>41.108517003644444</v>
      </c>
      <c r="AQ14">
        <f>EXP(-DiscreteBarrier_SPOT!$B$2 * DiscreteBarrier_SPOT!$E$5) * (DiscreteBarrier_SPOT!$C$8 * DiscreteBarrier!AR14 + (1 - DiscreteBarrier_SPOT!$C$8) * DiscreteBarrier!AR15)</f>
        <v>43.763928899040074</v>
      </c>
      <c r="AR14">
        <f>EXP(-DiscreteBarrier_SPOT!$B$2 * DiscreteBarrier_SPOT!$E$5) * (DiscreteBarrier_SPOT!$C$8 * DiscreteBarrier!AS14 + (1 - DiscreteBarrier_SPOT!$C$8) * DiscreteBarrier!AS15)</f>
        <v>46.470952048123905</v>
      </c>
      <c r="AS14">
        <f>EXP(-DiscreteBarrier_SPOT!$B$2 * DiscreteBarrier_SPOT!$E$5) * (DiscreteBarrier_SPOT!$C$8 * DiscreteBarrier!AT14 + (1 - DiscreteBarrier_SPOT!$C$8) * DiscreteBarrier!AT15)</f>
        <v>49.230575353641314</v>
      </c>
      <c r="AT14">
        <f>EXP(-DiscreteBarrier_SPOT!$B$2 * DiscreteBarrier_SPOT!$E$5) * (DiscreteBarrier_SPOT!$C$8 * DiscreteBarrier!AU14 + (1 - DiscreteBarrier_SPOT!$C$8) * DiscreteBarrier!AU15)</f>
        <v>52.043806660701286</v>
      </c>
      <c r="AU14">
        <f>EXP(-DiscreteBarrier_SPOT!$B$2 * DiscreteBarrier_SPOT!$E$5) * (DiscreteBarrier_SPOT!$C$8 * DiscreteBarrier!AV14 + (1 - DiscreteBarrier_SPOT!$C$8) * DiscreteBarrier!AV15)</f>
        <v>54.911673119613852</v>
      </c>
      <c r="AV14">
        <f>EXP(-DiscreteBarrier_SPOT!$B$2 * DiscreteBarrier_SPOT!$E$5) * (DiscreteBarrier_SPOT!$C$8 * DiscreteBarrier!AW14 + (1 - DiscreteBarrier_SPOT!$C$8) * DiscreteBarrier!AW15)</f>
        <v>57.835221555677592</v>
      </c>
      <c r="AW14">
        <f>EXP(-DiscreteBarrier_SPOT!$B$2 * DiscreteBarrier_SPOT!$E$5) * (DiscreteBarrier_SPOT!$C$8 * DiscreteBarrier!AX14 + (1 - DiscreteBarrier_SPOT!$C$8) * DiscreteBarrier!AX15)</f>
        <v>60.815518846050331</v>
      </c>
      <c r="AX14">
        <f>EXP(-DiscreteBarrier_SPOT!$B$2 * DiscreteBarrier_SPOT!$E$5) * (DiscreteBarrier_SPOT!$C$8 * DiscreteBarrier!AY14 + (1 - DiscreteBarrier_SPOT!$C$8) * DiscreteBarrier!AY15)</f>
        <v>63.853652303838764</v>
      </c>
      <c r="AY14">
        <f>EXP(-DiscreteBarrier_SPOT!$B$2 * DiscreteBarrier_SPOT!$E$5) * (DiscreteBarrier_SPOT!$C$8 * DiscreteBarrier!AZ14 + (1 - DiscreteBarrier_SPOT!$C$8) * DiscreteBarrier!AZ15)</f>
        <v>66.950730069545202</v>
      </c>
      <c r="AZ14">
        <f>MAX(DiscreteBarrier_SPOT!AZ21 - DiscreteBarrier_SPOT!$A$5, 0)</f>
        <v>70.10788151001239</v>
      </c>
    </row>
    <row r="15" spans="1:52" x14ac:dyDescent="0.2">
      <c r="A15">
        <v>12</v>
      </c>
      <c r="N15">
        <f>EXP(-DiscreteBarrier_SPOT!$B$2 * DiscreteBarrier_SPOT!$E$5) * (DiscreteBarrier_SPOT!$C$8 * DiscreteBarrier!O15 + (1 - DiscreteBarrier_SPOT!$C$8) * DiscreteBarrier!O16)</f>
        <v>0</v>
      </c>
      <c r="O15">
        <f>EXP(-DiscreteBarrier_SPOT!$B$2 * DiscreteBarrier_SPOT!$E$5) * (DiscreteBarrier_SPOT!$C$8 * DiscreteBarrier!P15 + (1 - DiscreteBarrier_SPOT!$C$8) * DiscreteBarrier!P16)</f>
        <v>0</v>
      </c>
      <c r="P15">
        <f>EXP(-DiscreteBarrier_SPOT!$B$2 * DiscreteBarrier_SPOT!$E$5) * (DiscreteBarrier_SPOT!$C$8 * DiscreteBarrier!Q15 + (1 - DiscreteBarrier_SPOT!$C$8) * DiscreteBarrier!Q16)</f>
        <v>0</v>
      </c>
      <c r="Q15">
        <f>EXP(-DiscreteBarrier_SPOT!$B$2 * DiscreteBarrier_SPOT!$E$5) * (DiscreteBarrier_SPOT!$C$8 * DiscreteBarrier!R15 + (1 - DiscreteBarrier_SPOT!$C$8) * DiscreteBarrier!R16)</f>
        <v>0</v>
      </c>
      <c r="R15">
        <f>EXP(-DiscreteBarrier_SPOT!$B$2 * DiscreteBarrier_SPOT!$E$5) * (DiscreteBarrier_SPOT!$C$8 * DiscreteBarrier!S15 + (1 - DiscreteBarrier_SPOT!$C$8) * DiscreteBarrier!S16)</f>
        <v>0</v>
      </c>
      <c r="S15">
        <f>EXP(-DiscreteBarrier_SPOT!$B$2 * DiscreteBarrier_SPOT!$E$5) * (DiscreteBarrier_SPOT!$C$8 * DiscreteBarrier!T15 + (1 - DiscreteBarrier_SPOT!$C$8) * DiscreteBarrier!T16)</f>
        <v>0</v>
      </c>
      <c r="T15">
        <f>EXP(-DiscreteBarrier_SPOT!$B$2 * DiscreteBarrier_SPOT!$E$5) * (DiscreteBarrier_SPOT!$C$8 * DiscreteBarrier!U15 + (1 - DiscreteBarrier_SPOT!$C$8) * DiscreteBarrier!U16)</f>
        <v>0</v>
      </c>
      <c r="U15">
        <f>EXP(-DiscreteBarrier_SPOT!$B$2 * DiscreteBarrier_SPOT!$E$5) * (DiscreteBarrier_SPOT!$C$8 * DiscreteBarrier!V15 + (1 - DiscreteBarrier_SPOT!$C$8) * DiscreteBarrier!V16)</f>
        <v>0</v>
      </c>
      <c r="V15">
        <f>IF(DiscreteBarrier_SPOT!V22&lt;=DiscreteBarrier_SPOT!$B$5,0,EXP(-DiscreteBarrier_SPOT!$B$2*DiscreteBarrier_SPOT!$E$5)*(DiscreteBarrier_SPOT!$C$8*DiscreteBarrier!W15+(1-DiscreteBarrier_SPOT!$C$8)*DiscreteBarrier!W16))</f>
        <v>0</v>
      </c>
      <c r="W15">
        <f>EXP(-DiscreteBarrier_SPOT!$B$2 * DiscreteBarrier_SPOT!$E$5) * (DiscreteBarrier_SPOT!$C$8 * DiscreteBarrier!X15 + (1 - DiscreteBarrier_SPOT!$C$8) * DiscreteBarrier!X16)</f>
        <v>1.776711489042591</v>
      </c>
      <c r="X15">
        <f>EXP(-DiscreteBarrier_SPOT!$B$2 * DiscreteBarrier_SPOT!$E$5) * (DiscreteBarrier_SPOT!$C$8 * DiscreteBarrier!Y15 + (1 - DiscreteBarrier_SPOT!$C$8) * DiscreteBarrier!Y16)</f>
        <v>2.4351341148152374</v>
      </c>
      <c r="Y15">
        <f>EXP(-DiscreteBarrier_SPOT!$B$2 * DiscreteBarrier_SPOT!$E$5) * (DiscreteBarrier_SPOT!$C$8 * DiscreteBarrier!Z15 + (1 - DiscreteBarrier_SPOT!$C$8) * DiscreteBarrier!Z16)</f>
        <v>3.2511373977182014</v>
      </c>
      <c r="Z15">
        <f>EXP(-DiscreteBarrier_SPOT!$B$2 * DiscreteBarrier_SPOT!$E$5) * (DiscreteBarrier_SPOT!$C$8 * DiscreteBarrier!AA15 + (1 - DiscreteBarrier_SPOT!$C$8) * DiscreteBarrier!AA16)</f>
        <v>4.2241707441178802</v>
      </c>
      <c r="AA15">
        <f>EXP(-DiscreteBarrier_SPOT!$B$2 * DiscreteBarrier_SPOT!$E$5) * (DiscreteBarrier_SPOT!$C$8 * DiscreteBarrier!AB15 + (1 - DiscreteBarrier_SPOT!$C$8) * DiscreteBarrier!AB16)</f>
        <v>5.3440709353384301</v>
      </c>
      <c r="AB15">
        <f>EXP(-DiscreteBarrier_SPOT!$B$2 * DiscreteBarrier_SPOT!$E$5) * (DiscreteBarrier_SPOT!$C$8 * DiscreteBarrier!AC15 + (1 - DiscreteBarrier_SPOT!$C$8) * DiscreteBarrier!AC16)</f>
        <v>6.601213841468355</v>
      </c>
      <c r="AC15">
        <f>EXP(-DiscreteBarrier_SPOT!$B$2 * DiscreteBarrier_SPOT!$E$5) * (DiscreteBarrier_SPOT!$C$8 * DiscreteBarrier!AD15 + (1 - DiscreteBarrier_SPOT!$C$8) * DiscreteBarrier!AD16)</f>
        <v>8.0013518477445285</v>
      </c>
      <c r="AD15">
        <f>EXP(-DiscreteBarrier_SPOT!$B$2 * DiscreteBarrier_SPOT!$E$5) * (DiscreteBarrier_SPOT!$C$8 * DiscreteBarrier!AE15 + (1 - DiscreteBarrier_SPOT!$C$8) * DiscreteBarrier!AE16)</f>
        <v>9.5645025255691305</v>
      </c>
      <c r="AE15">
        <f>EXP(-DiscreteBarrier_SPOT!$B$2 * DiscreteBarrier_SPOT!$E$5) * (DiscreteBarrier_SPOT!$C$8 * DiscreteBarrier!AF15 + (1 - DiscreteBarrier_SPOT!$C$8) * DiscreteBarrier!AF16)</f>
        <v>11.279937041024299</v>
      </c>
      <c r="AF15">
        <f>IF(DiscreteBarrier_SPOT!AF22&lt;=DiscreteBarrier_SPOT!$B$5,0,EXP(-DiscreteBarrier_SPOT!$B$2*DiscreteBarrier_SPOT!$E$5)*(DiscreteBarrier_SPOT!$C$8*DiscreteBarrier!AG15+(1-DiscreteBarrier_SPOT!$C$8)*DiscreteBarrier!AG16))</f>
        <v>13.132341746789095</v>
      </c>
      <c r="AG15">
        <f>EXP(-DiscreteBarrier_SPOT!$B$2 * DiscreteBarrier_SPOT!$E$5) * (DiscreteBarrier_SPOT!$C$8 * DiscreteBarrier!AH15 + (1 - DiscreteBarrier_SPOT!$C$8) * DiscreteBarrier!AH16)</f>
        <v>15.103264278066412</v>
      </c>
      <c r="AH15">
        <f>EXP(-DiscreteBarrier_SPOT!$B$2 * DiscreteBarrier_SPOT!$E$5) * (DiscreteBarrier_SPOT!$C$8 * DiscreteBarrier!AI15 + (1 - DiscreteBarrier_SPOT!$C$8) * DiscreteBarrier!AI16)</f>
        <v>17.173068479083728</v>
      </c>
      <c r="AI15">
        <f>EXP(-DiscreteBarrier_SPOT!$B$2 * DiscreteBarrier_SPOT!$E$5) * (DiscreteBarrier_SPOT!$C$8 * DiscreteBarrier!AJ15 + (1 - DiscreteBarrier_SPOT!$C$8) * DiscreteBarrier!AJ16)</f>
        <v>19.323241879892393</v>
      </c>
      <c r="AJ15">
        <f>EXP(-DiscreteBarrier_SPOT!$B$2 * DiscreteBarrier_SPOT!$E$5) * (DiscreteBarrier_SPOT!$C$8 * DiscreteBarrier!AK15 + (1 - DiscreteBarrier_SPOT!$C$8) * DiscreteBarrier!AK16)</f>
        <v>21.5386049302655</v>
      </c>
      <c r="AK15">
        <f>EXP(-DiscreteBarrier_SPOT!$B$2 * DiscreteBarrier_SPOT!$E$5) * (DiscreteBarrier_SPOT!$C$8 * DiscreteBarrier!AL15 + (1 - DiscreteBarrier_SPOT!$C$8) * DiscreteBarrier!AL16)</f>
        <v>23.808649679719238</v>
      </c>
      <c r="AL15">
        <f>EXP(-DiscreteBarrier_SPOT!$B$2 * DiscreteBarrier_SPOT!$E$5) * (DiscreteBarrier_SPOT!$C$8 * DiscreteBarrier!AM15 + (1 - DiscreteBarrier_SPOT!$C$8) * DiscreteBarrier!AM16)</f>
        <v>26.127472325484447</v>
      </c>
      <c r="AM15">
        <f>EXP(-DiscreteBarrier_SPOT!$B$2 * DiscreteBarrier_SPOT!$E$5) * (DiscreteBarrier_SPOT!$C$8 * DiscreteBarrier!AN15 + (1 - DiscreteBarrier_SPOT!$C$8) * DiscreteBarrier!AN16)</f>
        <v>28.492743146470431</v>
      </c>
      <c r="AN15">
        <f>EXP(-DiscreteBarrier_SPOT!$B$2 * DiscreteBarrier_SPOT!$E$5) * (DiscreteBarrier_SPOT!$C$8 * DiscreteBarrier!AO15 + (1 - DiscreteBarrier_SPOT!$C$8) * DiscreteBarrier!AO16)</f>
        <v>30.904262054259835</v>
      </c>
      <c r="AO15">
        <f>EXP(-DiscreteBarrier_SPOT!$B$2 * DiscreteBarrier_SPOT!$E$5) * (DiscreteBarrier_SPOT!$C$8 * DiscreteBarrier!AP15 + (1 - DiscreteBarrier_SPOT!$C$8) * DiscreteBarrier!AP16)</f>
        <v>33.362719595673141</v>
      </c>
      <c r="AP15">
        <f>IF(DiscreteBarrier_SPOT!AP22&lt;=DiscreteBarrier_SPOT!$B$5,0,EXP(-DiscreteBarrier_SPOT!$B$2*DiscreteBarrier_SPOT!$E$5)*(DiscreteBarrier_SPOT!$C$8*DiscreteBarrier!AQ15+(1-DiscreteBarrier_SPOT!$C$8)*DiscreteBarrier!AQ16))</f>
        <v>35.869015169948518</v>
      </c>
      <c r="AQ15">
        <f>EXP(-DiscreteBarrier_SPOT!$B$2 * DiscreteBarrier_SPOT!$E$5) * (DiscreteBarrier_SPOT!$C$8 * DiscreteBarrier!AR15 + (1 - DiscreteBarrier_SPOT!$C$8) * DiscreteBarrier!AR16)</f>
        <v>38.424065404264958</v>
      </c>
      <c r="AR15">
        <f>EXP(-DiscreteBarrier_SPOT!$B$2 * DiscreteBarrier_SPOT!$E$5) * (DiscreteBarrier_SPOT!$C$8 * DiscreteBarrier!AS15 + (1 - DiscreteBarrier_SPOT!$C$8) * DiscreteBarrier!AS16)</f>
        <v>41.028804483740274</v>
      </c>
      <c r="AS15">
        <f>EXP(-DiscreteBarrier_SPOT!$B$2 * DiscreteBarrier_SPOT!$E$5) * (DiscreteBarrier_SPOT!$C$8 * DiscreteBarrier!AT15 + (1 - DiscreteBarrier_SPOT!$C$8) * DiscreteBarrier!AT16)</f>
        <v>43.68418448775008</v>
      </c>
      <c r="AT15">
        <f>EXP(-DiscreteBarrier_SPOT!$B$2 * DiscreteBarrier_SPOT!$E$5) * (DiscreteBarrier_SPOT!$C$8 * DiscreteBarrier!AU15 + (1 - DiscreteBarrier_SPOT!$C$8) * DiscreteBarrier!AU16)</f>
        <v>46.391175732688993</v>
      </c>
      <c r="AU15">
        <f>EXP(-DiscreteBarrier_SPOT!$B$2 * DiscreteBarrier_SPOT!$E$5) * (DiscreteBarrier_SPOT!$C$8 * DiscreteBarrier!AV15 + (1 - DiscreteBarrier_SPOT!$C$8) * DiscreteBarrier!AV16)</f>
        <v>49.150767121297271</v>
      </c>
      <c r="AV15">
        <f>EXP(-DiscreteBarrier_SPOT!$B$2 * DiscreteBarrier_SPOT!$E$5) * (DiscreteBarrier_SPOT!$C$8 * DiscreteBarrier!AW15 + (1 - DiscreteBarrier_SPOT!$C$8) * DiscreteBarrier!AW16)</f>
        <v>51.963966498678786</v>
      </c>
      <c r="AW15">
        <f>EXP(-DiscreteBarrier_SPOT!$B$2 * DiscreteBarrier_SPOT!$E$5) * (DiscreteBarrier_SPOT!$C$8 * DiscreteBarrier!AX15 + (1 - DiscreteBarrier_SPOT!$C$8) * DiscreteBarrier!AX16)</f>
        <v>54.831801015138481</v>
      </c>
      <c r="AX15">
        <f>EXP(-DiscreteBarrier_SPOT!$B$2 * DiscreteBarrier_SPOT!$E$5) * (DiscreteBarrier_SPOT!$C$8 * DiscreteBarrier!AY15 + (1 - DiscreteBarrier_SPOT!$C$8) * DiscreteBarrier!AY16)</f>
        <v>57.755317495969805</v>
      </c>
      <c r="AY15">
        <f>EXP(-DiscreteBarrier_SPOT!$B$2 * DiscreteBarrier_SPOT!$E$5) * (DiscreteBarrier_SPOT!$C$8 * DiscreteBarrier!AZ15 + (1 - DiscreteBarrier_SPOT!$C$8) * DiscreteBarrier!AZ16)</f>
        <v>60.73558281832549</v>
      </c>
      <c r="AZ15">
        <f>MAX(DiscreteBarrier_SPOT!AZ22 - DiscreteBarrier_SPOT!$A$5, 0)</f>
        <v>63.773684295307106</v>
      </c>
    </row>
    <row r="16" spans="1:52" x14ac:dyDescent="0.2">
      <c r="A16">
        <v>13</v>
      </c>
      <c r="O16">
        <f>EXP(-DiscreteBarrier_SPOT!$B$2 * DiscreteBarrier_SPOT!$E$5) * (DiscreteBarrier_SPOT!$C$8 * DiscreteBarrier!P16 + (1 - DiscreteBarrier_SPOT!$C$8) * DiscreteBarrier!P17)</f>
        <v>0</v>
      </c>
      <c r="P16">
        <f>EXP(-DiscreteBarrier_SPOT!$B$2 * DiscreteBarrier_SPOT!$E$5) * (DiscreteBarrier_SPOT!$C$8 * DiscreteBarrier!Q16 + (1 - DiscreteBarrier_SPOT!$C$8) * DiscreteBarrier!Q17)</f>
        <v>0</v>
      </c>
      <c r="Q16">
        <f>EXP(-DiscreteBarrier_SPOT!$B$2 * DiscreteBarrier_SPOT!$E$5) * (DiscreteBarrier_SPOT!$C$8 * DiscreteBarrier!R16 + (1 - DiscreteBarrier_SPOT!$C$8) * DiscreteBarrier!R17)</f>
        <v>0</v>
      </c>
      <c r="R16">
        <f>EXP(-DiscreteBarrier_SPOT!$B$2 * DiscreteBarrier_SPOT!$E$5) * (DiscreteBarrier_SPOT!$C$8 * DiscreteBarrier!S16 + (1 - DiscreteBarrier_SPOT!$C$8) * DiscreteBarrier!S17)</f>
        <v>0</v>
      </c>
      <c r="S16">
        <f>EXP(-DiscreteBarrier_SPOT!$B$2 * DiscreteBarrier_SPOT!$E$5) * (DiscreteBarrier_SPOT!$C$8 * DiscreteBarrier!T16 + (1 - DiscreteBarrier_SPOT!$C$8) * DiscreteBarrier!T17)</f>
        <v>0</v>
      </c>
      <c r="T16">
        <f>EXP(-DiscreteBarrier_SPOT!$B$2 * DiscreteBarrier_SPOT!$E$5) * (DiscreteBarrier_SPOT!$C$8 * DiscreteBarrier!U16 + (1 - DiscreteBarrier_SPOT!$C$8) * DiscreteBarrier!U17)</f>
        <v>0</v>
      </c>
      <c r="U16">
        <f>EXP(-DiscreteBarrier_SPOT!$B$2 * DiscreteBarrier_SPOT!$E$5) * (DiscreteBarrier_SPOT!$C$8 * DiscreteBarrier!V16 + (1 - DiscreteBarrier_SPOT!$C$8) * DiscreteBarrier!V17)</f>
        <v>0</v>
      </c>
      <c r="V16">
        <f>IF(DiscreteBarrier_SPOT!V23&lt;=DiscreteBarrier_SPOT!$B$5,0,EXP(-DiscreteBarrier_SPOT!$B$2*DiscreteBarrier_SPOT!$E$5)*(DiscreteBarrier_SPOT!$C$8*DiscreteBarrier!W16+(1-DiscreteBarrier_SPOT!$C$8)*DiscreteBarrier!W17))</f>
        <v>0</v>
      </c>
      <c r="W16">
        <f>EXP(-DiscreteBarrier_SPOT!$B$2 * DiscreteBarrier_SPOT!$E$5) * (DiscreteBarrier_SPOT!$C$8 * DiscreteBarrier!X16 + (1 - DiscreteBarrier_SPOT!$C$8) * DiscreteBarrier!X17)</f>
        <v>0.74217821727647304</v>
      </c>
      <c r="X16">
        <f>EXP(-DiscreteBarrier_SPOT!$B$2 * DiscreteBarrier_SPOT!$E$5) * (DiscreteBarrier_SPOT!$C$8 * DiscreteBarrier!Y16 + (1 - DiscreteBarrier_SPOT!$C$8) * DiscreteBarrier!Y17)</f>
        <v>1.1042748725730096</v>
      </c>
      <c r="Y16">
        <f>EXP(-DiscreteBarrier_SPOT!$B$2 * DiscreteBarrier_SPOT!$E$5) * (DiscreteBarrier_SPOT!$C$8 * DiscreteBarrier!Z16 + (1 - DiscreteBarrier_SPOT!$C$8) * DiscreteBarrier!Z17)</f>
        <v>1.6019516528853566</v>
      </c>
      <c r="Z16">
        <f>EXP(-DiscreteBarrier_SPOT!$B$2 * DiscreteBarrier_SPOT!$E$5) * (DiscreteBarrier_SPOT!$C$8 * DiscreteBarrier!AA16 + (1 - DiscreteBarrier_SPOT!$C$8) * DiscreteBarrier!AA17)</f>
        <v>2.2579001750046488</v>
      </c>
      <c r="AA16">
        <f>EXP(-DiscreteBarrier_SPOT!$B$2 * DiscreteBarrier_SPOT!$E$5) * (DiscreteBarrier_SPOT!$C$8 * DiscreteBarrier!AB16 + (1 - DiscreteBarrier_SPOT!$C$8) * DiscreteBarrier!AB17)</f>
        <v>3.0814076204683802</v>
      </c>
      <c r="AB16">
        <f>EXP(-DiscreteBarrier_SPOT!$B$2 * DiscreteBarrier_SPOT!$E$5) * (DiscreteBarrier_SPOT!$C$8 * DiscreteBarrier!AC16 + (1 - DiscreteBarrier_SPOT!$C$8) * DiscreteBarrier!AC17)</f>
        <v>4.0617508024937816</v>
      </c>
      <c r="AC16">
        <f>EXP(-DiscreteBarrier_SPOT!$B$2 * DiscreteBarrier_SPOT!$E$5) * (DiscreteBarrier_SPOT!$C$8 * DiscreteBarrier!AD16 + (1 - DiscreteBarrier_SPOT!$C$8) * DiscreteBarrier!AD17)</f>
        <v>5.1735604179143078</v>
      </c>
      <c r="AD16">
        <f>EXP(-DiscreteBarrier_SPOT!$B$2 * DiscreteBarrier_SPOT!$E$5) * (DiscreteBarrier_SPOT!$C$8 * DiscreteBarrier!AE16 + (1 - DiscreteBarrier_SPOT!$C$8) * DiscreteBarrier!AE17)</f>
        <v>6.407993537195253</v>
      </c>
      <c r="AE16">
        <f>EXP(-DiscreteBarrier_SPOT!$B$2 * DiscreteBarrier_SPOT!$E$5) * (DiscreteBarrier_SPOT!$C$8 * DiscreteBarrier!AF16 + (1 - DiscreteBarrier_SPOT!$C$8) * DiscreteBarrier!AF17)</f>
        <v>7.8165519205882941</v>
      </c>
      <c r="AF16">
        <f>IF(DiscreteBarrier_SPOT!AF23&lt;=DiscreteBarrier_SPOT!$B$5,0,EXP(-DiscreteBarrier_SPOT!$B$2*DiscreteBarrier_SPOT!$E$5)*(DiscreteBarrier_SPOT!$C$8*DiscreteBarrier!AG16+(1-DiscreteBarrier_SPOT!$C$8)*DiscreteBarrier!AG17))</f>
        <v>9.3931904616911037</v>
      </c>
      <c r="AG16">
        <f>EXP(-DiscreteBarrier_SPOT!$B$2 * DiscreteBarrier_SPOT!$E$5) * (DiscreteBarrier_SPOT!$C$8 * DiscreteBarrier!AH16 + (1 - DiscreteBarrier_SPOT!$C$8) * DiscreteBarrier!AH17)</f>
        <v>11.125795495139801</v>
      </c>
      <c r="AH16">
        <f>EXP(-DiscreteBarrier_SPOT!$B$2 * DiscreteBarrier_SPOT!$E$5) * (DiscreteBarrier_SPOT!$C$8 * DiscreteBarrier!AI16 + (1 - DiscreteBarrier_SPOT!$C$8) * DiscreteBarrier!AI17)</f>
        <v>12.997111291053402</v>
      </c>
      <c r="AI16">
        <f>EXP(-DiscreteBarrier_SPOT!$B$2 * DiscreteBarrier_SPOT!$E$5) * (DiscreteBarrier_SPOT!$C$8 * DiscreteBarrier!AJ16 + (1 - DiscreteBarrier_SPOT!$C$8) * DiscreteBarrier!AJ17)</f>
        <v>14.986335739946623</v>
      </c>
      <c r="AJ16">
        <f>EXP(-DiscreteBarrier_SPOT!$B$2 * DiscreteBarrier_SPOT!$E$5) * (DiscreteBarrier_SPOT!$C$8 * DiscreteBarrier!AK16 + (1 - DiscreteBarrier_SPOT!$C$8) * DiscreteBarrier!AK17)</f>
        <v>17.07153024608067</v>
      </c>
      <c r="AK16">
        <f>EXP(-DiscreteBarrier_SPOT!$B$2 * DiscreteBarrier_SPOT!$E$5) * (DiscreteBarrier_SPOT!$C$8 * DiscreteBarrier!AL16 + (1 - DiscreteBarrier_SPOT!$C$8) * DiscreteBarrier!AL17)</f>
        <v>19.232721734493708</v>
      </c>
      <c r="AL16">
        <f>EXP(-DiscreteBarrier_SPOT!$B$2 * DiscreteBarrier_SPOT!$E$5) * (DiscreteBarrier_SPOT!$C$8 * DiscreteBarrier!AM16 + (1 - DiscreteBarrier_SPOT!$C$8) * DiscreteBarrier!AM17)</f>
        <v>21.454681546897881</v>
      </c>
      <c r="AM16">
        <f>EXP(-DiscreteBarrier_SPOT!$B$2 * DiscreteBarrier_SPOT!$E$5) * (DiscreteBarrier_SPOT!$C$8 * DiscreteBarrier!AN16 + (1 - DiscreteBarrier_SPOT!$C$8) * DiscreteBarrier!AN17)</f>
        <v>23.727843140357045</v>
      </c>
      <c r="AN16">
        <f>EXP(-DiscreteBarrier_SPOT!$B$2 * DiscreteBarrier_SPOT!$E$5) * (DiscreteBarrier_SPOT!$C$8 * DiscreteBarrier!AO16 + (1 - DiscreteBarrier_SPOT!$C$8) * DiscreteBarrier!AO17)</f>
        <v>26.047695295361873</v>
      </c>
      <c r="AO16">
        <f>EXP(-DiscreteBarrier_SPOT!$B$2 * DiscreteBarrier_SPOT!$E$5) * (DiscreteBarrier_SPOT!$C$8 * DiscreteBarrier!AP16 + (1 - DiscreteBarrier_SPOT!$C$8) * DiscreteBarrier!AP17)</f>
        <v>28.413126224220079</v>
      </c>
      <c r="AP16">
        <f>IF(DiscreteBarrier_SPOT!AP23&lt;=DiscreteBarrier_SPOT!$B$5,0,EXP(-DiscreteBarrier_SPOT!$B$2*DiscreteBarrier_SPOT!$E$5)*(DiscreteBarrier_SPOT!$C$8*DiscreteBarrier!AQ16+(1-DiscreteBarrier_SPOT!$C$8)*DiscreteBarrier!AQ17))</f>
        <v>30.82461327887038</v>
      </c>
      <c r="AQ16">
        <f>EXP(-DiscreteBarrier_SPOT!$B$2 * DiscreteBarrier_SPOT!$E$5) * (DiscreteBarrier_SPOT!$C$8 * DiscreteBarrier!AR16 + (1 - DiscreteBarrier_SPOT!$C$8) * DiscreteBarrier!AR17)</f>
        <v>33.283038954400773</v>
      </c>
      <c r="AR16">
        <f>EXP(-DiscreteBarrier_SPOT!$B$2 * DiscreteBarrier_SPOT!$E$5) * (DiscreteBarrier_SPOT!$C$8 * DiscreteBarrier!AS16 + (1 - DiscreteBarrier_SPOT!$C$8) * DiscreteBarrier!AS17)</f>
        <v>35.789302650044334</v>
      </c>
      <c r="AS16">
        <f>EXP(-DiscreteBarrier_SPOT!$B$2 * DiscreteBarrier_SPOT!$E$5) * (DiscreteBarrier_SPOT!$C$8 * DiscreteBarrier!AT16 + (1 - DiscreteBarrier_SPOT!$C$8) * DiscreteBarrier!AT17)</f>
        <v>38.344320992974971</v>
      </c>
      <c r="AT16">
        <f>EXP(-DiscreteBarrier_SPOT!$B$2 * DiscreteBarrier_SPOT!$E$5) * (DiscreteBarrier_SPOT!$C$8 * DiscreteBarrier!AU16 + (1 - DiscreteBarrier_SPOT!$C$8) * DiscreteBarrier!AU17)</f>
        <v>40.949028168305361</v>
      </c>
      <c r="AU16">
        <f>EXP(-DiscreteBarrier_SPOT!$B$2 * DiscreteBarrier_SPOT!$E$5) * (DiscreteBarrier_SPOT!$C$8 * DiscreteBarrier!AV16 + (1 - DiscreteBarrier_SPOT!$C$8) * DiscreteBarrier!AV17)</f>
        <v>43.604376255406038</v>
      </c>
      <c r="AV16">
        <f>EXP(-DiscreteBarrier_SPOT!$B$2 * DiscreteBarrier_SPOT!$E$5) * (DiscreteBarrier_SPOT!$C$8 * DiscreteBarrier!AW16 + (1 - DiscreteBarrier_SPOT!$C$8) * DiscreteBarrier!AW17)</f>
        <v>46.311335570666515</v>
      </c>
      <c r="AW16">
        <f>EXP(-DiscreteBarrier_SPOT!$B$2 * DiscreteBarrier_SPOT!$E$5) * (DiscreteBarrier_SPOT!$C$8 * DiscreteBarrier!AX16 + (1 - DiscreteBarrier_SPOT!$C$8) * DiscreteBarrier!AX17)</f>
        <v>49.070895016821908</v>
      </c>
      <c r="AX16">
        <f>EXP(-DiscreteBarrier_SPOT!$B$2 * DiscreteBarrier_SPOT!$E$5) * (DiscreteBarrier_SPOT!$C$8 * DiscreteBarrier!AY16 + (1 - DiscreteBarrier_SPOT!$C$8) * DiscreteBarrier!AY17)</f>
        <v>51.884062438971021</v>
      </c>
      <c r="AY16">
        <f>EXP(-DiscreteBarrier_SPOT!$B$2 * DiscreteBarrier_SPOT!$E$5) * (DiscreteBarrier_SPOT!$C$8 * DiscreteBarrier!AZ16 + (1 - DiscreteBarrier_SPOT!$C$8) * DiscreteBarrier!AZ17)</f>
        <v>54.751864987413654</v>
      </c>
      <c r="AZ16">
        <f>MAX(DiscreteBarrier_SPOT!AZ23 - DiscreteBarrier_SPOT!$A$5, 0)</f>
        <v>57.675349487438154</v>
      </c>
    </row>
    <row r="17" spans="1:52" x14ac:dyDescent="0.2">
      <c r="A17">
        <v>14</v>
      </c>
      <c r="P17">
        <f>EXP(-DiscreteBarrier_SPOT!$B$2 * DiscreteBarrier_SPOT!$E$5) * (DiscreteBarrier_SPOT!$C$8 * DiscreteBarrier!Q17 + (1 - DiscreteBarrier_SPOT!$C$8) * DiscreteBarrier!Q18)</f>
        <v>0</v>
      </c>
      <c r="Q17">
        <f>EXP(-DiscreteBarrier_SPOT!$B$2 * DiscreteBarrier_SPOT!$E$5) * (DiscreteBarrier_SPOT!$C$8 * DiscreteBarrier!R17 + (1 - DiscreteBarrier_SPOT!$C$8) * DiscreteBarrier!R18)</f>
        <v>0</v>
      </c>
      <c r="R17">
        <f>EXP(-DiscreteBarrier_SPOT!$B$2 * DiscreteBarrier_SPOT!$E$5) * (DiscreteBarrier_SPOT!$C$8 * DiscreteBarrier!S17 + (1 - DiscreteBarrier_SPOT!$C$8) * DiscreteBarrier!S18)</f>
        <v>0</v>
      </c>
      <c r="S17">
        <f>EXP(-DiscreteBarrier_SPOT!$B$2 * DiscreteBarrier_SPOT!$E$5) * (DiscreteBarrier_SPOT!$C$8 * DiscreteBarrier!T17 + (1 - DiscreteBarrier_SPOT!$C$8) * DiscreteBarrier!T18)</f>
        <v>0</v>
      </c>
      <c r="T17">
        <f>EXP(-DiscreteBarrier_SPOT!$B$2 * DiscreteBarrier_SPOT!$E$5) * (DiscreteBarrier_SPOT!$C$8 * DiscreteBarrier!U17 + (1 - DiscreteBarrier_SPOT!$C$8) * DiscreteBarrier!U18)</f>
        <v>0</v>
      </c>
      <c r="U17">
        <f>EXP(-DiscreteBarrier_SPOT!$B$2 * DiscreteBarrier_SPOT!$E$5) * (DiscreteBarrier_SPOT!$C$8 * DiscreteBarrier!V17 + (1 - DiscreteBarrier_SPOT!$C$8) * DiscreteBarrier!V18)</f>
        <v>0</v>
      </c>
      <c r="V17">
        <f>IF(DiscreteBarrier_SPOT!V24&lt;=DiscreteBarrier_SPOT!$B$5,0,EXP(-DiscreteBarrier_SPOT!$B$2*DiscreteBarrier_SPOT!$E$5)*(DiscreteBarrier_SPOT!$C$8*DiscreteBarrier!W17+(1-DiscreteBarrier_SPOT!$C$8)*DiscreteBarrier!W18))</f>
        <v>0</v>
      </c>
      <c r="W17">
        <f>EXP(-DiscreteBarrier_SPOT!$B$2 * DiscreteBarrier_SPOT!$E$5) * (DiscreteBarrier_SPOT!$C$8 * DiscreteBarrier!X17 + (1 - DiscreteBarrier_SPOT!$C$8) * DiscreteBarrier!X18)</f>
        <v>0.22805065255538462</v>
      </c>
      <c r="X17">
        <f>EXP(-DiscreteBarrier_SPOT!$B$2 * DiscreteBarrier_SPOT!$E$5) * (DiscreteBarrier_SPOT!$C$8 * DiscreteBarrier!Y17 + (1 - DiscreteBarrier_SPOT!$C$8) * DiscreteBarrier!Y18)</f>
        <v>0.37218445230422587</v>
      </c>
      <c r="Y17">
        <f>EXP(-DiscreteBarrier_SPOT!$B$2 * DiscreteBarrier_SPOT!$E$5) * (DiscreteBarrier_SPOT!$C$8 * DiscreteBarrier!Z17 + (1 - DiscreteBarrier_SPOT!$C$8) * DiscreteBarrier!Z18)</f>
        <v>0.59581222774746567</v>
      </c>
      <c r="Z17">
        <f>EXP(-DiscreteBarrier_SPOT!$B$2 * DiscreteBarrier_SPOT!$E$5) * (DiscreteBarrier_SPOT!$C$8 * DiscreteBarrier!AA17 + (1 - DiscreteBarrier_SPOT!$C$8) * DiscreteBarrier!AA18)</f>
        <v>0.93190572736075994</v>
      </c>
      <c r="AA17">
        <f>EXP(-DiscreteBarrier_SPOT!$B$2 * DiscreteBarrier_SPOT!$E$5) * (DiscreteBarrier_SPOT!$C$8 * DiscreteBarrier!AB17 + (1 - DiscreteBarrier_SPOT!$C$8) * DiscreteBarrier!AB18)</f>
        <v>1.416893957910152</v>
      </c>
      <c r="AB17">
        <f>EXP(-DiscreteBarrier_SPOT!$B$2 * DiscreteBarrier_SPOT!$E$5) * (DiscreteBarrier_SPOT!$C$8 * DiscreteBarrier!AC17 + (1 - DiscreteBarrier_SPOT!$C$8) * DiscreteBarrier!AC18)</f>
        <v>2.0805516051169297</v>
      </c>
      <c r="AC17">
        <f>EXP(-DiscreteBarrier_SPOT!$B$2 * DiscreteBarrier_SPOT!$E$5) * (DiscreteBarrier_SPOT!$C$8 * DiscreteBarrier!AD17 + (1 - DiscreteBarrier_SPOT!$C$8) * DiscreteBarrier!AD18)</f>
        <v>2.9271366430179873</v>
      </c>
      <c r="AD17">
        <f>EXP(-DiscreteBarrier_SPOT!$B$2 * DiscreteBarrier_SPOT!$E$5) * (DiscreteBarrier_SPOT!$C$8 * DiscreteBarrier!AE17 + (1 - DiscreteBarrier_SPOT!$C$8) * DiscreteBarrier!AE18)</f>
        <v>3.9143450045234345</v>
      </c>
      <c r="AE17">
        <f>EXP(-DiscreteBarrier_SPOT!$B$2 * DiscreteBarrier_SPOT!$E$5) * (DiscreteBarrier_SPOT!$C$8 * DiscreteBarrier!AF17 + (1 - DiscreteBarrier_SPOT!$C$8) * DiscreteBarrier!AF18)</f>
        <v>4.9715656997998812</v>
      </c>
      <c r="AF17">
        <f>IF(DiscreteBarrier_SPOT!AF24&lt;=DiscreteBarrier_SPOT!$B$5,0,EXP(-DiscreteBarrier_SPOT!$B$2*DiscreteBarrier_SPOT!$E$5)*(DiscreteBarrier_SPOT!$C$8*DiscreteBarrier!AG17+(1-DiscreteBarrier_SPOT!$C$8)*DiscreteBarrier!AG18))</f>
        <v>6.2092395994095249</v>
      </c>
      <c r="AG17">
        <f>EXP(-DiscreteBarrier_SPOT!$B$2 * DiscreteBarrier_SPOT!$E$5) * (DiscreteBarrier_SPOT!$C$8 * DiscreteBarrier!AH17 + (1 - DiscreteBarrier_SPOT!$C$8) * DiscreteBarrier!AH18)</f>
        <v>7.6275276833196068</v>
      </c>
      <c r="AH17">
        <f>EXP(-DiscreteBarrier_SPOT!$B$2 * DiscreteBarrier_SPOT!$E$5) * (DiscreteBarrier_SPOT!$C$8 * DiscreteBarrier!AI17 + (1 - DiscreteBarrier_SPOT!$C$8) * DiscreteBarrier!AI18)</f>
        <v>9.2195692216684062</v>
      </c>
      <c r="AI17">
        <f>EXP(-DiscreteBarrier_SPOT!$B$2 * DiscreteBarrier_SPOT!$E$5) * (DiscreteBarrier_SPOT!$C$8 * DiscreteBarrier!AJ17 + (1 - DiscreteBarrier_SPOT!$C$8) * DiscreteBarrier!AJ18)</f>
        <v>10.971724123750615</v>
      </c>
      <c r="AJ17">
        <f>EXP(-DiscreteBarrier_SPOT!$B$2 * DiscreteBarrier_SPOT!$E$5) * (DiscreteBarrier_SPOT!$C$8 * DiscreteBarrier!AK17 + (1 - DiscreteBarrier_SPOT!$C$8) * DiscreteBarrier!AK18)</f>
        <v>12.864336597860257</v>
      </c>
      <c r="AK17">
        <f>EXP(-DiscreteBarrier_SPOT!$B$2 * DiscreteBarrier_SPOT!$E$5) * (DiscreteBarrier_SPOT!$C$8 * DiscreteBarrier!AL17 + (1 - DiscreteBarrier_SPOT!$C$8) * DiscreteBarrier!AL18)</f>
        <v>14.873438638877627</v>
      </c>
      <c r="AL17">
        <f>EXP(-DiscreteBarrier_SPOT!$B$2 * DiscreteBarrier_SPOT!$E$5) * (DiscreteBarrier_SPOT!$C$8 * DiscreteBarrier!AM17 + (1 - DiscreteBarrier_SPOT!$C$8) * DiscreteBarrier!AM18)</f>
        <v>16.97418524066104</v>
      </c>
      <c r="AM17">
        <f>EXP(-DiscreteBarrier_SPOT!$B$2 * DiscreteBarrier_SPOT!$E$5) * (DiscreteBarrier_SPOT!$C$8 * DiscreteBarrier!AN17 + (1 - DiscreteBarrier_SPOT!$C$8) * DiscreteBarrier!AN18)</f>
        <v>19.145540418705043</v>
      </c>
      <c r="AN17">
        <f>EXP(-DiscreteBarrier_SPOT!$B$2 * DiscreteBarrier_SPOT!$E$5) * (DiscreteBarrier_SPOT!$C$8 * DiscreteBarrier!AO17 + (1 - DiscreteBarrier_SPOT!$C$8) * DiscreteBarrier!AO18)</f>
        <v>21.372755920163478</v>
      </c>
      <c r="AO17">
        <f>EXP(-DiscreteBarrier_SPOT!$B$2 * DiscreteBarrier_SPOT!$E$5) * (DiscreteBarrier_SPOT!$C$8 * DiscreteBarrier!AP17 + (1 - DiscreteBarrier_SPOT!$C$8) * DiscreteBarrier!AP18)</f>
        <v>23.647837661392455</v>
      </c>
      <c r="AP17">
        <f>IF(DiscreteBarrier_SPOT!AP24&lt;=DiscreteBarrier_SPOT!$B$5,0,EXP(-DiscreteBarrier_SPOT!$B$2*DiscreteBarrier_SPOT!$E$5)*(DiscreteBarrier_SPOT!$C$8*DiscreteBarrier!AQ17+(1-DiscreteBarrier_SPOT!$C$8)*DiscreteBarrier!AQ18))</f>
        <v>25.968046519972422</v>
      </c>
      <c r="AQ17">
        <f>EXP(-DiscreteBarrier_SPOT!$B$2 * DiscreteBarrier_SPOT!$E$5) * (DiscreteBarrier_SPOT!$C$8 * DiscreteBarrier!AR17 + (1 - DiscreteBarrier_SPOT!$C$8) * DiscreteBarrier!AR18)</f>
        <v>28.333445582947714</v>
      </c>
      <c r="AR17">
        <f>EXP(-DiscreteBarrier_SPOT!$B$2 * DiscreteBarrier_SPOT!$E$5) * (DiscreteBarrier_SPOT!$C$8 * DiscreteBarrier!AS17 + (1 - DiscreteBarrier_SPOT!$C$8) * DiscreteBarrier!AS18)</f>
        <v>30.74490075896621</v>
      </c>
      <c r="AS17">
        <f>EXP(-DiscreteBarrier_SPOT!$B$2 * DiscreteBarrier_SPOT!$E$5) * (DiscreteBarrier_SPOT!$C$8 * DiscreteBarrier!AT17 + (1 - DiscreteBarrier_SPOT!$C$8) * DiscreteBarrier!AT18)</f>
        <v>33.203294543110786</v>
      </c>
      <c r="AT17">
        <f>EXP(-DiscreteBarrier_SPOT!$B$2 * DiscreteBarrier_SPOT!$E$5) * (DiscreteBarrier_SPOT!$C$8 * DiscreteBarrier!AU17 + (1 - DiscreteBarrier_SPOT!$C$8) * DiscreteBarrier!AU18)</f>
        <v>35.709526334609436</v>
      </c>
      <c r="AU17">
        <f>EXP(-DiscreteBarrier_SPOT!$B$2 * DiscreteBarrier_SPOT!$E$5) * (DiscreteBarrier_SPOT!$C$8 * DiscreteBarrier!AV17 + (1 - DiscreteBarrier_SPOT!$C$8) * DiscreteBarrier!AV18)</f>
        <v>38.264512760630936</v>
      </c>
      <c r="AV17">
        <f>EXP(-DiscreteBarrier_SPOT!$B$2 * DiscreteBarrier_SPOT!$E$5) * (DiscreteBarrier_SPOT!$C$8 * DiscreteBarrier!AW17 + (1 - DiscreteBarrier_SPOT!$C$8) * DiscreteBarrier!AW18)</f>
        <v>40.869188006282876</v>
      </c>
      <c r="AW17">
        <f>EXP(-DiscreteBarrier_SPOT!$B$2 * DiscreteBarrier_SPOT!$E$5) * (DiscreteBarrier_SPOT!$C$8 * DiscreteBarrier!AX17 + (1 - DiscreteBarrier_SPOT!$C$8) * DiscreteBarrier!AX18)</f>
        <v>43.524504150930689</v>
      </c>
      <c r="AX17">
        <f>EXP(-DiscreteBarrier_SPOT!$B$2 * DiscreteBarrier_SPOT!$E$5) * (DiscreteBarrier_SPOT!$C$8 * DiscreteBarrier!AY17 + (1 - DiscreteBarrier_SPOT!$C$8) * DiscreteBarrier!AY18)</f>
        <v>46.231431510958735</v>
      </c>
      <c r="AY17">
        <f>EXP(-DiscreteBarrier_SPOT!$B$2 * DiscreteBarrier_SPOT!$E$5) * (DiscreteBarrier_SPOT!$C$8 * DiscreteBarrier!AZ17 + (1 - DiscreteBarrier_SPOT!$C$8) * DiscreteBarrier!AZ18)</f>
        <v>48.990958989097081</v>
      </c>
      <c r="AZ17">
        <f>MAX(DiscreteBarrier_SPOT!AZ24 - DiscreteBarrier_SPOT!$A$5, 0)</f>
        <v>51.804094430439363</v>
      </c>
    </row>
    <row r="18" spans="1:52" x14ac:dyDescent="0.2">
      <c r="A18">
        <v>15</v>
      </c>
      <c r="Q18">
        <f>EXP(-DiscreteBarrier_SPOT!$B$2 * DiscreteBarrier_SPOT!$E$5) * (DiscreteBarrier_SPOT!$C$8 * DiscreteBarrier!R18 + (1 - DiscreteBarrier_SPOT!$C$8) * DiscreteBarrier!R19)</f>
        <v>0</v>
      </c>
      <c r="R18">
        <f>EXP(-DiscreteBarrier_SPOT!$B$2 * DiscreteBarrier_SPOT!$E$5) * (DiscreteBarrier_SPOT!$C$8 * DiscreteBarrier!S18 + (1 - DiscreteBarrier_SPOT!$C$8) * DiscreteBarrier!S19)</f>
        <v>0</v>
      </c>
      <c r="S18">
        <f>EXP(-DiscreteBarrier_SPOT!$B$2 * DiscreteBarrier_SPOT!$E$5) * (DiscreteBarrier_SPOT!$C$8 * DiscreteBarrier!T18 + (1 - DiscreteBarrier_SPOT!$C$8) * DiscreteBarrier!T19)</f>
        <v>0</v>
      </c>
      <c r="T18">
        <f>EXP(-DiscreteBarrier_SPOT!$B$2 * DiscreteBarrier_SPOT!$E$5) * (DiscreteBarrier_SPOT!$C$8 * DiscreteBarrier!U18 + (1 - DiscreteBarrier_SPOT!$C$8) * DiscreteBarrier!U19)</f>
        <v>0</v>
      </c>
      <c r="U18">
        <f>EXP(-DiscreteBarrier_SPOT!$B$2 * DiscreteBarrier_SPOT!$E$5) * (DiscreteBarrier_SPOT!$C$8 * DiscreteBarrier!V18 + (1 - DiscreteBarrier_SPOT!$C$8) * DiscreteBarrier!V19)</f>
        <v>0</v>
      </c>
      <c r="V18">
        <f>IF(DiscreteBarrier_SPOT!V25&lt;=DiscreteBarrier_SPOT!$B$5,0,EXP(-DiscreteBarrier_SPOT!$B$2*DiscreteBarrier_SPOT!$E$5)*(DiscreteBarrier_SPOT!$C$8*DiscreteBarrier!W18+(1-DiscreteBarrier_SPOT!$C$8)*DiscreteBarrier!W19))</f>
        <v>0</v>
      </c>
      <c r="W18">
        <f>EXP(-DiscreteBarrier_SPOT!$B$2 * DiscreteBarrier_SPOT!$E$5) * (DiscreteBarrier_SPOT!$C$8 * DiscreteBarrier!X18 + (1 - DiscreteBarrier_SPOT!$C$8) * DiscreteBarrier!X19)</f>
        <v>4.4911688175081385E-2</v>
      </c>
      <c r="X18">
        <f>EXP(-DiscreteBarrier_SPOT!$B$2 * DiscreteBarrier_SPOT!$E$5) * (DiscreteBarrier_SPOT!$C$8 * DiscreteBarrier!Y18 + (1 - DiscreteBarrier_SPOT!$C$8) * DiscreteBarrier!Y19)</f>
        <v>8.0718837441347072E-2</v>
      </c>
      <c r="Y18">
        <f>EXP(-DiscreteBarrier_SPOT!$B$2 * DiscreteBarrier_SPOT!$E$5) * (DiscreteBarrier_SPOT!$C$8 * DiscreteBarrier!Z18 + (1 - DiscreteBarrier_SPOT!$C$8) * DiscreteBarrier!Z19)</f>
        <v>0.14360972425766982</v>
      </c>
      <c r="Z18">
        <f>EXP(-DiscreteBarrier_SPOT!$B$2 * DiscreteBarrier_SPOT!$E$5) * (DiscreteBarrier_SPOT!$C$8 * DiscreteBarrier!AA18 + (1 - DiscreteBarrier_SPOT!$C$8) * DiscreteBarrier!AA19)</f>
        <v>0.25231338835256456</v>
      </c>
      <c r="AA18">
        <f>EXP(-DiscreteBarrier_SPOT!$B$2 * DiscreteBarrier_SPOT!$E$5) * (DiscreteBarrier_SPOT!$C$8 * DiscreteBarrier!AB18 + (1 - DiscreteBarrier_SPOT!$C$8) * DiscreteBarrier!AB19)</f>
        <v>0.4362898747948733</v>
      </c>
      <c r="AB18">
        <f>EXP(-DiscreteBarrier_SPOT!$B$2 * DiscreteBarrier_SPOT!$E$5) * (DiscreteBarrier_SPOT!$C$8 * DiscreteBarrier!AC18 + (1 - DiscreteBarrier_SPOT!$C$8) * DiscreteBarrier!AC19)</f>
        <v>0.73880817077299021</v>
      </c>
      <c r="AC18">
        <f>EXP(-DiscreteBarrier_SPOT!$B$2 * DiscreteBarrier_SPOT!$E$5) * (DiscreteBarrier_SPOT!$C$8 * DiscreteBarrier!AD18 + (1 - DiscreteBarrier_SPOT!$C$8) * DiscreteBarrier!AD19)</f>
        <v>1.2157826219506149</v>
      </c>
      <c r="AD18">
        <f>EXP(-DiscreteBarrier_SPOT!$B$2 * DiscreteBarrier_SPOT!$E$5) * (DiscreteBarrier_SPOT!$C$8 * DiscreteBarrier!AE18 + (1 - DiscreteBarrier_SPOT!$C$8) * DiscreteBarrier!AE19)</f>
        <v>1.9191294413400433</v>
      </c>
      <c r="AE18">
        <f>EXP(-DiscreteBarrier_SPOT!$B$2 * DiscreteBarrier_SPOT!$E$5) * (DiscreteBarrier_SPOT!$C$8 * DiscreteBarrier!AF18 + (1 - DiscreteBarrier_SPOT!$C$8) * DiscreteBarrier!AF19)</f>
        <v>2.8354815641834676</v>
      </c>
      <c r="AF18">
        <f>IF(DiscreteBarrier_SPOT!AF25&lt;=DiscreteBarrier_SPOT!$B$5,0,EXP(-DiscreteBarrier_SPOT!$B$2*DiscreteBarrier_SPOT!$E$5)*(DiscreteBarrier_SPOT!$C$8*DiscreteBarrier!AG18+(1-DiscreteBarrier_SPOT!$C$8)*DiscreteBarrier!AG19))</f>
        <v>3.7088699244637042</v>
      </c>
      <c r="AG18">
        <f>EXP(-DiscreteBarrier_SPOT!$B$2 * DiscreteBarrier_SPOT!$E$5) * (DiscreteBarrier_SPOT!$C$8 * DiscreteBarrier!AH18 + (1 - DiscreteBarrier_SPOT!$C$8) * DiscreteBarrier!AH19)</f>
        <v>4.7626928168984133</v>
      </c>
      <c r="AH18">
        <f>EXP(-DiscreteBarrier_SPOT!$B$2 * DiscreteBarrier_SPOT!$E$5) * (DiscreteBarrier_SPOT!$C$8 * DiscreteBarrier!AI18 + (1 - DiscreteBarrier_SPOT!$C$8) * DiscreteBarrier!AI19)</f>
        <v>6.004297852041752</v>
      </c>
      <c r="AI18">
        <f>EXP(-DiscreteBarrier_SPOT!$B$2 * DiscreteBarrier_SPOT!$E$5) * (DiscreteBarrier_SPOT!$C$8 * DiscreteBarrier!AJ18 + (1 - DiscreteBarrier_SPOT!$C$8) * DiscreteBarrier!AJ19)</f>
        <v>7.4337572095958393</v>
      </c>
      <c r="AJ18">
        <f>EXP(-DiscreteBarrier_SPOT!$B$2 * DiscreteBarrier_SPOT!$E$5) * (DiscreteBarrier_SPOT!$C$8 * DiscreteBarrier!AK18 + (1 - DiscreteBarrier_SPOT!$C$8) * DiscreteBarrier!AK19)</f>
        <v>9.0435766382413227</v>
      </c>
      <c r="AK18">
        <f>EXP(-DiscreteBarrier_SPOT!$B$2 * DiscreteBarrier_SPOT!$E$5) * (DiscreteBarrier_SPOT!$C$8 * DiscreteBarrier!AL18 + (1 - DiscreteBarrier_SPOT!$C$8) * DiscreteBarrier!AL19)</f>
        <v>10.81849784941654</v>
      </c>
      <c r="AL18">
        <f>EXP(-DiscreteBarrier_SPOT!$B$2 * DiscreteBarrier_SPOT!$E$5) * (DiscreteBarrier_SPOT!$C$8 * DiscreteBarrier!AM18 + (1 - DiscreteBarrier_SPOT!$C$8) * DiscreteBarrier!AM19)</f>
        <v>12.735431017818343</v>
      </c>
      <c r="AM18">
        <f>EXP(-DiscreteBarrier_SPOT!$B$2 * DiscreteBarrier_SPOT!$E$5) * (DiscreteBarrier_SPOT!$C$8 * DiscreteBarrier!AN18 + (1 - DiscreteBarrier_SPOT!$C$8) * DiscreteBarrier!AN19)</f>
        <v>14.765612609604267</v>
      </c>
      <c r="AN18">
        <f>EXP(-DiscreteBarrier_SPOT!$B$2 * DiscreteBarrier_SPOT!$E$5) * (DiscreteBarrier_SPOT!$C$8 * DiscreteBarrier!AO18 + (1 - DiscreteBarrier_SPOT!$C$8) * DiscreteBarrier!AO19)</f>
        <v>16.881554314021781</v>
      </c>
      <c r="AO18">
        <f>EXP(-DiscreteBarrier_SPOT!$B$2 * DiscreteBarrier_SPOT!$E$5) * (DiscreteBarrier_SPOT!$C$8 * DiscreteBarrier!AP18 + (1 - DiscreteBarrier_SPOT!$C$8) * DiscreteBarrier!AP19)</f>
        <v>19.061583257978803</v>
      </c>
      <c r="AP18">
        <f>IF(DiscreteBarrier_SPOT!AP25&lt;=DiscreteBarrier_SPOT!$B$5,0,EXP(-DiscreteBarrier_SPOT!$B$2*DiscreteBarrier_SPOT!$E$5)*(DiscreteBarrier_SPOT!$C$8*DiscreteBarrier!AQ18+(1-DiscreteBarrier_SPOT!$C$8)*DiscreteBarrier!AQ19))</f>
        <v>21.292320597866784</v>
      </c>
      <c r="AQ18">
        <f>EXP(-DiscreteBarrier_SPOT!$B$2 * DiscreteBarrier_SPOT!$E$5) * (DiscreteBarrier_SPOT!$C$8 * DiscreteBarrier!AR18 + (1 - DiscreteBarrier_SPOT!$C$8) * DiscreteBarrier!AR19)</f>
        <v>23.568157020120097</v>
      </c>
      <c r="AR18">
        <f>EXP(-DiscreteBarrier_SPOT!$B$2 * DiscreteBarrier_SPOT!$E$5) * (DiscreteBarrier_SPOT!$C$8 * DiscreteBarrier!AS18 + (1 - DiscreteBarrier_SPOT!$C$8) * DiscreteBarrier!AS19)</f>
        <v>25.888334000068248</v>
      </c>
      <c r="AS18">
        <f>EXP(-DiscreteBarrier_SPOT!$B$2 * DiscreteBarrier_SPOT!$E$5) * (DiscreteBarrier_SPOT!$C$8 * DiscreteBarrier!AT18 + (1 - DiscreteBarrier_SPOT!$C$8) * DiscreteBarrier!AT19)</f>
        <v>28.253701171657731</v>
      </c>
      <c r="AT18">
        <f>EXP(-DiscreteBarrier_SPOT!$B$2 * DiscreteBarrier_SPOT!$E$5) * (DiscreteBarrier_SPOT!$C$8 * DiscreteBarrier!AU18 + (1 - DiscreteBarrier_SPOT!$C$8) * DiscreteBarrier!AU19)</f>
        <v>30.665124443531305</v>
      </c>
      <c r="AU18">
        <f>EXP(-DiscreteBarrier_SPOT!$B$2 * DiscreteBarrier_SPOT!$E$5) * (DiscreteBarrier_SPOT!$C$8 * DiscreteBarrier!AV18 + (1 - DiscreteBarrier_SPOT!$C$8) * DiscreteBarrier!AV19)</f>
        <v>33.123486310766758</v>
      </c>
      <c r="AV18">
        <f>EXP(-DiscreteBarrier_SPOT!$B$2 * DiscreteBarrier_SPOT!$E$5) * (DiscreteBarrier_SPOT!$C$8 * DiscreteBarrier!AW18 + (1 - DiscreteBarrier_SPOT!$C$8) * DiscreteBarrier!AW19)</f>
        <v>35.62968617258695</v>
      </c>
      <c r="AW18">
        <f>EXP(-DiscreteBarrier_SPOT!$B$2 * DiscreteBarrier_SPOT!$E$5) * (DiscreteBarrier_SPOT!$C$8 * DiscreteBarrier!AX18 + (1 - DiscreteBarrier_SPOT!$C$8) * DiscreteBarrier!AX19)</f>
        <v>38.184640656155572</v>
      </c>
      <c r="AX18">
        <f>EXP(-DiscreteBarrier_SPOT!$B$2 * DiscreteBarrier_SPOT!$E$5) * (DiscreteBarrier_SPOT!$C$8 * DiscreteBarrier!AY18 + (1 - DiscreteBarrier_SPOT!$C$8) * DiscreteBarrier!AY19)</f>
        <v>40.789283946575111</v>
      </c>
      <c r="AY18">
        <f>EXP(-DiscreteBarrier_SPOT!$B$2 * DiscreteBarrier_SPOT!$E$5) * (DiscreteBarrier_SPOT!$C$8 * DiscreteBarrier!AZ18 + (1 - DiscreteBarrier_SPOT!$C$8) * DiscreteBarrier!AZ19)</f>
        <v>43.444568123205855</v>
      </c>
      <c r="AZ18">
        <f>MAX(DiscreteBarrier_SPOT!AZ25 - DiscreteBarrier_SPOT!$A$5, 0)</f>
        <v>46.151463502427077</v>
      </c>
    </row>
    <row r="19" spans="1:52" x14ac:dyDescent="0.2">
      <c r="A19">
        <v>16</v>
      </c>
      <c r="R19">
        <f>EXP(-DiscreteBarrier_SPOT!$B$2 * DiscreteBarrier_SPOT!$E$5) * (DiscreteBarrier_SPOT!$C$8 * DiscreteBarrier!S19 + (1 - DiscreteBarrier_SPOT!$C$8) * DiscreteBarrier!S20)</f>
        <v>0</v>
      </c>
      <c r="S19">
        <f>EXP(-DiscreteBarrier_SPOT!$B$2 * DiscreteBarrier_SPOT!$E$5) * (DiscreteBarrier_SPOT!$C$8 * DiscreteBarrier!T19 + (1 - DiscreteBarrier_SPOT!$C$8) * DiscreteBarrier!T20)</f>
        <v>0</v>
      </c>
      <c r="T19">
        <f>EXP(-DiscreteBarrier_SPOT!$B$2 * DiscreteBarrier_SPOT!$E$5) * (DiscreteBarrier_SPOT!$C$8 * DiscreteBarrier!U19 + (1 - DiscreteBarrier_SPOT!$C$8) * DiscreteBarrier!U20)</f>
        <v>0</v>
      </c>
      <c r="U19">
        <f>EXP(-DiscreteBarrier_SPOT!$B$2 * DiscreteBarrier_SPOT!$E$5) * (DiscreteBarrier_SPOT!$C$8 * DiscreteBarrier!V19 + (1 - DiscreteBarrier_SPOT!$C$8) * DiscreteBarrier!V20)</f>
        <v>0</v>
      </c>
      <c r="V19">
        <f>IF(DiscreteBarrier_SPOT!V26&lt;=DiscreteBarrier_SPOT!$B$5,0,EXP(-DiscreteBarrier_SPOT!$B$2*DiscreteBarrier_SPOT!$E$5)*(DiscreteBarrier_SPOT!$C$8*DiscreteBarrier!W19+(1-DiscreteBarrier_SPOT!$C$8)*DiscreteBarrier!W20))</f>
        <v>0</v>
      </c>
      <c r="W19">
        <f>EXP(-DiscreteBarrier_SPOT!$B$2 * DiscreteBarrier_SPOT!$E$5) * (DiscreteBarrier_SPOT!$C$8 * DiscreteBarrier!X19 + (1 - DiscreteBarrier_SPOT!$C$8) * DiscreteBarrier!X20)</f>
        <v>4.1967317727693897E-3</v>
      </c>
      <c r="X19">
        <f>EXP(-DiscreteBarrier_SPOT!$B$2 * DiscreteBarrier_SPOT!$E$5) * (DiscreteBarrier_SPOT!$C$8 * DiscreteBarrier!Y19 + (1 - DiscreteBarrier_SPOT!$C$8) * DiscreteBarrier!Y20)</f>
        <v>8.300549714416525E-3</v>
      </c>
      <c r="Y19">
        <f>EXP(-DiscreteBarrier_SPOT!$B$2 * DiscreteBarrier_SPOT!$E$5) * (DiscreteBarrier_SPOT!$C$8 * DiscreteBarrier!Z19 + (1 - DiscreteBarrier_SPOT!$C$8) * DiscreteBarrier!Z20)</f>
        <v>1.6417328838729733E-2</v>
      </c>
      <c r="Z19">
        <f>EXP(-DiscreteBarrier_SPOT!$B$2 * DiscreteBarrier_SPOT!$E$5) * (DiscreteBarrier_SPOT!$C$8 * DiscreteBarrier!AA19 + (1 - DiscreteBarrier_SPOT!$C$8) * DiscreteBarrier!AA20)</f>
        <v>3.2471185098845355E-2</v>
      </c>
      <c r="AA19">
        <f>EXP(-DiscreteBarrier_SPOT!$B$2 * DiscreteBarrier_SPOT!$E$5) * (DiscreteBarrier_SPOT!$C$8 * DiscreteBarrier!AB19 + (1 - DiscreteBarrier_SPOT!$C$8) * DiscreteBarrier!AB20)</f>
        <v>6.422347216656335E-2</v>
      </c>
      <c r="AB19">
        <f>EXP(-DiscreteBarrier_SPOT!$B$2 * DiscreteBarrier_SPOT!$E$5) * (DiscreteBarrier_SPOT!$C$8 * DiscreteBarrier!AC19 + (1 - DiscreteBarrier_SPOT!$C$8) * DiscreteBarrier!AC20)</f>
        <v>0.12702506436317304</v>
      </c>
      <c r="AC19">
        <f>EXP(-DiscreteBarrier_SPOT!$B$2 * DiscreteBarrier_SPOT!$E$5) * (DiscreteBarrier_SPOT!$C$8 * DiscreteBarrier!AD19 + (1 - DiscreteBarrier_SPOT!$C$8) * DiscreteBarrier!AD20)</f>
        <v>0.25123784859562304</v>
      </c>
      <c r="AD19">
        <f>EXP(-DiscreteBarrier_SPOT!$B$2 * DiscreteBarrier_SPOT!$E$5) * (DiscreteBarrier_SPOT!$C$8 * DiscreteBarrier!AE19 + (1 - DiscreteBarrier_SPOT!$C$8) * DiscreteBarrier!AE20)</f>
        <v>0.49691339959877256</v>
      </c>
      <c r="AE19">
        <f>EXP(-DiscreteBarrier_SPOT!$B$2 * DiscreteBarrier_SPOT!$E$5) * (DiscreteBarrier_SPOT!$C$8 * DiscreteBarrier!AF19 + (1 - DiscreteBarrier_SPOT!$C$8) * DiscreteBarrier!AF20)</f>
        <v>0.98282535088191014</v>
      </c>
      <c r="AF19">
        <f>IF(DiscreteBarrier_SPOT!AF26&lt;=DiscreteBarrier_SPOT!$B$5,0,EXP(-DiscreteBarrier_SPOT!$B$2*DiscreteBarrier_SPOT!$E$5)*(DiscreteBarrier_SPOT!$C$8*DiscreteBarrier!AG19+(1-DiscreteBarrier_SPOT!$C$8)*DiscreteBarrier!AG20))</f>
        <v>1.943891372452609</v>
      </c>
      <c r="AG19">
        <f>EXP(-DiscreteBarrier_SPOT!$B$2 * DiscreteBarrier_SPOT!$E$5) * (DiscreteBarrier_SPOT!$C$8 * DiscreteBarrier!AH19 + (1 - DiscreteBarrier_SPOT!$C$8) * DiscreteBarrier!AH20)</f>
        <v>2.6333176867741943</v>
      </c>
      <c r="AH19">
        <f>EXP(-DiscreteBarrier_SPOT!$B$2 * DiscreteBarrier_SPOT!$E$5) * (DiscreteBarrier_SPOT!$C$8 * DiscreteBarrier!AI19 + (1 - DiscreteBarrier_SPOT!$C$8) * DiscreteBarrier!AI20)</f>
        <v>3.4958045544552232</v>
      </c>
      <c r="AI19">
        <f>EXP(-DiscreteBarrier_SPOT!$B$2 * DiscreteBarrier_SPOT!$E$5) * (DiscreteBarrier_SPOT!$C$8 * DiscreteBarrier!AJ19 + (1 - DiscreteBarrier_SPOT!$C$8) * DiscreteBarrier!AJ20)</f>
        <v>4.5461517100960362</v>
      </c>
      <c r="AJ19">
        <f>EXP(-DiscreteBarrier_SPOT!$B$2 * DiscreteBarrier_SPOT!$E$5) * (DiscreteBarrier_SPOT!$C$8 * DiscreteBarrier!AK19 + (1 - DiscreteBarrier_SPOT!$C$8) * DiscreteBarrier!AK20)</f>
        <v>5.7921753971909586</v>
      </c>
      <c r="AK19">
        <f>EXP(-DiscreteBarrier_SPOT!$B$2 * DiscreteBarrier_SPOT!$E$5) * (DiscreteBarrier_SPOT!$C$8 * DiscreteBarrier!AL19 + (1 - DiscreteBarrier_SPOT!$C$8) * DiscreteBarrier!AL20)</f>
        <v>7.2343215465962407</v>
      </c>
      <c r="AL19">
        <f>EXP(-DiscreteBarrier_SPOT!$B$2 * DiscreteBarrier_SPOT!$E$5) * (DiscreteBarrier_SPOT!$C$8 * DiscreteBarrier!AM19 + (1 - DiscreteBarrier_SPOT!$C$8) * DiscreteBarrier!AM20)</f>
        <v>8.8653348501792877</v>
      </c>
      <c r="AM19">
        <f>EXP(-DiscreteBarrier_SPOT!$B$2 * DiscreteBarrier_SPOT!$E$5) * (DiscreteBarrier_SPOT!$C$8 * DiscreteBarrier!AN19 + (1 - DiscreteBarrier_SPOT!$C$8) * DiscreteBarrier!AN20)</f>
        <v>10.667913653414574</v>
      </c>
      <c r="AN19">
        <f>EXP(-DiscreteBarrier_SPOT!$B$2 * DiscreteBarrier_SPOT!$E$5) * (DiscreteBarrier_SPOT!$C$8 * DiscreteBarrier!AO19 + (1 - DiscreteBarrier_SPOT!$C$8) * DiscreteBarrier!AO20)</f>
        <v>12.611965986034138</v>
      </c>
      <c r="AO19">
        <f>EXP(-DiscreteBarrier_SPOT!$B$2 * DiscreteBarrier_SPOT!$E$5) * (DiscreteBarrier_SPOT!$C$8 * DiscreteBarrier!AP19 + (1 - DiscreteBarrier_SPOT!$C$8) * DiscreteBarrier!AP20)</f>
        <v>14.664029365689025</v>
      </c>
      <c r="AP19">
        <f>IF(DiscreteBarrier_SPOT!AP26&lt;=DiscreteBarrier_SPOT!$B$5,0,EXP(-DiscreteBarrier_SPOT!$B$2*DiscreteBarrier_SPOT!$E$5)*(DiscreteBarrier_SPOT!$C$8*DiscreteBarrier!AQ19+(1-DiscreteBarrier_SPOT!$C$8)*DiscreteBarrier!AQ20))</f>
        <v>16.793924694411256</v>
      </c>
      <c r="AQ19">
        <f>EXP(-DiscreteBarrier_SPOT!$B$2 * DiscreteBarrier_SPOT!$E$5) * (DiscreteBarrier_SPOT!$C$8 * DiscreteBarrier!AR19 + (1 - DiscreteBarrier_SPOT!$C$8) * DiscreteBarrier!AR20)</f>
        <v>18.980310426906048</v>
      </c>
      <c r="AR19">
        <f>EXP(-DiscreteBarrier_SPOT!$B$2 * DiscreteBarrier_SPOT!$E$5) * (DiscreteBarrier_SPOT!$C$8 * DiscreteBarrier!AS19 + (1 - DiscreteBarrier_SPOT!$C$8) * DiscreteBarrier!AS20)</f>
        <v>21.212608077962617</v>
      </c>
      <c r="AS19">
        <f>EXP(-DiscreteBarrier_SPOT!$B$2 * DiscreteBarrier_SPOT!$E$5) * (DiscreteBarrier_SPOT!$C$8 * DiscreteBarrier!AT19 + (1 - DiscreteBarrier_SPOT!$C$8) * DiscreteBarrier!AT20)</f>
        <v>23.48841260883011</v>
      </c>
      <c r="AT19">
        <f>EXP(-DiscreteBarrier_SPOT!$B$2 * DiscreteBarrier_SPOT!$E$5) * (DiscreteBarrier_SPOT!$C$8 * DiscreteBarrier!AU19 + (1 - DiscreteBarrier_SPOT!$C$8) * DiscreteBarrier!AU20)</f>
        <v>25.808557684633342</v>
      </c>
      <c r="AU19">
        <f>EXP(-DiscreteBarrier_SPOT!$B$2 * DiscreteBarrier_SPOT!$E$5) * (DiscreteBarrier_SPOT!$C$8 * DiscreteBarrier!AV19 + (1 - DiscreteBarrier_SPOT!$C$8) * DiscreteBarrier!AV20)</f>
        <v>28.173892939313696</v>
      </c>
      <c r="AV19">
        <f>EXP(-DiscreteBarrier_SPOT!$B$2 * DiscreteBarrier_SPOT!$E$5) * (DiscreteBarrier_SPOT!$C$8 * DiscreteBarrier!AW19 + (1 - DiscreteBarrier_SPOT!$C$8) * DiscreteBarrier!AW20)</f>
        <v>30.585284281508823</v>
      </c>
      <c r="AW19">
        <f>EXP(-DiscreteBarrier_SPOT!$B$2 * DiscreteBarrier_SPOT!$E$5) * (DiscreteBarrier_SPOT!$C$8 * DiscreteBarrier!AX19 + (1 - DiscreteBarrier_SPOT!$C$8) * DiscreteBarrier!AX20)</f>
        <v>33.043614206291394</v>
      </c>
      <c r="AX19">
        <f>EXP(-DiscreteBarrier_SPOT!$B$2 * DiscreteBarrier_SPOT!$E$5) * (DiscreteBarrier_SPOT!$C$8 * DiscreteBarrier!AY19 + (1 - DiscreteBarrier_SPOT!$C$8) * DiscreteBarrier!AY20)</f>
        <v>35.549782112879178</v>
      </c>
      <c r="AY19">
        <f>EXP(-DiscreteBarrier_SPOT!$B$2 * DiscreteBarrier_SPOT!$E$5) * (DiscreteBarrier_SPOT!$C$8 * DiscreteBarrier!AZ19 + (1 - DiscreteBarrier_SPOT!$C$8) * DiscreteBarrier!AZ20)</f>
        <v>38.104704628430753</v>
      </c>
      <c r="AZ19">
        <f>MAX(DiscreteBarrier_SPOT!AZ26 - DiscreteBarrier_SPOT!$A$5, 0)</f>
        <v>40.70931593804346</v>
      </c>
    </row>
    <row r="20" spans="1:52" x14ac:dyDescent="0.2">
      <c r="A20">
        <v>17</v>
      </c>
      <c r="S20">
        <f>EXP(-DiscreteBarrier_SPOT!$B$2 * DiscreteBarrier_SPOT!$E$5) * (DiscreteBarrier_SPOT!$C$8 * DiscreteBarrier!T20 + (1 - DiscreteBarrier_SPOT!$C$8) * DiscreteBarrier!T21)</f>
        <v>0</v>
      </c>
      <c r="T20">
        <f>EXP(-DiscreteBarrier_SPOT!$B$2 * DiscreteBarrier_SPOT!$E$5) * (DiscreteBarrier_SPOT!$C$8 * DiscreteBarrier!U20 + (1 - DiscreteBarrier_SPOT!$C$8) * DiscreteBarrier!U21)</f>
        <v>0</v>
      </c>
      <c r="U20">
        <f>EXP(-DiscreteBarrier_SPOT!$B$2 * DiscreteBarrier_SPOT!$E$5) * (DiscreteBarrier_SPOT!$C$8 * DiscreteBarrier!V20 + (1 - DiscreteBarrier_SPOT!$C$8) * DiscreteBarrier!V21)</f>
        <v>0</v>
      </c>
      <c r="V20">
        <f>IF(DiscreteBarrier_SPOT!V27&lt;=DiscreteBarrier_SPOT!$B$5,0,EXP(-DiscreteBarrier_SPOT!$B$2*DiscreteBarrier_SPOT!$E$5)*(DiscreteBarrier_SPOT!$C$8*DiscreteBarrier!W20+(1-DiscreteBarrier_SPOT!$C$8)*DiscreteBarrier!W21))</f>
        <v>0</v>
      </c>
      <c r="W20">
        <f>EXP(-DiscreteBarrier_SPOT!$B$2 * DiscreteBarrier_SPOT!$E$5) * (DiscreteBarrier_SPOT!$C$8 * DiscreteBarrier!X20 + (1 - DiscreteBarrier_SPOT!$C$8) * DiscreteBarrier!X21)</f>
        <v>0</v>
      </c>
      <c r="X20">
        <f>EXP(-DiscreteBarrier_SPOT!$B$2 * DiscreteBarrier_SPOT!$E$5) * (DiscreteBarrier_SPOT!$C$8 * DiscreteBarrier!Y20 + (1 - DiscreteBarrier_SPOT!$C$8) * DiscreteBarrier!Y21)</f>
        <v>0</v>
      </c>
      <c r="Y20">
        <f>EXP(-DiscreteBarrier_SPOT!$B$2 * DiscreteBarrier_SPOT!$E$5) * (DiscreteBarrier_SPOT!$C$8 * DiscreteBarrier!Z20 + (1 - DiscreteBarrier_SPOT!$C$8) * DiscreteBarrier!Z21)</f>
        <v>0</v>
      </c>
      <c r="Z20">
        <f>EXP(-DiscreteBarrier_SPOT!$B$2 * DiscreteBarrier_SPOT!$E$5) * (DiscreteBarrier_SPOT!$C$8 * DiscreteBarrier!AA20 + (1 - DiscreteBarrier_SPOT!$C$8) * DiscreteBarrier!AA21)</f>
        <v>0</v>
      </c>
      <c r="AA20">
        <f>EXP(-DiscreteBarrier_SPOT!$B$2 * DiscreteBarrier_SPOT!$E$5) * (DiscreteBarrier_SPOT!$C$8 * DiscreteBarrier!AB20 + (1 - DiscreteBarrier_SPOT!$C$8) * DiscreteBarrier!AB21)</f>
        <v>0</v>
      </c>
      <c r="AB20">
        <f>EXP(-DiscreteBarrier_SPOT!$B$2 * DiscreteBarrier_SPOT!$E$5) * (DiscreteBarrier_SPOT!$C$8 * DiscreteBarrier!AC20 + (1 - DiscreteBarrier_SPOT!$C$8) * DiscreteBarrier!AC21)</f>
        <v>0</v>
      </c>
      <c r="AC20">
        <f>EXP(-DiscreteBarrier_SPOT!$B$2 * DiscreteBarrier_SPOT!$E$5) * (DiscreteBarrier_SPOT!$C$8 * DiscreteBarrier!AD20 + (1 - DiscreteBarrier_SPOT!$C$8) * DiscreteBarrier!AD21)</f>
        <v>0</v>
      </c>
      <c r="AD20">
        <f>EXP(-DiscreteBarrier_SPOT!$B$2 * DiscreteBarrier_SPOT!$E$5) * (DiscreteBarrier_SPOT!$C$8 * DiscreteBarrier!AE20 + (1 - DiscreteBarrier_SPOT!$C$8) * DiscreteBarrier!AE21)</f>
        <v>0</v>
      </c>
      <c r="AE20">
        <f>EXP(-DiscreteBarrier_SPOT!$B$2 * DiscreteBarrier_SPOT!$E$5) * (DiscreteBarrier_SPOT!$C$8 * DiscreteBarrier!AF20 + (1 - DiscreteBarrier_SPOT!$C$8) * DiscreteBarrier!AF21)</f>
        <v>0</v>
      </c>
      <c r="AF20">
        <f>IF(DiscreteBarrier_SPOT!AF27&lt;=DiscreteBarrier_SPOT!$B$5,0,EXP(-DiscreteBarrier_SPOT!$B$2*DiscreteBarrier_SPOT!$E$5)*(DiscreteBarrier_SPOT!$C$8*DiscreteBarrier!AG20+(1-DiscreteBarrier_SPOT!$C$8)*DiscreteBarrier!AG21))</f>
        <v>0</v>
      </c>
      <c r="AG20">
        <f>EXP(-DiscreteBarrier_SPOT!$B$2 * DiscreteBarrier_SPOT!$E$5) * (DiscreteBarrier_SPOT!$C$8 * DiscreteBarrier!AH20 + (1 - DiscreteBarrier_SPOT!$C$8) * DiscreteBarrier!AH21)</f>
        <v>1.2398587913841226</v>
      </c>
      <c r="AH20">
        <f>EXP(-DiscreteBarrier_SPOT!$B$2 * DiscreteBarrier_SPOT!$E$5) * (DiscreteBarrier_SPOT!$C$8 * DiscreteBarrier!AI20 + (1 - DiscreteBarrier_SPOT!$C$8) * DiscreteBarrier!AI21)</f>
        <v>1.7527211699148046</v>
      </c>
      <c r="AI20">
        <f>EXP(-DiscreteBarrier_SPOT!$B$2 * DiscreteBarrier_SPOT!$E$5) * (DiscreteBarrier_SPOT!$C$8 * DiscreteBarrier!AJ20 + (1 - DiscreteBarrier_SPOT!$C$8) * DiscreteBarrier!AJ21)</f>
        <v>2.4236371376627321</v>
      </c>
      <c r="AJ20">
        <f>EXP(-DiscreteBarrier_SPOT!$B$2 * DiscreteBarrier_SPOT!$E$5) * (DiscreteBarrier_SPOT!$C$8 * DiscreteBarrier!AK20 + (1 - DiscreteBarrier_SPOT!$C$8) * DiscreteBarrier!AK21)</f>
        <v>3.27456579494303</v>
      </c>
      <c r="AK20">
        <f>EXP(-DiscreteBarrier_SPOT!$B$2 * DiscreteBarrier_SPOT!$E$5) * (DiscreteBarrier_SPOT!$C$8 * DiscreteBarrier!AL20 + (1 - DiscreteBarrier_SPOT!$C$8) * DiscreteBarrier!AL21)</f>
        <v>4.3208729972163926</v>
      </c>
      <c r="AL20">
        <f>EXP(-DiscreteBarrier_SPOT!$B$2 * DiscreteBarrier_SPOT!$E$5) * (DiscreteBarrier_SPOT!$C$8 * DiscreteBarrier!AM20 + (1 - DiscreteBarrier_SPOT!$C$8) * DiscreteBarrier!AM21)</f>
        <v>5.5708870134370905</v>
      </c>
      <c r="AM20">
        <f>EXP(-DiscreteBarrier_SPOT!$B$2 * DiscreteBarrier_SPOT!$E$5) * (DiscreteBarrier_SPOT!$C$8 * DiscreteBarrier!AN20 + (1 - DiscreteBarrier_SPOT!$C$8) * DiscreteBarrier!AN21)</f>
        <v>7.0276287830752828</v>
      </c>
      <c r="AN20">
        <f>EXP(-DiscreteBarrier_SPOT!$B$2 * DiscreteBarrier_SPOT!$E$5) * (DiscreteBarrier_SPOT!$C$8 * DiscreteBarrier!AO20 + (1 - DiscreteBarrier_SPOT!$C$8) * DiscreteBarrier!AO21)</f>
        <v>8.6868731329514493</v>
      </c>
      <c r="AO20">
        <f>EXP(-DiscreteBarrier_SPOT!$B$2 * DiscreteBarrier_SPOT!$E$5) * (DiscreteBarrier_SPOT!$C$8 * DiscreteBarrier!AP20 + (1 - DiscreteBarrier_SPOT!$C$8) * DiscreteBarrier!AP21)</f>
        <v>10.521953345496515</v>
      </c>
      <c r="AP20">
        <f>IF(DiscreteBarrier_SPOT!AP27&lt;=DiscreteBarrier_SPOT!$B$5,0,EXP(-DiscreteBarrier_SPOT!$B$2*DiscreteBarrier_SPOT!$E$5)*(DiscreteBarrier_SPOT!$C$8*DiscreteBarrier!AQ20+(1-DiscreteBarrier_SPOT!$C$8)*DiscreteBarrier!AQ21))</f>
        <v>12.496019407669161</v>
      </c>
      <c r="AQ20">
        <f>EXP(-DiscreteBarrier_SPOT!$B$2 * DiscreteBarrier_SPOT!$E$5) * (DiscreteBarrier_SPOT!$C$8 * DiscreteBarrier!AR20 + (1 - DiscreteBarrier_SPOT!$C$8) * DiscreteBarrier!AR21)</f>
        <v>14.569822831441341</v>
      </c>
      <c r="AR20">
        <f>EXP(-DiscreteBarrier_SPOT!$B$2 * DiscreteBarrier_SPOT!$E$5) * (DiscreteBarrier_SPOT!$C$8 * DiscreteBarrier!AS20 + (1 - DiscreteBarrier_SPOT!$C$8) * DiscreteBarrier!AS21)</f>
        <v>16.71098913931726</v>
      </c>
      <c r="AS20">
        <f>EXP(-DiscreteBarrier_SPOT!$B$2 * DiscreteBarrier_SPOT!$E$5) * (DiscreteBarrier_SPOT!$C$8 * DiscreteBarrier!AT20 + (1 - DiscreteBarrier_SPOT!$C$8) * DiscreteBarrier!AT21)</f>
        <v>18.900566015616064</v>
      </c>
      <c r="AT20">
        <f>EXP(-DiscreteBarrier_SPOT!$B$2 * DiscreteBarrier_SPOT!$E$5) * (DiscreteBarrier_SPOT!$C$8 * DiscreteBarrier!AU20 + (1 - DiscreteBarrier_SPOT!$C$8) * DiscreteBarrier!AU21)</f>
        <v>21.132831762527712</v>
      </c>
      <c r="AU20">
        <f>EXP(-DiscreteBarrier_SPOT!$B$2 * DiscreteBarrier_SPOT!$E$5) * (DiscreteBarrier_SPOT!$C$8 * DiscreteBarrier!AV20 + (1 - DiscreteBarrier_SPOT!$C$8) * DiscreteBarrier!AV21)</f>
        <v>23.408604376486078</v>
      </c>
      <c r="AV20">
        <f>EXP(-DiscreteBarrier_SPOT!$B$2 * DiscreteBarrier_SPOT!$E$5) * (DiscreteBarrier_SPOT!$C$8 * DiscreteBarrier!AW20 + (1 - DiscreteBarrier_SPOT!$C$8) * DiscreteBarrier!AW21)</f>
        <v>25.728717522610861</v>
      </c>
      <c r="AW20">
        <f>EXP(-DiscreteBarrier_SPOT!$B$2 * DiscreteBarrier_SPOT!$E$5) * (DiscreteBarrier_SPOT!$C$8 * DiscreteBarrier!AX20 + (1 - DiscreteBarrier_SPOT!$C$8) * DiscreteBarrier!AX21)</f>
        <v>28.094020834838339</v>
      </c>
      <c r="AX20">
        <f>EXP(-DiscreteBarrier_SPOT!$B$2 * DiscreteBarrier_SPOT!$E$5) * (DiscreteBarrier_SPOT!$C$8 * DiscreteBarrier!AY20 + (1 - DiscreteBarrier_SPOT!$C$8) * DiscreteBarrier!AY21)</f>
        <v>30.505380221801055</v>
      </c>
      <c r="AY20">
        <f>EXP(-DiscreteBarrier_SPOT!$B$2 * DiscreteBarrier_SPOT!$E$5) * (DiscreteBarrier_SPOT!$C$8 * DiscreteBarrier!AZ20 + (1 - DiscreteBarrier_SPOT!$C$8) * DiscreteBarrier!AZ21)</f>
        <v>32.963678178566568</v>
      </c>
      <c r="AZ20">
        <f>MAX(DiscreteBarrier_SPOT!AZ27 - DiscreteBarrier_SPOT!$A$5, 0)</f>
        <v>35.469814104347535</v>
      </c>
    </row>
    <row r="21" spans="1:52" x14ac:dyDescent="0.2">
      <c r="A21">
        <v>18</v>
      </c>
      <c r="T21">
        <f>EXP(-DiscreteBarrier_SPOT!$B$2 * DiscreteBarrier_SPOT!$E$5) * (DiscreteBarrier_SPOT!$C$8 * DiscreteBarrier!U21 + (1 - DiscreteBarrier_SPOT!$C$8) * DiscreteBarrier!U22)</f>
        <v>0</v>
      </c>
      <c r="U21">
        <f>EXP(-DiscreteBarrier_SPOT!$B$2 * DiscreteBarrier_SPOT!$E$5) * (DiscreteBarrier_SPOT!$C$8 * DiscreteBarrier!V21 + (1 - DiscreteBarrier_SPOT!$C$8) * DiscreteBarrier!V22)</f>
        <v>0</v>
      </c>
      <c r="V21">
        <f>IF(DiscreteBarrier_SPOT!V28&lt;=DiscreteBarrier_SPOT!$B$5,0,EXP(-DiscreteBarrier_SPOT!$B$2*DiscreteBarrier_SPOT!$E$5)*(DiscreteBarrier_SPOT!$C$8*DiscreteBarrier!W21+(1-DiscreteBarrier_SPOT!$C$8)*DiscreteBarrier!W22))</f>
        <v>0</v>
      </c>
      <c r="W21">
        <f>EXP(-DiscreteBarrier_SPOT!$B$2 * DiscreteBarrier_SPOT!$E$5) * (DiscreteBarrier_SPOT!$C$8 * DiscreteBarrier!X21 + (1 - DiscreteBarrier_SPOT!$C$8) * DiscreteBarrier!X22)</f>
        <v>0</v>
      </c>
      <c r="X21">
        <f>EXP(-DiscreteBarrier_SPOT!$B$2 * DiscreteBarrier_SPOT!$E$5) * (DiscreteBarrier_SPOT!$C$8 * DiscreteBarrier!Y21 + (1 - DiscreteBarrier_SPOT!$C$8) * DiscreteBarrier!Y22)</f>
        <v>0</v>
      </c>
      <c r="Y21">
        <f>EXP(-DiscreteBarrier_SPOT!$B$2 * DiscreteBarrier_SPOT!$E$5) * (DiscreteBarrier_SPOT!$C$8 * DiscreteBarrier!Z21 + (1 - DiscreteBarrier_SPOT!$C$8) * DiscreteBarrier!Z22)</f>
        <v>0</v>
      </c>
      <c r="Z21">
        <f>EXP(-DiscreteBarrier_SPOT!$B$2 * DiscreteBarrier_SPOT!$E$5) * (DiscreteBarrier_SPOT!$C$8 * DiscreteBarrier!AA21 + (1 - DiscreteBarrier_SPOT!$C$8) * DiscreteBarrier!AA22)</f>
        <v>0</v>
      </c>
      <c r="AA21">
        <f>EXP(-DiscreteBarrier_SPOT!$B$2 * DiscreteBarrier_SPOT!$E$5) * (DiscreteBarrier_SPOT!$C$8 * DiscreteBarrier!AB21 + (1 - DiscreteBarrier_SPOT!$C$8) * DiscreteBarrier!AB22)</f>
        <v>0</v>
      </c>
      <c r="AB21">
        <f>EXP(-DiscreteBarrier_SPOT!$B$2 * DiscreteBarrier_SPOT!$E$5) * (DiscreteBarrier_SPOT!$C$8 * DiscreteBarrier!AC21 + (1 - DiscreteBarrier_SPOT!$C$8) * DiscreteBarrier!AC22)</f>
        <v>0</v>
      </c>
      <c r="AC21">
        <f>EXP(-DiscreteBarrier_SPOT!$B$2 * DiscreteBarrier_SPOT!$E$5) * (DiscreteBarrier_SPOT!$C$8 * DiscreteBarrier!AD21 + (1 - DiscreteBarrier_SPOT!$C$8) * DiscreteBarrier!AD22)</f>
        <v>0</v>
      </c>
      <c r="AD21">
        <f>EXP(-DiscreteBarrier_SPOT!$B$2 * DiscreteBarrier_SPOT!$E$5) * (DiscreteBarrier_SPOT!$C$8 * DiscreteBarrier!AE21 + (1 - DiscreteBarrier_SPOT!$C$8) * DiscreteBarrier!AE22)</f>
        <v>0</v>
      </c>
      <c r="AE21">
        <f>EXP(-DiscreteBarrier_SPOT!$B$2 * DiscreteBarrier_SPOT!$E$5) * (DiscreteBarrier_SPOT!$C$8 * DiscreteBarrier!AF21 + (1 - DiscreteBarrier_SPOT!$C$8) * DiscreteBarrier!AF22)</f>
        <v>0</v>
      </c>
      <c r="AF21">
        <f>IF(DiscreteBarrier_SPOT!AF28&lt;=DiscreteBarrier_SPOT!$B$5,0,EXP(-DiscreteBarrier_SPOT!$B$2*DiscreteBarrier_SPOT!$E$5)*(DiscreteBarrier_SPOT!$C$8*DiscreteBarrier!AG21+(1-DiscreteBarrier_SPOT!$C$8)*DiscreteBarrier!AG22))</f>
        <v>0</v>
      </c>
      <c r="AG21">
        <f>EXP(-DiscreteBarrier_SPOT!$B$2 * DiscreteBarrier_SPOT!$E$5) * (DiscreteBarrier_SPOT!$C$8 * DiscreteBarrier!AH21 + (1 - DiscreteBarrier_SPOT!$C$8) * DiscreteBarrier!AH22)</f>
        <v>0.47026264913197746</v>
      </c>
      <c r="AH21">
        <f>EXP(-DiscreteBarrier_SPOT!$B$2 * DiscreteBarrier_SPOT!$E$5) * (DiscreteBarrier_SPOT!$C$8 * DiscreteBarrier!AI21 + (1 - DiscreteBarrier_SPOT!$C$8) * DiscreteBarrier!AI22)</f>
        <v>0.71596392389265284</v>
      </c>
      <c r="AI21">
        <f>EXP(-DiscreteBarrier_SPOT!$B$2 * DiscreteBarrier_SPOT!$E$5) * (DiscreteBarrier_SPOT!$C$8 * DiscreteBarrier!AJ21 + (1 - DiscreteBarrier_SPOT!$C$8) * DiscreteBarrier!AJ22)</f>
        <v>1.0674785875643982</v>
      </c>
      <c r="AJ21">
        <f>EXP(-DiscreteBarrier_SPOT!$B$2 * DiscreteBarrier_SPOT!$E$5) * (DiscreteBarrier_SPOT!$C$8 * DiscreteBarrier!AK21 + (1 - DiscreteBarrier_SPOT!$C$8) * DiscreteBarrier!AK22)</f>
        <v>1.5547003406757778</v>
      </c>
      <c r="AK21">
        <f>EXP(-DiscreteBarrier_SPOT!$B$2 * DiscreteBarrier_SPOT!$E$5) * (DiscreteBarrier_SPOT!$C$8 * DiscreteBarrier!AL21 + (1 - DiscreteBarrier_SPOT!$C$8) * DiscreteBarrier!AL22)</f>
        <v>2.2063540402910324</v>
      </c>
      <c r="AL21">
        <f>EXP(-DiscreteBarrier_SPOT!$B$2 * DiscreteBarrier_SPOT!$E$5) * (DiscreteBarrier_SPOT!$C$8 * DiscreteBarrier!AM21 + (1 - DiscreteBarrier_SPOT!$C$8) * DiscreteBarrier!AM22)</f>
        <v>3.045020730837837</v>
      </c>
      <c r="AM21">
        <f>EXP(-DiscreteBarrier_SPOT!$B$2 * DiscreteBarrier_SPOT!$E$5) * (DiscreteBarrier_SPOT!$C$8 * DiscreteBarrier!AN21 + (1 - DiscreteBarrier_SPOT!$C$8) * DiscreteBarrier!AN22)</f>
        <v>4.0844673090496642</v>
      </c>
      <c r="AN21">
        <f>EXP(-DiscreteBarrier_SPOT!$B$2 * DiscreteBarrier_SPOT!$E$5) * (DiscreteBarrier_SPOT!$C$8 * DiscreteBarrier!AO21 + (1 - DiscreteBarrier_SPOT!$C$8) * DiscreteBarrier!AO22)</f>
        <v>5.3351333295263474</v>
      </c>
      <c r="AO21">
        <f>EXP(-DiscreteBarrier_SPOT!$B$2 * DiscreteBarrier_SPOT!$E$5) * (DiscreteBarrier_SPOT!$C$8 * DiscreteBarrier!AP21 + (1 - DiscreteBarrier_SPOT!$C$8) * DiscreteBarrier!AP22)</f>
        <v>6.8157584169770864</v>
      </c>
      <c r="AP21">
        <f>IF(DiscreteBarrier_SPOT!AP28&lt;=DiscreteBarrier_SPOT!$B$5,0,EXP(-DiscreteBarrier_SPOT!$B$2*DiscreteBarrier_SPOT!$E$5)*(DiscreteBarrier_SPOT!$C$8*DiscreteBarrier!AQ21+(1-DiscreteBarrier_SPOT!$C$8)*DiscreteBarrier!AQ22))</f>
        <v>8.5100765500379136</v>
      </c>
      <c r="AQ21">
        <f>EXP(-DiscreteBarrier_SPOT!$B$2 * DiscreteBarrier_SPOT!$E$5) * (DiscreteBarrier_SPOT!$C$8 * DiscreteBarrier!AR21 + (1 - DiscreteBarrier_SPOT!$C$8) * DiscreteBarrier!AR22)</f>
        <v>10.383662647850963</v>
      </c>
      <c r="AR21">
        <f>EXP(-DiscreteBarrier_SPOT!$B$2 * DiscreteBarrier_SPOT!$E$5) * (DiscreteBarrier_SPOT!$C$8 * DiscreteBarrier!AS21 + (1 - DiscreteBarrier_SPOT!$C$8) * DiscreteBarrier!AS22)</f>
        <v>12.390201114141242</v>
      </c>
      <c r="AS21">
        <f>EXP(-DiscreteBarrier_SPOT!$B$2 * DiscreteBarrier_SPOT!$E$5) * (DiscreteBarrier_SPOT!$C$8 * DiscreteBarrier!AT21 + (1 - DiscreteBarrier_SPOT!$C$8) * DiscreteBarrier!AT22)</f>
        <v>14.483554100103422</v>
      </c>
      <c r="AT21">
        <f>EXP(-DiscreteBarrier_SPOT!$B$2 * DiscreteBarrier_SPOT!$E$5) * (DiscreteBarrier_SPOT!$C$8 * DiscreteBarrier!AU21 + (1 - DiscreteBarrier_SPOT!$C$8) * DiscreteBarrier!AU22)</f>
        <v>16.631212823882358</v>
      </c>
      <c r="AU21">
        <f>EXP(-DiscreteBarrier_SPOT!$B$2 * DiscreteBarrier_SPOT!$E$5) * (DiscreteBarrier_SPOT!$C$8 * DiscreteBarrier!AV21 + (1 - DiscreteBarrier_SPOT!$C$8) * DiscreteBarrier!AV22)</f>
        <v>18.820757783272033</v>
      </c>
      <c r="AV21">
        <f>EXP(-DiscreteBarrier_SPOT!$B$2 * DiscreteBarrier_SPOT!$E$5) * (DiscreteBarrier_SPOT!$C$8 * DiscreteBarrier!AW21 + (1 - DiscreteBarrier_SPOT!$C$8) * DiscreteBarrier!AW22)</f>
        <v>21.05299160050523</v>
      </c>
      <c r="AW21">
        <f>EXP(-DiscreteBarrier_SPOT!$B$2 * DiscreteBarrier_SPOT!$E$5) * (DiscreteBarrier_SPOT!$C$8 * DiscreteBarrier!AX21 + (1 - DiscreteBarrier_SPOT!$C$8) * DiscreteBarrier!AX22)</f>
        <v>23.328732272010718</v>
      </c>
      <c r="AX21">
        <f>EXP(-DiscreteBarrier_SPOT!$B$2 * DiscreteBarrier_SPOT!$E$5) * (DiscreteBarrier_SPOT!$C$8 * DiscreteBarrier!AY21 + (1 - DiscreteBarrier_SPOT!$C$8) * DiscreteBarrier!AY22)</f>
        <v>25.648813462903092</v>
      </c>
      <c r="AY21">
        <f>EXP(-DiscreteBarrier_SPOT!$B$2 * DiscreteBarrier_SPOT!$E$5) * (DiscreteBarrier_SPOT!$C$8 * DiscreteBarrier!AZ21 + (1 - DiscreteBarrier_SPOT!$C$8) * DiscreteBarrier!AZ22)</f>
        <v>28.014084807113512</v>
      </c>
      <c r="AZ21">
        <f>MAX(DiscreteBarrier_SPOT!AZ28 - DiscreteBarrier_SPOT!$A$5, 0)</f>
        <v>30.425412213269396</v>
      </c>
    </row>
    <row r="22" spans="1:52" x14ac:dyDescent="0.2">
      <c r="A22">
        <v>19</v>
      </c>
      <c r="U22">
        <f>EXP(-DiscreteBarrier_SPOT!$B$2 * DiscreteBarrier_SPOT!$E$5) * (DiscreteBarrier_SPOT!$C$8 * DiscreteBarrier!V22 + (1 - DiscreteBarrier_SPOT!$C$8) * DiscreteBarrier!V23)</f>
        <v>0</v>
      </c>
      <c r="V22">
        <f>IF(DiscreteBarrier_SPOT!V29&lt;=DiscreteBarrier_SPOT!$B$5,0,EXP(-DiscreteBarrier_SPOT!$B$2*DiscreteBarrier_SPOT!$E$5)*(DiscreteBarrier_SPOT!$C$8*DiscreteBarrier!W22+(1-DiscreteBarrier_SPOT!$C$8)*DiscreteBarrier!W23))</f>
        <v>0</v>
      </c>
      <c r="W22">
        <f>EXP(-DiscreteBarrier_SPOT!$B$2 * DiscreteBarrier_SPOT!$E$5) * (DiscreteBarrier_SPOT!$C$8 * DiscreteBarrier!X22 + (1 - DiscreteBarrier_SPOT!$C$8) * DiscreteBarrier!X23)</f>
        <v>0</v>
      </c>
      <c r="X22">
        <f>EXP(-DiscreteBarrier_SPOT!$B$2 * DiscreteBarrier_SPOT!$E$5) * (DiscreteBarrier_SPOT!$C$8 * DiscreteBarrier!Y22 + (1 - DiscreteBarrier_SPOT!$C$8) * DiscreteBarrier!Y23)</f>
        <v>0</v>
      </c>
      <c r="Y22">
        <f>EXP(-DiscreteBarrier_SPOT!$B$2 * DiscreteBarrier_SPOT!$E$5) * (DiscreteBarrier_SPOT!$C$8 * DiscreteBarrier!Z22 + (1 - DiscreteBarrier_SPOT!$C$8) * DiscreteBarrier!Z23)</f>
        <v>0</v>
      </c>
      <c r="Z22">
        <f>EXP(-DiscreteBarrier_SPOT!$B$2 * DiscreteBarrier_SPOT!$E$5) * (DiscreteBarrier_SPOT!$C$8 * DiscreteBarrier!AA22 + (1 - DiscreteBarrier_SPOT!$C$8) * DiscreteBarrier!AA23)</f>
        <v>0</v>
      </c>
      <c r="AA22">
        <f>EXP(-DiscreteBarrier_SPOT!$B$2 * DiscreteBarrier_SPOT!$E$5) * (DiscreteBarrier_SPOT!$C$8 * DiscreteBarrier!AB22 + (1 - DiscreteBarrier_SPOT!$C$8) * DiscreteBarrier!AB23)</f>
        <v>0</v>
      </c>
      <c r="AB22">
        <f>EXP(-DiscreteBarrier_SPOT!$B$2 * DiscreteBarrier_SPOT!$E$5) * (DiscreteBarrier_SPOT!$C$8 * DiscreteBarrier!AC22 + (1 - DiscreteBarrier_SPOT!$C$8) * DiscreteBarrier!AC23)</f>
        <v>0</v>
      </c>
      <c r="AC22">
        <f>EXP(-DiscreteBarrier_SPOT!$B$2 * DiscreteBarrier_SPOT!$E$5) * (DiscreteBarrier_SPOT!$C$8 * DiscreteBarrier!AD22 + (1 - DiscreteBarrier_SPOT!$C$8) * DiscreteBarrier!AD23)</f>
        <v>0</v>
      </c>
      <c r="AD22">
        <f>EXP(-DiscreteBarrier_SPOT!$B$2 * DiscreteBarrier_SPOT!$E$5) * (DiscreteBarrier_SPOT!$C$8 * DiscreteBarrier!AE22 + (1 - DiscreteBarrier_SPOT!$C$8) * DiscreteBarrier!AE23)</f>
        <v>0</v>
      </c>
      <c r="AE22">
        <f>EXP(-DiscreteBarrier_SPOT!$B$2 * DiscreteBarrier_SPOT!$E$5) * (DiscreteBarrier_SPOT!$C$8 * DiscreteBarrier!AF22 + (1 - DiscreteBarrier_SPOT!$C$8) * DiscreteBarrier!AF23)</f>
        <v>0</v>
      </c>
      <c r="AF22">
        <f>IF(DiscreteBarrier_SPOT!AF29&lt;=DiscreteBarrier_SPOT!$B$5,0,EXP(-DiscreteBarrier_SPOT!$B$2*DiscreteBarrier_SPOT!$E$5)*(DiscreteBarrier_SPOT!$C$8*DiscreteBarrier!AG22+(1-DiscreteBarrier_SPOT!$C$8)*DiscreteBarrier!AG23))</f>
        <v>0</v>
      </c>
      <c r="AG22">
        <f>EXP(-DiscreteBarrier_SPOT!$B$2 * DiscreteBarrier_SPOT!$E$5) * (DiscreteBarrier_SPOT!$C$8 * DiscreteBarrier!AH22 + (1 - DiscreteBarrier_SPOT!$C$8) * DiscreteBarrier!AH23)</f>
        <v>0.13246427838390262</v>
      </c>
      <c r="AH22">
        <f>EXP(-DiscreteBarrier_SPOT!$B$2 * DiscreteBarrier_SPOT!$E$5) * (DiscreteBarrier_SPOT!$C$8 * DiscreteBarrier!AI22 + (1 - DiscreteBarrier_SPOT!$C$8) * DiscreteBarrier!AI23)</f>
        <v>0.21917578446726882</v>
      </c>
      <c r="AI22">
        <f>EXP(-DiscreteBarrier_SPOT!$B$2 * DiscreteBarrier_SPOT!$E$5) * (DiscreteBarrier_SPOT!$C$8 * DiscreteBarrier!AJ22 + (1 - DiscreteBarrier_SPOT!$C$8) * DiscreteBarrier!AJ23)</f>
        <v>0.35677927442018692</v>
      </c>
      <c r="AJ22">
        <f>EXP(-DiscreteBarrier_SPOT!$B$2 * DiscreteBarrier_SPOT!$E$5) * (DiscreteBarrier_SPOT!$C$8 * DiscreteBarrier!AK22 + (1 - DiscreteBarrier_SPOT!$C$8) * DiscreteBarrier!AK23)</f>
        <v>0.56968654747943026</v>
      </c>
      <c r="AK22">
        <f>EXP(-DiscreteBarrier_SPOT!$B$2 * DiscreteBarrier_SPOT!$E$5) * (DiscreteBarrier_SPOT!$C$8 * DiscreteBarrier!AL22 + (1 - DiscreteBarrier_SPOT!$C$8) * DiscreteBarrier!AL23)</f>
        <v>0.8890117793071276</v>
      </c>
      <c r="AL22">
        <f>EXP(-DiscreteBarrier_SPOT!$B$2 * DiscreteBarrier_SPOT!$E$5) * (DiscreteBarrier_SPOT!$C$8 * DiscreteBarrier!AM22 + (1 - DiscreteBarrier_SPOT!$C$8) * DiscreteBarrier!AM23)</f>
        <v>1.3497910811208151</v>
      </c>
      <c r="AM22">
        <f>EXP(-DiscreteBarrier_SPOT!$B$2 * DiscreteBarrier_SPOT!$E$5) * (DiscreteBarrier_SPOT!$C$8 * DiscreteBarrier!AN22 + (1 - DiscreteBarrier_SPOT!$C$8) * DiscreteBarrier!AN23)</f>
        <v>1.9836447821451548</v>
      </c>
      <c r="AN22">
        <f>EXP(-DiscreteBarrier_SPOT!$B$2 * DiscreteBarrier_SPOT!$E$5) * (DiscreteBarrier_SPOT!$C$8 * DiscreteBarrier!AO22 + (1 - DiscreteBarrier_SPOT!$C$8) * DiscreteBarrier!AO23)</f>
        <v>2.8077563546410258</v>
      </c>
      <c r="AO22">
        <f>EXP(-DiscreteBarrier_SPOT!$B$2 * DiscreteBarrier_SPOT!$E$5) * (DiscreteBarrier_SPOT!$C$8 * DiscreteBarrier!AP22 + (1 - DiscreteBarrier_SPOT!$C$8) * DiscreteBarrier!AP23)</f>
        <v>3.8240789425368127</v>
      </c>
      <c r="AP22">
        <f>IF(DiscreteBarrier_SPOT!AP29&lt;=DiscreteBarrier_SPOT!$B$5,0,EXP(-DiscreteBarrier_SPOT!$B$2*DiscreteBarrier_SPOT!$E$5)*(DiscreteBarrier_SPOT!$C$8*DiscreteBarrier!AQ22+(1-DiscreteBarrier_SPOT!$C$8)*DiscreteBarrier!AQ23))</f>
        <v>5.0871945244482202</v>
      </c>
      <c r="AQ22">
        <f>EXP(-DiscreteBarrier_SPOT!$B$2 * DiscreteBarrier_SPOT!$E$5) * (DiscreteBarrier_SPOT!$C$8 * DiscreteBarrier!AR22 + (1 - DiscreteBarrier_SPOT!$C$8) * DiscreteBarrier!AR23)</f>
        <v>6.599409139968369</v>
      </c>
      <c r="AR22">
        <f>EXP(-DiscreteBarrier_SPOT!$B$2 * DiscreteBarrier_SPOT!$E$5) * (DiscreteBarrier_SPOT!$C$8 * DiscreteBarrier!AS22 + (1 - DiscreteBarrier_SPOT!$C$8) * DiscreteBarrier!AS23)</f>
        <v>8.338439409852489</v>
      </c>
      <c r="AS22">
        <f>EXP(-DiscreteBarrier_SPOT!$B$2 * DiscreteBarrier_SPOT!$E$5) * (DiscreteBarrier_SPOT!$C$8 * DiscreteBarrier!AT22 + (1 - DiscreteBarrier_SPOT!$C$8) * DiscreteBarrier!AT23)</f>
        <v>10.257750324090683</v>
      </c>
      <c r="AT22">
        <f>EXP(-DiscreteBarrier_SPOT!$B$2 * DiscreteBarrier_SPOT!$E$5) * (DiscreteBarrier_SPOT!$C$8 * DiscreteBarrier!AU22 + (1 - DiscreteBarrier_SPOT!$C$8) * DiscreteBarrier!AU23)</f>
        <v>12.297217759508543</v>
      </c>
      <c r="AU22">
        <f>EXP(-DiscreteBarrier_SPOT!$B$2 * DiscreteBarrier_SPOT!$E$5) * (DiscreteBarrier_SPOT!$C$8 * DiscreteBarrier!AV22 + (1 - DiscreteBarrier_SPOT!$C$8) * DiscreteBarrier!AV23)</f>
        <v>14.403745867759392</v>
      </c>
      <c r="AV22">
        <f>EXP(-DiscreteBarrier_SPOT!$B$2 * DiscreteBarrier_SPOT!$E$5) * (DiscreteBarrier_SPOT!$C$8 * DiscreteBarrier!AW22 + (1 - DiscreteBarrier_SPOT!$C$8) * DiscreteBarrier!AW23)</f>
        <v>16.55137266185988</v>
      </c>
      <c r="AW22">
        <f>EXP(-DiscreteBarrier_SPOT!$B$2 * DiscreteBarrier_SPOT!$E$5) * (DiscreteBarrier_SPOT!$C$8 * DiscreteBarrier!AX22 + (1 - DiscreteBarrier_SPOT!$C$8) * DiscreteBarrier!AX23)</f>
        <v>18.74088567879668</v>
      </c>
      <c r="AX22">
        <f>EXP(-DiscreteBarrier_SPOT!$B$2 * DiscreteBarrier_SPOT!$E$5) * (DiscreteBarrier_SPOT!$C$8 * DiscreteBarrier!AY22 + (1 - DiscreteBarrier_SPOT!$C$8) * DiscreteBarrier!AY23)</f>
        <v>20.973087540797462</v>
      </c>
      <c r="AY22">
        <f>EXP(-DiscreteBarrier_SPOT!$B$2 * DiscreteBarrier_SPOT!$E$5) * (DiscreteBarrier_SPOT!$C$8 * DiscreteBarrier!AZ22 + (1 - DiscreteBarrier_SPOT!$C$8) * DiscreteBarrier!AZ23)</f>
        <v>23.248796244285892</v>
      </c>
      <c r="AZ22">
        <f>MAX(DiscreteBarrier_SPOT!AZ29 - DiscreteBarrier_SPOT!$A$5, 0)</f>
        <v>25.568845454371441</v>
      </c>
    </row>
    <row r="23" spans="1:52" x14ac:dyDescent="0.2">
      <c r="A23">
        <v>20</v>
      </c>
      <c r="V23">
        <f>IF(DiscreteBarrier_SPOT!V30&lt;=DiscreteBarrier_SPOT!$B$5,0,EXP(-DiscreteBarrier_SPOT!$B$2*DiscreteBarrier_SPOT!$E$5)*(DiscreteBarrier_SPOT!$C$8*DiscreteBarrier!W23+(1-DiscreteBarrier_SPOT!$C$8)*DiscreteBarrier!W24))</f>
        <v>0</v>
      </c>
      <c r="W23">
        <f>EXP(-DiscreteBarrier_SPOT!$B$2 * DiscreteBarrier_SPOT!$E$5) * (DiscreteBarrier_SPOT!$C$8 * DiscreteBarrier!X23 + (1 - DiscreteBarrier_SPOT!$C$8) * DiscreteBarrier!X24)</f>
        <v>0</v>
      </c>
      <c r="X23">
        <f>EXP(-DiscreteBarrier_SPOT!$B$2 * DiscreteBarrier_SPOT!$E$5) * (DiscreteBarrier_SPOT!$C$8 * DiscreteBarrier!Y23 + (1 - DiscreteBarrier_SPOT!$C$8) * DiscreteBarrier!Y24)</f>
        <v>0</v>
      </c>
      <c r="Y23">
        <f>EXP(-DiscreteBarrier_SPOT!$B$2 * DiscreteBarrier_SPOT!$E$5) * (DiscreteBarrier_SPOT!$C$8 * DiscreteBarrier!Z23 + (1 - DiscreteBarrier_SPOT!$C$8) * DiscreteBarrier!Z24)</f>
        <v>0</v>
      </c>
      <c r="Z23">
        <f>EXP(-DiscreteBarrier_SPOT!$B$2 * DiscreteBarrier_SPOT!$E$5) * (DiscreteBarrier_SPOT!$C$8 * DiscreteBarrier!AA23 + (1 - DiscreteBarrier_SPOT!$C$8) * DiscreteBarrier!AA24)</f>
        <v>0</v>
      </c>
      <c r="AA23">
        <f>EXP(-DiscreteBarrier_SPOT!$B$2 * DiscreteBarrier_SPOT!$E$5) * (DiscreteBarrier_SPOT!$C$8 * DiscreteBarrier!AB23 + (1 - DiscreteBarrier_SPOT!$C$8) * DiscreteBarrier!AB24)</f>
        <v>0</v>
      </c>
      <c r="AB23">
        <f>EXP(-DiscreteBarrier_SPOT!$B$2 * DiscreteBarrier_SPOT!$E$5) * (DiscreteBarrier_SPOT!$C$8 * DiscreteBarrier!AC23 + (1 - DiscreteBarrier_SPOT!$C$8) * DiscreteBarrier!AC24)</f>
        <v>0</v>
      </c>
      <c r="AC23">
        <f>EXP(-DiscreteBarrier_SPOT!$B$2 * DiscreteBarrier_SPOT!$E$5) * (DiscreteBarrier_SPOT!$C$8 * DiscreteBarrier!AD23 + (1 - DiscreteBarrier_SPOT!$C$8) * DiscreteBarrier!AD24)</f>
        <v>0</v>
      </c>
      <c r="AD23">
        <f>EXP(-DiscreteBarrier_SPOT!$B$2 * DiscreteBarrier_SPOT!$E$5) * (DiscreteBarrier_SPOT!$C$8 * DiscreteBarrier!AE23 + (1 - DiscreteBarrier_SPOT!$C$8) * DiscreteBarrier!AE24)</f>
        <v>0</v>
      </c>
      <c r="AE23">
        <f>EXP(-DiscreteBarrier_SPOT!$B$2 * DiscreteBarrier_SPOT!$E$5) * (DiscreteBarrier_SPOT!$C$8 * DiscreteBarrier!AF23 + (1 - DiscreteBarrier_SPOT!$C$8) * DiscreteBarrier!AF24)</f>
        <v>0</v>
      </c>
      <c r="AF23">
        <f>IF(DiscreteBarrier_SPOT!AF30&lt;=DiscreteBarrier_SPOT!$B$5,0,EXP(-DiscreteBarrier_SPOT!$B$2*DiscreteBarrier_SPOT!$E$5)*(DiscreteBarrier_SPOT!$C$8*DiscreteBarrier!AG23+(1-DiscreteBarrier_SPOT!$C$8)*DiscreteBarrier!AG24))</f>
        <v>0</v>
      </c>
      <c r="AG23">
        <f>EXP(-DiscreteBarrier_SPOT!$B$2 * DiscreteBarrier_SPOT!$E$5) * (DiscreteBarrier_SPOT!$C$8 * DiscreteBarrier!AH23 + (1 - DiscreteBarrier_SPOT!$C$8) * DiscreteBarrier!AH24)</f>
        <v>2.4243551456744745E-2</v>
      </c>
      <c r="AH23">
        <f>EXP(-DiscreteBarrier_SPOT!$B$2 * DiscreteBarrier_SPOT!$E$5) * (DiscreteBarrier_SPOT!$C$8 * DiscreteBarrier!AI23 + (1 - DiscreteBarrier_SPOT!$C$8) * DiscreteBarrier!AI24)</f>
        <v>4.3825001916940623E-2</v>
      </c>
      <c r="AI23">
        <f>EXP(-DiscreteBarrier_SPOT!$B$2 * DiscreteBarrier_SPOT!$E$5) * (DiscreteBarrier_SPOT!$C$8 * DiscreteBarrier!AJ23 + (1 - DiscreteBarrier_SPOT!$C$8) * DiscreteBarrier!AJ24)</f>
        <v>7.8520352419481215E-2</v>
      </c>
      <c r="AJ23">
        <f>EXP(-DiscreteBarrier_SPOT!$B$2 * DiscreteBarrier_SPOT!$E$5) * (DiscreteBarrier_SPOT!$C$8 * DiscreteBarrier!AK23 + (1 - DiscreteBarrier_SPOT!$C$8) * DiscreteBarrier!AK24)</f>
        <v>0.13916417381353025</v>
      </c>
      <c r="AK23">
        <f>EXP(-DiscreteBarrier_SPOT!$B$2 * DiscreteBarrier_SPOT!$E$5) * (DiscreteBarrier_SPOT!$C$8 * DiscreteBarrier!AL23 + (1 - DiscreteBarrier_SPOT!$C$8) * DiscreteBarrier!AL24)</f>
        <v>0.2433283553722039</v>
      </c>
      <c r="AL23">
        <f>EXP(-DiscreteBarrier_SPOT!$B$2 * DiscreteBarrier_SPOT!$E$5) * (DiscreteBarrier_SPOT!$C$8 * DiscreteBarrier!AM23 + (1 - DiscreteBarrier_SPOT!$C$8) * DiscreteBarrier!AM24)</f>
        <v>0.41813828291521349</v>
      </c>
      <c r="AM23">
        <f>EXP(-DiscreteBarrier_SPOT!$B$2 * DiscreteBarrier_SPOT!$E$5) * (DiscreteBarrier_SPOT!$C$8 * DiscreteBarrier!AN23 + (1 - DiscreteBarrier_SPOT!$C$8) * DiscreteBarrier!AN24)</f>
        <v>0.70215437709512807</v>
      </c>
      <c r="AN23">
        <f>EXP(-DiscreteBarrier_SPOT!$B$2 * DiscreteBarrier_SPOT!$E$5) * (DiscreteBarrier_SPOT!$C$8 * DiscreteBarrier!AO23 + (1 - DiscreteBarrier_SPOT!$C$8) * DiscreteBarrier!AO24)</f>
        <v>1.1417982366558552</v>
      </c>
      <c r="AO23">
        <f>EXP(-DiscreteBarrier_SPOT!$B$2 * DiscreteBarrier_SPOT!$E$5) * (DiscreteBarrier_SPOT!$C$8 * DiscreteBarrier!AP23 + (1 - DiscreteBarrier_SPOT!$C$8) * DiscreteBarrier!AP24)</f>
        <v>1.7698550091431091</v>
      </c>
      <c r="AP23">
        <f>IF(DiscreteBarrier_SPOT!AP30&lt;=DiscreteBarrier_SPOT!$B$5,0,EXP(-DiscreteBarrier_SPOT!$B$2*DiscreteBarrier_SPOT!$E$5)*(DiscreteBarrier_SPOT!$C$8*DiscreteBarrier!AQ23+(1-DiscreteBarrier_SPOT!$C$8)*DiscreteBarrier!AQ24))</f>
        <v>2.5344154543675468</v>
      </c>
      <c r="AQ23">
        <f>EXP(-DiscreteBarrier_SPOT!$B$2 * DiscreteBarrier_SPOT!$E$5) * (DiscreteBarrier_SPOT!$C$8 * DiscreteBarrier!AR23 + (1 - DiscreteBarrier_SPOT!$C$8) * DiscreteBarrier!AR24)</f>
        <v>3.5436085253670697</v>
      </c>
      <c r="AR23">
        <f>EXP(-DiscreteBarrier_SPOT!$B$2 * DiscreteBarrier_SPOT!$E$5) * (DiscreteBarrier_SPOT!$C$8 * DiscreteBarrier!AS23 + (1 - DiscreteBarrier_SPOT!$C$8) * DiscreteBarrier!AS24)</f>
        <v>4.8249086292429553</v>
      </c>
      <c r="AS23">
        <f>EXP(-DiscreteBarrier_SPOT!$B$2 * DiscreteBarrier_SPOT!$E$5) * (DiscreteBarrier_SPOT!$C$8 * DiscreteBarrier!AT23 + (1 - DiscreteBarrier_SPOT!$C$8) * DiscreteBarrier!AT24)</f>
        <v>6.3808351323883832</v>
      </c>
      <c r="AT23">
        <f>EXP(-DiscreteBarrier_SPOT!$B$2 * DiscreteBarrier_SPOT!$E$5) * (DiscreteBarrier_SPOT!$C$8 * DiscreteBarrier!AU23 + (1 - DiscreteBarrier_SPOT!$C$8) * DiscreteBarrier!AU24)</f>
        <v>8.1787233844577614</v>
      </c>
      <c r="AU23">
        <f>EXP(-DiscreteBarrier_SPOT!$B$2 * DiscreteBarrier_SPOT!$E$5) * (DiscreteBarrier_SPOT!$C$8 * DiscreteBarrier!AV23 + (1 - DiscreteBarrier_SPOT!$C$8) * DiscreteBarrier!AV24)</f>
        <v>10.151207369493518</v>
      </c>
      <c r="AV23">
        <f>EXP(-DiscreteBarrier_SPOT!$B$2 * DiscreteBarrier_SPOT!$E$5) * (DiscreteBarrier_SPOT!$C$8 * DiscreteBarrier!AW23 + (1 - DiscreteBarrier_SPOT!$C$8) * DiscreteBarrier!AW24)</f>
        <v>12.217377597486063</v>
      </c>
      <c r="AW23">
        <f>EXP(-DiscreteBarrier_SPOT!$B$2 * DiscreteBarrier_SPOT!$E$5) * (DiscreteBarrier_SPOT!$C$8 * DiscreteBarrier!AX23 + (1 - DiscreteBarrier_SPOT!$C$8) * DiscreteBarrier!AX24)</f>
        <v>14.323873763284038</v>
      </c>
      <c r="AX23">
        <f>EXP(-DiscreteBarrier_SPOT!$B$2 * DiscreteBarrier_SPOT!$E$5) * (DiscreteBarrier_SPOT!$C$8 * DiscreteBarrier!AY23 + (1 - DiscreteBarrier_SPOT!$C$8) * DiscreteBarrier!AY24)</f>
        <v>16.471468602152115</v>
      </c>
      <c r="AY23">
        <f>EXP(-DiscreteBarrier_SPOT!$B$2 * DiscreteBarrier_SPOT!$E$5) * (DiscreteBarrier_SPOT!$C$8 * DiscreteBarrier!AZ23 + (1 - DiscreteBarrier_SPOT!$C$8) * DiscreteBarrier!AZ24)</f>
        <v>18.660949651071853</v>
      </c>
      <c r="AZ23">
        <f>MAX(DiscreteBarrier_SPOT!AZ30 - DiscreteBarrier_SPOT!$A$5, 0)</f>
        <v>20.893119532265814</v>
      </c>
    </row>
    <row r="24" spans="1:52" x14ac:dyDescent="0.2">
      <c r="A24">
        <v>21</v>
      </c>
      <c r="W24">
        <f>EXP(-DiscreteBarrier_SPOT!$B$2 * DiscreteBarrier_SPOT!$E$5) * (DiscreteBarrier_SPOT!$C$8 * DiscreteBarrier!X24 + (1 - DiscreteBarrier_SPOT!$C$8) * DiscreteBarrier!X25)</f>
        <v>0</v>
      </c>
      <c r="X24">
        <f>EXP(-DiscreteBarrier_SPOT!$B$2 * DiscreteBarrier_SPOT!$E$5) * (DiscreteBarrier_SPOT!$C$8 * DiscreteBarrier!Y24 + (1 - DiscreteBarrier_SPOT!$C$8) * DiscreteBarrier!Y25)</f>
        <v>0</v>
      </c>
      <c r="Y24">
        <f>EXP(-DiscreteBarrier_SPOT!$B$2 * DiscreteBarrier_SPOT!$E$5) * (DiscreteBarrier_SPOT!$C$8 * DiscreteBarrier!Z24 + (1 - DiscreteBarrier_SPOT!$C$8) * DiscreteBarrier!Z25)</f>
        <v>0</v>
      </c>
      <c r="Z24">
        <f>EXP(-DiscreteBarrier_SPOT!$B$2 * DiscreteBarrier_SPOT!$E$5) * (DiscreteBarrier_SPOT!$C$8 * DiscreteBarrier!AA24 + (1 - DiscreteBarrier_SPOT!$C$8) * DiscreteBarrier!AA25)</f>
        <v>0</v>
      </c>
      <c r="AA24">
        <f>EXP(-DiscreteBarrier_SPOT!$B$2 * DiscreteBarrier_SPOT!$E$5) * (DiscreteBarrier_SPOT!$C$8 * DiscreteBarrier!AB24 + (1 - DiscreteBarrier_SPOT!$C$8) * DiscreteBarrier!AB25)</f>
        <v>0</v>
      </c>
      <c r="AB24">
        <f>EXP(-DiscreteBarrier_SPOT!$B$2 * DiscreteBarrier_SPOT!$E$5) * (DiscreteBarrier_SPOT!$C$8 * DiscreteBarrier!AC24 + (1 - DiscreteBarrier_SPOT!$C$8) * DiscreteBarrier!AC25)</f>
        <v>0</v>
      </c>
      <c r="AC24">
        <f>EXP(-DiscreteBarrier_SPOT!$B$2 * DiscreteBarrier_SPOT!$E$5) * (DiscreteBarrier_SPOT!$C$8 * DiscreteBarrier!AD24 + (1 - DiscreteBarrier_SPOT!$C$8) * DiscreteBarrier!AD25)</f>
        <v>0</v>
      </c>
      <c r="AD24">
        <f>EXP(-DiscreteBarrier_SPOT!$B$2 * DiscreteBarrier_SPOT!$E$5) * (DiscreteBarrier_SPOT!$C$8 * DiscreteBarrier!AE24 + (1 - DiscreteBarrier_SPOT!$C$8) * DiscreteBarrier!AE25)</f>
        <v>0</v>
      </c>
      <c r="AE24">
        <f>EXP(-DiscreteBarrier_SPOT!$B$2 * DiscreteBarrier_SPOT!$E$5) * (DiscreteBarrier_SPOT!$C$8 * DiscreteBarrier!AF24 + (1 - DiscreteBarrier_SPOT!$C$8) * DiscreteBarrier!AF25)</f>
        <v>0</v>
      </c>
      <c r="AF24">
        <f>IF(DiscreteBarrier_SPOT!AF31&lt;=DiscreteBarrier_SPOT!$B$5,0,EXP(-DiscreteBarrier_SPOT!$B$2*DiscreteBarrier_SPOT!$E$5)*(DiscreteBarrier_SPOT!$C$8*DiscreteBarrier!AG24+(1-DiscreteBarrier_SPOT!$C$8)*DiscreteBarrier!AG25))</f>
        <v>0</v>
      </c>
      <c r="AG24">
        <f>EXP(-DiscreteBarrier_SPOT!$B$2 * DiscreteBarrier_SPOT!$E$5) * (DiscreteBarrier_SPOT!$C$8 * DiscreteBarrier!AH24 + (1 - DiscreteBarrier_SPOT!$C$8) * DiscreteBarrier!AH25)</f>
        <v>2.1347189098580598E-3</v>
      </c>
      <c r="AH24">
        <f>EXP(-DiscreteBarrier_SPOT!$B$2 * DiscreteBarrier_SPOT!$E$5) * (DiscreteBarrier_SPOT!$C$8 * DiscreteBarrier!AI24 + (1 - DiscreteBarrier_SPOT!$C$8) * DiscreteBarrier!AI25)</f>
        <v>4.2221760638967458E-3</v>
      </c>
      <c r="AI24">
        <f>EXP(-DiscreteBarrier_SPOT!$B$2 * DiscreteBarrier_SPOT!$E$5) * (DiscreteBarrier_SPOT!$C$8 * DiscreteBarrier!AJ24 + (1 - DiscreteBarrier_SPOT!$C$8) * DiscreteBarrier!AJ25)</f>
        <v>8.3508749710414758E-3</v>
      </c>
      <c r="AJ24">
        <f>EXP(-DiscreteBarrier_SPOT!$B$2 * DiscreteBarrier_SPOT!$E$5) * (DiscreteBarrier_SPOT!$C$8 * DiscreteBarrier!AK24 + (1 - DiscreteBarrier_SPOT!$C$8) * DiscreteBarrier!AK25)</f>
        <v>1.6516865172506556E-2</v>
      </c>
      <c r="AK24">
        <f>EXP(-DiscreteBarrier_SPOT!$B$2 * DiscreteBarrier_SPOT!$E$5) * (DiscreteBarrier_SPOT!$C$8 * DiscreteBarrier!AL24 + (1 - DiscreteBarrier_SPOT!$C$8) * DiscreteBarrier!AL25)</f>
        <v>3.2668054074905764E-2</v>
      </c>
      <c r="AL24">
        <f>EXP(-DiscreteBarrier_SPOT!$B$2 * DiscreteBarrier_SPOT!$E$5) * (DiscreteBarrier_SPOT!$C$8 * DiscreteBarrier!AM24 + (1 - DiscreteBarrier_SPOT!$C$8) * DiscreteBarrier!AM25)</f>
        <v>6.4612851524476739E-2</v>
      </c>
      <c r="AM24">
        <f>EXP(-DiscreteBarrier_SPOT!$B$2 * DiscreteBarrier_SPOT!$E$5) * (DiscreteBarrier_SPOT!$C$8 * DiscreteBarrier!AN24 + (1 - DiscreteBarrier_SPOT!$C$8) * DiscreteBarrier!AN25)</f>
        <v>0.12779520238798059</v>
      </c>
      <c r="AN24">
        <f>EXP(-DiscreteBarrier_SPOT!$B$2 * DiscreteBarrier_SPOT!$E$5) * (DiscreteBarrier_SPOT!$C$8 * DiscreteBarrier!AO24 + (1 - DiscreteBarrier_SPOT!$C$8) * DiscreteBarrier!AO25)</f>
        <v>0.25276107412158016</v>
      </c>
      <c r="AO24">
        <f>EXP(-DiscreteBarrier_SPOT!$B$2 * DiscreteBarrier_SPOT!$E$5) * (DiscreteBarrier_SPOT!$C$8 * DiscreteBarrier!AP24 + (1 - DiscreteBarrier_SPOT!$C$8) * DiscreteBarrier!AP25)</f>
        <v>0.4999261270946096</v>
      </c>
      <c r="AP24">
        <f>IF(DiscreteBarrier_SPOT!AP31&lt;=DiscreteBarrier_SPOT!$B$5,0,EXP(-DiscreteBarrier_SPOT!$B$2*DiscreteBarrier_SPOT!$E$5)*(DiscreteBarrier_SPOT!$C$8*DiscreteBarrier!AQ24+(1-DiscreteBarrier_SPOT!$C$8)*DiscreteBarrier!AQ25))</f>
        <v>0.98878410538641415</v>
      </c>
      <c r="AQ24">
        <f>EXP(-DiscreteBarrier_SPOT!$B$2 * DiscreteBarrier_SPOT!$E$5) * (DiscreteBarrier_SPOT!$C$8 * DiscreteBarrier!AR24 + (1 - DiscreteBarrier_SPOT!$C$8) * DiscreteBarrier!AR25)</f>
        <v>1.5035896633382304</v>
      </c>
      <c r="AR24">
        <f>EXP(-DiscreteBarrier_SPOT!$B$2 * DiscreteBarrier_SPOT!$E$5) * (DiscreteBarrier_SPOT!$C$8 * DiscreteBarrier!AS24 + (1 - DiscreteBarrier_SPOT!$C$8) * DiscreteBarrier!AS25)</f>
        <v>2.2351066933987629</v>
      </c>
      <c r="AS24">
        <f>EXP(-DiscreteBarrier_SPOT!$B$2 * DiscreteBarrier_SPOT!$E$5) * (DiscreteBarrier_SPOT!$C$8 * DiscreteBarrier!AT24 + (1 - DiscreteBarrier_SPOT!$C$8) * DiscreteBarrier!AT25)</f>
        <v>3.2363725477558161</v>
      </c>
      <c r="AT24">
        <f>EXP(-DiscreteBarrier_SPOT!$B$2 * DiscreteBarrier_SPOT!$E$5) * (DiscreteBarrier_SPOT!$C$8 * DiscreteBarrier!AU24 + (1 - DiscreteBarrier_SPOT!$C$8) * DiscreteBarrier!AU25)</f>
        <v>4.5459183724031291</v>
      </c>
      <c r="AU24">
        <f>EXP(-DiscreteBarrier_SPOT!$B$2 * DiscreteBarrier_SPOT!$E$5) * (DiscreteBarrier_SPOT!$C$8 * DiscreteBarrier!AV24 + (1 - DiscreteBarrier_SPOT!$C$8) * DiscreteBarrier!AV25)</f>
        <v>6.1665688350729857</v>
      </c>
      <c r="AV24">
        <f>EXP(-DiscreteBarrier_SPOT!$B$2 * DiscreteBarrier_SPOT!$E$5) * (DiscreteBarrier_SPOT!$C$8 * DiscreteBarrier!AW24 + (1 - DiscreteBarrier_SPOT!$C$8) * DiscreteBarrier!AW25)</f>
        <v>8.0447647055407909</v>
      </c>
      <c r="AW24">
        <f>EXP(-DiscreteBarrier_SPOT!$B$2 * DiscreteBarrier_SPOT!$E$5) * (DiscreteBarrier_SPOT!$C$8 * DiscreteBarrier!AX24 + (1 - DiscreteBarrier_SPOT!$C$8) * DiscreteBarrier!AX25)</f>
        <v>10.071335265018165</v>
      </c>
      <c r="AX24">
        <f>EXP(-DiscreteBarrier_SPOT!$B$2 * DiscreteBarrier_SPOT!$E$5) * (DiscreteBarrier_SPOT!$C$8 * DiscreteBarrier!AY24 + (1 - DiscreteBarrier_SPOT!$C$8) * DiscreteBarrier!AY25)</f>
        <v>12.1374735377783</v>
      </c>
      <c r="AY24">
        <f>EXP(-DiscreteBarrier_SPOT!$B$2 * DiscreteBarrier_SPOT!$E$5) * (DiscreteBarrier_SPOT!$C$8 * DiscreteBarrier!AZ24 + (1 - DiscreteBarrier_SPOT!$C$8) * DiscreteBarrier!AZ25)</f>
        <v>14.243937735559212</v>
      </c>
      <c r="AZ24">
        <f>MAX(DiscreteBarrier_SPOT!AZ31 - DiscreteBarrier_SPOT!$A$5, 0)</f>
        <v>16.391500593620464</v>
      </c>
    </row>
    <row r="25" spans="1:52" x14ac:dyDescent="0.2">
      <c r="A25">
        <v>22</v>
      </c>
      <c r="X25">
        <f>EXP(-DiscreteBarrier_SPOT!$B$2 * DiscreteBarrier_SPOT!$E$5) * (DiscreteBarrier_SPOT!$C$8 * DiscreteBarrier!Y25 + (1 - DiscreteBarrier_SPOT!$C$8) * DiscreteBarrier!Y26)</f>
        <v>0</v>
      </c>
      <c r="Y25">
        <f>EXP(-DiscreteBarrier_SPOT!$B$2 * DiscreteBarrier_SPOT!$E$5) * (DiscreteBarrier_SPOT!$C$8 * DiscreteBarrier!Z25 + (1 - DiscreteBarrier_SPOT!$C$8) * DiscreteBarrier!Z26)</f>
        <v>0</v>
      </c>
      <c r="Z25">
        <f>EXP(-DiscreteBarrier_SPOT!$B$2 * DiscreteBarrier_SPOT!$E$5) * (DiscreteBarrier_SPOT!$C$8 * DiscreteBarrier!AA25 + (1 - DiscreteBarrier_SPOT!$C$8) * DiscreteBarrier!AA26)</f>
        <v>0</v>
      </c>
      <c r="AA25">
        <f>EXP(-DiscreteBarrier_SPOT!$B$2 * DiscreteBarrier_SPOT!$E$5) * (DiscreteBarrier_SPOT!$C$8 * DiscreteBarrier!AB25 + (1 - DiscreteBarrier_SPOT!$C$8) * DiscreteBarrier!AB26)</f>
        <v>0</v>
      </c>
      <c r="AB25">
        <f>EXP(-DiscreteBarrier_SPOT!$B$2 * DiscreteBarrier_SPOT!$E$5) * (DiscreteBarrier_SPOT!$C$8 * DiscreteBarrier!AC25 + (1 - DiscreteBarrier_SPOT!$C$8) * DiscreteBarrier!AC26)</f>
        <v>0</v>
      </c>
      <c r="AC25">
        <f>EXP(-DiscreteBarrier_SPOT!$B$2 * DiscreteBarrier_SPOT!$E$5) * (DiscreteBarrier_SPOT!$C$8 * DiscreteBarrier!AD25 + (1 - DiscreteBarrier_SPOT!$C$8) * DiscreteBarrier!AD26)</f>
        <v>0</v>
      </c>
      <c r="AD25">
        <f>EXP(-DiscreteBarrier_SPOT!$B$2 * DiscreteBarrier_SPOT!$E$5) * (DiscreteBarrier_SPOT!$C$8 * DiscreteBarrier!AE25 + (1 - DiscreteBarrier_SPOT!$C$8) * DiscreteBarrier!AE26)</f>
        <v>0</v>
      </c>
      <c r="AE25">
        <f>EXP(-DiscreteBarrier_SPOT!$B$2 * DiscreteBarrier_SPOT!$E$5) * (DiscreteBarrier_SPOT!$C$8 * DiscreteBarrier!AF25 + (1 - DiscreteBarrier_SPOT!$C$8) * DiscreteBarrier!AF26)</f>
        <v>0</v>
      </c>
      <c r="AF25">
        <f>IF(DiscreteBarrier_SPOT!AF32&lt;=DiscreteBarrier_SPOT!$B$5,0,EXP(-DiscreteBarrier_SPOT!$B$2*DiscreteBarrier_SPOT!$E$5)*(DiscreteBarrier_SPOT!$C$8*DiscreteBarrier!AG25+(1-DiscreteBarrier_SPOT!$C$8)*DiscreteBarrier!AG26))</f>
        <v>0</v>
      </c>
      <c r="AG25">
        <f>EXP(-DiscreteBarrier_SPOT!$B$2 * DiscreteBarrier_SPOT!$E$5) * (DiscreteBarrier_SPOT!$C$8 * DiscreteBarrier!AH25 + (1 - DiscreteBarrier_SPOT!$C$8) * DiscreteBarrier!AH26)</f>
        <v>0</v>
      </c>
      <c r="AH25">
        <f>EXP(-DiscreteBarrier_SPOT!$B$2 * DiscreteBarrier_SPOT!$E$5) * (DiscreteBarrier_SPOT!$C$8 * DiscreteBarrier!AI25 + (1 - DiscreteBarrier_SPOT!$C$8) * DiscreteBarrier!AI26)</f>
        <v>0</v>
      </c>
      <c r="AI25">
        <f>EXP(-DiscreteBarrier_SPOT!$B$2 * DiscreteBarrier_SPOT!$E$5) * (DiscreteBarrier_SPOT!$C$8 * DiscreteBarrier!AJ25 + (1 - DiscreteBarrier_SPOT!$C$8) * DiscreteBarrier!AJ26)</f>
        <v>0</v>
      </c>
      <c r="AJ25">
        <f>EXP(-DiscreteBarrier_SPOT!$B$2 * DiscreteBarrier_SPOT!$E$5) * (DiscreteBarrier_SPOT!$C$8 * DiscreteBarrier!AK25 + (1 - DiscreteBarrier_SPOT!$C$8) * DiscreteBarrier!AK26)</f>
        <v>0</v>
      </c>
      <c r="AK25">
        <f>EXP(-DiscreteBarrier_SPOT!$B$2 * DiscreteBarrier_SPOT!$E$5) * (DiscreteBarrier_SPOT!$C$8 * DiscreteBarrier!AL25 + (1 - DiscreteBarrier_SPOT!$C$8) * DiscreteBarrier!AL26)</f>
        <v>0</v>
      </c>
      <c r="AL25">
        <f>EXP(-DiscreteBarrier_SPOT!$B$2 * DiscreteBarrier_SPOT!$E$5) * (DiscreteBarrier_SPOT!$C$8 * DiscreteBarrier!AM25 + (1 - DiscreteBarrier_SPOT!$C$8) * DiscreteBarrier!AM26)</f>
        <v>0</v>
      </c>
      <c r="AM25">
        <f>EXP(-DiscreteBarrier_SPOT!$B$2 * DiscreteBarrier_SPOT!$E$5) * (DiscreteBarrier_SPOT!$C$8 * DiscreteBarrier!AN25 + (1 - DiscreteBarrier_SPOT!$C$8) * DiscreteBarrier!AN26)</f>
        <v>0</v>
      </c>
      <c r="AN25">
        <f>EXP(-DiscreteBarrier_SPOT!$B$2 * DiscreteBarrier_SPOT!$E$5) * (DiscreteBarrier_SPOT!$C$8 * DiscreteBarrier!AO25 + (1 - DiscreteBarrier_SPOT!$C$8) * DiscreteBarrier!AO26)</f>
        <v>0</v>
      </c>
      <c r="AO25">
        <f>EXP(-DiscreteBarrier_SPOT!$B$2 * DiscreteBarrier_SPOT!$E$5) * (DiscreteBarrier_SPOT!$C$8 * DiscreteBarrier!AP25 + (1 - DiscreteBarrier_SPOT!$C$8) * DiscreteBarrier!AP26)</f>
        <v>0</v>
      </c>
      <c r="AP25">
        <f>IF(DiscreteBarrier_SPOT!AP32&lt;=DiscreteBarrier_SPOT!$B$5,0,EXP(-DiscreteBarrier_SPOT!$B$2*DiscreteBarrier_SPOT!$E$5)*(DiscreteBarrier_SPOT!$C$8*DiscreteBarrier!AQ25+(1-DiscreteBarrier_SPOT!$C$8)*DiscreteBarrier!AQ26))</f>
        <v>0</v>
      </c>
      <c r="AQ25">
        <f>EXP(-DiscreteBarrier_SPOT!$B$2 * DiscreteBarrier_SPOT!$E$5) * (DiscreteBarrier_SPOT!$C$8 * DiscreteBarrier!AR25 + (1 - DiscreteBarrier_SPOT!$C$8) * DiscreteBarrier!AR26)</f>
        <v>0.46269719721251612</v>
      </c>
      <c r="AR25">
        <f>EXP(-DiscreteBarrier_SPOT!$B$2 * DiscreteBarrier_SPOT!$E$5) * (DiscreteBarrier_SPOT!$C$8 * DiscreteBarrier!AS25 + (1 - DiscreteBarrier_SPOT!$C$8) * DiscreteBarrier!AS26)</f>
        <v>0.75612210596289953</v>
      </c>
      <c r="AS25">
        <f>EXP(-DiscreteBarrier_SPOT!$B$2 * DiscreteBarrier_SPOT!$E$5) * (DiscreteBarrier_SPOT!$C$8 * DiscreteBarrier!AT25 + (1 - DiscreteBarrier_SPOT!$C$8) * DiscreteBarrier!AT26)</f>
        <v>1.2121518552987358</v>
      </c>
      <c r="AT25">
        <f>EXP(-DiscreteBarrier_SPOT!$B$2 * DiscreteBarrier_SPOT!$E$5) * (DiscreteBarrier_SPOT!$C$8 * DiscreteBarrier!AU25 + (1 - DiscreteBarrier_SPOT!$C$8) * DiscreteBarrier!AU26)</f>
        <v>1.8987133818316748</v>
      </c>
      <c r="AU25">
        <f>EXP(-DiscreteBarrier_SPOT!$B$2 * DiscreteBarrier_SPOT!$E$5) * (DiscreteBarrier_SPOT!$C$8 * DiscreteBarrier!AV25 + (1 - DiscreteBarrier_SPOT!$C$8) * DiscreteBarrier!AV26)</f>
        <v>2.8909134874879499</v>
      </c>
      <c r="AV25">
        <f>EXP(-DiscreteBarrier_SPOT!$B$2 * DiscreteBarrier_SPOT!$E$5) * (DiscreteBarrier_SPOT!$C$8 * DiscreteBarrier!AW25 + (1 - DiscreteBarrier_SPOT!$C$8) * DiscreteBarrier!AW26)</f>
        <v>4.2492862817338075</v>
      </c>
      <c r="AW25">
        <f>EXP(-DiscreteBarrier_SPOT!$B$2 * DiscreteBarrier_SPOT!$E$5) * (DiscreteBarrier_SPOT!$C$8 * DiscreteBarrier!AX25 + (1 - DiscreteBarrier_SPOT!$C$8) * DiscreteBarrier!AX26)</f>
        <v>5.9771457936876322</v>
      </c>
      <c r="AX25">
        <f>EXP(-DiscreteBarrier_SPOT!$B$2 * DiscreteBarrier_SPOT!$E$5) * (DiscreteBarrier_SPOT!$C$8 * DiscreteBarrier!AY25 + (1 - DiscreteBarrier_SPOT!$C$8) * DiscreteBarrier!AY26)</f>
        <v>7.9648606458330269</v>
      </c>
      <c r="AY25">
        <f>EXP(-DiscreteBarrier_SPOT!$B$2 * DiscreteBarrier_SPOT!$E$5) * (DiscreteBarrier_SPOT!$C$8 * DiscreteBarrier!AZ25 + (1 - DiscreteBarrier_SPOT!$C$8) * DiscreteBarrier!AZ26)</f>
        <v>9.9913992372933418</v>
      </c>
      <c r="AZ25">
        <f>MAX(DiscreteBarrier_SPOT!AZ32 - DiscreteBarrier_SPOT!$A$5, 0)</f>
        <v>12.057505529246654</v>
      </c>
    </row>
    <row r="26" spans="1:52" x14ac:dyDescent="0.2">
      <c r="A26">
        <v>23</v>
      </c>
      <c r="Y26">
        <f>EXP(-DiscreteBarrier_SPOT!$B$2 * DiscreteBarrier_SPOT!$E$5) * (DiscreteBarrier_SPOT!$C$8 * DiscreteBarrier!Z26 + (1 - DiscreteBarrier_SPOT!$C$8) * DiscreteBarrier!Z27)</f>
        <v>0</v>
      </c>
      <c r="Z26">
        <f>EXP(-DiscreteBarrier_SPOT!$B$2 * DiscreteBarrier_SPOT!$E$5) * (DiscreteBarrier_SPOT!$C$8 * DiscreteBarrier!AA26 + (1 - DiscreteBarrier_SPOT!$C$8) * DiscreteBarrier!AA27)</f>
        <v>0</v>
      </c>
      <c r="AA26">
        <f>EXP(-DiscreteBarrier_SPOT!$B$2 * DiscreteBarrier_SPOT!$E$5) * (DiscreteBarrier_SPOT!$C$8 * DiscreteBarrier!AB26 + (1 - DiscreteBarrier_SPOT!$C$8) * DiscreteBarrier!AB27)</f>
        <v>0</v>
      </c>
      <c r="AB26">
        <f>EXP(-DiscreteBarrier_SPOT!$B$2 * DiscreteBarrier_SPOT!$E$5) * (DiscreteBarrier_SPOT!$C$8 * DiscreteBarrier!AC26 + (1 - DiscreteBarrier_SPOT!$C$8) * DiscreteBarrier!AC27)</f>
        <v>0</v>
      </c>
      <c r="AC26">
        <f>EXP(-DiscreteBarrier_SPOT!$B$2 * DiscreteBarrier_SPOT!$E$5) * (DiscreteBarrier_SPOT!$C$8 * DiscreteBarrier!AD26 + (1 - DiscreteBarrier_SPOT!$C$8) * DiscreteBarrier!AD27)</f>
        <v>0</v>
      </c>
      <c r="AD26">
        <f>EXP(-DiscreteBarrier_SPOT!$B$2 * DiscreteBarrier_SPOT!$E$5) * (DiscreteBarrier_SPOT!$C$8 * DiscreteBarrier!AE26 + (1 - DiscreteBarrier_SPOT!$C$8) * DiscreteBarrier!AE27)</f>
        <v>0</v>
      </c>
      <c r="AE26">
        <f>EXP(-DiscreteBarrier_SPOT!$B$2 * DiscreteBarrier_SPOT!$E$5) * (DiscreteBarrier_SPOT!$C$8 * DiscreteBarrier!AF26 + (1 - DiscreteBarrier_SPOT!$C$8) * DiscreteBarrier!AF27)</f>
        <v>0</v>
      </c>
      <c r="AF26">
        <f>IF(DiscreteBarrier_SPOT!AF33&lt;=DiscreteBarrier_SPOT!$B$5,0,EXP(-DiscreteBarrier_SPOT!$B$2*DiscreteBarrier_SPOT!$E$5)*(DiscreteBarrier_SPOT!$C$8*DiscreteBarrier!AG26+(1-DiscreteBarrier_SPOT!$C$8)*DiscreteBarrier!AG27))</f>
        <v>0</v>
      </c>
      <c r="AG26">
        <f>EXP(-DiscreteBarrier_SPOT!$B$2 * DiscreteBarrier_SPOT!$E$5) * (DiscreteBarrier_SPOT!$C$8 * DiscreteBarrier!AH26 + (1 - DiscreteBarrier_SPOT!$C$8) * DiscreteBarrier!AH27)</f>
        <v>0</v>
      </c>
      <c r="AH26">
        <f>EXP(-DiscreteBarrier_SPOT!$B$2 * DiscreteBarrier_SPOT!$E$5) * (DiscreteBarrier_SPOT!$C$8 * DiscreteBarrier!AI26 + (1 - DiscreteBarrier_SPOT!$C$8) * DiscreteBarrier!AI27)</f>
        <v>0</v>
      </c>
      <c r="AI26">
        <f>EXP(-DiscreteBarrier_SPOT!$B$2 * DiscreteBarrier_SPOT!$E$5) * (DiscreteBarrier_SPOT!$C$8 * DiscreteBarrier!AJ26 + (1 - DiscreteBarrier_SPOT!$C$8) * DiscreteBarrier!AJ27)</f>
        <v>0</v>
      </c>
      <c r="AJ26">
        <f>EXP(-DiscreteBarrier_SPOT!$B$2 * DiscreteBarrier_SPOT!$E$5) * (DiscreteBarrier_SPOT!$C$8 * DiscreteBarrier!AK26 + (1 - DiscreteBarrier_SPOT!$C$8) * DiscreteBarrier!AK27)</f>
        <v>0</v>
      </c>
      <c r="AK26">
        <f>EXP(-DiscreteBarrier_SPOT!$B$2 * DiscreteBarrier_SPOT!$E$5) * (DiscreteBarrier_SPOT!$C$8 * DiscreteBarrier!AL26 + (1 - DiscreteBarrier_SPOT!$C$8) * DiscreteBarrier!AL27)</f>
        <v>0</v>
      </c>
      <c r="AL26">
        <f>EXP(-DiscreteBarrier_SPOT!$B$2 * DiscreteBarrier_SPOT!$E$5) * (DiscreteBarrier_SPOT!$C$8 * DiscreteBarrier!AM26 + (1 - DiscreteBarrier_SPOT!$C$8) * DiscreteBarrier!AM27)</f>
        <v>0</v>
      </c>
      <c r="AM26">
        <f>EXP(-DiscreteBarrier_SPOT!$B$2 * DiscreteBarrier_SPOT!$E$5) * (DiscreteBarrier_SPOT!$C$8 * DiscreteBarrier!AN26 + (1 - DiscreteBarrier_SPOT!$C$8) * DiscreteBarrier!AN27)</f>
        <v>0</v>
      </c>
      <c r="AN26">
        <f>EXP(-DiscreteBarrier_SPOT!$B$2 * DiscreteBarrier_SPOT!$E$5) * (DiscreteBarrier_SPOT!$C$8 * DiscreteBarrier!AO26 + (1 - DiscreteBarrier_SPOT!$C$8) * DiscreteBarrier!AO27)</f>
        <v>0</v>
      </c>
      <c r="AO26">
        <f>EXP(-DiscreteBarrier_SPOT!$B$2 * DiscreteBarrier_SPOT!$E$5) * (DiscreteBarrier_SPOT!$C$8 * DiscreteBarrier!AP26 + (1 - DiscreteBarrier_SPOT!$C$8) * DiscreteBarrier!AP27)</f>
        <v>0</v>
      </c>
      <c r="AP26">
        <f>IF(DiscreteBarrier_SPOT!AP33&lt;=DiscreteBarrier_SPOT!$B$5,0,EXP(-DiscreteBarrier_SPOT!$B$2*DiscreteBarrier_SPOT!$E$5)*(DiscreteBarrier_SPOT!$C$8*DiscreteBarrier!AQ26+(1-DiscreteBarrier_SPOT!$C$8)*DiscreteBarrier!AQ27))</f>
        <v>0</v>
      </c>
      <c r="AQ26">
        <f>EXP(-DiscreteBarrier_SPOT!$B$2 * DiscreteBarrier_SPOT!$E$5) * (DiscreteBarrier_SPOT!$C$8 * DiscreteBarrier!AR26 + (1 - DiscreteBarrier_SPOT!$C$8) * DiscreteBarrier!AR27)</f>
        <v>9.0449760924608463E-2</v>
      </c>
      <c r="AR26">
        <f>EXP(-DiscreteBarrier_SPOT!$B$2 * DiscreteBarrier_SPOT!$E$5) * (DiscreteBarrier_SPOT!$C$8 * DiscreteBarrier!AS26 + (1 - DiscreteBarrier_SPOT!$C$8) * DiscreteBarrier!AS27)</f>
        <v>0.16276056206255618</v>
      </c>
      <c r="AS26">
        <f>EXP(-DiscreteBarrier_SPOT!$B$2 * DiscreteBarrier_SPOT!$E$5) * (DiscreteBarrier_SPOT!$C$8 * DiscreteBarrier!AT26 + (1 - DiscreteBarrier_SPOT!$C$8) * DiscreteBarrier!AT27)</f>
        <v>0.29000204714211097</v>
      </c>
      <c r="AT26">
        <f>EXP(-DiscreteBarrier_SPOT!$B$2 * DiscreteBarrier_SPOT!$E$5) * (DiscreteBarrier_SPOT!$C$8 * DiscreteBarrier!AU26 + (1 - DiscreteBarrier_SPOT!$C$8) * DiscreteBarrier!AU27)</f>
        <v>0.51045891560522338</v>
      </c>
      <c r="AU26">
        <f>EXP(-DiscreteBarrier_SPOT!$B$2 * DiscreteBarrier_SPOT!$E$5) * (DiscreteBarrier_SPOT!$C$8 * DiscreteBarrier!AV26 + (1 - DiscreteBarrier_SPOT!$C$8) * DiscreteBarrier!AV27)</f>
        <v>0.88476472681729568</v>
      </c>
      <c r="AV26">
        <f>EXP(-DiscreteBarrier_SPOT!$B$2 * DiscreteBarrier_SPOT!$E$5) * (DiscreteBarrier_SPOT!$C$8 * DiscreteBarrier!AW26 + (1 - DiscreteBarrier_SPOT!$C$8) * DiscreteBarrier!AW27)</f>
        <v>1.5030017800502653</v>
      </c>
      <c r="AW26">
        <f>EXP(-DiscreteBarrier_SPOT!$B$2 * DiscreteBarrier_SPOT!$E$5) * (DiscreteBarrier_SPOT!$C$8 * DiscreteBarrier!AX26 + (1 - DiscreteBarrier_SPOT!$C$8) * DiscreteBarrier!AX27)</f>
        <v>2.4843161516560435</v>
      </c>
      <c r="AX26">
        <f>EXP(-DiscreteBarrier_SPOT!$B$2 * DiscreteBarrier_SPOT!$E$5) * (DiscreteBarrier_SPOT!$C$8 * DiscreteBarrier!AY26 + (1 - DiscreteBarrier_SPOT!$C$8) * DiscreteBarrier!AY27)</f>
        <v>3.9476206426897811</v>
      </c>
      <c r="AY26">
        <f>EXP(-DiscreteBarrier_SPOT!$B$2 * DiscreteBarrier_SPOT!$E$5) * (DiscreteBarrier_SPOT!$C$8 * DiscreteBarrier!AZ26 + (1 - DiscreteBarrier_SPOT!$C$8) * DiscreteBarrier!AZ27)</f>
        <v>5.897209765962808</v>
      </c>
      <c r="AZ26">
        <f>MAX(DiscreteBarrier_SPOT!AZ33 - DiscreteBarrier_SPOT!$A$5, 0)</f>
        <v>7.8848926373013768</v>
      </c>
    </row>
    <row r="27" spans="1:52" x14ac:dyDescent="0.2">
      <c r="A27">
        <v>24</v>
      </c>
      <c r="Z27">
        <f>EXP(-DiscreteBarrier_SPOT!$B$2 * DiscreteBarrier_SPOT!$E$5) * (DiscreteBarrier_SPOT!$C$8 * DiscreteBarrier!AA27 + (1 - DiscreteBarrier_SPOT!$C$8) * DiscreteBarrier!AA28)</f>
        <v>0</v>
      </c>
      <c r="AA27">
        <f>EXP(-DiscreteBarrier_SPOT!$B$2 * DiscreteBarrier_SPOT!$E$5) * (DiscreteBarrier_SPOT!$C$8 * DiscreteBarrier!AB27 + (1 - DiscreteBarrier_SPOT!$C$8) * DiscreteBarrier!AB28)</f>
        <v>0</v>
      </c>
      <c r="AB27">
        <f>EXP(-DiscreteBarrier_SPOT!$B$2 * DiscreteBarrier_SPOT!$E$5) * (DiscreteBarrier_SPOT!$C$8 * DiscreteBarrier!AC27 + (1 - DiscreteBarrier_SPOT!$C$8) * DiscreteBarrier!AC28)</f>
        <v>0</v>
      </c>
      <c r="AC27">
        <f>EXP(-DiscreteBarrier_SPOT!$B$2 * DiscreteBarrier_SPOT!$E$5) * (DiscreteBarrier_SPOT!$C$8 * DiscreteBarrier!AD27 + (1 - DiscreteBarrier_SPOT!$C$8) * DiscreteBarrier!AD28)</f>
        <v>0</v>
      </c>
      <c r="AD27">
        <f>EXP(-DiscreteBarrier_SPOT!$B$2 * DiscreteBarrier_SPOT!$E$5) * (DiscreteBarrier_SPOT!$C$8 * DiscreteBarrier!AE27 + (1 - DiscreteBarrier_SPOT!$C$8) * DiscreteBarrier!AE28)</f>
        <v>0</v>
      </c>
      <c r="AE27">
        <f>EXP(-DiscreteBarrier_SPOT!$B$2 * DiscreteBarrier_SPOT!$E$5) * (DiscreteBarrier_SPOT!$C$8 * DiscreteBarrier!AF27 + (1 - DiscreteBarrier_SPOT!$C$8) * DiscreteBarrier!AF28)</f>
        <v>0</v>
      </c>
      <c r="AF27">
        <f>IF(DiscreteBarrier_SPOT!AF34&lt;=DiscreteBarrier_SPOT!$B$5,0,EXP(-DiscreteBarrier_SPOT!$B$2*DiscreteBarrier_SPOT!$E$5)*(DiscreteBarrier_SPOT!$C$8*DiscreteBarrier!AG27+(1-DiscreteBarrier_SPOT!$C$8)*DiscreteBarrier!AG28))</f>
        <v>0</v>
      </c>
      <c r="AG27">
        <f>EXP(-DiscreteBarrier_SPOT!$B$2 * DiscreteBarrier_SPOT!$E$5) * (DiscreteBarrier_SPOT!$C$8 * DiscreteBarrier!AH27 + (1 - DiscreteBarrier_SPOT!$C$8) * DiscreteBarrier!AH28)</f>
        <v>0</v>
      </c>
      <c r="AH27">
        <f>EXP(-DiscreteBarrier_SPOT!$B$2 * DiscreteBarrier_SPOT!$E$5) * (DiscreteBarrier_SPOT!$C$8 * DiscreteBarrier!AI27 + (1 - DiscreteBarrier_SPOT!$C$8) * DiscreteBarrier!AI28)</f>
        <v>0</v>
      </c>
      <c r="AI27">
        <f>EXP(-DiscreteBarrier_SPOT!$B$2 * DiscreteBarrier_SPOT!$E$5) * (DiscreteBarrier_SPOT!$C$8 * DiscreteBarrier!AJ27 + (1 - DiscreteBarrier_SPOT!$C$8) * DiscreteBarrier!AJ28)</f>
        <v>0</v>
      </c>
      <c r="AJ27">
        <f>EXP(-DiscreteBarrier_SPOT!$B$2 * DiscreteBarrier_SPOT!$E$5) * (DiscreteBarrier_SPOT!$C$8 * DiscreteBarrier!AK27 + (1 - DiscreteBarrier_SPOT!$C$8) * DiscreteBarrier!AK28)</f>
        <v>0</v>
      </c>
      <c r="AK27">
        <f>EXP(-DiscreteBarrier_SPOT!$B$2 * DiscreteBarrier_SPOT!$E$5) * (DiscreteBarrier_SPOT!$C$8 * DiscreteBarrier!AL27 + (1 - DiscreteBarrier_SPOT!$C$8) * DiscreteBarrier!AL28)</f>
        <v>0</v>
      </c>
      <c r="AL27">
        <f>EXP(-DiscreteBarrier_SPOT!$B$2 * DiscreteBarrier_SPOT!$E$5) * (DiscreteBarrier_SPOT!$C$8 * DiscreteBarrier!AM27 + (1 - DiscreteBarrier_SPOT!$C$8) * DiscreteBarrier!AM28)</f>
        <v>0</v>
      </c>
      <c r="AM27">
        <f>EXP(-DiscreteBarrier_SPOT!$B$2 * DiscreteBarrier_SPOT!$E$5) * (DiscreteBarrier_SPOT!$C$8 * DiscreteBarrier!AN27 + (1 - DiscreteBarrier_SPOT!$C$8) * DiscreteBarrier!AN28)</f>
        <v>0</v>
      </c>
      <c r="AN27">
        <f>EXP(-DiscreteBarrier_SPOT!$B$2 * DiscreteBarrier_SPOT!$E$5) * (DiscreteBarrier_SPOT!$C$8 * DiscreteBarrier!AO27 + (1 - DiscreteBarrier_SPOT!$C$8) * DiscreteBarrier!AO28)</f>
        <v>0</v>
      </c>
      <c r="AO27">
        <f>EXP(-DiscreteBarrier_SPOT!$B$2 * DiscreteBarrier_SPOT!$E$5) * (DiscreteBarrier_SPOT!$C$8 * DiscreteBarrier!AP27 + (1 - DiscreteBarrier_SPOT!$C$8) * DiscreteBarrier!AP28)</f>
        <v>0</v>
      </c>
      <c r="AP27">
        <f>IF(DiscreteBarrier_SPOT!AP34&lt;=DiscreteBarrier_SPOT!$B$5,0,EXP(-DiscreteBarrier_SPOT!$B$2*DiscreteBarrier_SPOT!$E$5)*(DiscreteBarrier_SPOT!$C$8*DiscreteBarrier!AQ27+(1-DiscreteBarrier_SPOT!$C$8)*DiscreteBarrier!AQ28))</f>
        <v>0</v>
      </c>
      <c r="AQ27">
        <f>EXP(-DiscreteBarrier_SPOT!$B$2 * DiscreteBarrier_SPOT!$E$5) * (DiscreteBarrier_SPOT!$C$8 * DiscreteBarrier!AR27 + (1 - DiscreteBarrier_SPOT!$C$8) * DiscreteBarrier!AR28)</f>
        <v>8.350003979557449E-3</v>
      </c>
      <c r="AR27">
        <f>EXP(-DiscreteBarrier_SPOT!$B$2 * DiscreteBarrier_SPOT!$E$5) * (DiscreteBarrier_SPOT!$C$8 * DiscreteBarrier!AS27 + (1 - DiscreteBarrier_SPOT!$C$8) * DiscreteBarrier!AS28)</f>
        <v>1.6515142472914239E-2</v>
      </c>
      <c r="AS27">
        <f>EXP(-DiscreteBarrier_SPOT!$B$2 * DiscreteBarrier_SPOT!$E$5) * (DiscreteBarrier_SPOT!$C$8 * DiscreteBarrier!AT27 + (1 - DiscreteBarrier_SPOT!$C$8) * DiscreteBarrier!AT28)</f>
        <v>3.2664646815546983E-2</v>
      </c>
      <c r="AT27">
        <f>EXP(-DiscreteBarrier_SPOT!$B$2 * DiscreteBarrier_SPOT!$E$5) * (DiscreteBarrier_SPOT!$C$8 * DiscreteBarrier!AU27 + (1 - DiscreteBarrier_SPOT!$C$8) * DiscreteBarrier!AU28)</f>
        <v>6.4606112441011596E-2</v>
      </c>
      <c r="AU27">
        <f>EXP(-DiscreteBarrier_SPOT!$B$2 * DiscreteBarrier_SPOT!$E$5) * (DiscreteBarrier_SPOT!$C$8 * DiscreteBarrier!AV27 + (1 - DiscreteBarrier_SPOT!$C$8) * DiscreteBarrier!AV28)</f>
        <v>0.1277818734214512</v>
      </c>
      <c r="AV27">
        <f>EXP(-DiscreteBarrier_SPOT!$B$2 * DiscreteBarrier_SPOT!$E$5) * (DiscreteBarrier_SPOT!$C$8 * DiscreteBarrier!AW27 + (1 - DiscreteBarrier_SPOT!$C$8) * DiscreteBarrier!AW28)</f>
        <v>0.25273471128609065</v>
      </c>
      <c r="AW27">
        <f>EXP(-DiscreteBarrier_SPOT!$B$2 * DiscreteBarrier_SPOT!$E$5) * (DiscreteBarrier_SPOT!$C$8 * DiscreteBarrier!AX27 + (1 - DiscreteBarrier_SPOT!$C$8) * DiscreteBarrier!AX28)</f>
        <v>0.49987398508543635</v>
      </c>
      <c r="AX27">
        <f>EXP(-DiscreteBarrier_SPOT!$B$2 * DiscreteBarrier_SPOT!$E$5) * (DiscreteBarrier_SPOT!$C$8 * DiscreteBarrier!AY27 + (1 - DiscreteBarrier_SPOT!$C$8) * DiscreteBarrier!AY28)</f>
        <v>0.98868097576965841</v>
      </c>
      <c r="AY27">
        <f>EXP(-DiscreteBarrier_SPOT!$B$2 * DiscreteBarrier_SPOT!$E$5) * (DiscreteBarrier_SPOT!$C$8 * DiscreteBarrier!AZ27 + (1 - DiscreteBarrier_SPOT!$C$8) * DiscreteBarrier!AZ28)</f>
        <v>1.9554729812190075</v>
      </c>
      <c r="AZ27">
        <f>MAX(DiscreteBarrier_SPOT!AZ34 - DiscreteBarrier_SPOT!$A$5, 0)</f>
        <v>3.8676526341581337</v>
      </c>
    </row>
    <row r="28" spans="1:52" x14ac:dyDescent="0.2">
      <c r="A28">
        <v>25</v>
      </c>
      <c r="AA28">
        <f>EXP(-DiscreteBarrier_SPOT!$B$2 * DiscreteBarrier_SPOT!$E$5) * (DiscreteBarrier_SPOT!$C$8 * DiscreteBarrier!AB28 + (1 - DiscreteBarrier_SPOT!$C$8) * DiscreteBarrier!AB29)</f>
        <v>0</v>
      </c>
      <c r="AB28">
        <f>EXP(-DiscreteBarrier_SPOT!$B$2 * DiscreteBarrier_SPOT!$E$5) * (DiscreteBarrier_SPOT!$C$8 * DiscreteBarrier!AC28 + (1 - DiscreteBarrier_SPOT!$C$8) * DiscreteBarrier!AC29)</f>
        <v>0</v>
      </c>
      <c r="AC28">
        <f>EXP(-DiscreteBarrier_SPOT!$B$2 * DiscreteBarrier_SPOT!$E$5) * (DiscreteBarrier_SPOT!$C$8 * DiscreteBarrier!AD28 + (1 - DiscreteBarrier_SPOT!$C$8) * DiscreteBarrier!AD29)</f>
        <v>0</v>
      </c>
      <c r="AD28">
        <f>EXP(-DiscreteBarrier_SPOT!$B$2 * DiscreteBarrier_SPOT!$E$5) * (DiscreteBarrier_SPOT!$C$8 * DiscreteBarrier!AE28 + (1 - DiscreteBarrier_SPOT!$C$8) * DiscreteBarrier!AE29)</f>
        <v>0</v>
      </c>
      <c r="AE28">
        <f>EXP(-DiscreteBarrier_SPOT!$B$2 * DiscreteBarrier_SPOT!$E$5) * (DiscreteBarrier_SPOT!$C$8 * DiscreteBarrier!AF28 + (1 - DiscreteBarrier_SPOT!$C$8) * DiscreteBarrier!AF29)</f>
        <v>0</v>
      </c>
      <c r="AF28">
        <f>IF(DiscreteBarrier_SPOT!AF35&lt;=DiscreteBarrier_SPOT!$B$5,0,EXP(-DiscreteBarrier_SPOT!$B$2*DiscreteBarrier_SPOT!$E$5)*(DiscreteBarrier_SPOT!$C$8*DiscreteBarrier!AG28+(1-DiscreteBarrier_SPOT!$C$8)*DiscreteBarrier!AG29))</f>
        <v>0</v>
      </c>
      <c r="AG28">
        <f>EXP(-DiscreteBarrier_SPOT!$B$2 * DiscreteBarrier_SPOT!$E$5) * (DiscreteBarrier_SPOT!$C$8 * DiscreteBarrier!AH28 + (1 - DiscreteBarrier_SPOT!$C$8) * DiscreteBarrier!AH29)</f>
        <v>0</v>
      </c>
      <c r="AH28">
        <f>EXP(-DiscreteBarrier_SPOT!$B$2 * DiscreteBarrier_SPOT!$E$5) * (DiscreteBarrier_SPOT!$C$8 * DiscreteBarrier!AI28 + (1 - DiscreteBarrier_SPOT!$C$8) * DiscreteBarrier!AI29)</f>
        <v>0</v>
      </c>
      <c r="AI28">
        <f>EXP(-DiscreteBarrier_SPOT!$B$2 * DiscreteBarrier_SPOT!$E$5) * (DiscreteBarrier_SPOT!$C$8 * DiscreteBarrier!AJ28 + (1 - DiscreteBarrier_SPOT!$C$8) * DiscreteBarrier!AJ29)</f>
        <v>0</v>
      </c>
      <c r="AJ28">
        <f>EXP(-DiscreteBarrier_SPOT!$B$2 * DiscreteBarrier_SPOT!$E$5) * (DiscreteBarrier_SPOT!$C$8 * DiscreteBarrier!AK28 + (1 - DiscreteBarrier_SPOT!$C$8) * DiscreteBarrier!AK29)</f>
        <v>0</v>
      </c>
      <c r="AK28">
        <f>EXP(-DiscreteBarrier_SPOT!$B$2 * DiscreteBarrier_SPOT!$E$5) * (DiscreteBarrier_SPOT!$C$8 * DiscreteBarrier!AL28 + (1 - DiscreteBarrier_SPOT!$C$8) * DiscreteBarrier!AL29)</f>
        <v>0</v>
      </c>
      <c r="AL28">
        <f>EXP(-DiscreteBarrier_SPOT!$B$2 * DiscreteBarrier_SPOT!$E$5) * (DiscreteBarrier_SPOT!$C$8 * DiscreteBarrier!AM28 + (1 - DiscreteBarrier_SPOT!$C$8) * DiscreteBarrier!AM29)</f>
        <v>0</v>
      </c>
      <c r="AM28">
        <f>EXP(-DiscreteBarrier_SPOT!$B$2 * DiscreteBarrier_SPOT!$E$5) * (DiscreteBarrier_SPOT!$C$8 * DiscreteBarrier!AN28 + (1 - DiscreteBarrier_SPOT!$C$8) * DiscreteBarrier!AN29)</f>
        <v>0</v>
      </c>
      <c r="AN28">
        <f>EXP(-DiscreteBarrier_SPOT!$B$2 * DiscreteBarrier_SPOT!$E$5) * (DiscreteBarrier_SPOT!$C$8 * DiscreteBarrier!AO28 + (1 - DiscreteBarrier_SPOT!$C$8) * DiscreteBarrier!AO29)</f>
        <v>0</v>
      </c>
      <c r="AO28">
        <f>EXP(-DiscreteBarrier_SPOT!$B$2 * DiscreteBarrier_SPOT!$E$5) * (DiscreteBarrier_SPOT!$C$8 * DiscreteBarrier!AP28 + (1 - DiscreteBarrier_SPOT!$C$8) * DiscreteBarrier!AP29)</f>
        <v>0</v>
      </c>
      <c r="AP28">
        <f>IF(DiscreteBarrier_SPOT!AP35&lt;=DiscreteBarrier_SPOT!$B$5,0,EXP(-DiscreteBarrier_SPOT!$B$2*DiscreteBarrier_SPOT!$E$5)*(DiscreteBarrier_SPOT!$C$8*DiscreteBarrier!AQ28+(1-DiscreteBarrier_SPOT!$C$8)*DiscreteBarrier!AQ29))</f>
        <v>0</v>
      </c>
      <c r="AQ28">
        <f>EXP(-DiscreteBarrier_SPOT!$B$2 * DiscreteBarrier_SPOT!$E$5) * (DiscreteBarrier_SPOT!$C$8 * DiscreteBarrier!AR28 + (1 - DiscreteBarrier_SPOT!$C$8) * DiscreteBarrier!AR29)</f>
        <v>0</v>
      </c>
      <c r="AR28">
        <f>EXP(-DiscreteBarrier_SPOT!$B$2 * DiscreteBarrier_SPOT!$E$5) * (DiscreteBarrier_SPOT!$C$8 * DiscreteBarrier!AS28 + (1 - DiscreteBarrier_SPOT!$C$8) * DiscreteBarrier!AS29)</f>
        <v>0</v>
      </c>
      <c r="AS28">
        <f>EXP(-DiscreteBarrier_SPOT!$B$2 * DiscreteBarrier_SPOT!$E$5) * (DiscreteBarrier_SPOT!$C$8 * DiscreteBarrier!AT28 + (1 - DiscreteBarrier_SPOT!$C$8) * DiscreteBarrier!AT29)</f>
        <v>0</v>
      </c>
      <c r="AT28">
        <f>EXP(-DiscreteBarrier_SPOT!$B$2 * DiscreteBarrier_SPOT!$E$5) * (DiscreteBarrier_SPOT!$C$8 * DiscreteBarrier!AU28 + (1 - DiscreteBarrier_SPOT!$C$8) * DiscreteBarrier!AU29)</f>
        <v>0</v>
      </c>
      <c r="AU28">
        <f>EXP(-DiscreteBarrier_SPOT!$B$2 * DiscreteBarrier_SPOT!$E$5) * (DiscreteBarrier_SPOT!$C$8 * DiscreteBarrier!AV28 + (1 - DiscreteBarrier_SPOT!$C$8) * DiscreteBarrier!AV29)</f>
        <v>0</v>
      </c>
      <c r="AV28">
        <f>EXP(-DiscreteBarrier_SPOT!$B$2 * DiscreteBarrier_SPOT!$E$5) * (DiscreteBarrier_SPOT!$C$8 * DiscreteBarrier!AW28 + (1 - DiscreteBarrier_SPOT!$C$8) * DiscreteBarrier!AW29)</f>
        <v>0</v>
      </c>
      <c r="AW28">
        <f>EXP(-DiscreteBarrier_SPOT!$B$2 * DiscreteBarrier_SPOT!$E$5) * (DiscreteBarrier_SPOT!$C$8 * DiscreteBarrier!AX28 + (1 - DiscreteBarrier_SPOT!$C$8) * DiscreteBarrier!AX29)</f>
        <v>0</v>
      </c>
      <c r="AX28">
        <f>EXP(-DiscreteBarrier_SPOT!$B$2 * DiscreteBarrier_SPOT!$E$5) * (DiscreteBarrier_SPOT!$C$8 * DiscreteBarrier!AY28 + (1 - DiscreteBarrier_SPOT!$C$8) * DiscreteBarrier!AY29)</f>
        <v>0</v>
      </c>
      <c r="AY28">
        <f>EXP(-DiscreteBarrier_SPOT!$B$2 * DiscreteBarrier_SPOT!$E$5) * (DiscreteBarrier_SPOT!$C$8 * DiscreteBarrier!AZ28 + (1 - DiscreteBarrier_SPOT!$C$8) * DiscreteBarrier!AZ29)</f>
        <v>0</v>
      </c>
      <c r="AZ28">
        <f>MAX(DiscreteBarrier_SPOT!AZ35 - DiscreteBarrier_SPOT!$A$5, 0)</f>
        <v>0</v>
      </c>
    </row>
    <row r="29" spans="1:52" x14ac:dyDescent="0.2">
      <c r="A29">
        <v>26</v>
      </c>
      <c r="AB29">
        <f>EXP(-DiscreteBarrier_SPOT!$B$2 * DiscreteBarrier_SPOT!$E$5) * (DiscreteBarrier_SPOT!$C$8 * DiscreteBarrier!AC29 + (1 - DiscreteBarrier_SPOT!$C$8) * DiscreteBarrier!AC30)</f>
        <v>0</v>
      </c>
      <c r="AC29">
        <f>EXP(-DiscreteBarrier_SPOT!$B$2 * DiscreteBarrier_SPOT!$E$5) * (DiscreteBarrier_SPOT!$C$8 * DiscreteBarrier!AD29 + (1 - DiscreteBarrier_SPOT!$C$8) * DiscreteBarrier!AD30)</f>
        <v>0</v>
      </c>
      <c r="AD29">
        <f>EXP(-DiscreteBarrier_SPOT!$B$2 * DiscreteBarrier_SPOT!$E$5) * (DiscreteBarrier_SPOT!$C$8 * DiscreteBarrier!AE29 + (1 - DiscreteBarrier_SPOT!$C$8) * DiscreteBarrier!AE30)</f>
        <v>0</v>
      </c>
      <c r="AE29">
        <f>EXP(-DiscreteBarrier_SPOT!$B$2 * DiscreteBarrier_SPOT!$E$5) * (DiscreteBarrier_SPOT!$C$8 * DiscreteBarrier!AF29 + (1 - DiscreteBarrier_SPOT!$C$8) * DiscreteBarrier!AF30)</f>
        <v>0</v>
      </c>
      <c r="AF29">
        <f>IF(DiscreteBarrier_SPOT!AF36&lt;=DiscreteBarrier_SPOT!$B$5,0,EXP(-DiscreteBarrier_SPOT!$B$2*DiscreteBarrier_SPOT!$E$5)*(DiscreteBarrier_SPOT!$C$8*DiscreteBarrier!AG29+(1-DiscreteBarrier_SPOT!$C$8)*DiscreteBarrier!AG30))</f>
        <v>0</v>
      </c>
      <c r="AG29">
        <f>EXP(-DiscreteBarrier_SPOT!$B$2 * DiscreteBarrier_SPOT!$E$5) * (DiscreteBarrier_SPOT!$C$8 * DiscreteBarrier!AH29 + (1 - DiscreteBarrier_SPOT!$C$8) * DiscreteBarrier!AH30)</f>
        <v>0</v>
      </c>
      <c r="AH29">
        <f>EXP(-DiscreteBarrier_SPOT!$B$2 * DiscreteBarrier_SPOT!$E$5) * (DiscreteBarrier_SPOT!$C$8 * DiscreteBarrier!AI29 + (1 - DiscreteBarrier_SPOT!$C$8) * DiscreteBarrier!AI30)</f>
        <v>0</v>
      </c>
      <c r="AI29">
        <f>EXP(-DiscreteBarrier_SPOT!$B$2 * DiscreteBarrier_SPOT!$E$5) * (DiscreteBarrier_SPOT!$C$8 * DiscreteBarrier!AJ29 + (1 - DiscreteBarrier_SPOT!$C$8) * DiscreteBarrier!AJ30)</f>
        <v>0</v>
      </c>
      <c r="AJ29">
        <f>EXP(-DiscreteBarrier_SPOT!$B$2 * DiscreteBarrier_SPOT!$E$5) * (DiscreteBarrier_SPOT!$C$8 * DiscreteBarrier!AK29 + (1 - DiscreteBarrier_SPOT!$C$8) * DiscreteBarrier!AK30)</f>
        <v>0</v>
      </c>
      <c r="AK29">
        <f>EXP(-DiscreteBarrier_SPOT!$B$2 * DiscreteBarrier_SPOT!$E$5) * (DiscreteBarrier_SPOT!$C$8 * DiscreteBarrier!AL29 + (1 - DiscreteBarrier_SPOT!$C$8) * DiscreteBarrier!AL30)</f>
        <v>0</v>
      </c>
      <c r="AL29">
        <f>EXP(-DiscreteBarrier_SPOT!$B$2 * DiscreteBarrier_SPOT!$E$5) * (DiscreteBarrier_SPOT!$C$8 * DiscreteBarrier!AM29 + (1 - DiscreteBarrier_SPOT!$C$8) * DiscreteBarrier!AM30)</f>
        <v>0</v>
      </c>
      <c r="AM29">
        <f>EXP(-DiscreteBarrier_SPOT!$B$2 * DiscreteBarrier_SPOT!$E$5) * (DiscreteBarrier_SPOT!$C$8 * DiscreteBarrier!AN29 + (1 - DiscreteBarrier_SPOT!$C$8) * DiscreteBarrier!AN30)</f>
        <v>0</v>
      </c>
      <c r="AN29">
        <f>EXP(-DiscreteBarrier_SPOT!$B$2 * DiscreteBarrier_SPOT!$E$5) * (DiscreteBarrier_SPOT!$C$8 * DiscreteBarrier!AO29 + (1 - DiscreteBarrier_SPOT!$C$8) * DiscreteBarrier!AO30)</f>
        <v>0</v>
      </c>
      <c r="AO29">
        <f>EXP(-DiscreteBarrier_SPOT!$B$2 * DiscreteBarrier_SPOT!$E$5) * (DiscreteBarrier_SPOT!$C$8 * DiscreteBarrier!AP29 + (1 - DiscreteBarrier_SPOT!$C$8) * DiscreteBarrier!AP30)</f>
        <v>0</v>
      </c>
      <c r="AP29">
        <f>IF(DiscreteBarrier_SPOT!AP36&lt;=DiscreteBarrier_SPOT!$B$5,0,EXP(-DiscreteBarrier_SPOT!$B$2*DiscreteBarrier_SPOT!$E$5)*(DiscreteBarrier_SPOT!$C$8*DiscreteBarrier!AQ29+(1-DiscreteBarrier_SPOT!$C$8)*DiscreteBarrier!AQ30))</f>
        <v>0</v>
      </c>
      <c r="AQ29">
        <f>EXP(-DiscreteBarrier_SPOT!$B$2 * DiscreteBarrier_SPOT!$E$5) * (DiscreteBarrier_SPOT!$C$8 * DiscreteBarrier!AR29 + (1 - DiscreteBarrier_SPOT!$C$8) * DiscreteBarrier!AR30)</f>
        <v>0</v>
      </c>
      <c r="AR29">
        <f>EXP(-DiscreteBarrier_SPOT!$B$2 * DiscreteBarrier_SPOT!$E$5) * (DiscreteBarrier_SPOT!$C$8 * DiscreteBarrier!AS29 + (1 - DiscreteBarrier_SPOT!$C$8) * DiscreteBarrier!AS30)</f>
        <v>0</v>
      </c>
      <c r="AS29">
        <f>EXP(-DiscreteBarrier_SPOT!$B$2 * DiscreteBarrier_SPOT!$E$5) * (DiscreteBarrier_SPOT!$C$8 * DiscreteBarrier!AT29 + (1 - DiscreteBarrier_SPOT!$C$8) * DiscreteBarrier!AT30)</f>
        <v>0</v>
      </c>
      <c r="AT29">
        <f>EXP(-DiscreteBarrier_SPOT!$B$2 * DiscreteBarrier_SPOT!$E$5) * (DiscreteBarrier_SPOT!$C$8 * DiscreteBarrier!AU29 + (1 - DiscreteBarrier_SPOT!$C$8) * DiscreteBarrier!AU30)</f>
        <v>0</v>
      </c>
      <c r="AU29">
        <f>EXP(-DiscreteBarrier_SPOT!$B$2 * DiscreteBarrier_SPOT!$E$5) * (DiscreteBarrier_SPOT!$C$8 * DiscreteBarrier!AV29 + (1 - DiscreteBarrier_SPOT!$C$8) * DiscreteBarrier!AV30)</f>
        <v>0</v>
      </c>
      <c r="AV29">
        <f>EXP(-DiscreteBarrier_SPOT!$B$2 * DiscreteBarrier_SPOT!$E$5) * (DiscreteBarrier_SPOT!$C$8 * DiscreteBarrier!AW29 + (1 - DiscreteBarrier_SPOT!$C$8) * DiscreteBarrier!AW30)</f>
        <v>0</v>
      </c>
      <c r="AW29">
        <f>EXP(-DiscreteBarrier_SPOT!$B$2 * DiscreteBarrier_SPOT!$E$5) * (DiscreteBarrier_SPOT!$C$8 * DiscreteBarrier!AX29 + (1 - DiscreteBarrier_SPOT!$C$8) * DiscreteBarrier!AX30)</f>
        <v>0</v>
      </c>
      <c r="AX29">
        <f>EXP(-DiscreteBarrier_SPOT!$B$2 * DiscreteBarrier_SPOT!$E$5) * (DiscreteBarrier_SPOT!$C$8 * DiscreteBarrier!AY29 + (1 - DiscreteBarrier_SPOT!$C$8) * DiscreteBarrier!AY30)</f>
        <v>0</v>
      </c>
      <c r="AY29">
        <f>EXP(-DiscreteBarrier_SPOT!$B$2 * DiscreteBarrier_SPOT!$E$5) * (DiscreteBarrier_SPOT!$C$8 * DiscreteBarrier!AZ29 + (1 - DiscreteBarrier_SPOT!$C$8) * DiscreteBarrier!AZ30)</f>
        <v>0</v>
      </c>
      <c r="AZ29">
        <f>MAX(DiscreteBarrier_SPOT!AZ36 - DiscreteBarrier_SPOT!$A$5, 0)</f>
        <v>0</v>
      </c>
    </row>
    <row r="30" spans="1:52" x14ac:dyDescent="0.2">
      <c r="A30">
        <v>27</v>
      </c>
      <c r="AC30">
        <f>EXP(-DiscreteBarrier_SPOT!$B$2 * DiscreteBarrier_SPOT!$E$5) * (DiscreteBarrier_SPOT!$C$8 * DiscreteBarrier!AD30 + (1 - DiscreteBarrier_SPOT!$C$8) * DiscreteBarrier!AD31)</f>
        <v>0</v>
      </c>
      <c r="AD30">
        <f>EXP(-DiscreteBarrier_SPOT!$B$2 * DiscreteBarrier_SPOT!$E$5) * (DiscreteBarrier_SPOT!$C$8 * DiscreteBarrier!AE30 + (1 - DiscreteBarrier_SPOT!$C$8) * DiscreteBarrier!AE31)</f>
        <v>0</v>
      </c>
      <c r="AE30">
        <f>EXP(-DiscreteBarrier_SPOT!$B$2 * DiscreteBarrier_SPOT!$E$5) * (DiscreteBarrier_SPOT!$C$8 * DiscreteBarrier!AF30 + (1 - DiscreteBarrier_SPOT!$C$8) * DiscreteBarrier!AF31)</f>
        <v>0</v>
      </c>
      <c r="AF30">
        <f>IF(DiscreteBarrier_SPOT!AF37&lt;=DiscreteBarrier_SPOT!$B$5,0,EXP(-DiscreteBarrier_SPOT!$B$2*DiscreteBarrier_SPOT!$E$5)*(DiscreteBarrier_SPOT!$C$8*DiscreteBarrier!AG30+(1-DiscreteBarrier_SPOT!$C$8)*DiscreteBarrier!AG31))</f>
        <v>0</v>
      </c>
      <c r="AG30">
        <f>EXP(-DiscreteBarrier_SPOT!$B$2 * DiscreteBarrier_SPOT!$E$5) * (DiscreteBarrier_SPOT!$C$8 * DiscreteBarrier!AH30 + (1 - DiscreteBarrier_SPOT!$C$8) * DiscreteBarrier!AH31)</f>
        <v>0</v>
      </c>
      <c r="AH30">
        <f>EXP(-DiscreteBarrier_SPOT!$B$2 * DiscreteBarrier_SPOT!$E$5) * (DiscreteBarrier_SPOT!$C$8 * DiscreteBarrier!AI30 + (1 - DiscreteBarrier_SPOT!$C$8) * DiscreteBarrier!AI31)</f>
        <v>0</v>
      </c>
      <c r="AI30">
        <f>EXP(-DiscreteBarrier_SPOT!$B$2 * DiscreteBarrier_SPOT!$E$5) * (DiscreteBarrier_SPOT!$C$8 * DiscreteBarrier!AJ30 + (1 - DiscreteBarrier_SPOT!$C$8) * DiscreteBarrier!AJ31)</f>
        <v>0</v>
      </c>
      <c r="AJ30">
        <f>EXP(-DiscreteBarrier_SPOT!$B$2 * DiscreteBarrier_SPOT!$E$5) * (DiscreteBarrier_SPOT!$C$8 * DiscreteBarrier!AK30 + (1 - DiscreteBarrier_SPOT!$C$8) * DiscreteBarrier!AK31)</f>
        <v>0</v>
      </c>
      <c r="AK30">
        <f>EXP(-DiscreteBarrier_SPOT!$B$2 * DiscreteBarrier_SPOT!$E$5) * (DiscreteBarrier_SPOT!$C$8 * DiscreteBarrier!AL30 + (1 - DiscreteBarrier_SPOT!$C$8) * DiscreteBarrier!AL31)</f>
        <v>0</v>
      </c>
      <c r="AL30">
        <f>EXP(-DiscreteBarrier_SPOT!$B$2 * DiscreteBarrier_SPOT!$E$5) * (DiscreteBarrier_SPOT!$C$8 * DiscreteBarrier!AM30 + (1 - DiscreteBarrier_SPOT!$C$8) * DiscreteBarrier!AM31)</f>
        <v>0</v>
      </c>
      <c r="AM30">
        <f>EXP(-DiscreteBarrier_SPOT!$B$2 * DiscreteBarrier_SPOT!$E$5) * (DiscreteBarrier_SPOT!$C$8 * DiscreteBarrier!AN30 + (1 - DiscreteBarrier_SPOT!$C$8) * DiscreteBarrier!AN31)</f>
        <v>0</v>
      </c>
      <c r="AN30">
        <f>EXP(-DiscreteBarrier_SPOT!$B$2 * DiscreteBarrier_SPOT!$E$5) * (DiscreteBarrier_SPOT!$C$8 * DiscreteBarrier!AO30 + (1 - DiscreteBarrier_SPOT!$C$8) * DiscreteBarrier!AO31)</f>
        <v>0</v>
      </c>
      <c r="AO30">
        <f>EXP(-DiscreteBarrier_SPOT!$B$2 * DiscreteBarrier_SPOT!$E$5) * (DiscreteBarrier_SPOT!$C$8 * DiscreteBarrier!AP30 + (1 - DiscreteBarrier_SPOT!$C$8) * DiscreteBarrier!AP31)</f>
        <v>0</v>
      </c>
      <c r="AP30">
        <f>IF(DiscreteBarrier_SPOT!AP37&lt;=DiscreteBarrier_SPOT!$B$5,0,EXP(-DiscreteBarrier_SPOT!$B$2*DiscreteBarrier_SPOT!$E$5)*(DiscreteBarrier_SPOT!$C$8*DiscreteBarrier!AQ30+(1-DiscreteBarrier_SPOT!$C$8)*DiscreteBarrier!AQ31))</f>
        <v>0</v>
      </c>
      <c r="AQ30">
        <f>EXP(-DiscreteBarrier_SPOT!$B$2 * DiscreteBarrier_SPOT!$E$5) * (DiscreteBarrier_SPOT!$C$8 * DiscreteBarrier!AR30 + (1 - DiscreteBarrier_SPOT!$C$8) * DiscreteBarrier!AR31)</f>
        <v>0</v>
      </c>
      <c r="AR30">
        <f>EXP(-DiscreteBarrier_SPOT!$B$2 * DiscreteBarrier_SPOT!$E$5) * (DiscreteBarrier_SPOT!$C$8 * DiscreteBarrier!AS30 + (1 - DiscreteBarrier_SPOT!$C$8) * DiscreteBarrier!AS31)</f>
        <v>0</v>
      </c>
      <c r="AS30">
        <f>EXP(-DiscreteBarrier_SPOT!$B$2 * DiscreteBarrier_SPOT!$E$5) * (DiscreteBarrier_SPOT!$C$8 * DiscreteBarrier!AT30 + (1 - DiscreteBarrier_SPOT!$C$8) * DiscreteBarrier!AT31)</f>
        <v>0</v>
      </c>
      <c r="AT30">
        <f>EXP(-DiscreteBarrier_SPOT!$B$2 * DiscreteBarrier_SPOT!$E$5) * (DiscreteBarrier_SPOT!$C$8 * DiscreteBarrier!AU30 + (1 - DiscreteBarrier_SPOT!$C$8) * DiscreteBarrier!AU31)</f>
        <v>0</v>
      </c>
      <c r="AU30">
        <f>EXP(-DiscreteBarrier_SPOT!$B$2 * DiscreteBarrier_SPOT!$E$5) * (DiscreteBarrier_SPOT!$C$8 * DiscreteBarrier!AV30 + (1 - DiscreteBarrier_SPOT!$C$8) * DiscreteBarrier!AV31)</f>
        <v>0</v>
      </c>
      <c r="AV30">
        <f>EXP(-DiscreteBarrier_SPOT!$B$2 * DiscreteBarrier_SPOT!$E$5) * (DiscreteBarrier_SPOT!$C$8 * DiscreteBarrier!AW30 + (1 - DiscreteBarrier_SPOT!$C$8) * DiscreteBarrier!AW31)</f>
        <v>0</v>
      </c>
      <c r="AW30">
        <f>EXP(-DiscreteBarrier_SPOT!$B$2 * DiscreteBarrier_SPOT!$E$5) * (DiscreteBarrier_SPOT!$C$8 * DiscreteBarrier!AX30 + (1 - DiscreteBarrier_SPOT!$C$8) * DiscreteBarrier!AX31)</f>
        <v>0</v>
      </c>
      <c r="AX30">
        <f>EXP(-DiscreteBarrier_SPOT!$B$2 * DiscreteBarrier_SPOT!$E$5) * (DiscreteBarrier_SPOT!$C$8 * DiscreteBarrier!AY30 + (1 - DiscreteBarrier_SPOT!$C$8) * DiscreteBarrier!AY31)</f>
        <v>0</v>
      </c>
      <c r="AY30">
        <f>EXP(-DiscreteBarrier_SPOT!$B$2 * DiscreteBarrier_SPOT!$E$5) * (DiscreteBarrier_SPOT!$C$8 * DiscreteBarrier!AZ30 + (1 - DiscreteBarrier_SPOT!$C$8) * DiscreteBarrier!AZ31)</f>
        <v>0</v>
      </c>
      <c r="AZ30">
        <f>MAX(DiscreteBarrier_SPOT!AZ37 - DiscreteBarrier_SPOT!$A$5, 0)</f>
        <v>0</v>
      </c>
    </row>
    <row r="31" spans="1:52" x14ac:dyDescent="0.2">
      <c r="A31">
        <v>28</v>
      </c>
      <c r="AD31">
        <f>EXP(-DiscreteBarrier_SPOT!$B$2 * DiscreteBarrier_SPOT!$E$5) * (DiscreteBarrier_SPOT!$C$8 * DiscreteBarrier!AE31 + (1 - DiscreteBarrier_SPOT!$C$8) * DiscreteBarrier!AE32)</f>
        <v>0</v>
      </c>
      <c r="AE31">
        <f>EXP(-DiscreteBarrier_SPOT!$B$2 * DiscreteBarrier_SPOT!$E$5) * (DiscreteBarrier_SPOT!$C$8 * DiscreteBarrier!AF31 + (1 - DiscreteBarrier_SPOT!$C$8) * DiscreteBarrier!AF32)</f>
        <v>0</v>
      </c>
      <c r="AF31">
        <f>IF(DiscreteBarrier_SPOT!AF38&lt;=DiscreteBarrier_SPOT!$B$5,0,EXP(-DiscreteBarrier_SPOT!$B$2*DiscreteBarrier_SPOT!$E$5)*(DiscreteBarrier_SPOT!$C$8*DiscreteBarrier!AG31+(1-DiscreteBarrier_SPOT!$C$8)*DiscreteBarrier!AG32))</f>
        <v>0</v>
      </c>
      <c r="AG31">
        <f>EXP(-DiscreteBarrier_SPOT!$B$2 * DiscreteBarrier_SPOT!$E$5) * (DiscreteBarrier_SPOT!$C$8 * DiscreteBarrier!AH31 + (1 - DiscreteBarrier_SPOT!$C$8) * DiscreteBarrier!AH32)</f>
        <v>0</v>
      </c>
      <c r="AH31">
        <f>EXP(-DiscreteBarrier_SPOT!$B$2 * DiscreteBarrier_SPOT!$E$5) * (DiscreteBarrier_SPOT!$C$8 * DiscreteBarrier!AI31 + (1 - DiscreteBarrier_SPOT!$C$8) * DiscreteBarrier!AI32)</f>
        <v>0</v>
      </c>
      <c r="AI31">
        <f>EXP(-DiscreteBarrier_SPOT!$B$2 * DiscreteBarrier_SPOT!$E$5) * (DiscreteBarrier_SPOT!$C$8 * DiscreteBarrier!AJ31 + (1 - DiscreteBarrier_SPOT!$C$8) * DiscreteBarrier!AJ32)</f>
        <v>0</v>
      </c>
      <c r="AJ31">
        <f>EXP(-DiscreteBarrier_SPOT!$B$2 * DiscreteBarrier_SPOT!$E$5) * (DiscreteBarrier_SPOT!$C$8 * DiscreteBarrier!AK31 + (1 - DiscreteBarrier_SPOT!$C$8) * DiscreteBarrier!AK32)</f>
        <v>0</v>
      </c>
      <c r="AK31">
        <f>EXP(-DiscreteBarrier_SPOT!$B$2 * DiscreteBarrier_SPOT!$E$5) * (DiscreteBarrier_SPOT!$C$8 * DiscreteBarrier!AL31 + (1 - DiscreteBarrier_SPOT!$C$8) * DiscreteBarrier!AL32)</f>
        <v>0</v>
      </c>
      <c r="AL31">
        <f>EXP(-DiscreteBarrier_SPOT!$B$2 * DiscreteBarrier_SPOT!$E$5) * (DiscreteBarrier_SPOT!$C$8 * DiscreteBarrier!AM31 + (1 - DiscreteBarrier_SPOT!$C$8) * DiscreteBarrier!AM32)</f>
        <v>0</v>
      </c>
      <c r="AM31">
        <f>EXP(-DiscreteBarrier_SPOT!$B$2 * DiscreteBarrier_SPOT!$E$5) * (DiscreteBarrier_SPOT!$C$8 * DiscreteBarrier!AN31 + (1 - DiscreteBarrier_SPOT!$C$8) * DiscreteBarrier!AN32)</f>
        <v>0</v>
      </c>
      <c r="AN31">
        <f>EXP(-DiscreteBarrier_SPOT!$B$2 * DiscreteBarrier_SPOT!$E$5) * (DiscreteBarrier_SPOT!$C$8 * DiscreteBarrier!AO31 + (1 - DiscreteBarrier_SPOT!$C$8) * DiscreteBarrier!AO32)</f>
        <v>0</v>
      </c>
      <c r="AO31">
        <f>EXP(-DiscreteBarrier_SPOT!$B$2 * DiscreteBarrier_SPOT!$E$5) * (DiscreteBarrier_SPOT!$C$8 * DiscreteBarrier!AP31 + (1 - DiscreteBarrier_SPOT!$C$8) * DiscreteBarrier!AP32)</f>
        <v>0</v>
      </c>
      <c r="AP31">
        <f>IF(DiscreteBarrier_SPOT!AP38&lt;=DiscreteBarrier_SPOT!$B$5,0,EXP(-DiscreteBarrier_SPOT!$B$2*DiscreteBarrier_SPOT!$E$5)*(DiscreteBarrier_SPOT!$C$8*DiscreteBarrier!AQ31+(1-DiscreteBarrier_SPOT!$C$8)*DiscreteBarrier!AQ32))</f>
        <v>0</v>
      </c>
      <c r="AQ31">
        <f>EXP(-DiscreteBarrier_SPOT!$B$2 * DiscreteBarrier_SPOT!$E$5) * (DiscreteBarrier_SPOT!$C$8 * DiscreteBarrier!AR31 + (1 - DiscreteBarrier_SPOT!$C$8) * DiscreteBarrier!AR32)</f>
        <v>0</v>
      </c>
      <c r="AR31">
        <f>EXP(-DiscreteBarrier_SPOT!$B$2 * DiscreteBarrier_SPOT!$E$5) * (DiscreteBarrier_SPOT!$C$8 * DiscreteBarrier!AS31 + (1 - DiscreteBarrier_SPOT!$C$8) * DiscreteBarrier!AS32)</f>
        <v>0</v>
      </c>
      <c r="AS31">
        <f>EXP(-DiscreteBarrier_SPOT!$B$2 * DiscreteBarrier_SPOT!$E$5) * (DiscreteBarrier_SPOT!$C$8 * DiscreteBarrier!AT31 + (1 - DiscreteBarrier_SPOT!$C$8) * DiscreteBarrier!AT32)</f>
        <v>0</v>
      </c>
      <c r="AT31">
        <f>EXP(-DiscreteBarrier_SPOT!$B$2 * DiscreteBarrier_SPOT!$E$5) * (DiscreteBarrier_SPOT!$C$8 * DiscreteBarrier!AU31 + (1 - DiscreteBarrier_SPOT!$C$8) * DiscreteBarrier!AU32)</f>
        <v>0</v>
      </c>
      <c r="AU31">
        <f>EXP(-DiscreteBarrier_SPOT!$B$2 * DiscreteBarrier_SPOT!$E$5) * (DiscreteBarrier_SPOT!$C$8 * DiscreteBarrier!AV31 + (1 - DiscreteBarrier_SPOT!$C$8) * DiscreteBarrier!AV32)</f>
        <v>0</v>
      </c>
      <c r="AV31">
        <f>EXP(-DiscreteBarrier_SPOT!$B$2 * DiscreteBarrier_SPOT!$E$5) * (DiscreteBarrier_SPOT!$C$8 * DiscreteBarrier!AW31 + (1 - DiscreteBarrier_SPOT!$C$8) * DiscreteBarrier!AW32)</f>
        <v>0</v>
      </c>
      <c r="AW31">
        <f>EXP(-DiscreteBarrier_SPOT!$B$2 * DiscreteBarrier_SPOT!$E$5) * (DiscreteBarrier_SPOT!$C$8 * DiscreteBarrier!AX31 + (1 - DiscreteBarrier_SPOT!$C$8) * DiscreteBarrier!AX32)</f>
        <v>0</v>
      </c>
      <c r="AX31">
        <f>EXP(-DiscreteBarrier_SPOT!$B$2 * DiscreteBarrier_SPOT!$E$5) * (DiscreteBarrier_SPOT!$C$8 * DiscreteBarrier!AY31 + (1 - DiscreteBarrier_SPOT!$C$8) * DiscreteBarrier!AY32)</f>
        <v>0</v>
      </c>
      <c r="AY31">
        <f>EXP(-DiscreteBarrier_SPOT!$B$2 * DiscreteBarrier_SPOT!$E$5) * (DiscreteBarrier_SPOT!$C$8 * DiscreteBarrier!AZ31 + (1 - DiscreteBarrier_SPOT!$C$8) * DiscreteBarrier!AZ32)</f>
        <v>0</v>
      </c>
      <c r="AZ31">
        <f>MAX(DiscreteBarrier_SPOT!AZ38 - DiscreteBarrier_SPOT!$A$5, 0)</f>
        <v>0</v>
      </c>
    </row>
    <row r="32" spans="1:52" x14ac:dyDescent="0.2">
      <c r="A32">
        <v>29</v>
      </c>
      <c r="AE32">
        <f>EXP(-DiscreteBarrier_SPOT!$B$2 * DiscreteBarrier_SPOT!$E$5) * (DiscreteBarrier_SPOT!$C$8 * DiscreteBarrier!AF32 + (1 - DiscreteBarrier_SPOT!$C$8) * DiscreteBarrier!AF33)</f>
        <v>0</v>
      </c>
      <c r="AF32">
        <f>IF(DiscreteBarrier_SPOT!AF39&lt;=DiscreteBarrier_SPOT!$B$5,0,EXP(-DiscreteBarrier_SPOT!$B$2*DiscreteBarrier_SPOT!$E$5)*(DiscreteBarrier_SPOT!$C$8*DiscreteBarrier!AG32+(1-DiscreteBarrier_SPOT!$C$8)*DiscreteBarrier!AG33))</f>
        <v>0</v>
      </c>
      <c r="AG32">
        <f>EXP(-DiscreteBarrier_SPOT!$B$2 * DiscreteBarrier_SPOT!$E$5) * (DiscreteBarrier_SPOT!$C$8 * DiscreteBarrier!AH32 + (1 - DiscreteBarrier_SPOT!$C$8) * DiscreteBarrier!AH33)</f>
        <v>0</v>
      </c>
      <c r="AH32">
        <f>EXP(-DiscreteBarrier_SPOT!$B$2 * DiscreteBarrier_SPOT!$E$5) * (DiscreteBarrier_SPOT!$C$8 * DiscreteBarrier!AI32 + (1 - DiscreteBarrier_SPOT!$C$8) * DiscreteBarrier!AI33)</f>
        <v>0</v>
      </c>
      <c r="AI32">
        <f>EXP(-DiscreteBarrier_SPOT!$B$2 * DiscreteBarrier_SPOT!$E$5) * (DiscreteBarrier_SPOT!$C$8 * DiscreteBarrier!AJ32 + (1 - DiscreteBarrier_SPOT!$C$8) * DiscreteBarrier!AJ33)</f>
        <v>0</v>
      </c>
      <c r="AJ32">
        <f>EXP(-DiscreteBarrier_SPOT!$B$2 * DiscreteBarrier_SPOT!$E$5) * (DiscreteBarrier_SPOT!$C$8 * DiscreteBarrier!AK32 + (1 - DiscreteBarrier_SPOT!$C$8) * DiscreteBarrier!AK33)</f>
        <v>0</v>
      </c>
      <c r="AK32">
        <f>EXP(-DiscreteBarrier_SPOT!$B$2 * DiscreteBarrier_SPOT!$E$5) * (DiscreteBarrier_SPOT!$C$8 * DiscreteBarrier!AL32 + (1 - DiscreteBarrier_SPOT!$C$8) * DiscreteBarrier!AL33)</f>
        <v>0</v>
      </c>
      <c r="AL32">
        <f>EXP(-DiscreteBarrier_SPOT!$B$2 * DiscreteBarrier_SPOT!$E$5) * (DiscreteBarrier_SPOT!$C$8 * DiscreteBarrier!AM32 + (1 - DiscreteBarrier_SPOT!$C$8) * DiscreteBarrier!AM33)</f>
        <v>0</v>
      </c>
      <c r="AM32">
        <f>EXP(-DiscreteBarrier_SPOT!$B$2 * DiscreteBarrier_SPOT!$E$5) * (DiscreteBarrier_SPOT!$C$8 * DiscreteBarrier!AN32 + (1 - DiscreteBarrier_SPOT!$C$8) * DiscreteBarrier!AN33)</f>
        <v>0</v>
      </c>
      <c r="AN32">
        <f>EXP(-DiscreteBarrier_SPOT!$B$2 * DiscreteBarrier_SPOT!$E$5) * (DiscreteBarrier_SPOT!$C$8 * DiscreteBarrier!AO32 + (1 - DiscreteBarrier_SPOT!$C$8) * DiscreteBarrier!AO33)</f>
        <v>0</v>
      </c>
      <c r="AO32">
        <f>EXP(-DiscreteBarrier_SPOT!$B$2 * DiscreteBarrier_SPOT!$E$5) * (DiscreteBarrier_SPOT!$C$8 * DiscreteBarrier!AP32 + (1 - DiscreteBarrier_SPOT!$C$8) * DiscreteBarrier!AP33)</f>
        <v>0</v>
      </c>
      <c r="AP32">
        <f>IF(DiscreteBarrier_SPOT!AP39&lt;=DiscreteBarrier_SPOT!$B$5,0,EXP(-DiscreteBarrier_SPOT!$B$2*DiscreteBarrier_SPOT!$E$5)*(DiscreteBarrier_SPOT!$C$8*DiscreteBarrier!AQ32+(1-DiscreteBarrier_SPOT!$C$8)*DiscreteBarrier!AQ33))</f>
        <v>0</v>
      </c>
      <c r="AQ32">
        <f>EXP(-DiscreteBarrier_SPOT!$B$2 * DiscreteBarrier_SPOT!$E$5) * (DiscreteBarrier_SPOT!$C$8 * DiscreteBarrier!AR32 + (1 - DiscreteBarrier_SPOT!$C$8) * DiscreteBarrier!AR33)</f>
        <v>0</v>
      </c>
      <c r="AR32">
        <f>EXP(-DiscreteBarrier_SPOT!$B$2 * DiscreteBarrier_SPOT!$E$5) * (DiscreteBarrier_SPOT!$C$8 * DiscreteBarrier!AS32 + (1 - DiscreteBarrier_SPOT!$C$8) * DiscreteBarrier!AS33)</f>
        <v>0</v>
      </c>
      <c r="AS32">
        <f>EXP(-DiscreteBarrier_SPOT!$B$2 * DiscreteBarrier_SPOT!$E$5) * (DiscreteBarrier_SPOT!$C$8 * DiscreteBarrier!AT32 + (1 - DiscreteBarrier_SPOT!$C$8) * DiscreteBarrier!AT33)</f>
        <v>0</v>
      </c>
      <c r="AT32">
        <f>EXP(-DiscreteBarrier_SPOT!$B$2 * DiscreteBarrier_SPOT!$E$5) * (DiscreteBarrier_SPOT!$C$8 * DiscreteBarrier!AU32 + (1 - DiscreteBarrier_SPOT!$C$8) * DiscreteBarrier!AU33)</f>
        <v>0</v>
      </c>
      <c r="AU32">
        <f>EXP(-DiscreteBarrier_SPOT!$B$2 * DiscreteBarrier_SPOT!$E$5) * (DiscreteBarrier_SPOT!$C$8 * DiscreteBarrier!AV32 + (1 - DiscreteBarrier_SPOT!$C$8) * DiscreteBarrier!AV33)</f>
        <v>0</v>
      </c>
      <c r="AV32">
        <f>EXP(-DiscreteBarrier_SPOT!$B$2 * DiscreteBarrier_SPOT!$E$5) * (DiscreteBarrier_SPOT!$C$8 * DiscreteBarrier!AW32 + (1 - DiscreteBarrier_SPOT!$C$8) * DiscreteBarrier!AW33)</f>
        <v>0</v>
      </c>
      <c r="AW32">
        <f>EXP(-DiscreteBarrier_SPOT!$B$2 * DiscreteBarrier_SPOT!$E$5) * (DiscreteBarrier_SPOT!$C$8 * DiscreteBarrier!AX32 + (1 - DiscreteBarrier_SPOT!$C$8) * DiscreteBarrier!AX33)</f>
        <v>0</v>
      </c>
      <c r="AX32">
        <f>EXP(-DiscreteBarrier_SPOT!$B$2 * DiscreteBarrier_SPOT!$E$5) * (DiscreteBarrier_SPOT!$C$8 * DiscreteBarrier!AY32 + (1 - DiscreteBarrier_SPOT!$C$8) * DiscreteBarrier!AY33)</f>
        <v>0</v>
      </c>
      <c r="AY32">
        <f>EXP(-DiscreteBarrier_SPOT!$B$2 * DiscreteBarrier_SPOT!$E$5) * (DiscreteBarrier_SPOT!$C$8 * DiscreteBarrier!AZ32 + (1 - DiscreteBarrier_SPOT!$C$8) * DiscreteBarrier!AZ33)</f>
        <v>0</v>
      </c>
      <c r="AZ32">
        <f>MAX(DiscreteBarrier_SPOT!AZ39 - DiscreteBarrier_SPOT!$A$5, 0)</f>
        <v>0</v>
      </c>
    </row>
    <row r="33" spans="1:52" x14ac:dyDescent="0.2">
      <c r="A33">
        <v>30</v>
      </c>
      <c r="AF33">
        <f>IF(DiscreteBarrier_SPOT!AF40&lt;=DiscreteBarrier_SPOT!$B$5,0,EXP(-DiscreteBarrier_SPOT!$B$2*DiscreteBarrier_SPOT!$E$5)*(DiscreteBarrier_SPOT!$C$8*DiscreteBarrier!AG33+(1-DiscreteBarrier_SPOT!$C$8)*DiscreteBarrier!AG34))</f>
        <v>0</v>
      </c>
      <c r="AG33">
        <f>EXP(-DiscreteBarrier_SPOT!$B$2 * DiscreteBarrier_SPOT!$E$5) * (DiscreteBarrier_SPOT!$C$8 * DiscreteBarrier!AH33 + (1 - DiscreteBarrier_SPOT!$C$8) * DiscreteBarrier!AH34)</f>
        <v>0</v>
      </c>
      <c r="AH33">
        <f>EXP(-DiscreteBarrier_SPOT!$B$2 * DiscreteBarrier_SPOT!$E$5) * (DiscreteBarrier_SPOT!$C$8 * DiscreteBarrier!AI33 + (1 - DiscreteBarrier_SPOT!$C$8) * DiscreteBarrier!AI34)</f>
        <v>0</v>
      </c>
      <c r="AI33">
        <f>EXP(-DiscreteBarrier_SPOT!$B$2 * DiscreteBarrier_SPOT!$E$5) * (DiscreteBarrier_SPOT!$C$8 * DiscreteBarrier!AJ33 + (1 - DiscreteBarrier_SPOT!$C$8) * DiscreteBarrier!AJ34)</f>
        <v>0</v>
      </c>
      <c r="AJ33">
        <f>EXP(-DiscreteBarrier_SPOT!$B$2 * DiscreteBarrier_SPOT!$E$5) * (DiscreteBarrier_SPOT!$C$8 * DiscreteBarrier!AK33 + (1 - DiscreteBarrier_SPOT!$C$8) * DiscreteBarrier!AK34)</f>
        <v>0</v>
      </c>
      <c r="AK33">
        <f>EXP(-DiscreteBarrier_SPOT!$B$2 * DiscreteBarrier_SPOT!$E$5) * (DiscreteBarrier_SPOT!$C$8 * DiscreteBarrier!AL33 + (1 - DiscreteBarrier_SPOT!$C$8) * DiscreteBarrier!AL34)</f>
        <v>0</v>
      </c>
      <c r="AL33">
        <f>EXP(-DiscreteBarrier_SPOT!$B$2 * DiscreteBarrier_SPOT!$E$5) * (DiscreteBarrier_SPOT!$C$8 * DiscreteBarrier!AM33 + (1 - DiscreteBarrier_SPOT!$C$8) * DiscreteBarrier!AM34)</f>
        <v>0</v>
      </c>
      <c r="AM33">
        <f>EXP(-DiscreteBarrier_SPOT!$B$2 * DiscreteBarrier_SPOT!$E$5) * (DiscreteBarrier_SPOT!$C$8 * DiscreteBarrier!AN33 + (1 - DiscreteBarrier_SPOT!$C$8) * DiscreteBarrier!AN34)</f>
        <v>0</v>
      </c>
      <c r="AN33">
        <f>EXP(-DiscreteBarrier_SPOT!$B$2 * DiscreteBarrier_SPOT!$E$5) * (DiscreteBarrier_SPOT!$C$8 * DiscreteBarrier!AO33 + (1 - DiscreteBarrier_SPOT!$C$8) * DiscreteBarrier!AO34)</f>
        <v>0</v>
      </c>
      <c r="AO33">
        <f>EXP(-DiscreteBarrier_SPOT!$B$2 * DiscreteBarrier_SPOT!$E$5) * (DiscreteBarrier_SPOT!$C$8 * DiscreteBarrier!AP33 + (1 - DiscreteBarrier_SPOT!$C$8) * DiscreteBarrier!AP34)</f>
        <v>0</v>
      </c>
      <c r="AP33">
        <f>IF(DiscreteBarrier_SPOT!AP40&lt;=DiscreteBarrier_SPOT!$B$5,0,EXP(-DiscreteBarrier_SPOT!$B$2*DiscreteBarrier_SPOT!$E$5)*(DiscreteBarrier_SPOT!$C$8*DiscreteBarrier!AQ33+(1-DiscreteBarrier_SPOT!$C$8)*DiscreteBarrier!AQ34))</f>
        <v>0</v>
      </c>
      <c r="AQ33">
        <f>EXP(-DiscreteBarrier_SPOT!$B$2 * DiscreteBarrier_SPOT!$E$5) * (DiscreteBarrier_SPOT!$C$8 * DiscreteBarrier!AR33 + (1 - DiscreteBarrier_SPOT!$C$8) * DiscreteBarrier!AR34)</f>
        <v>0</v>
      </c>
      <c r="AR33">
        <f>EXP(-DiscreteBarrier_SPOT!$B$2 * DiscreteBarrier_SPOT!$E$5) * (DiscreteBarrier_SPOT!$C$8 * DiscreteBarrier!AS33 + (1 - DiscreteBarrier_SPOT!$C$8) * DiscreteBarrier!AS34)</f>
        <v>0</v>
      </c>
      <c r="AS33">
        <f>EXP(-DiscreteBarrier_SPOT!$B$2 * DiscreteBarrier_SPOT!$E$5) * (DiscreteBarrier_SPOT!$C$8 * DiscreteBarrier!AT33 + (1 - DiscreteBarrier_SPOT!$C$8) * DiscreteBarrier!AT34)</f>
        <v>0</v>
      </c>
      <c r="AT33">
        <f>EXP(-DiscreteBarrier_SPOT!$B$2 * DiscreteBarrier_SPOT!$E$5) * (DiscreteBarrier_SPOT!$C$8 * DiscreteBarrier!AU33 + (1 - DiscreteBarrier_SPOT!$C$8) * DiscreteBarrier!AU34)</f>
        <v>0</v>
      </c>
      <c r="AU33">
        <f>EXP(-DiscreteBarrier_SPOT!$B$2 * DiscreteBarrier_SPOT!$E$5) * (DiscreteBarrier_SPOT!$C$8 * DiscreteBarrier!AV33 + (1 - DiscreteBarrier_SPOT!$C$8) * DiscreteBarrier!AV34)</f>
        <v>0</v>
      </c>
      <c r="AV33">
        <f>EXP(-DiscreteBarrier_SPOT!$B$2 * DiscreteBarrier_SPOT!$E$5) * (DiscreteBarrier_SPOT!$C$8 * DiscreteBarrier!AW33 + (1 - DiscreteBarrier_SPOT!$C$8) * DiscreteBarrier!AW34)</f>
        <v>0</v>
      </c>
      <c r="AW33">
        <f>EXP(-DiscreteBarrier_SPOT!$B$2 * DiscreteBarrier_SPOT!$E$5) * (DiscreteBarrier_SPOT!$C$8 * DiscreteBarrier!AX33 + (1 - DiscreteBarrier_SPOT!$C$8) * DiscreteBarrier!AX34)</f>
        <v>0</v>
      </c>
      <c r="AX33">
        <f>EXP(-DiscreteBarrier_SPOT!$B$2 * DiscreteBarrier_SPOT!$E$5) * (DiscreteBarrier_SPOT!$C$8 * DiscreteBarrier!AY33 + (1 - DiscreteBarrier_SPOT!$C$8) * DiscreteBarrier!AY34)</f>
        <v>0</v>
      </c>
      <c r="AY33">
        <f>EXP(-DiscreteBarrier_SPOT!$B$2 * DiscreteBarrier_SPOT!$E$5) * (DiscreteBarrier_SPOT!$C$8 * DiscreteBarrier!AZ33 + (1 - DiscreteBarrier_SPOT!$C$8) * DiscreteBarrier!AZ34)</f>
        <v>0</v>
      </c>
      <c r="AZ33">
        <f>MAX(DiscreteBarrier_SPOT!AZ40 - DiscreteBarrier_SPOT!$A$5, 0)</f>
        <v>0</v>
      </c>
    </row>
    <row r="34" spans="1:52" x14ac:dyDescent="0.2">
      <c r="A34">
        <v>31</v>
      </c>
      <c r="AG34">
        <f>EXP(-DiscreteBarrier_SPOT!$B$2 * DiscreteBarrier_SPOT!$E$5) * (DiscreteBarrier_SPOT!$C$8 * DiscreteBarrier!AH34 + (1 - DiscreteBarrier_SPOT!$C$8) * DiscreteBarrier!AH35)</f>
        <v>0</v>
      </c>
      <c r="AH34">
        <f>EXP(-DiscreteBarrier_SPOT!$B$2 * DiscreteBarrier_SPOT!$E$5) * (DiscreteBarrier_SPOT!$C$8 * DiscreteBarrier!AI34 + (1 - DiscreteBarrier_SPOT!$C$8) * DiscreteBarrier!AI35)</f>
        <v>0</v>
      </c>
      <c r="AI34">
        <f>EXP(-DiscreteBarrier_SPOT!$B$2 * DiscreteBarrier_SPOT!$E$5) * (DiscreteBarrier_SPOT!$C$8 * DiscreteBarrier!AJ34 + (1 - DiscreteBarrier_SPOT!$C$8) * DiscreteBarrier!AJ35)</f>
        <v>0</v>
      </c>
      <c r="AJ34">
        <f>EXP(-DiscreteBarrier_SPOT!$B$2 * DiscreteBarrier_SPOT!$E$5) * (DiscreteBarrier_SPOT!$C$8 * DiscreteBarrier!AK34 + (1 - DiscreteBarrier_SPOT!$C$8) * DiscreteBarrier!AK35)</f>
        <v>0</v>
      </c>
      <c r="AK34">
        <f>EXP(-DiscreteBarrier_SPOT!$B$2 * DiscreteBarrier_SPOT!$E$5) * (DiscreteBarrier_SPOT!$C$8 * DiscreteBarrier!AL34 + (1 - DiscreteBarrier_SPOT!$C$8) * DiscreteBarrier!AL35)</f>
        <v>0</v>
      </c>
      <c r="AL34">
        <f>EXP(-DiscreteBarrier_SPOT!$B$2 * DiscreteBarrier_SPOT!$E$5) * (DiscreteBarrier_SPOT!$C$8 * DiscreteBarrier!AM34 + (1 - DiscreteBarrier_SPOT!$C$8) * DiscreteBarrier!AM35)</f>
        <v>0</v>
      </c>
      <c r="AM34">
        <f>EXP(-DiscreteBarrier_SPOT!$B$2 * DiscreteBarrier_SPOT!$E$5) * (DiscreteBarrier_SPOT!$C$8 * DiscreteBarrier!AN34 + (1 - DiscreteBarrier_SPOT!$C$8) * DiscreteBarrier!AN35)</f>
        <v>0</v>
      </c>
      <c r="AN34">
        <f>EXP(-DiscreteBarrier_SPOT!$B$2 * DiscreteBarrier_SPOT!$E$5) * (DiscreteBarrier_SPOT!$C$8 * DiscreteBarrier!AO34 + (1 - DiscreteBarrier_SPOT!$C$8) * DiscreteBarrier!AO35)</f>
        <v>0</v>
      </c>
      <c r="AO34">
        <f>EXP(-DiscreteBarrier_SPOT!$B$2 * DiscreteBarrier_SPOT!$E$5) * (DiscreteBarrier_SPOT!$C$8 * DiscreteBarrier!AP34 + (1 - DiscreteBarrier_SPOT!$C$8) * DiscreteBarrier!AP35)</f>
        <v>0</v>
      </c>
      <c r="AP34">
        <f>IF(DiscreteBarrier_SPOT!AP41&lt;=DiscreteBarrier_SPOT!$B$5,0,EXP(-DiscreteBarrier_SPOT!$B$2*DiscreteBarrier_SPOT!$E$5)*(DiscreteBarrier_SPOT!$C$8*DiscreteBarrier!AQ34+(1-DiscreteBarrier_SPOT!$C$8)*DiscreteBarrier!AQ35))</f>
        <v>0</v>
      </c>
      <c r="AQ34">
        <f>EXP(-DiscreteBarrier_SPOT!$B$2 * DiscreteBarrier_SPOT!$E$5) * (DiscreteBarrier_SPOT!$C$8 * DiscreteBarrier!AR34 + (1 - DiscreteBarrier_SPOT!$C$8) * DiscreteBarrier!AR35)</f>
        <v>0</v>
      </c>
      <c r="AR34">
        <f>EXP(-DiscreteBarrier_SPOT!$B$2 * DiscreteBarrier_SPOT!$E$5) * (DiscreteBarrier_SPOT!$C$8 * DiscreteBarrier!AS34 + (1 - DiscreteBarrier_SPOT!$C$8) * DiscreteBarrier!AS35)</f>
        <v>0</v>
      </c>
      <c r="AS34">
        <f>EXP(-DiscreteBarrier_SPOT!$B$2 * DiscreteBarrier_SPOT!$E$5) * (DiscreteBarrier_SPOT!$C$8 * DiscreteBarrier!AT34 + (1 - DiscreteBarrier_SPOT!$C$8) * DiscreteBarrier!AT35)</f>
        <v>0</v>
      </c>
      <c r="AT34">
        <f>EXP(-DiscreteBarrier_SPOT!$B$2 * DiscreteBarrier_SPOT!$E$5) * (DiscreteBarrier_SPOT!$C$8 * DiscreteBarrier!AU34 + (1 - DiscreteBarrier_SPOT!$C$8) * DiscreteBarrier!AU35)</f>
        <v>0</v>
      </c>
      <c r="AU34">
        <f>EXP(-DiscreteBarrier_SPOT!$B$2 * DiscreteBarrier_SPOT!$E$5) * (DiscreteBarrier_SPOT!$C$8 * DiscreteBarrier!AV34 + (1 - DiscreteBarrier_SPOT!$C$8) * DiscreteBarrier!AV35)</f>
        <v>0</v>
      </c>
      <c r="AV34">
        <f>EXP(-DiscreteBarrier_SPOT!$B$2 * DiscreteBarrier_SPOT!$E$5) * (DiscreteBarrier_SPOT!$C$8 * DiscreteBarrier!AW34 + (1 - DiscreteBarrier_SPOT!$C$8) * DiscreteBarrier!AW35)</f>
        <v>0</v>
      </c>
      <c r="AW34">
        <f>EXP(-DiscreteBarrier_SPOT!$B$2 * DiscreteBarrier_SPOT!$E$5) * (DiscreteBarrier_SPOT!$C$8 * DiscreteBarrier!AX34 + (1 - DiscreteBarrier_SPOT!$C$8) * DiscreteBarrier!AX35)</f>
        <v>0</v>
      </c>
      <c r="AX34">
        <f>EXP(-DiscreteBarrier_SPOT!$B$2 * DiscreteBarrier_SPOT!$E$5) * (DiscreteBarrier_SPOT!$C$8 * DiscreteBarrier!AY34 + (1 - DiscreteBarrier_SPOT!$C$8) * DiscreteBarrier!AY35)</f>
        <v>0</v>
      </c>
      <c r="AY34">
        <f>EXP(-DiscreteBarrier_SPOT!$B$2 * DiscreteBarrier_SPOT!$E$5) * (DiscreteBarrier_SPOT!$C$8 * DiscreteBarrier!AZ34 + (1 - DiscreteBarrier_SPOT!$C$8) * DiscreteBarrier!AZ35)</f>
        <v>0</v>
      </c>
      <c r="AZ34">
        <f>MAX(DiscreteBarrier_SPOT!AZ41 - DiscreteBarrier_SPOT!$A$5, 0)</f>
        <v>0</v>
      </c>
    </row>
    <row r="35" spans="1:52" x14ac:dyDescent="0.2">
      <c r="A35">
        <v>32</v>
      </c>
      <c r="AH35">
        <f>EXP(-DiscreteBarrier_SPOT!$B$2 * DiscreteBarrier_SPOT!$E$5) * (DiscreteBarrier_SPOT!$C$8 * DiscreteBarrier!AI35 + (1 - DiscreteBarrier_SPOT!$C$8) * DiscreteBarrier!AI36)</f>
        <v>0</v>
      </c>
      <c r="AI35">
        <f>EXP(-DiscreteBarrier_SPOT!$B$2 * DiscreteBarrier_SPOT!$E$5) * (DiscreteBarrier_SPOT!$C$8 * DiscreteBarrier!AJ35 + (1 - DiscreteBarrier_SPOT!$C$8) * DiscreteBarrier!AJ36)</f>
        <v>0</v>
      </c>
      <c r="AJ35">
        <f>EXP(-DiscreteBarrier_SPOT!$B$2 * DiscreteBarrier_SPOT!$E$5) * (DiscreteBarrier_SPOT!$C$8 * DiscreteBarrier!AK35 + (1 - DiscreteBarrier_SPOT!$C$8) * DiscreteBarrier!AK36)</f>
        <v>0</v>
      </c>
      <c r="AK35">
        <f>EXP(-DiscreteBarrier_SPOT!$B$2 * DiscreteBarrier_SPOT!$E$5) * (DiscreteBarrier_SPOT!$C$8 * DiscreteBarrier!AL35 + (1 - DiscreteBarrier_SPOT!$C$8) * DiscreteBarrier!AL36)</f>
        <v>0</v>
      </c>
      <c r="AL35">
        <f>EXP(-DiscreteBarrier_SPOT!$B$2 * DiscreteBarrier_SPOT!$E$5) * (DiscreteBarrier_SPOT!$C$8 * DiscreteBarrier!AM35 + (1 - DiscreteBarrier_SPOT!$C$8) * DiscreteBarrier!AM36)</f>
        <v>0</v>
      </c>
      <c r="AM35">
        <f>EXP(-DiscreteBarrier_SPOT!$B$2 * DiscreteBarrier_SPOT!$E$5) * (DiscreteBarrier_SPOT!$C$8 * DiscreteBarrier!AN35 + (1 - DiscreteBarrier_SPOT!$C$8) * DiscreteBarrier!AN36)</f>
        <v>0</v>
      </c>
      <c r="AN35">
        <f>EXP(-DiscreteBarrier_SPOT!$B$2 * DiscreteBarrier_SPOT!$E$5) * (DiscreteBarrier_SPOT!$C$8 * DiscreteBarrier!AO35 + (1 - DiscreteBarrier_SPOT!$C$8) * DiscreteBarrier!AO36)</f>
        <v>0</v>
      </c>
      <c r="AO35">
        <f>EXP(-DiscreteBarrier_SPOT!$B$2 * DiscreteBarrier_SPOT!$E$5) * (DiscreteBarrier_SPOT!$C$8 * DiscreteBarrier!AP35 + (1 - DiscreteBarrier_SPOT!$C$8) * DiscreteBarrier!AP36)</f>
        <v>0</v>
      </c>
      <c r="AP35">
        <f>IF(DiscreteBarrier_SPOT!AP42&lt;=DiscreteBarrier_SPOT!$B$5,0,EXP(-DiscreteBarrier_SPOT!$B$2*DiscreteBarrier_SPOT!$E$5)*(DiscreteBarrier_SPOT!$C$8*DiscreteBarrier!AQ35+(1-DiscreteBarrier_SPOT!$C$8)*DiscreteBarrier!AQ36))</f>
        <v>0</v>
      </c>
      <c r="AQ35">
        <f>EXP(-DiscreteBarrier_SPOT!$B$2 * DiscreteBarrier_SPOT!$E$5) * (DiscreteBarrier_SPOT!$C$8 * DiscreteBarrier!AR35 + (1 - DiscreteBarrier_SPOT!$C$8) * DiscreteBarrier!AR36)</f>
        <v>0</v>
      </c>
      <c r="AR35">
        <f>EXP(-DiscreteBarrier_SPOT!$B$2 * DiscreteBarrier_SPOT!$E$5) * (DiscreteBarrier_SPOT!$C$8 * DiscreteBarrier!AS35 + (1 - DiscreteBarrier_SPOT!$C$8) * DiscreteBarrier!AS36)</f>
        <v>0</v>
      </c>
      <c r="AS35">
        <f>EXP(-DiscreteBarrier_SPOT!$B$2 * DiscreteBarrier_SPOT!$E$5) * (DiscreteBarrier_SPOT!$C$8 * DiscreteBarrier!AT35 + (1 - DiscreteBarrier_SPOT!$C$8) * DiscreteBarrier!AT36)</f>
        <v>0</v>
      </c>
      <c r="AT35">
        <f>EXP(-DiscreteBarrier_SPOT!$B$2 * DiscreteBarrier_SPOT!$E$5) * (DiscreteBarrier_SPOT!$C$8 * DiscreteBarrier!AU35 + (1 - DiscreteBarrier_SPOT!$C$8) * DiscreteBarrier!AU36)</f>
        <v>0</v>
      </c>
      <c r="AU35">
        <f>EXP(-DiscreteBarrier_SPOT!$B$2 * DiscreteBarrier_SPOT!$E$5) * (DiscreteBarrier_SPOT!$C$8 * DiscreteBarrier!AV35 + (1 - DiscreteBarrier_SPOT!$C$8) * DiscreteBarrier!AV36)</f>
        <v>0</v>
      </c>
      <c r="AV35">
        <f>EXP(-DiscreteBarrier_SPOT!$B$2 * DiscreteBarrier_SPOT!$E$5) * (DiscreteBarrier_SPOT!$C$8 * DiscreteBarrier!AW35 + (1 - DiscreteBarrier_SPOT!$C$8) * DiscreteBarrier!AW36)</f>
        <v>0</v>
      </c>
      <c r="AW35">
        <f>EXP(-DiscreteBarrier_SPOT!$B$2 * DiscreteBarrier_SPOT!$E$5) * (DiscreteBarrier_SPOT!$C$8 * DiscreteBarrier!AX35 + (1 - DiscreteBarrier_SPOT!$C$8) * DiscreteBarrier!AX36)</f>
        <v>0</v>
      </c>
      <c r="AX35">
        <f>EXP(-DiscreteBarrier_SPOT!$B$2 * DiscreteBarrier_SPOT!$E$5) * (DiscreteBarrier_SPOT!$C$8 * DiscreteBarrier!AY35 + (1 - DiscreteBarrier_SPOT!$C$8) * DiscreteBarrier!AY36)</f>
        <v>0</v>
      </c>
      <c r="AY35">
        <f>EXP(-DiscreteBarrier_SPOT!$B$2 * DiscreteBarrier_SPOT!$E$5) * (DiscreteBarrier_SPOT!$C$8 * DiscreteBarrier!AZ35 + (1 - DiscreteBarrier_SPOT!$C$8) * DiscreteBarrier!AZ36)</f>
        <v>0</v>
      </c>
      <c r="AZ35">
        <f>MAX(DiscreteBarrier_SPOT!AZ42 - DiscreteBarrier_SPOT!$A$5, 0)</f>
        <v>0</v>
      </c>
    </row>
    <row r="36" spans="1:52" x14ac:dyDescent="0.2">
      <c r="A36">
        <v>33</v>
      </c>
      <c r="AI36">
        <f>EXP(-DiscreteBarrier_SPOT!$B$2 * DiscreteBarrier_SPOT!$E$5) * (DiscreteBarrier_SPOT!$C$8 * DiscreteBarrier!AJ36 + (1 - DiscreteBarrier_SPOT!$C$8) * DiscreteBarrier!AJ37)</f>
        <v>0</v>
      </c>
      <c r="AJ36">
        <f>EXP(-DiscreteBarrier_SPOT!$B$2 * DiscreteBarrier_SPOT!$E$5) * (DiscreteBarrier_SPOT!$C$8 * DiscreteBarrier!AK36 + (1 - DiscreteBarrier_SPOT!$C$8) * DiscreteBarrier!AK37)</f>
        <v>0</v>
      </c>
      <c r="AK36">
        <f>EXP(-DiscreteBarrier_SPOT!$B$2 * DiscreteBarrier_SPOT!$E$5) * (DiscreteBarrier_SPOT!$C$8 * DiscreteBarrier!AL36 + (1 - DiscreteBarrier_SPOT!$C$8) * DiscreteBarrier!AL37)</f>
        <v>0</v>
      </c>
      <c r="AL36">
        <f>EXP(-DiscreteBarrier_SPOT!$B$2 * DiscreteBarrier_SPOT!$E$5) * (DiscreteBarrier_SPOT!$C$8 * DiscreteBarrier!AM36 + (1 - DiscreteBarrier_SPOT!$C$8) * DiscreteBarrier!AM37)</f>
        <v>0</v>
      </c>
      <c r="AM36">
        <f>EXP(-DiscreteBarrier_SPOT!$B$2 * DiscreteBarrier_SPOT!$E$5) * (DiscreteBarrier_SPOT!$C$8 * DiscreteBarrier!AN36 + (1 - DiscreteBarrier_SPOT!$C$8) * DiscreteBarrier!AN37)</f>
        <v>0</v>
      </c>
      <c r="AN36">
        <f>EXP(-DiscreteBarrier_SPOT!$B$2 * DiscreteBarrier_SPOT!$E$5) * (DiscreteBarrier_SPOT!$C$8 * DiscreteBarrier!AO36 + (1 - DiscreteBarrier_SPOT!$C$8) * DiscreteBarrier!AO37)</f>
        <v>0</v>
      </c>
      <c r="AO36">
        <f>EXP(-DiscreteBarrier_SPOT!$B$2 * DiscreteBarrier_SPOT!$E$5) * (DiscreteBarrier_SPOT!$C$8 * DiscreteBarrier!AP36 + (1 - DiscreteBarrier_SPOT!$C$8) * DiscreteBarrier!AP37)</f>
        <v>0</v>
      </c>
      <c r="AP36">
        <f>IF(DiscreteBarrier_SPOT!AP43&lt;=DiscreteBarrier_SPOT!$B$5,0,EXP(-DiscreteBarrier_SPOT!$B$2*DiscreteBarrier_SPOT!$E$5)*(DiscreteBarrier_SPOT!$C$8*DiscreteBarrier!AQ36+(1-DiscreteBarrier_SPOT!$C$8)*DiscreteBarrier!AQ37))</f>
        <v>0</v>
      </c>
      <c r="AQ36">
        <f>EXP(-DiscreteBarrier_SPOT!$B$2 * DiscreteBarrier_SPOT!$E$5) * (DiscreteBarrier_SPOT!$C$8 * DiscreteBarrier!AR36 + (1 - DiscreteBarrier_SPOT!$C$8) * DiscreteBarrier!AR37)</f>
        <v>0</v>
      </c>
      <c r="AR36">
        <f>EXP(-DiscreteBarrier_SPOT!$B$2 * DiscreteBarrier_SPOT!$E$5) * (DiscreteBarrier_SPOT!$C$8 * DiscreteBarrier!AS36 + (1 - DiscreteBarrier_SPOT!$C$8) * DiscreteBarrier!AS37)</f>
        <v>0</v>
      </c>
      <c r="AS36">
        <f>EXP(-DiscreteBarrier_SPOT!$B$2 * DiscreteBarrier_SPOT!$E$5) * (DiscreteBarrier_SPOT!$C$8 * DiscreteBarrier!AT36 + (1 - DiscreteBarrier_SPOT!$C$8) * DiscreteBarrier!AT37)</f>
        <v>0</v>
      </c>
      <c r="AT36">
        <f>EXP(-DiscreteBarrier_SPOT!$B$2 * DiscreteBarrier_SPOT!$E$5) * (DiscreteBarrier_SPOT!$C$8 * DiscreteBarrier!AU36 + (1 - DiscreteBarrier_SPOT!$C$8) * DiscreteBarrier!AU37)</f>
        <v>0</v>
      </c>
      <c r="AU36">
        <f>EXP(-DiscreteBarrier_SPOT!$B$2 * DiscreteBarrier_SPOT!$E$5) * (DiscreteBarrier_SPOT!$C$8 * DiscreteBarrier!AV36 + (1 - DiscreteBarrier_SPOT!$C$8) * DiscreteBarrier!AV37)</f>
        <v>0</v>
      </c>
      <c r="AV36">
        <f>EXP(-DiscreteBarrier_SPOT!$B$2 * DiscreteBarrier_SPOT!$E$5) * (DiscreteBarrier_SPOT!$C$8 * DiscreteBarrier!AW36 + (1 - DiscreteBarrier_SPOT!$C$8) * DiscreteBarrier!AW37)</f>
        <v>0</v>
      </c>
      <c r="AW36">
        <f>EXP(-DiscreteBarrier_SPOT!$B$2 * DiscreteBarrier_SPOT!$E$5) * (DiscreteBarrier_SPOT!$C$8 * DiscreteBarrier!AX36 + (1 - DiscreteBarrier_SPOT!$C$8) * DiscreteBarrier!AX37)</f>
        <v>0</v>
      </c>
      <c r="AX36">
        <f>EXP(-DiscreteBarrier_SPOT!$B$2 * DiscreteBarrier_SPOT!$E$5) * (DiscreteBarrier_SPOT!$C$8 * DiscreteBarrier!AY36 + (1 - DiscreteBarrier_SPOT!$C$8) * DiscreteBarrier!AY37)</f>
        <v>0</v>
      </c>
      <c r="AY36">
        <f>EXP(-DiscreteBarrier_SPOT!$B$2 * DiscreteBarrier_SPOT!$E$5) * (DiscreteBarrier_SPOT!$C$8 * DiscreteBarrier!AZ36 + (1 - DiscreteBarrier_SPOT!$C$8) * DiscreteBarrier!AZ37)</f>
        <v>0</v>
      </c>
      <c r="AZ36">
        <f>MAX(DiscreteBarrier_SPOT!AZ43 - DiscreteBarrier_SPOT!$A$5, 0)</f>
        <v>0</v>
      </c>
    </row>
    <row r="37" spans="1:52" x14ac:dyDescent="0.2">
      <c r="A37">
        <v>34</v>
      </c>
      <c r="AJ37">
        <f>EXP(-DiscreteBarrier_SPOT!$B$2 * DiscreteBarrier_SPOT!$E$5) * (DiscreteBarrier_SPOT!$C$8 * DiscreteBarrier!AK37 + (1 - DiscreteBarrier_SPOT!$C$8) * DiscreteBarrier!AK38)</f>
        <v>0</v>
      </c>
      <c r="AK37">
        <f>EXP(-DiscreteBarrier_SPOT!$B$2 * DiscreteBarrier_SPOT!$E$5) * (DiscreteBarrier_SPOT!$C$8 * DiscreteBarrier!AL37 + (1 - DiscreteBarrier_SPOT!$C$8) * DiscreteBarrier!AL38)</f>
        <v>0</v>
      </c>
      <c r="AL37">
        <f>EXP(-DiscreteBarrier_SPOT!$B$2 * DiscreteBarrier_SPOT!$E$5) * (DiscreteBarrier_SPOT!$C$8 * DiscreteBarrier!AM37 + (1 - DiscreteBarrier_SPOT!$C$8) * DiscreteBarrier!AM38)</f>
        <v>0</v>
      </c>
      <c r="AM37">
        <f>EXP(-DiscreteBarrier_SPOT!$B$2 * DiscreteBarrier_SPOT!$E$5) * (DiscreteBarrier_SPOT!$C$8 * DiscreteBarrier!AN37 + (1 - DiscreteBarrier_SPOT!$C$8) * DiscreteBarrier!AN38)</f>
        <v>0</v>
      </c>
      <c r="AN37">
        <f>EXP(-DiscreteBarrier_SPOT!$B$2 * DiscreteBarrier_SPOT!$E$5) * (DiscreteBarrier_SPOT!$C$8 * DiscreteBarrier!AO37 + (1 - DiscreteBarrier_SPOT!$C$8) * DiscreteBarrier!AO38)</f>
        <v>0</v>
      </c>
      <c r="AO37">
        <f>EXP(-DiscreteBarrier_SPOT!$B$2 * DiscreteBarrier_SPOT!$E$5) * (DiscreteBarrier_SPOT!$C$8 * DiscreteBarrier!AP37 + (1 - DiscreteBarrier_SPOT!$C$8) * DiscreteBarrier!AP38)</f>
        <v>0</v>
      </c>
      <c r="AP37">
        <f>IF(DiscreteBarrier_SPOT!AP44&lt;=DiscreteBarrier_SPOT!$B$5,0,EXP(-DiscreteBarrier_SPOT!$B$2*DiscreteBarrier_SPOT!$E$5)*(DiscreteBarrier_SPOT!$C$8*DiscreteBarrier!AQ37+(1-DiscreteBarrier_SPOT!$C$8)*DiscreteBarrier!AQ38))</f>
        <v>0</v>
      </c>
      <c r="AQ37">
        <f>EXP(-DiscreteBarrier_SPOT!$B$2 * DiscreteBarrier_SPOT!$E$5) * (DiscreteBarrier_SPOT!$C$8 * DiscreteBarrier!AR37 + (1 - DiscreteBarrier_SPOT!$C$8) * DiscreteBarrier!AR38)</f>
        <v>0</v>
      </c>
      <c r="AR37">
        <f>EXP(-DiscreteBarrier_SPOT!$B$2 * DiscreteBarrier_SPOT!$E$5) * (DiscreteBarrier_SPOT!$C$8 * DiscreteBarrier!AS37 + (1 - DiscreteBarrier_SPOT!$C$8) * DiscreteBarrier!AS38)</f>
        <v>0</v>
      </c>
      <c r="AS37">
        <f>EXP(-DiscreteBarrier_SPOT!$B$2 * DiscreteBarrier_SPOT!$E$5) * (DiscreteBarrier_SPOT!$C$8 * DiscreteBarrier!AT37 + (1 - DiscreteBarrier_SPOT!$C$8) * DiscreteBarrier!AT38)</f>
        <v>0</v>
      </c>
      <c r="AT37">
        <f>EXP(-DiscreteBarrier_SPOT!$B$2 * DiscreteBarrier_SPOT!$E$5) * (DiscreteBarrier_SPOT!$C$8 * DiscreteBarrier!AU37 + (1 - DiscreteBarrier_SPOT!$C$8) * DiscreteBarrier!AU38)</f>
        <v>0</v>
      </c>
      <c r="AU37">
        <f>EXP(-DiscreteBarrier_SPOT!$B$2 * DiscreteBarrier_SPOT!$E$5) * (DiscreteBarrier_SPOT!$C$8 * DiscreteBarrier!AV37 + (1 - DiscreteBarrier_SPOT!$C$8) * DiscreteBarrier!AV38)</f>
        <v>0</v>
      </c>
      <c r="AV37">
        <f>EXP(-DiscreteBarrier_SPOT!$B$2 * DiscreteBarrier_SPOT!$E$5) * (DiscreteBarrier_SPOT!$C$8 * DiscreteBarrier!AW37 + (1 - DiscreteBarrier_SPOT!$C$8) * DiscreteBarrier!AW38)</f>
        <v>0</v>
      </c>
      <c r="AW37">
        <f>EXP(-DiscreteBarrier_SPOT!$B$2 * DiscreteBarrier_SPOT!$E$5) * (DiscreteBarrier_SPOT!$C$8 * DiscreteBarrier!AX37 + (1 - DiscreteBarrier_SPOT!$C$8) * DiscreteBarrier!AX38)</f>
        <v>0</v>
      </c>
      <c r="AX37">
        <f>EXP(-DiscreteBarrier_SPOT!$B$2 * DiscreteBarrier_SPOT!$E$5) * (DiscreteBarrier_SPOT!$C$8 * DiscreteBarrier!AY37 + (1 - DiscreteBarrier_SPOT!$C$8) * DiscreteBarrier!AY38)</f>
        <v>0</v>
      </c>
      <c r="AY37">
        <f>EXP(-DiscreteBarrier_SPOT!$B$2 * DiscreteBarrier_SPOT!$E$5) * (DiscreteBarrier_SPOT!$C$8 * DiscreteBarrier!AZ37 + (1 - DiscreteBarrier_SPOT!$C$8) * DiscreteBarrier!AZ38)</f>
        <v>0</v>
      </c>
      <c r="AZ37">
        <f>MAX(DiscreteBarrier_SPOT!AZ44 - DiscreteBarrier_SPOT!$A$5, 0)</f>
        <v>0</v>
      </c>
    </row>
    <row r="38" spans="1:52" x14ac:dyDescent="0.2">
      <c r="A38">
        <v>35</v>
      </c>
      <c r="AK38">
        <f>EXP(-DiscreteBarrier_SPOT!$B$2 * DiscreteBarrier_SPOT!$E$5) * (DiscreteBarrier_SPOT!$C$8 * DiscreteBarrier!AL38 + (1 - DiscreteBarrier_SPOT!$C$8) * DiscreteBarrier!AL39)</f>
        <v>0</v>
      </c>
      <c r="AL38">
        <f>EXP(-DiscreteBarrier_SPOT!$B$2 * DiscreteBarrier_SPOT!$E$5) * (DiscreteBarrier_SPOT!$C$8 * DiscreteBarrier!AM38 + (1 - DiscreteBarrier_SPOT!$C$8) * DiscreteBarrier!AM39)</f>
        <v>0</v>
      </c>
      <c r="AM38">
        <f>EXP(-DiscreteBarrier_SPOT!$B$2 * DiscreteBarrier_SPOT!$E$5) * (DiscreteBarrier_SPOT!$C$8 * DiscreteBarrier!AN38 + (1 - DiscreteBarrier_SPOT!$C$8) * DiscreteBarrier!AN39)</f>
        <v>0</v>
      </c>
      <c r="AN38">
        <f>EXP(-DiscreteBarrier_SPOT!$B$2 * DiscreteBarrier_SPOT!$E$5) * (DiscreteBarrier_SPOT!$C$8 * DiscreteBarrier!AO38 + (1 - DiscreteBarrier_SPOT!$C$8) * DiscreteBarrier!AO39)</f>
        <v>0</v>
      </c>
      <c r="AO38">
        <f>EXP(-DiscreteBarrier_SPOT!$B$2 * DiscreteBarrier_SPOT!$E$5) * (DiscreteBarrier_SPOT!$C$8 * DiscreteBarrier!AP38 + (1 - DiscreteBarrier_SPOT!$C$8) * DiscreteBarrier!AP39)</f>
        <v>0</v>
      </c>
      <c r="AP38">
        <f>IF(DiscreteBarrier_SPOT!AP45&lt;=DiscreteBarrier_SPOT!$B$5,0,EXP(-DiscreteBarrier_SPOT!$B$2*DiscreteBarrier_SPOT!$E$5)*(DiscreteBarrier_SPOT!$C$8*DiscreteBarrier!AQ38+(1-DiscreteBarrier_SPOT!$C$8)*DiscreteBarrier!AQ39))</f>
        <v>0</v>
      </c>
      <c r="AQ38">
        <f>EXP(-DiscreteBarrier_SPOT!$B$2 * DiscreteBarrier_SPOT!$E$5) * (DiscreteBarrier_SPOT!$C$8 * DiscreteBarrier!AR38 + (1 - DiscreteBarrier_SPOT!$C$8) * DiscreteBarrier!AR39)</f>
        <v>0</v>
      </c>
      <c r="AR38">
        <f>EXP(-DiscreteBarrier_SPOT!$B$2 * DiscreteBarrier_SPOT!$E$5) * (DiscreteBarrier_SPOT!$C$8 * DiscreteBarrier!AS38 + (1 - DiscreteBarrier_SPOT!$C$8) * DiscreteBarrier!AS39)</f>
        <v>0</v>
      </c>
      <c r="AS38">
        <f>EXP(-DiscreteBarrier_SPOT!$B$2 * DiscreteBarrier_SPOT!$E$5) * (DiscreteBarrier_SPOT!$C$8 * DiscreteBarrier!AT38 + (1 - DiscreteBarrier_SPOT!$C$8) * DiscreteBarrier!AT39)</f>
        <v>0</v>
      </c>
      <c r="AT38">
        <f>EXP(-DiscreteBarrier_SPOT!$B$2 * DiscreteBarrier_SPOT!$E$5) * (DiscreteBarrier_SPOT!$C$8 * DiscreteBarrier!AU38 + (1 - DiscreteBarrier_SPOT!$C$8) * DiscreteBarrier!AU39)</f>
        <v>0</v>
      </c>
      <c r="AU38">
        <f>EXP(-DiscreteBarrier_SPOT!$B$2 * DiscreteBarrier_SPOT!$E$5) * (DiscreteBarrier_SPOT!$C$8 * DiscreteBarrier!AV38 + (1 - DiscreteBarrier_SPOT!$C$8) * DiscreteBarrier!AV39)</f>
        <v>0</v>
      </c>
      <c r="AV38">
        <f>EXP(-DiscreteBarrier_SPOT!$B$2 * DiscreteBarrier_SPOT!$E$5) * (DiscreteBarrier_SPOT!$C$8 * DiscreteBarrier!AW38 + (1 - DiscreteBarrier_SPOT!$C$8) * DiscreteBarrier!AW39)</f>
        <v>0</v>
      </c>
      <c r="AW38">
        <f>EXP(-DiscreteBarrier_SPOT!$B$2 * DiscreteBarrier_SPOT!$E$5) * (DiscreteBarrier_SPOT!$C$8 * DiscreteBarrier!AX38 + (1 - DiscreteBarrier_SPOT!$C$8) * DiscreteBarrier!AX39)</f>
        <v>0</v>
      </c>
      <c r="AX38">
        <f>EXP(-DiscreteBarrier_SPOT!$B$2 * DiscreteBarrier_SPOT!$E$5) * (DiscreteBarrier_SPOT!$C$8 * DiscreteBarrier!AY38 + (1 - DiscreteBarrier_SPOT!$C$8) * DiscreteBarrier!AY39)</f>
        <v>0</v>
      </c>
      <c r="AY38">
        <f>EXP(-DiscreteBarrier_SPOT!$B$2 * DiscreteBarrier_SPOT!$E$5) * (DiscreteBarrier_SPOT!$C$8 * DiscreteBarrier!AZ38 + (1 - DiscreteBarrier_SPOT!$C$8) * DiscreteBarrier!AZ39)</f>
        <v>0</v>
      </c>
      <c r="AZ38">
        <f>MAX(DiscreteBarrier_SPOT!AZ45 - DiscreteBarrier_SPOT!$A$5, 0)</f>
        <v>0</v>
      </c>
    </row>
    <row r="39" spans="1:52" x14ac:dyDescent="0.2">
      <c r="A39">
        <v>36</v>
      </c>
      <c r="AL39">
        <f>EXP(-DiscreteBarrier_SPOT!$B$2 * DiscreteBarrier_SPOT!$E$5) * (DiscreteBarrier_SPOT!$C$8 * DiscreteBarrier!AM39 + (1 - DiscreteBarrier_SPOT!$C$8) * DiscreteBarrier!AM40)</f>
        <v>0</v>
      </c>
      <c r="AM39">
        <f>EXP(-DiscreteBarrier_SPOT!$B$2 * DiscreteBarrier_SPOT!$E$5) * (DiscreteBarrier_SPOT!$C$8 * DiscreteBarrier!AN39 + (1 - DiscreteBarrier_SPOT!$C$8) * DiscreteBarrier!AN40)</f>
        <v>0</v>
      </c>
      <c r="AN39">
        <f>EXP(-DiscreteBarrier_SPOT!$B$2 * DiscreteBarrier_SPOT!$E$5) * (DiscreteBarrier_SPOT!$C$8 * DiscreteBarrier!AO39 + (1 - DiscreteBarrier_SPOT!$C$8) * DiscreteBarrier!AO40)</f>
        <v>0</v>
      </c>
      <c r="AO39">
        <f>EXP(-DiscreteBarrier_SPOT!$B$2 * DiscreteBarrier_SPOT!$E$5) * (DiscreteBarrier_SPOT!$C$8 * DiscreteBarrier!AP39 + (1 - DiscreteBarrier_SPOT!$C$8) * DiscreteBarrier!AP40)</f>
        <v>0</v>
      </c>
      <c r="AP39">
        <f>IF(DiscreteBarrier_SPOT!AP46&lt;=DiscreteBarrier_SPOT!$B$5,0,EXP(-DiscreteBarrier_SPOT!$B$2*DiscreteBarrier_SPOT!$E$5)*(DiscreteBarrier_SPOT!$C$8*DiscreteBarrier!AQ39+(1-DiscreteBarrier_SPOT!$C$8)*DiscreteBarrier!AQ40))</f>
        <v>0</v>
      </c>
      <c r="AQ39">
        <f>EXP(-DiscreteBarrier_SPOT!$B$2 * DiscreteBarrier_SPOT!$E$5) * (DiscreteBarrier_SPOT!$C$8 * DiscreteBarrier!AR39 + (1 - DiscreteBarrier_SPOT!$C$8) * DiscreteBarrier!AR40)</f>
        <v>0</v>
      </c>
      <c r="AR39">
        <f>EXP(-DiscreteBarrier_SPOT!$B$2 * DiscreteBarrier_SPOT!$E$5) * (DiscreteBarrier_SPOT!$C$8 * DiscreteBarrier!AS39 + (1 - DiscreteBarrier_SPOT!$C$8) * DiscreteBarrier!AS40)</f>
        <v>0</v>
      </c>
      <c r="AS39">
        <f>EXP(-DiscreteBarrier_SPOT!$B$2 * DiscreteBarrier_SPOT!$E$5) * (DiscreteBarrier_SPOT!$C$8 * DiscreteBarrier!AT39 + (1 - DiscreteBarrier_SPOT!$C$8) * DiscreteBarrier!AT40)</f>
        <v>0</v>
      </c>
      <c r="AT39">
        <f>EXP(-DiscreteBarrier_SPOT!$B$2 * DiscreteBarrier_SPOT!$E$5) * (DiscreteBarrier_SPOT!$C$8 * DiscreteBarrier!AU39 + (1 - DiscreteBarrier_SPOT!$C$8) * DiscreteBarrier!AU40)</f>
        <v>0</v>
      </c>
      <c r="AU39">
        <f>EXP(-DiscreteBarrier_SPOT!$B$2 * DiscreteBarrier_SPOT!$E$5) * (DiscreteBarrier_SPOT!$C$8 * DiscreteBarrier!AV39 + (1 - DiscreteBarrier_SPOT!$C$8) * DiscreteBarrier!AV40)</f>
        <v>0</v>
      </c>
      <c r="AV39">
        <f>EXP(-DiscreteBarrier_SPOT!$B$2 * DiscreteBarrier_SPOT!$E$5) * (DiscreteBarrier_SPOT!$C$8 * DiscreteBarrier!AW39 + (1 - DiscreteBarrier_SPOT!$C$8) * DiscreteBarrier!AW40)</f>
        <v>0</v>
      </c>
      <c r="AW39">
        <f>EXP(-DiscreteBarrier_SPOT!$B$2 * DiscreteBarrier_SPOT!$E$5) * (DiscreteBarrier_SPOT!$C$8 * DiscreteBarrier!AX39 + (1 - DiscreteBarrier_SPOT!$C$8) * DiscreteBarrier!AX40)</f>
        <v>0</v>
      </c>
      <c r="AX39">
        <f>EXP(-DiscreteBarrier_SPOT!$B$2 * DiscreteBarrier_SPOT!$E$5) * (DiscreteBarrier_SPOT!$C$8 * DiscreteBarrier!AY39 + (1 - DiscreteBarrier_SPOT!$C$8) * DiscreteBarrier!AY40)</f>
        <v>0</v>
      </c>
      <c r="AY39">
        <f>EXP(-DiscreteBarrier_SPOT!$B$2 * DiscreteBarrier_SPOT!$E$5) * (DiscreteBarrier_SPOT!$C$8 * DiscreteBarrier!AZ39 + (1 - DiscreteBarrier_SPOT!$C$8) * DiscreteBarrier!AZ40)</f>
        <v>0</v>
      </c>
      <c r="AZ39">
        <f>MAX(DiscreteBarrier_SPOT!AZ46 - DiscreteBarrier_SPOT!$A$5, 0)</f>
        <v>0</v>
      </c>
    </row>
    <row r="40" spans="1:52" x14ac:dyDescent="0.2">
      <c r="A40">
        <v>37</v>
      </c>
      <c r="AM40">
        <f>EXP(-DiscreteBarrier_SPOT!$B$2 * DiscreteBarrier_SPOT!$E$5) * (DiscreteBarrier_SPOT!$C$8 * DiscreteBarrier!AN40 + (1 - DiscreteBarrier_SPOT!$C$8) * DiscreteBarrier!AN41)</f>
        <v>0</v>
      </c>
      <c r="AN40">
        <f>EXP(-DiscreteBarrier_SPOT!$B$2 * DiscreteBarrier_SPOT!$E$5) * (DiscreteBarrier_SPOT!$C$8 * DiscreteBarrier!AO40 + (1 - DiscreteBarrier_SPOT!$C$8) * DiscreteBarrier!AO41)</f>
        <v>0</v>
      </c>
      <c r="AO40">
        <f>EXP(-DiscreteBarrier_SPOT!$B$2 * DiscreteBarrier_SPOT!$E$5) * (DiscreteBarrier_SPOT!$C$8 * DiscreteBarrier!AP40 + (1 - DiscreteBarrier_SPOT!$C$8) * DiscreteBarrier!AP41)</f>
        <v>0</v>
      </c>
      <c r="AP40">
        <f>IF(DiscreteBarrier_SPOT!AP47&lt;=DiscreteBarrier_SPOT!$B$5,0,EXP(-DiscreteBarrier_SPOT!$B$2*DiscreteBarrier_SPOT!$E$5)*(DiscreteBarrier_SPOT!$C$8*DiscreteBarrier!AQ40+(1-DiscreteBarrier_SPOT!$C$8)*DiscreteBarrier!AQ41))</f>
        <v>0</v>
      </c>
      <c r="AQ40">
        <f>EXP(-DiscreteBarrier_SPOT!$B$2 * DiscreteBarrier_SPOT!$E$5) * (DiscreteBarrier_SPOT!$C$8 * DiscreteBarrier!AR40 + (1 - DiscreteBarrier_SPOT!$C$8) * DiscreteBarrier!AR41)</f>
        <v>0</v>
      </c>
      <c r="AR40">
        <f>EXP(-DiscreteBarrier_SPOT!$B$2 * DiscreteBarrier_SPOT!$E$5) * (DiscreteBarrier_SPOT!$C$8 * DiscreteBarrier!AS40 + (1 - DiscreteBarrier_SPOT!$C$8) * DiscreteBarrier!AS41)</f>
        <v>0</v>
      </c>
      <c r="AS40">
        <f>EXP(-DiscreteBarrier_SPOT!$B$2 * DiscreteBarrier_SPOT!$E$5) * (DiscreteBarrier_SPOT!$C$8 * DiscreteBarrier!AT40 + (1 - DiscreteBarrier_SPOT!$C$8) * DiscreteBarrier!AT41)</f>
        <v>0</v>
      </c>
      <c r="AT40">
        <f>EXP(-DiscreteBarrier_SPOT!$B$2 * DiscreteBarrier_SPOT!$E$5) * (DiscreteBarrier_SPOT!$C$8 * DiscreteBarrier!AU40 + (1 - DiscreteBarrier_SPOT!$C$8) * DiscreteBarrier!AU41)</f>
        <v>0</v>
      </c>
      <c r="AU40">
        <f>EXP(-DiscreteBarrier_SPOT!$B$2 * DiscreteBarrier_SPOT!$E$5) * (DiscreteBarrier_SPOT!$C$8 * DiscreteBarrier!AV40 + (1 - DiscreteBarrier_SPOT!$C$8) * DiscreteBarrier!AV41)</f>
        <v>0</v>
      </c>
      <c r="AV40">
        <f>EXP(-DiscreteBarrier_SPOT!$B$2 * DiscreteBarrier_SPOT!$E$5) * (DiscreteBarrier_SPOT!$C$8 * DiscreteBarrier!AW40 + (1 - DiscreteBarrier_SPOT!$C$8) * DiscreteBarrier!AW41)</f>
        <v>0</v>
      </c>
      <c r="AW40">
        <f>EXP(-DiscreteBarrier_SPOT!$B$2 * DiscreteBarrier_SPOT!$E$5) * (DiscreteBarrier_SPOT!$C$8 * DiscreteBarrier!AX40 + (1 - DiscreteBarrier_SPOT!$C$8) * DiscreteBarrier!AX41)</f>
        <v>0</v>
      </c>
      <c r="AX40">
        <f>EXP(-DiscreteBarrier_SPOT!$B$2 * DiscreteBarrier_SPOT!$E$5) * (DiscreteBarrier_SPOT!$C$8 * DiscreteBarrier!AY40 + (1 - DiscreteBarrier_SPOT!$C$8) * DiscreteBarrier!AY41)</f>
        <v>0</v>
      </c>
      <c r="AY40">
        <f>EXP(-DiscreteBarrier_SPOT!$B$2 * DiscreteBarrier_SPOT!$E$5) * (DiscreteBarrier_SPOT!$C$8 * DiscreteBarrier!AZ40 + (1 - DiscreteBarrier_SPOT!$C$8) * DiscreteBarrier!AZ41)</f>
        <v>0</v>
      </c>
      <c r="AZ40">
        <f>MAX(DiscreteBarrier_SPOT!AZ47 - DiscreteBarrier_SPOT!$A$5, 0)</f>
        <v>0</v>
      </c>
    </row>
    <row r="41" spans="1:52" x14ac:dyDescent="0.2">
      <c r="A41">
        <v>38</v>
      </c>
      <c r="AN41">
        <f>EXP(-DiscreteBarrier_SPOT!$B$2 * DiscreteBarrier_SPOT!$E$5) * (DiscreteBarrier_SPOT!$C$8 * DiscreteBarrier!AO41 + (1 - DiscreteBarrier_SPOT!$C$8) * DiscreteBarrier!AO42)</f>
        <v>0</v>
      </c>
      <c r="AO41">
        <f>EXP(-DiscreteBarrier_SPOT!$B$2 * DiscreteBarrier_SPOT!$E$5) * (DiscreteBarrier_SPOT!$C$8 * DiscreteBarrier!AP41 + (1 - DiscreteBarrier_SPOT!$C$8) * DiscreteBarrier!AP42)</f>
        <v>0</v>
      </c>
      <c r="AP41">
        <f>IF(DiscreteBarrier_SPOT!AP48&lt;=DiscreteBarrier_SPOT!$B$5,0,EXP(-DiscreteBarrier_SPOT!$B$2*DiscreteBarrier_SPOT!$E$5)*(DiscreteBarrier_SPOT!$C$8*DiscreteBarrier!AQ41+(1-DiscreteBarrier_SPOT!$C$8)*DiscreteBarrier!AQ42))</f>
        <v>0</v>
      </c>
      <c r="AQ41">
        <f>EXP(-DiscreteBarrier_SPOT!$B$2 * DiscreteBarrier_SPOT!$E$5) * (DiscreteBarrier_SPOT!$C$8 * DiscreteBarrier!AR41 + (1 - DiscreteBarrier_SPOT!$C$8) * DiscreteBarrier!AR42)</f>
        <v>0</v>
      </c>
      <c r="AR41">
        <f>EXP(-DiscreteBarrier_SPOT!$B$2 * DiscreteBarrier_SPOT!$E$5) * (DiscreteBarrier_SPOT!$C$8 * DiscreteBarrier!AS41 + (1 - DiscreteBarrier_SPOT!$C$8) * DiscreteBarrier!AS42)</f>
        <v>0</v>
      </c>
      <c r="AS41">
        <f>EXP(-DiscreteBarrier_SPOT!$B$2 * DiscreteBarrier_SPOT!$E$5) * (DiscreteBarrier_SPOT!$C$8 * DiscreteBarrier!AT41 + (1 - DiscreteBarrier_SPOT!$C$8) * DiscreteBarrier!AT42)</f>
        <v>0</v>
      </c>
      <c r="AT41">
        <f>EXP(-DiscreteBarrier_SPOT!$B$2 * DiscreteBarrier_SPOT!$E$5) * (DiscreteBarrier_SPOT!$C$8 * DiscreteBarrier!AU41 + (1 - DiscreteBarrier_SPOT!$C$8) * DiscreteBarrier!AU42)</f>
        <v>0</v>
      </c>
      <c r="AU41">
        <f>EXP(-DiscreteBarrier_SPOT!$B$2 * DiscreteBarrier_SPOT!$E$5) * (DiscreteBarrier_SPOT!$C$8 * DiscreteBarrier!AV41 + (1 - DiscreteBarrier_SPOT!$C$8) * DiscreteBarrier!AV42)</f>
        <v>0</v>
      </c>
      <c r="AV41">
        <f>EXP(-DiscreteBarrier_SPOT!$B$2 * DiscreteBarrier_SPOT!$E$5) * (DiscreteBarrier_SPOT!$C$8 * DiscreteBarrier!AW41 + (1 - DiscreteBarrier_SPOT!$C$8) * DiscreteBarrier!AW42)</f>
        <v>0</v>
      </c>
      <c r="AW41">
        <f>EXP(-DiscreteBarrier_SPOT!$B$2 * DiscreteBarrier_SPOT!$E$5) * (DiscreteBarrier_SPOT!$C$8 * DiscreteBarrier!AX41 + (1 - DiscreteBarrier_SPOT!$C$8) * DiscreteBarrier!AX42)</f>
        <v>0</v>
      </c>
      <c r="AX41">
        <f>EXP(-DiscreteBarrier_SPOT!$B$2 * DiscreteBarrier_SPOT!$E$5) * (DiscreteBarrier_SPOT!$C$8 * DiscreteBarrier!AY41 + (1 - DiscreteBarrier_SPOT!$C$8) * DiscreteBarrier!AY42)</f>
        <v>0</v>
      </c>
      <c r="AY41">
        <f>EXP(-DiscreteBarrier_SPOT!$B$2 * DiscreteBarrier_SPOT!$E$5) * (DiscreteBarrier_SPOT!$C$8 * DiscreteBarrier!AZ41 + (1 - DiscreteBarrier_SPOT!$C$8) * DiscreteBarrier!AZ42)</f>
        <v>0</v>
      </c>
      <c r="AZ41">
        <f>MAX(DiscreteBarrier_SPOT!AZ48 - DiscreteBarrier_SPOT!$A$5, 0)</f>
        <v>0</v>
      </c>
    </row>
    <row r="42" spans="1:52" x14ac:dyDescent="0.2">
      <c r="A42">
        <v>39</v>
      </c>
      <c r="AO42">
        <f>EXP(-DiscreteBarrier_SPOT!$B$2 * DiscreteBarrier_SPOT!$E$5) * (DiscreteBarrier_SPOT!$C$8 * DiscreteBarrier!AP42 + (1 - DiscreteBarrier_SPOT!$C$8) * DiscreteBarrier!AP43)</f>
        <v>0</v>
      </c>
      <c r="AP42">
        <f>IF(DiscreteBarrier_SPOT!AP49&lt;=DiscreteBarrier_SPOT!$B$5,0,EXP(-DiscreteBarrier_SPOT!$B$2*DiscreteBarrier_SPOT!$E$5)*(DiscreteBarrier_SPOT!$C$8*DiscreteBarrier!AQ42+(1-DiscreteBarrier_SPOT!$C$8)*DiscreteBarrier!AQ43))</f>
        <v>0</v>
      </c>
      <c r="AQ42">
        <f>EXP(-DiscreteBarrier_SPOT!$B$2 * DiscreteBarrier_SPOT!$E$5) * (DiscreteBarrier_SPOT!$C$8 * DiscreteBarrier!AR42 + (1 - DiscreteBarrier_SPOT!$C$8) * DiscreteBarrier!AR43)</f>
        <v>0</v>
      </c>
      <c r="AR42">
        <f>EXP(-DiscreteBarrier_SPOT!$B$2 * DiscreteBarrier_SPOT!$E$5) * (DiscreteBarrier_SPOT!$C$8 * DiscreteBarrier!AS42 + (1 - DiscreteBarrier_SPOT!$C$8) * DiscreteBarrier!AS43)</f>
        <v>0</v>
      </c>
      <c r="AS42">
        <f>EXP(-DiscreteBarrier_SPOT!$B$2 * DiscreteBarrier_SPOT!$E$5) * (DiscreteBarrier_SPOT!$C$8 * DiscreteBarrier!AT42 + (1 - DiscreteBarrier_SPOT!$C$8) * DiscreteBarrier!AT43)</f>
        <v>0</v>
      </c>
      <c r="AT42">
        <f>EXP(-DiscreteBarrier_SPOT!$B$2 * DiscreteBarrier_SPOT!$E$5) * (DiscreteBarrier_SPOT!$C$8 * DiscreteBarrier!AU42 + (1 - DiscreteBarrier_SPOT!$C$8) * DiscreteBarrier!AU43)</f>
        <v>0</v>
      </c>
      <c r="AU42">
        <f>EXP(-DiscreteBarrier_SPOT!$B$2 * DiscreteBarrier_SPOT!$E$5) * (DiscreteBarrier_SPOT!$C$8 * DiscreteBarrier!AV42 + (1 - DiscreteBarrier_SPOT!$C$8) * DiscreteBarrier!AV43)</f>
        <v>0</v>
      </c>
      <c r="AV42">
        <f>EXP(-DiscreteBarrier_SPOT!$B$2 * DiscreteBarrier_SPOT!$E$5) * (DiscreteBarrier_SPOT!$C$8 * DiscreteBarrier!AW42 + (1 - DiscreteBarrier_SPOT!$C$8) * DiscreteBarrier!AW43)</f>
        <v>0</v>
      </c>
      <c r="AW42">
        <f>EXP(-DiscreteBarrier_SPOT!$B$2 * DiscreteBarrier_SPOT!$E$5) * (DiscreteBarrier_SPOT!$C$8 * DiscreteBarrier!AX42 + (1 - DiscreteBarrier_SPOT!$C$8) * DiscreteBarrier!AX43)</f>
        <v>0</v>
      </c>
      <c r="AX42">
        <f>EXP(-DiscreteBarrier_SPOT!$B$2 * DiscreteBarrier_SPOT!$E$5) * (DiscreteBarrier_SPOT!$C$8 * DiscreteBarrier!AY42 + (1 - DiscreteBarrier_SPOT!$C$8) * DiscreteBarrier!AY43)</f>
        <v>0</v>
      </c>
      <c r="AY42">
        <f>EXP(-DiscreteBarrier_SPOT!$B$2 * DiscreteBarrier_SPOT!$E$5) * (DiscreteBarrier_SPOT!$C$8 * DiscreteBarrier!AZ42 + (1 - DiscreteBarrier_SPOT!$C$8) * DiscreteBarrier!AZ43)</f>
        <v>0</v>
      </c>
      <c r="AZ42">
        <f>MAX(DiscreteBarrier_SPOT!AZ49 - DiscreteBarrier_SPOT!$A$5, 0)</f>
        <v>0</v>
      </c>
    </row>
    <row r="43" spans="1:52" x14ac:dyDescent="0.2">
      <c r="A43">
        <v>40</v>
      </c>
      <c r="AP43">
        <f>IF(DiscreteBarrier_SPOT!AP50&lt;=DiscreteBarrier_SPOT!$B$5,0,EXP(-DiscreteBarrier_SPOT!$B$2*DiscreteBarrier_SPOT!$E$5)*(DiscreteBarrier_SPOT!$C$8*DiscreteBarrier!AQ43+(1-DiscreteBarrier_SPOT!$C$8)*DiscreteBarrier!AQ44))</f>
        <v>0</v>
      </c>
      <c r="AQ43">
        <f>EXP(-DiscreteBarrier_SPOT!$B$2 * DiscreteBarrier_SPOT!$E$5) * (DiscreteBarrier_SPOT!$C$8 * DiscreteBarrier!AR43 + (1 - DiscreteBarrier_SPOT!$C$8) * DiscreteBarrier!AR44)</f>
        <v>0</v>
      </c>
      <c r="AR43">
        <f>EXP(-DiscreteBarrier_SPOT!$B$2 * DiscreteBarrier_SPOT!$E$5) * (DiscreteBarrier_SPOT!$C$8 * DiscreteBarrier!AS43 + (1 - DiscreteBarrier_SPOT!$C$8) * DiscreteBarrier!AS44)</f>
        <v>0</v>
      </c>
      <c r="AS43">
        <f>EXP(-DiscreteBarrier_SPOT!$B$2 * DiscreteBarrier_SPOT!$E$5) * (DiscreteBarrier_SPOT!$C$8 * DiscreteBarrier!AT43 + (1 - DiscreteBarrier_SPOT!$C$8) * DiscreteBarrier!AT44)</f>
        <v>0</v>
      </c>
      <c r="AT43">
        <f>EXP(-DiscreteBarrier_SPOT!$B$2 * DiscreteBarrier_SPOT!$E$5) * (DiscreteBarrier_SPOT!$C$8 * DiscreteBarrier!AU43 + (1 - DiscreteBarrier_SPOT!$C$8) * DiscreteBarrier!AU44)</f>
        <v>0</v>
      </c>
      <c r="AU43">
        <f>EXP(-DiscreteBarrier_SPOT!$B$2 * DiscreteBarrier_SPOT!$E$5) * (DiscreteBarrier_SPOT!$C$8 * DiscreteBarrier!AV43 + (1 - DiscreteBarrier_SPOT!$C$8) * DiscreteBarrier!AV44)</f>
        <v>0</v>
      </c>
      <c r="AV43">
        <f>EXP(-DiscreteBarrier_SPOT!$B$2 * DiscreteBarrier_SPOT!$E$5) * (DiscreteBarrier_SPOT!$C$8 * DiscreteBarrier!AW43 + (1 - DiscreteBarrier_SPOT!$C$8) * DiscreteBarrier!AW44)</f>
        <v>0</v>
      </c>
      <c r="AW43">
        <f>EXP(-DiscreteBarrier_SPOT!$B$2 * DiscreteBarrier_SPOT!$E$5) * (DiscreteBarrier_SPOT!$C$8 * DiscreteBarrier!AX43 + (1 - DiscreteBarrier_SPOT!$C$8) * DiscreteBarrier!AX44)</f>
        <v>0</v>
      </c>
      <c r="AX43">
        <f>EXP(-DiscreteBarrier_SPOT!$B$2 * DiscreteBarrier_SPOT!$E$5) * (DiscreteBarrier_SPOT!$C$8 * DiscreteBarrier!AY43 + (1 - DiscreteBarrier_SPOT!$C$8) * DiscreteBarrier!AY44)</f>
        <v>0</v>
      </c>
      <c r="AY43">
        <f>EXP(-DiscreteBarrier_SPOT!$B$2 * DiscreteBarrier_SPOT!$E$5) * (DiscreteBarrier_SPOT!$C$8 * DiscreteBarrier!AZ43 + (1 - DiscreteBarrier_SPOT!$C$8) * DiscreteBarrier!AZ44)</f>
        <v>0</v>
      </c>
      <c r="AZ43">
        <f>MAX(DiscreteBarrier_SPOT!AZ50 - DiscreteBarrier_SPOT!$A$5, 0)</f>
        <v>0</v>
      </c>
    </row>
    <row r="44" spans="1:52" x14ac:dyDescent="0.2">
      <c r="A44">
        <v>41</v>
      </c>
      <c r="AQ44">
        <f>EXP(-DiscreteBarrier_SPOT!$B$2 * DiscreteBarrier_SPOT!$E$5) * (DiscreteBarrier_SPOT!$C$8 * DiscreteBarrier!AR44 + (1 - DiscreteBarrier_SPOT!$C$8) * DiscreteBarrier!AR45)</f>
        <v>0</v>
      </c>
      <c r="AR44">
        <f>EXP(-DiscreteBarrier_SPOT!$B$2 * DiscreteBarrier_SPOT!$E$5) * (DiscreteBarrier_SPOT!$C$8 * DiscreteBarrier!AS44 + (1 - DiscreteBarrier_SPOT!$C$8) * DiscreteBarrier!AS45)</f>
        <v>0</v>
      </c>
      <c r="AS44">
        <f>EXP(-DiscreteBarrier_SPOT!$B$2 * DiscreteBarrier_SPOT!$E$5) * (DiscreteBarrier_SPOT!$C$8 * DiscreteBarrier!AT44 + (1 - DiscreteBarrier_SPOT!$C$8) * DiscreteBarrier!AT45)</f>
        <v>0</v>
      </c>
      <c r="AT44">
        <f>EXP(-DiscreteBarrier_SPOT!$B$2 * DiscreteBarrier_SPOT!$E$5) * (DiscreteBarrier_SPOT!$C$8 * DiscreteBarrier!AU44 + (1 - DiscreteBarrier_SPOT!$C$8) * DiscreteBarrier!AU45)</f>
        <v>0</v>
      </c>
      <c r="AU44">
        <f>EXP(-DiscreteBarrier_SPOT!$B$2 * DiscreteBarrier_SPOT!$E$5) * (DiscreteBarrier_SPOT!$C$8 * DiscreteBarrier!AV44 + (1 - DiscreteBarrier_SPOT!$C$8) * DiscreteBarrier!AV45)</f>
        <v>0</v>
      </c>
      <c r="AV44">
        <f>EXP(-DiscreteBarrier_SPOT!$B$2 * DiscreteBarrier_SPOT!$E$5) * (DiscreteBarrier_SPOT!$C$8 * DiscreteBarrier!AW44 + (1 - DiscreteBarrier_SPOT!$C$8) * DiscreteBarrier!AW45)</f>
        <v>0</v>
      </c>
      <c r="AW44">
        <f>EXP(-DiscreteBarrier_SPOT!$B$2 * DiscreteBarrier_SPOT!$E$5) * (DiscreteBarrier_SPOT!$C$8 * DiscreteBarrier!AX44 + (1 - DiscreteBarrier_SPOT!$C$8) * DiscreteBarrier!AX45)</f>
        <v>0</v>
      </c>
      <c r="AX44">
        <f>EXP(-DiscreteBarrier_SPOT!$B$2 * DiscreteBarrier_SPOT!$E$5) * (DiscreteBarrier_SPOT!$C$8 * DiscreteBarrier!AY44 + (1 - DiscreteBarrier_SPOT!$C$8) * DiscreteBarrier!AY45)</f>
        <v>0</v>
      </c>
      <c r="AY44">
        <f>EXP(-DiscreteBarrier_SPOT!$B$2 * DiscreteBarrier_SPOT!$E$5) * (DiscreteBarrier_SPOT!$C$8 * DiscreteBarrier!AZ44 + (1 - DiscreteBarrier_SPOT!$C$8) * DiscreteBarrier!AZ45)</f>
        <v>0</v>
      </c>
      <c r="AZ44">
        <f>MAX(DiscreteBarrier_SPOT!AZ51 - DiscreteBarrier_SPOT!$A$5, 0)</f>
        <v>0</v>
      </c>
    </row>
    <row r="45" spans="1:52" x14ac:dyDescent="0.2">
      <c r="A45">
        <v>42</v>
      </c>
      <c r="AR45">
        <f>EXP(-DiscreteBarrier_SPOT!$B$2 * DiscreteBarrier_SPOT!$E$5) * (DiscreteBarrier_SPOT!$C$8 * DiscreteBarrier!AS45 + (1 - DiscreteBarrier_SPOT!$C$8) * DiscreteBarrier!AS46)</f>
        <v>0</v>
      </c>
      <c r="AS45">
        <f>EXP(-DiscreteBarrier_SPOT!$B$2 * DiscreteBarrier_SPOT!$E$5) * (DiscreteBarrier_SPOT!$C$8 * DiscreteBarrier!AT45 + (1 - DiscreteBarrier_SPOT!$C$8) * DiscreteBarrier!AT46)</f>
        <v>0</v>
      </c>
      <c r="AT45">
        <f>EXP(-DiscreteBarrier_SPOT!$B$2 * DiscreteBarrier_SPOT!$E$5) * (DiscreteBarrier_SPOT!$C$8 * DiscreteBarrier!AU45 + (1 - DiscreteBarrier_SPOT!$C$8) * DiscreteBarrier!AU46)</f>
        <v>0</v>
      </c>
      <c r="AU45">
        <f>EXP(-DiscreteBarrier_SPOT!$B$2 * DiscreteBarrier_SPOT!$E$5) * (DiscreteBarrier_SPOT!$C$8 * DiscreteBarrier!AV45 + (1 - DiscreteBarrier_SPOT!$C$8) * DiscreteBarrier!AV46)</f>
        <v>0</v>
      </c>
      <c r="AV45">
        <f>EXP(-DiscreteBarrier_SPOT!$B$2 * DiscreteBarrier_SPOT!$E$5) * (DiscreteBarrier_SPOT!$C$8 * DiscreteBarrier!AW45 + (1 - DiscreteBarrier_SPOT!$C$8) * DiscreteBarrier!AW46)</f>
        <v>0</v>
      </c>
      <c r="AW45">
        <f>EXP(-DiscreteBarrier_SPOT!$B$2 * DiscreteBarrier_SPOT!$E$5) * (DiscreteBarrier_SPOT!$C$8 * DiscreteBarrier!AX45 + (1 - DiscreteBarrier_SPOT!$C$8) * DiscreteBarrier!AX46)</f>
        <v>0</v>
      </c>
      <c r="AX45">
        <f>EXP(-DiscreteBarrier_SPOT!$B$2 * DiscreteBarrier_SPOT!$E$5) * (DiscreteBarrier_SPOT!$C$8 * DiscreteBarrier!AY45 + (1 - DiscreteBarrier_SPOT!$C$8) * DiscreteBarrier!AY46)</f>
        <v>0</v>
      </c>
      <c r="AY45">
        <f>EXP(-DiscreteBarrier_SPOT!$B$2 * DiscreteBarrier_SPOT!$E$5) * (DiscreteBarrier_SPOT!$C$8 * DiscreteBarrier!AZ45 + (1 - DiscreteBarrier_SPOT!$C$8) * DiscreteBarrier!AZ46)</f>
        <v>0</v>
      </c>
      <c r="AZ45">
        <f>MAX(DiscreteBarrier_SPOT!AZ52 - DiscreteBarrier_SPOT!$A$5, 0)</f>
        <v>0</v>
      </c>
    </row>
    <row r="46" spans="1:52" x14ac:dyDescent="0.2">
      <c r="A46">
        <v>43</v>
      </c>
      <c r="AS46">
        <f>EXP(-DiscreteBarrier_SPOT!$B$2 * DiscreteBarrier_SPOT!$E$5) * (DiscreteBarrier_SPOT!$C$8 * DiscreteBarrier!AT46 + (1 - DiscreteBarrier_SPOT!$C$8) * DiscreteBarrier!AT47)</f>
        <v>0</v>
      </c>
      <c r="AT46">
        <f>EXP(-DiscreteBarrier_SPOT!$B$2 * DiscreteBarrier_SPOT!$E$5) * (DiscreteBarrier_SPOT!$C$8 * DiscreteBarrier!AU46 + (1 - DiscreteBarrier_SPOT!$C$8) * DiscreteBarrier!AU47)</f>
        <v>0</v>
      </c>
      <c r="AU46">
        <f>EXP(-DiscreteBarrier_SPOT!$B$2 * DiscreteBarrier_SPOT!$E$5) * (DiscreteBarrier_SPOT!$C$8 * DiscreteBarrier!AV46 + (1 - DiscreteBarrier_SPOT!$C$8) * DiscreteBarrier!AV47)</f>
        <v>0</v>
      </c>
      <c r="AV46">
        <f>EXP(-DiscreteBarrier_SPOT!$B$2 * DiscreteBarrier_SPOT!$E$5) * (DiscreteBarrier_SPOT!$C$8 * DiscreteBarrier!AW46 + (1 - DiscreteBarrier_SPOT!$C$8) * DiscreteBarrier!AW47)</f>
        <v>0</v>
      </c>
      <c r="AW46">
        <f>EXP(-DiscreteBarrier_SPOT!$B$2 * DiscreteBarrier_SPOT!$E$5) * (DiscreteBarrier_SPOT!$C$8 * DiscreteBarrier!AX46 + (1 - DiscreteBarrier_SPOT!$C$8) * DiscreteBarrier!AX47)</f>
        <v>0</v>
      </c>
      <c r="AX46">
        <f>EXP(-DiscreteBarrier_SPOT!$B$2 * DiscreteBarrier_SPOT!$E$5) * (DiscreteBarrier_SPOT!$C$8 * DiscreteBarrier!AY46 + (1 - DiscreteBarrier_SPOT!$C$8) * DiscreteBarrier!AY47)</f>
        <v>0</v>
      </c>
      <c r="AY46">
        <f>EXP(-DiscreteBarrier_SPOT!$B$2 * DiscreteBarrier_SPOT!$E$5) * (DiscreteBarrier_SPOT!$C$8 * DiscreteBarrier!AZ46 + (1 - DiscreteBarrier_SPOT!$C$8) * DiscreteBarrier!AZ47)</f>
        <v>0</v>
      </c>
      <c r="AZ46">
        <f>MAX(DiscreteBarrier_SPOT!AZ53 - DiscreteBarrier_SPOT!$A$5, 0)</f>
        <v>0</v>
      </c>
    </row>
    <row r="47" spans="1:52" x14ac:dyDescent="0.2">
      <c r="A47">
        <v>44</v>
      </c>
      <c r="AT47">
        <f>EXP(-DiscreteBarrier_SPOT!$B$2 * DiscreteBarrier_SPOT!$E$5) * (DiscreteBarrier_SPOT!$C$8 * DiscreteBarrier!AU47 + (1 - DiscreteBarrier_SPOT!$C$8) * DiscreteBarrier!AU48)</f>
        <v>0</v>
      </c>
      <c r="AU47">
        <f>EXP(-DiscreteBarrier_SPOT!$B$2 * DiscreteBarrier_SPOT!$E$5) * (DiscreteBarrier_SPOT!$C$8 * DiscreteBarrier!AV47 + (1 - DiscreteBarrier_SPOT!$C$8) * DiscreteBarrier!AV48)</f>
        <v>0</v>
      </c>
      <c r="AV47">
        <f>EXP(-DiscreteBarrier_SPOT!$B$2 * DiscreteBarrier_SPOT!$E$5) * (DiscreteBarrier_SPOT!$C$8 * DiscreteBarrier!AW47 + (1 - DiscreteBarrier_SPOT!$C$8) * DiscreteBarrier!AW48)</f>
        <v>0</v>
      </c>
      <c r="AW47">
        <f>EXP(-DiscreteBarrier_SPOT!$B$2 * DiscreteBarrier_SPOT!$E$5) * (DiscreteBarrier_SPOT!$C$8 * DiscreteBarrier!AX47 + (1 - DiscreteBarrier_SPOT!$C$8) * DiscreteBarrier!AX48)</f>
        <v>0</v>
      </c>
      <c r="AX47">
        <f>EXP(-DiscreteBarrier_SPOT!$B$2 * DiscreteBarrier_SPOT!$E$5) * (DiscreteBarrier_SPOT!$C$8 * DiscreteBarrier!AY47 + (1 - DiscreteBarrier_SPOT!$C$8) * DiscreteBarrier!AY48)</f>
        <v>0</v>
      </c>
      <c r="AY47">
        <f>EXP(-DiscreteBarrier_SPOT!$B$2 * DiscreteBarrier_SPOT!$E$5) * (DiscreteBarrier_SPOT!$C$8 * DiscreteBarrier!AZ47 + (1 - DiscreteBarrier_SPOT!$C$8) * DiscreteBarrier!AZ48)</f>
        <v>0</v>
      </c>
      <c r="AZ47">
        <f>MAX(DiscreteBarrier_SPOT!AZ54 - DiscreteBarrier_SPOT!$A$5, 0)</f>
        <v>0</v>
      </c>
    </row>
    <row r="48" spans="1:52" x14ac:dyDescent="0.2">
      <c r="A48">
        <v>45</v>
      </c>
      <c r="AU48">
        <f>EXP(-DiscreteBarrier_SPOT!$B$2 * DiscreteBarrier_SPOT!$E$5) * (DiscreteBarrier_SPOT!$C$8 * DiscreteBarrier!AV48 + (1 - DiscreteBarrier_SPOT!$C$8) * DiscreteBarrier!AV49)</f>
        <v>0</v>
      </c>
      <c r="AV48">
        <f>EXP(-DiscreteBarrier_SPOT!$B$2 * DiscreteBarrier_SPOT!$E$5) * (DiscreteBarrier_SPOT!$C$8 * DiscreteBarrier!AW48 + (1 - DiscreteBarrier_SPOT!$C$8) * DiscreteBarrier!AW49)</f>
        <v>0</v>
      </c>
      <c r="AW48">
        <f>EXP(-DiscreteBarrier_SPOT!$B$2 * DiscreteBarrier_SPOT!$E$5) * (DiscreteBarrier_SPOT!$C$8 * DiscreteBarrier!AX48 + (1 - DiscreteBarrier_SPOT!$C$8) * DiscreteBarrier!AX49)</f>
        <v>0</v>
      </c>
      <c r="AX48">
        <f>EXP(-DiscreteBarrier_SPOT!$B$2 * DiscreteBarrier_SPOT!$E$5) * (DiscreteBarrier_SPOT!$C$8 * DiscreteBarrier!AY48 + (1 - DiscreteBarrier_SPOT!$C$8) * DiscreteBarrier!AY49)</f>
        <v>0</v>
      </c>
      <c r="AY48">
        <f>EXP(-DiscreteBarrier_SPOT!$B$2 * DiscreteBarrier_SPOT!$E$5) * (DiscreteBarrier_SPOT!$C$8 * DiscreteBarrier!AZ48 + (1 - DiscreteBarrier_SPOT!$C$8) * DiscreteBarrier!AZ49)</f>
        <v>0</v>
      </c>
      <c r="AZ48">
        <f>MAX(DiscreteBarrier_SPOT!AZ55 - DiscreteBarrier_SPOT!$A$5, 0)</f>
        <v>0</v>
      </c>
    </row>
    <row r="49" spans="1:52" x14ac:dyDescent="0.2">
      <c r="A49">
        <v>46</v>
      </c>
      <c r="AV49">
        <f>EXP(-DiscreteBarrier_SPOT!$B$2 * DiscreteBarrier_SPOT!$E$5) * (DiscreteBarrier_SPOT!$C$8 * DiscreteBarrier!AW49 + (1 - DiscreteBarrier_SPOT!$C$8) * DiscreteBarrier!AW50)</f>
        <v>0</v>
      </c>
      <c r="AW49">
        <f>EXP(-DiscreteBarrier_SPOT!$B$2 * DiscreteBarrier_SPOT!$E$5) * (DiscreteBarrier_SPOT!$C$8 * DiscreteBarrier!AX49 + (1 - DiscreteBarrier_SPOT!$C$8) * DiscreteBarrier!AX50)</f>
        <v>0</v>
      </c>
      <c r="AX49">
        <f>EXP(-DiscreteBarrier_SPOT!$B$2 * DiscreteBarrier_SPOT!$E$5) * (DiscreteBarrier_SPOT!$C$8 * DiscreteBarrier!AY49 + (1 - DiscreteBarrier_SPOT!$C$8) * DiscreteBarrier!AY50)</f>
        <v>0</v>
      </c>
      <c r="AY49">
        <f>EXP(-DiscreteBarrier_SPOT!$B$2 * DiscreteBarrier_SPOT!$E$5) * (DiscreteBarrier_SPOT!$C$8 * DiscreteBarrier!AZ49 + (1 - DiscreteBarrier_SPOT!$C$8) * DiscreteBarrier!AZ50)</f>
        <v>0</v>
      </c>
      <c r="AZ49">
        <f>MAX(DiscreteBarrier_SPOT!AZ56 - DiscreteBarrier_SPOT!$A$5, 0)</f>
        <v>0</v>
      </c>
    </row>
    <row r="50" spans="1:52" x14ac:dyDescent="0.2">
      <c r="A50">
        <v>47</v>
      </c>
      <c r="AW50">
        <f>EXP(-DiscreteBarrier_SPOT!$B$2 * DiscreteBarrier_SPOT!$E$5) * (DiscreteBarrier_SPOT!$C$8 * DiscreteBarrier!AX50 + (1 - DiscreteBarrier_SPOT!$C$8) * DiscreteBarrier!AX51)</f>
        <v>0</v>
      </c>
      <c r="AX50">
        <f>EXP(-DiscreteBarrier_SPOT!$B$2 * DiscreteBarrier_SPOT!$E$5) * (DiscreteBarrier_SPOT!$C$8 * DiscreteBarrier!AY50 + (1 - DiscreteBarrier_SPOT!$C$8) * DiscreteBarrier!AY51)</f>
        <v>0</v>
      </c>
      <c r="AY50">
        <f>EXP(-DiscreteBarrier_SPOT!$B$2 * DiscreteBarrier_SPOT!$E$5) * (DiscreteBarrier_SPOT!$C$8 * DiscreteBarrier!AZ50 + (1 - DiscreteBarrier_SPOT!$C$8) * DiscreteBarrier!AZ51)</f>
        <v>0</v>
      </c>
      <c r="AZ50">
        <f>MAX(DiscreteBarrier_SPOT!AZ57 - DiscreteBarrier_SPOT!$A$5, 0)</f>
        <v>0</v>
      </c>
    </row>
    <row r="51" spans="1:52" x14ac:dyDescent="0.2">
      <c r="A51">
        <v>48</v>
      </c>
      <c r="AX51">
        <f>EXP(-DiscreteBarrier_SPOT!$B$2 * DiscreteBarrier_SPOT!$E$5) * (DiscreteBarrier_SPOT!$C$8 * DiscreteBarrier!AY51 + (1 - DiscreteBarrier_SPOT!$C$8) * DiscreteBarrier!AY52)</f>
        <v>0</v>
      </c>
      <c r="AY51">
        <f>EXP(-DiscreteBarrier_SPOT!$B$2 * DiscreteBarrier_SPOT!$E$5) * (DiscreteBarrier_SPOT!$C$8 * DiscreteBarrier!AZ51 + (1 - DiscreteBarrier_SPOT!$C$8) * DiscreteBarrier!AZ52)</f>
        <v>0</v>
      </c>
      <c r="AZ51">
        <f>MAX(DiscreteBarrier_SPOT!AZ58 - DiscreteBarrier_SPOT!$A$5, 0)</f>
        <v>0</v>
      </c>
    </row>
    <row r="52" spans="1:52" x14ac:dyDescent="0.2">
      <c r="A52">
        <v>49</v>
      </c>
      <c r="AY52">
        <f>EXP(-DiscreteBarrier_SPOT!$B$2 * DiscreteBarrier_SPOT!$E$5) * (DiscreteBarrier_SPOT!$C$8 * DiscreteBarrier!AZ52 + (1 - DiscreteBarrier_SPOT!$C$8) * DiscreteBarrier!AZ53)</f>
        <v>0</v>
      </c>
      <c r="AZ52">
        <f>MAX(DiscreteBarrier_SPOT!AZ59 - DiscreteBarrier_SPOT!$A$5, 0)</f>
        <v>0</v>
      </c>
    </row>
    <row r="53" spans="1:52" x14ac:dyDescent="0.2">
      <c r="A53">
        <v>50</v>
      </c>
      <c r="AZ53">
        <f>MAX(DiscreteBarrier_SPOT!AZ60 - DiscreteBarrier_SPOT!$A$5,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BD</vt:lpstr>
      <vt:lpstr>Barrier</vt:lpstr>
      <vt:lpstr>DiscreteBarrier_SPOT</vt:lpstr>
      <vt:lpstr>DiscreteBarrier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2018-02-12T05:04:31Z</dcterms:created>
  <dcterms:modified xsi:type="dcterms:W3CDTF">2018-02-16T04:15:13Z</dcterms:modified>
</cp:coreProperties>
</file>