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baep2\Desktop\"/>
    </mc:Choice>
  </mc:AlternateContent>
  <bookViews>
    <workbookView xWindow="0" yWindow="0" windowWidth="19200" windowHeight="11595" activeTab="2"/>
  </bookViews>
  <sheets>
    <sheet name="Formula" sheetId="1" r:id="rId1"/>
    <sheet name="_CIQHiddenCacheSheet" sheetId="9" state="veryHidden" r:id="rId2"/>
    <sheet name="Copy" sheetId="6" r:id="rId3"/>
  </sheets>
  <definedNames>
    <definedName name="CIQWBGuid" hidden="1">"a61c3ced-5b92-4df7-94f8-680f59b97398"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43186.8478125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4" i="1"/>
  <c r="F13" i="1"/>
  <c r="C13" i="1"/>
  <c r="F5" i="1" l="1"/>
  <c r="E5" i="1"/>
  <c r="D5" i="1"/>
  <c r="C5" i="1"/>
  <c r="E4" i="1"/>
  <c r="D4" i="1"/>
  <c r="C4" i="1"/>
  <c r="C3" i="1"/>
  <c r="C7" i="1"/>
  <c r="C6" i="1"/>
  <c r="E3" i="1"/>
  <c r="D3" i="1"/>
  <c r="C11" i="1"/>
  <c r="F4" i="1" l="1"/>
  <c r="E7" i="1" l="1"/>
  <c r="D7" i="1"/>
  <c r="E6" i="1"/>
  <c r="D6" i="1"/>
  <c r="F3" i="1" l="1"/>
  <c r="F6" i="1"/>
  <c r="C8" i="1"/>
  <c r="D8" i="1"/>
  <c r="E8" i="1"/>
  <c r="F7" i="1"/>
  <c r="F8" i="1" l="1"/>
</calcChain>
</file>

<file path=xl/sharedStrings.xml><?xml version="1.0" encoding="utf-8"?>
<sst xmlns="http://schemas.openxmlformats.org/spreadsheetml/2006/main" count="42" uniqueCount="22">
  <si>
    <t>KO</t>
  </si>
  <si>
    <t>DPS</t>
  </si>
  <si>
    <t>MNST</t>
  </si>
  <si>
    <t>EV</t>
  </si>
  <si>
    <t>EBITDA</t>
  </si>
  <si>
    <t>EV/EBITDA</t>
  </si>
  <si>
    <t>AVERAGE</t>
  </si>
  <si>
    <t>PEP</t>
  </si>
  <si>
    <t>Earning</t>
  </si>
  <si>
    <t>Number of Shares</t>
  </si>
  <si>
    <t>Net Debt</t>
  </si>
  <si>
    <t>PRICE</t>
  </si>
  <si>
    <t>Net Income</t>
  </si>
  <si>
    <t>PER</t>
  </si>
  <si>
    <t>Estimated Price</t>
  </si>
  <si>
    <t>Estimated EV</t>
  </si>
  <si>
    <t>AwABTAVMT0NBTAFI/////wFQIAAAACZDSVEuMS40NDc5Ni5JUV9FQklUREEuMTkuNDE0NDg3ODg1MDA0NgUAAAAAAAAACAAAABUoSW52YWxpZCBUaW1lIFBlcmlvZClZcKHg95PVCDmrFuL3k9UIH0NJUS5LTy5JUV9CQVNJQ19FUFNfSU5DTC5GWTIwMTcBAAAAEmgAAAIAAAAIMC4yOTIxMzQBCAAAAAUAAAABMQEAAAAKMTg3NTc5NzgyOAMAAAADMTYwAgAAAAE5BAAAAAEwBwAAAAkzLzI3LzIwMTgIAAAACjEyLzMxLzIwMTcJAAAAATDZfcph95PVCJmwR7T4k9UIGUNJUS5NTlNULklRX0VCSVREQS5GWTIwMTcBAAAAsT4FAAIAAAAIMTI4My4wODQBCAAAAAUAAAABMQEAAAAKMTg3NzI5NjgyNQMAAAADMTYwAgAAAAQ0MDUxBAAAAAEwBwAAAAkzLzI3LzIwMTgIAAAACjEyLzMxLzIwMTcJAAAAATAJ0HXA95PVCDkqWFz5k9UID0NJUS5NTlNULklRX1RFVgEAAACxPgUAAgAAAAwzMTAwOS43NjkyNzgBBgAAAAUAAAABMQEAAAAKMTg3NzI5ODc5MwMAAAADMTYwAgAAAAYxMDAwNjAEAAAAATAHAAAACTMvMjYvMjAxOOmVuq33k9UIOSpYXPmT1QggQ0lRLktPLklRX0JBU0lDX0VQU19JTkNMLkZZMjAxNi4BAAAAEmgAAAIAAAAIMS41MTE5MjkBCAAAAAUAAAABMQEAAAAKMTg3NTc5NzgxNwMAAAADMTYwAgAAAAE5BAAAAAEwBwAAAAkzLzI3LzIwMTgIAAAACjEyLzMxLzIwMTYJAAAAATCJ9CBE95PVCOlPJET3k9UI</t>
  </si>
  <si>
    <t>E0NJUS5LTy5JUV9OSS5GWTIwMTcBAAAAEmgAAAIAAAAEMTI0OAEIAAAABQAAAAExAQAAAAoxODc1Nzk3ODI4AwAAAAMxNjACAAAAAjE1BAAAAAEwBwAAAAkzLzI3LzIwMTgIAAAACjEyLzMxLzIwMTcJAAAAATB5KjLA+JPVCDkqWFz5k9UIEkNJUS5cLklRX05JLkZZMjAxNwUAAAAAAAAACAAAABQoSW52YWxpZCBJZGVudGlmaWVyKYnvnvb4k9UI6VCh9viT1QggQ0lRLkRQUy5JUV9CQVNJQ19FUFNfSU5DTC5GWTIwMTcBAAAAxxqNAAIAAAAINS45MTIwODcBCAAAAAUAAAABMQEAAAAKMTg3NDE0NjQ1NAMAAAADMTYwAgAAAAE5BAAAAAEwBwAAAAkzLzI3LzIwMTgIAAAACjEyLzMxLzIwMTcJAAAAATCZWhhj95PVCJmwR7T4k9UIGkNJUS5NTlNULklRX0xBU1RTQUxFUFJJQ0UuAQAAALE+BQACAAAABTU2LjI1AFF6lvz4k9UIOSpYXPmT1QgVQ0lRLk1OU1QuSVFfTkkuRlkyMDE3AQAAALE+BQACAAAABzgyMC42NzgBCAAAAAUAAAABMQEAAAAKMTg3NzI5NjgyNQMAAAADMTYwAgAAAAIxNQQAAAABMAcAAAAJMy8yNy8yMDE4CAAAAAoxMi8zMS8yMDE3CQAAAAEwQb9jw/iT1Qg5Klhc+ZPVCCVDSVEuODIwLjY3OC5JUV9MQVNUU0FMRVBSSUNFLjEyODMuMDg0BQAAAAAAAAAIAAAADihJbnZhbGlkIERhdGUpmcjt6/iT1QiZyO3r+JPVCCFDSVEuS08uSVFfTEFTVFNBTEVQUklDRS4zLzI3LzIwMTgBAAAAEmgAAAIA</t>
  </si>
  <si>
    <t>AAAFNDIuODkAcdm0+viT1Qg5Klhc+ZPVCBdDSVEuS08uSVFfRUJJVERBLkZZMjAxNwEAAAASaAAAAgAAAAUxMDg3MAEIAAAABQAAAAExAQAAAAoxODc1Nzk3ODI4AwAAAAMxNjACAAAABDQwNTEEAAAAATAHAAAACTMvMjcvMjAxOAgAAAAKMTIvMzEvMjAxNwkAAAABMBnxC733k9UIOSpYXPmT1QghQ0lRLk1OU1QuSVFfQkFTSUNfRVBTX0lOQ0wuRlkyMDE3AQAAALE+BQACAAAABzEuNDQ3OTYBCAAAAAUAAAABMQEAAAAKMTg3NzI5NjgyNQMAAAADMTYwAgAAAAE5BAAAAAEwBwAAAAkzLzI3LzIwMTgIAAAACjEyLzMxLzIwMTcJAAAAATAJ7FFk95PVCJmwR7T4k9UIGENJUS5QRVAuSVFfRUJJVERBLkZZMjAxNwEAAABWgAAAAgAAAAUxMjcyMwEIAAAABQAAAAExAQAAAAoxODc0MDkyODk1AwAAAAMxNjACAAAABDQwNTEEAAAAATAHAAAACTMvMjcvMjAxOAgAAAAKMTIvMzAvMjAxNwkAAAABMMEboiD5k9UIOSpYXPmT1QggQ0lRLktPLklRX0xBU1RTQUxFUFJJQ0UuMTI4My4wODQFAAAAAAAAAAgAAAAOKEludmFsaWQgRGF0ZSkhqvvx+JPVCBFiIff4k9UIDkNJUS5LTy5JUV9URVYuAQAAABJoAAACAAAADTIxMTAzNS40ODMzMTMBBgAAAAUAAAABMQEAAAAKMTg3NTc5ODkwOAMAAAADMTYwAgAAAAYxMDAwNjAEAAAAATAHAAAACTMvMjYvMjAxONl74I73k9UIaYI0lfeT1QgOQ0lRLkRQUy5JUV9URVYBAAAAxxqN</t>
  </si>
  <si>
    <t>AAIAAAAMMjU3MTEuMjkzNzE2AQYAAAAFAAAAATEBAAAACjE4NzQxNDY4MDMDAAAAAzE2MAIAAAAGMTAwMDYwBAAAAAEwBwAAAAkzLzI2LzIwMThpgTys95PVCDkqWFz5k9UIH0NJUS5cLklRX0xBU1RTQUxFUFJJQ0UuMTI4My4wODQFAAAAAAAAAAgAAAAOKEludmFsaWQgRGF0ZSmJ7572+JPVCOlQofb4k9UIFENJUS5LTy5JUV9URVYuRlkyMDE2BQAAAAAAAAAIAAAADihJbnZhbGlkIERhdGUpyX1NlPeT1QgZQU6U95PVCBpDSVEuLklRX1NIQVJFU09VVFNUQU5ESU5HLgUAAAAAAAAACAAAABQoSW52YWxpZCBJZGVudGlmaWVyKXmqkBT4k9UIeRFZF/iT1QgMQ0lRLlwuSVFfVEVWBQAAAAAAAAAIAAAAFChJbnZhbGlkIElkZW50aWZpZXIpie+e9viT1QjpUKH2+JPVCBRDSVEuUEVQLklRX05JLkZZMjAxNwEAAABWgAAAAgAAAAQ0ODU3AQgAAAAFAAAAATEBAAAACjE4NzQwOTI4OTUDAAAAAzE2MAIAAAACMTUEAAAAATAHAAAACTMvMjcvMjAxOAgAAAAKMTIvMzAvMjAxNwkAAAABMBloJwz4k9UIOSpYXPmT1QgNQ0lRLktPLklRX1RFVgEAAAASaAAAAgAAAA0yMTEwMzUuNDgzMzEzAQYAAAAFAAAAATEBAAAACjE4NzU3OTg5MDgDAAAAAzE2MAIAAAAGMTAwMDYwBAAAAAEwBwAAAAkzLzI2LzIwMTgJSFKZ95PVCDkqWFz5k9UIFUNJUS40ODU3LklRX05JLkZZMjAxNwUAAAAAAAAACAAAABQoSW52YWxpZCBJZGVu</t>
  </si>
  <si>
    <t>dGlmaWVyKVEadRn5k9UIsXt3GfmT1QgWQ0lRLlwuSVFfRUJJVERBLkZZMjAxNwUAAAAAAAAACAAAABQoSW52YWxpZCBJZGVudGlmaWVyKYnvnvb4k9UI6VCh9viT1QgUQ0lRLktPLklRX1RFVi5GWTIwMTcFAAAAAAAAAAgAAAAOKEludmFsaWQgRGF0ZSkZNVyS95PVCFnRXJL3k9UIFENJUS5EUFMuSVFfTkkuRlkyMDE3AQAAAMcajQACAAAABDEwNzYBCAAAAAUAAAABMQEAAAAKMTg3NDE0NjQ1NAMAAAADMTYwAgAAAAIxNQQAAAABMAcAAAAJMy8yNy8yMDE4CAAAAAoxMi8zMS8yMDE3CQAAAAEw4XQBwfiT1Qg5Klhc+ZPVCBdDSVEuLklRX1RPVEFMX0RFQlQuMTAwMAUAAAAAAAAACAAAABQoSW52YWxpZCBJZGVudGlmaWVyKekJIfv3k9UIuayT/PeT1QgfQ0lRLktPLklRX0JBU0lDX0VQU19JTkNMLkZZMjAxNgEAAAASaAAAAgAAAAgxLjUxMTkyOQEIAAAABQAAAAExAQAAAAoxODc1Nzk3ODE3AwAAAAMxNjACAAAAATkEAAAAATAHAAAACTMvMjcvMjAxOAgAAAAKMTIvMzEvMjAxNgkAAAABMKnM+Eb3k9UI6Wj5RveT1QgYQ0lRLkRQUy5JUV9FQklUREEuRlkyMDE3AQAAAMcajQACAAAABDE1NzkBCAAAAAUAAAABMQEAAAAKMTg3NDE0NjQ1NAMAAAADMTYwAgAAAAQ0MDUxBAAAAAEwBwAAAAkzLzI3LzIwMTgIAAAACjEyLzMxLzIwMTcJAAAAATB5uy+/95PVCDkqWFz5k9UIGUNJUS5EUFMuSVFfTEFTVFNBTEVQ</t>
  </si>
  <si>
    <t>UklDRS4BAAAAxxqNAAIAAAAGMTE4LjI4AEGQffv4k9UIOSpYXPmT1Qg=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</si>
</sst>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D26" sqref="A1:XFD1048576"/>
    </sheetView>
  </sheetViews>
  <sheetFormatPr defaultRowHeight="15" x14ac:dyDescent="0.25"/>
  <cols>
    <col min="3" max="3" width="9.7109375" bestFit="1" customWidth="1"/>
  </cols>
  <sheetData>
    <row r="1" spans="2:6" x14ac:dyDescent="0.25">
      <c r="C1" s="1">
        <v>43186</v>
      </c>
    </row>
    <row r="2" spans="2:6" x14ac:dyDescent="0.25">
      <c r="C2" t="s">
        <v>0</v>
      </c>
      <c r="D2" t="s">
        <v>1</v>
      </c>
      <c r="E2" t="s">
        <v>2</v>
      </c>
      <c r="F2" t="s">
        <v>6</v>
      </c>
    </row>
    <row r="3" spans="2:6" x14ac:dyDescent="0.25">
      <c r="B3" t="s">
        <v>12</v>
      </c>
      <c r="C3">
        <f>_xll.ciqfunctions.udf.CIQ(C2, "IQ_NI", "FY2017")</f>
        <v>1248</v>
      </c>
      <c r="D3">
        <f>_xll.ciqfunctions.udf.CIQ(D2, "IQ_NI", "FY2017")</f>
        <v>1076</v>
      </c>
      <c r="E3">
        <f>_xll.ciqfunctions.udf.CIQ(E2, "IQ_NI", "FY2017")</f>
        <v>820.678</v>
      </c>
      <c r="F3">
        <f>AVERAGE(C3:E3)</f>
        <v>1048.2259999999999</v>
      </c>
    </row>
    <row r="4" spans="2:6" x14ac:dyDescent="0.25">
      <c r="B4" t="s">
        <v>11</v>
      </c>
      <c r="C4">
        <f>_xll.ciqfunctions.udf.CIQ(C2, "IQ_LASTSALEPRICE", C1)</f>
        <v>42.89</v>
      </c>
      <c r="D4">
        <f>_xll.ciqfunctions.udf.CIQ(D2, "IQ_LASTSALEPRICE", D1)</f>
        <v>118.28</v>
      </c>
      <c r="E4">
        <f>_xll.ciqfunctions.udf.CIQ(E2, "IQ_LASTSALEPRICE", E1)</f>
        <v>56.25</v>
      </c>
      <c r="F4">
        <f>AVERAGE(C4:E4)</f>
        <v>72.473333333333343</v>
      </c>
    </row>
    <row r="5" spans="2:6" x14ac:dyDescent="0.25">
      <c r="B5" t="s">
        <v>13</v>
      </c>
      <c r="C5">
        <f>C4 / C3</f>
        <v>3.4366987179487177E-2</v>
      </c>
      <c r="D5">
        <f>D4 / D3</f>
        <v>0.10992565055762082</v>
      </c>
      <c r="E5">
        <f>E4 / E3</f>
        <v>6.8540889362210269E-2</v>
      </c>
      <c r="F5">
        <f>AVERAGE(C5:E5)</f>
        <v>7.0944509033106076E-2</v>
      </c>
    </row>
    <row r="6" spans="2:6" x14ac:dyDescent="0.25">
      <c r="B6" t="s">
        <v>3</v>
      </c>
      <c r="C6">
        <f>_xll.ciqfunctions.udf.CIQ(C2, "IQ_TEV")</f>
        <v>211035.48331000001</v>
      </c>
      <c r="D6">
        <f>_xll.ciqfunctions.udf.CIQ(D2, "IQ_TEV")</f>
        <v>25711.293720000001</v>
      </c>
      <c r="E6">
        <f>_xll.ciqfunctions.udf.CIQ(E2, "IQ_TEV")</f>
        <v>31009.76928</v>
      </c>
      <c r="F6">
        <f>AVERAGE(C6:E6)</f>
        <v>89252.18210333334</v>
      </c>
    </row>
    <row r="7" spans="2:6" x14ac:dyDescent="0.25">
      <c r="B7" t="s">
        <v>4</v>
      </c>
      <c r="C7">
        <f>_xll.ciqfunctions.udf.CIQ(C2, "IQ_EBITDA", "FY2017")</f>
        <v>10870</v>
      </c>
      <c r="D7">
        <f>_xll.ciqfunctions.udf.CIQ(D2, "IQ_EBITDA", "FY2017")</f>
        <v>1579</v>
      </c>
      <c r="E7">
        <f>_xll.ciqfunctions.udf.CIQ(E2, "IQ_EBITDA", "FY2017")</f>
        <v>1283.0840000000001</v>
      </c>
      <c r="F7">
        <f>AVERAGE(C7:E7)</f>
        <v>4577.3613333333333</v>
      </c>
    </row>
    <row r="8" spans="2:6" x14ac:dyDescent="0.25">
      <c r="B8" t="s">
        <v>5</v>
      </c>
      <c r="C8">
        <f>C6 / C7</f>
        <v>19.414487885004601</v>
      </c>
      <c r="D8">
        <f>D6 / D7</f>
        <v>16.283276580113998</v>
      </c>
      <c r="E8">
        <f>E6 / E7</f>
        <v>24.168152108513549</v>
      </c>
      <c r="F8">
        <f>AVERAGE(C8:E8)</f>
        <v>19.955305524544048</v>
      </c>
    </row>
    <row r="10" spans="2:6" x14ac:dyDescent="0.25">
      <c r="C10" t="s">
        <v>7</v>
      </c>
    </row>
    <row r="11" spans="2:6" x14ac:dyDescent="0.25">
      <c r="B11" t="s">
        <v>8</v>
      </c>
      <c r="C11">
        <f>_xll.ciqfunctions.udf.CIQ(C10, "IQ_NI", "FY2017")</f>
        <v>4857</v>
      </c>
      <c r="E11" t="s">
        <v>14</v>
      </c>
      <c r="F11">
        <f>C11 * F5</f>
        <v>344.57748037379622</v>
      </c>
    </row>
    <row r="13" spans="2:6" x14ac:dyDescent="0.25">
      <c r="B13" t="s">
        <v>4</v>
      </c>
      <c r="C13">
        <f>_xll.ciqfunctions.udf.CIQ(C10, "IQ_EBITDA", "FY2017")</f>
        <v>12723</v>
      </c>
      <c r="E13" t="s">
        <v>15</v>
      </c>
      <c r="F13">
        <f>C13 *F8</f>
        <v>253891.35218877392</v>
      </c>
    </row>
    <row r="14" spans="2:6" x14ac:dyDescent="0.25">
      <c r="B14" t="s">
        <v>10</v>
      </c>
      <c r="C14">
        <v>39281</v>
      </c>
      <c r="E14" t="s">
        <v>14</v>
      </c>
      <c r="F14">
        <f>(F13 - C14) / C15</f>
        <v>151.14381451470379</v>
      </c>
    </row>
    <row r="15" spans="2:6" x14ac:dyDescent="0.25">
      <c r="B15" t="s">
        <v>9</v>
      </c>
      <c r="C15">
        <v>1419.9082699999999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sheetData>
    <row r="1" spans="1:7" x14ac:dyDescent="0.25">
      <c r="A1">
        <v>7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workbookViewId="0"/>
  </sheetViews>
  <sheetFormatPr defaultRowHeight="15" x14ac:dyDescent="0.25"/>
  <sheetData>
    <row r="2" spans="2:6" x14ac:dyDescent="0.25">
      <c r="C2" t="s">
        <v>0</v>
      </c>
      <c r="D2" t="s">
        <v>1</v>
      </c>
      <c r="E2" t="s">
        <v>2</v>
      </c>
      <c r="F2" t="s">
        <v>6</v>
      </c>
    </row>
    <row r="3" spans="2:6" x14ac:dyDescent="0.25">
      <c r="B3" t="s">
        <v>12</v>
      </c>
      <c r="C3">
        <v>1248</v>
      </c>
      <c r="D3">
        <v>1076</v>
      </c>
      <c r="E3">
        <v>820.678</v>
      </c>
      <c r="F3">
        <v>1048.2259999999999</v>
      </c>
    </row>
    <row r="4" spans="2:6" x14ac:dyDescent="0.25">
      <c r="B4" t="s">
        <v>11</v>
      </c>
      <c r="C4">
        <v>42.89</v>
      </c>
      <c r="D4">
        <v>118.28</v>
      </c>
      <c r="E4">
        <v>56.25</v>
      </c>
      <c r="F4">
        <v>72.473333333333343</v>
      </c>
    </row>
    <row r="5" spans="2:6" x14ac:dyDescent="0.25">
      <c r="B5" t="s">
        <v>13</v>
      </c>
      <c r="C5">
        <v>3.4366987179487177E-2</v>
      </c>
      <c r="D5">
        <v>0.10992565055762082</v>
      </c>
      <c r="E5">
        <v>6.8540889362210269E-2</v>
      </c>
      <c r="F5">
        <v>7.0944509033106076E-2</v>
      </c>
    </row>
    <row r="6" spans="2:6" x14ac:dyDescent="0.25">
      <c r="B6" t="s">
        <v>3</v>
      </c>
      <c r="C6">
        <v>211035.48331000001</v>
      </c>
      <c r="D6">
        <v>25711.293720000001</v>
      </c>
      <c r="E6">
        <v>31009.76928</v>
      </c>
      <c r="F6">
        <v>89252.18210333334</v>
      </c>
    </row>
    <row r="7" spans="2:6" x14ac:dyDescent="0.25">
      <c r="B7" t="s">
        <v>4</v>
      </c>
      <c r="C7">
        <v>10870</v>
      </c>
      <c r="D7">
        <v>1579</v>
      </c>
      <c r="E7">
        <v>1283.0840000000001</v>
      </c>
      <c r="F7">
        <v>4577.3613333333333</v>
      </c>
    </row>
    <row r="8" spans="2:6" x14ac:dyDescent="0.25">
      <c r="B8" t="s">
        <v>5</v>
      </c>
      <c r="C8">
        <v>19.414487885004601</v>
      </c>
      <c r="D8">
        <v>16.283276580113998</v>
      </c>
      <c r="E8">
        <v>24.168152108513549</v>
      </c>
      <c r="F8">
        <v>19.955305524544048</v>
      </c>
    </row>
    <row r="10" spans="2:6" x14ac:dyDescent="0.25">
      <c r="C10" t="s">
        <v>7</v>
      </c>
    </row>
    <row r="11" spans="2:6" x14ac:dyDescent="0.25">
      <c r="B11" t="s">
        <v>8</v>
      </c>
      <c r="C11">
        <v>4857</v>
      </c>
      <c r="E11" t="s">
        <v>14</v>
      </c>
      <c r="F11">
        <v>344.57748037379622</v>
      </c>
    </row>
    <row r="13" spans="2:6" x14ac:dyDescent="0.25">
      <c r="B13" t="s">
        <v>4</v>
      </c>
      <c r="C13">
        <v>12723</v>
      </c>
      <c r="E13" t="s">
        <v>15</v>
      </c>
      <c r="F13">
        <v>253891.35218877392</v>
      </c>
    </row>
    <row r="14" spans="2:6" x14ac:dyDescent="0.25">
      <c r="B14" t="s">
        <v>10</v>
      </c>
      <c r="C14">
        <v>39281</v>
      </c>
      <c r="E14" t="s">
        <v>14</v>
      </c>
      <c r="F14">
        <v>151.14381451470379</v>
      </c>
    </row>
    <row r="15" spans="2:6" x14ac:dyDescent="0.25">
      <c r="B15" t="s">
        <v>9</v>
      </c>
      <c r="C15">
        <v>1419.9082699999999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Copy</vt:lpstr>
    </vt:vector>
  </TitlesOfParts>
  <Company>University of Illinois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mil44</dc:creator>
  <cp:lastModifiedBy>mil44</cp:lastModifiedBy>
  <cp:lastPrinted>2018-03-27T20:40:20Z</cp:lastPrinted>
  <dcterms:created xsi:type="dcterms:W3CDTF">2018-03-27T20:23:01Z</dcterms:created>
  <dcterms:modified xsi:type="dcterms:W3CDTF">2018-03-27T20:44:26Z</dcterms:modified>
</cp:coreProperties>
</file>