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\\Df-fdn\dccdbp\SharedDBP\Harvard Project\Harvard PDFs\"/>
    </mc:Choice>
  </mc:AlternateContent>
  <bookViews>
    <workbookView xWindow="0" yWindow="0" windowWidth="17685" windowHeight="9435"/>
  </bookViews>
  <sheets>
    <sheet name="Title Page" sheetId="15" r:id="rId1"/>
    <sheet name="Exh 1" sheetId="17" r:id="rId2"/>
    <sheet name="Exh 2" sheetId="18" r:id="rId3"/>
    <sheet name="Exh 3" sheetId="19" r:id="rId4"/>
    <sheet name="Exh 4" sheetId="20" r:id="rId5"/>
    <sheet name="Exh 5" sheetId="21" r:id="rId6"/>
    <sheet name="Exh 6" sheetId="22" r:id="rId7"/>
    <sheet name="Exh 6 (Continued)" sheetId="23" r:id="rId8"/>
    <sheet name="Exh 7" sheetId="24" r:id="rId9"/>
    <sheet name="Exh 8" sheetId="25" r:id="rId10"/>
    <sheet name="Exh 9" sheetId="26" r:id="rId11"/>
  </sheets>
  <definedNames>
    <definedName name="atom1" localSheetId="4">'Exh 4'!#REF!</definedName>
    <definedName name="atom2" localSheetId="4">'Exh 4'!#REF!</definedName>
    <definedName name="atom3" localSheetId="4">'Exh 4'!#REF!</definedName>
    <definedName name="figure_566016_2" localSheetId="5">'Exh 5'!#REF!</definedName>
    <definedName name="figure_566016_3" localSheetId="5">'Exh 5'!#REF!</definedName>
    <definedName name="figure_566017_10" localSheetId="5">'Exh 5'!$B$104</definedName>
    <definedName name="figure_566017_5" localSheetId="5">'Exh 5'!#REF!</definedName>
    <definedName name="figure_566017_6" localSheetId="5">'Exh 5'!$B$8</definedName>
    <definedName name="figure_566017_7" localSheetId="5">'Exh 5'!$B$36</definedName>
    <definedName name="figure_566017_8" localSheetId="5">'Exh 5'!$B$58</definedName>
    <definedName name="figure_566017_9" localSheetId="5">'Exh 5'!$B$85</definedName>
    <definedName name="figure_566018_11" localSheetId="5">'Exh 5'!$B$135</definedName>
    <definedName name="figure2" localSheetId="4">'Exh 4'!$C$3</definedName>
    <definedName name="hit" localSheetId="4">'Exh 4'!#REF!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8" i="25" l="1"/>
  <c r="C18" i="25"/>
  <c r="D18" i="25"/>
  <c r="E18" i="25"/>
  <c r="F18" i="25"/>
  <c r="E13" i="19"/>
  <c r="B17" i="25"/>
  <c r="B16" i="25"/>
  <c r="B15" i="25"/>
  <c r="B12" i="25"/>
  <c r="C12" i="25"/>
  <c r="D12" i="25"/>
  <c r="E12" i="25"/>
  <c r="F12" i="25"/>
  <c r="B11" i="25"/>
  <c r="D10" i="25"/>
  <c r="E10" i="25"/>
  <c r="F10" i="25"/>
  <c r="B10" i="25"/>
  <c r="B9" i="25"/>
  <c r="C7" i="25"/>
  <c r="D7" i="25"/>
  <c r="E7" i="25"/>
  <c r="F7" i="25"/>
  <c r="F15" i="22"/>
  <c r="I15" i="22"/>
  <c r="F14" i="22"/>
  <c r="I14" i="22"/>
  <c r="F13" i="22"/>
  <c r="I13" i="22"/>
  <c r="F11" i="22"/>
  <c r="I11" i="22"/>
  <c r="F10" i="22"/>
  <c r="I10" i="22"/>
  <c r="F9" i="22"/>
  <c r="I9" i="22"/>
  <c r="F8" i="22"/>
  <c r="I8" i="22"/>
  <c r="F7" i="22"/>
  <c r="I7" i="22"/>
  <c r="E21" i="19"/>
  <c r="E26" i="19"/>
  <c r="D21" i="19"/>
  <c r="D26" i="19"/>
  <c r="C21" i="19"/>
  <c r="C26" i="19"/>
  <c r="E16" i="19"/>
  <c r="D13" i="19"/>
  <c r="D16" i="19"/>
  <c r="C13" i="19"/>
  <c r="C16" i="19"/>
  <c r="D16" i="18"/>
  <c r="D18" i="18"/>
  <c r="C16" i="18"/>
  <c r="C18" i="18"/>
  <c r="B16" i="18"/>
  <c r="B18" i="18"/>
</calcChain>
</file>

<file path=xl/sharedStrings.xml><?xml version="1.0" encoding="utf-8"?>
<sst xmlns="http://schemas.openxmlformats.org/spreadsheetml/2006/main" count="226" uniqueCount="170">
  <si>
    <t>This spreadsheet supports STUDENT analysis of the case “American Greetings” (UVA-F-1693).</t>
  </si>
  <si>
    <r>
      <rPr>
        <sz val="10"/>
        <color indexed="8"/>
        <rFont val="Times New Roman"/>
        <family val="1"/>
      </rPr>
      <t xml:space="preserve">This spreadsheet was prepared by Michael J. Schill, Associate Professor of Business Administration. Copyright © 2013 by the University of Virginia Darden School Foundation, Charlottesville, VA. All rights reserved.  </t>
    </r>
    <r>
      <rPr>
        <i/>
        <sz val="10"/>
        <color indexed="8"/>
        <rFont val="Times New Roman"/>
        <family val="1"/>
      </rPr>
      <t>For customer service inquiries, send an e-mail to</t>
    </r>
    <r>
      <rPr>
        <sz val="10"/>
        <color indexed="8"/>
        <rFont val="Times New Roman"/>
        <family val="1"/>
      </rPr>
      <t>sales@dardenbusinesspublishing.com</t>
    </r>
    <r>
      <rPr>
        <i/>
        <sz val="10"/>
        <color indexed="8"/>
        <rFont val="Times New Roman"/>
        <family val="1"/>
      </rPr>
      <t xml:space="preserve">. No part of this publication may be reproduced, stored in a retrieval system, posted to the Internet, or transmitted in any form or by any means—electronic, mechanical, photocopying, recording, or otherwise—without the permission of the Darden School Foundation.  </t>
    </r>
  </si>
  <si>
    <t>Exhibit 1</t>
  </si>
  <si>
    <t>AMERICAN GREETINGS</t>
  </si>
  <si>
    <t>Closing Adjusted Price for American Greetings Shares</t>
  </si>
  <si>
    <t>Exhibit 2</t>
  </si>
  <si>
    <t>American Greetings Income Statement, December 2011 (in millions of dollars)</t>
  </si>
  <si>
    <t>2011E</t>
  </si>
  <si>
    <t>(Feb 2009)</t>
  </si>
  <si>
    <t>(Feb 2010)</t>
  </si>
  <si>
    <t>(Feb 2011)</t>
  </si>
  <si>
    <t>(Feb 2012)</t>
  </si>
  <si>
    <t>Total American Greetings Figures</t>
  </si>
  <si>
    <t>Total Revenue</t>
  </si>
  <si>
    <t>Material, Labor, and Other Pruduction Costs</t>
  </si>
  <si>
    <t>Selling, Distribution, and Marketing Expenses</t>
  </si>
  <si>
    <t>Administrative and General Expenses</t>
  </si>
  <si>
    <t>Goodwill and Other Intangible Asset Impairments</t>
  </si>
  <si>
    <t>Other Operating Expenses</t>
  </si>
  <si>
    <t xml:space="preserve">  Operating Income</t>
  </si>
  <si>
    <t>Net Interest and Other Nonoperating Expenses</t>
  </si>
  <si>
    <t xml:space="preserve">  Income Before Income Tax Expense</t>
  </si>
  <si>
    <t>Income Tax Expense</t>
  </si>
  <si>
    <t xml:space="preserve">  Net Income</t>
  </si>
  <si>
    <t>Earnings Per Share (Basic)</t>
  </si>
  <si>
    <t>Dividends per Share</t>
  </si>
  <si>
    <t>By Business Unit</t>
  </si>
  <si>
    <t>Operating Segment Net Sales</t>
  </si>
  <si>
    <t>North American Social Expression Products</t>
  </si>
  <si>
    <t>International Social Expression Products</t>
  </si>
  <si>
    <t>Retail Operations</t>
  </si>
  <si>
    <t>AG Interactive</t>
  </si>
  <si>
    <t>Operating Segment Earnings</t>
  </si>
  <si>
    <t>Total Revenue by Product Category</t>
  </si>
  <si>
    <t>Everyday Greeting Cards</t>
  </si>
  <si>
    <t>Seasonal Greeting Cards</t>
  </si>
  <si>
    <t>Gift Packaging</t>
  </si>
  <si>
    <t>Other Revenue</t>
  </si>
  <si>
    <t>All Other Products</t>
  </si>
  <si>
    <t>Note: Fiscal year ends February of subsequent year.</t>
  </si>
  <si>
    <t>Exhibit 3</t>
  </si>
  <si>
    <t>American Greetings Balance Sheet (in millions of dollars)</t>
  </si>
  <si>
    <t>Cash and Cash Equivalents</t>
  </si>
  <si>
    <t>Trade Accounts Receivable</t>
  </si>
  <si>
    <t>Inventories</t>
  </si>
  <si>
    <t>Prepaid Expenses</t>
  </si>
  <si>
    <t>Other Current Assets</t>
  </si>
  <si>
    <t xml:space="preserve"> Total Current Assets</t>
  </si>
  <si>
    <t>Net Property, Plant, and Equipment and Other Assets</t>
  </si>
  <si>
    <t xml:space="preserve">  Total Assets</t>
  </si>
  <si>
    <t>Debt Due within One Year</t>
  </si>
  <si>
    <t>Accounts Payable</t>
  </si>
  <si>
    <t>Other Current Liabilities</t>
  </si>
  <si>
    <t xml:space="preserve">  Current Liabilities</t>
  </si>
  <si>
    <t>Long-Term Debt</t>
  </si>
  <si>
    <t>Other Liabilities</t>
  </si>
  <si>
    <t>Shareholders’ Equity</t>
  </si>
  <si>
    <t xml:space="preserve">  Total Liabilities and Shareholders’ Equity</t>
  </si>
  <si>
    <t>Data source: Company accounts, management and case writer estimates.</t>
  </si>
  <si>
    <t>Exhibit 4</t>
  </si>
  <si>
    <t>Total U.S. Greeting Cards Sales (Actual and Forecast)</t>
  </si>
  <si>
    <t>Sales at current prices</t>
  </si>
  <si>
    <t>in millions of dollars</t>
  </si>
  <si>
    <t>% annual change</t>
  </si>
  <si>
    <t>2011 (est.)</t>
  </si>
  <si>
    <t>2012 (est.)</t>
  </si>
  <si>
    <t>2013 (est.)</t>
  </si>
  <si>
    <t>2014 (est.)</t>
  </si>
  <si>
    <t>2015 (est.)</t>
  </si>
  <si>
    <t>Data source: Mintel, based on U.S. Census Bureau, Economic Census.</t>
  </si>
  <si>
    <t>Exhibit 5</t>
  </si>
  <si>
    <t>Feelings About E-cards: Usage Change Among 2,000 Respondents, October 2010</t>
  </si>
  <si>
    <t>By Age Category</t>
  </si>
  <si>
    <t>All</t>
  </si>
  <si>
    <t>18-24</t>
  </si>
  <si>
    <t>25-34</t>
  </si>
  <si>
    <t>35-44</t>
  </si>
  <si>
    <t>45-54</t>
  </si>
  <si>
    <t>55-64</t>
  </si>
  <si>
    <t>65+</t>
  </si>
  <si>
    <t>In the last year, I have sent more e-cards than I used to.</t>
  </si>
  <si>
    <t>In the last year, I have sent fewer e-cards than I used to because I send greetings over social networking sites such as Facebook.</t>
  </si>
  <si>
    <t>Source: Mintel.</t>
  </si>
  <si>
    <t>Exhibit 6</t>
  </si>
  <si>
    <t>Comparable Firms, End of 2011 (in millions of dollars except share price)</t>
  </si>
  <si>
    <t>Share Price</t>
  </si>
  <si>
    <t>Shares Outstanding</t>
  </si>
  <si>
    <t>Total Cash</t>
  </si>
  <si>
    <t>Total   Debt</t>
  </si>
  <si>
    <t>Enterprise Value</t>
  </si>
  <si>
    <t>Revenue</t>
  </si>
  <si>
    <t>EBITDA</t>
  </si>
  <si>
    <t>EBITDA Multiple*</t>
  </si>
  <si>
    <t>American Greetings</t>
  </si>
  <si>
    <t>Blyth</t>
  </si>
  <si>
    <t>Consolidated Graphics</t>
  </si>
  <si>
    <t>CSS Industries</t>
  </si>
  <si>
    <t xml:space="preserve">Deluxe </t>
  </si>
  <si>
    <t>Hallmark</t>
  </si>
  <si>
    <t>NA</t>
  </si>
  <si>
    <t>Lancaster Colony</t>
  </si>
  <si>
    <t>Meredith</t>
  </si>
  <si>
    <t xml:space="preserve">Scholastic </t>
  </si>
  <si>
    <t>ROA</t>
  </si>
  <si>
    <t>ROE</t>
  </si>
  <si>
    <t>Beta</t>
  </si>
  <si>
    <t>Bond Rating**</t>
  </si>
  <si>
    <t>BB+</t>
  </si>
  <si>
    <t>B</t>
  </si>
  <si>
    <t>BB</t>
  </si>
  <si>
    <t>BB-</t>
  </si>
  <si>
    <t>** The ratings for Cons. Graphics and Meredith are estimated by case writer.</t>
  </si>
  <si>
    <t>Data source: Yahoo! Finance, Standard &amp; Poors, and Mergeant.</t>
  </si>
  <si>
    <t>Exhibit 6 (Continued)</t>
  </si>
  <si>
    <t>Comparable Firms</t>
  </si>
  <si>
    <t>Global marketer of candles, gourmet foods, weight management products, holiday cards, photo albums, and houseware products</t>
  </si>
  <si>
    <t>Provides commercial printing services in North America, including brochures, shareholder communications, trading cards, calendars, catalogs, and greeting cards</t>
  </si>
  <si>
    <t>Designs, produces, and sells social expression products in North America, including greeting cards, gift wrapping, Valentines cards, Halloween costumes, and stationery</t>
  </si>
  <si>
    <t>Provides printed products to financial institutions and small businesses worldwide, including forms, checks, envelopes, and greeting cards</t>
  </si>
  <si>
    <t>Manufactures and markets specialty foods, glassware, and candles in the United States</t>
  </si>
  <si>
    <r>
      <t xml:space="preserve">Licenses brands and publishes magazines (e.g., </t>
    </r>
    <r>
      <rPr>
        <i/>
        <sz val="12"/>
        <color theme="1"/>
        <rFont val="Times New Roman"/>
        <family val="1"/>
      </rPr>
      <t>Better Homes and Gardens</t>
    </r>
    <r>
      <rPr>
        <sz val="12"/>
        <color theme="1"/>
        <rFont val="Times New Roman"/>
        <family val="1"/>
      </rPr>
      <t xml:space="preserve">, </t>
    </r>
    <r>
      <rPr>
        <i/>
        <sz val="12"/>
        <color theme="1"/>
        <rFont val="Times New Roman"/>
        <family val="1"/>
      </rPr>
      <t>Ladies’ Home Journal</t>
    </r>
    <r>
      <rPr>
        <sz val="12"/>
        <color theme="1"/>
        <rFont val="Times New Roman"/>
        <family val="1"/>
      </rPr>
      <t xml:space="preserve">, </t>
    </r>
    <r>
      <rPr>
        <i/>
        <sz val="12"/>
        <color theme="1"/>
        <rFont val="Times New Roman"/>
        <family val="1"/>
      </rPr>
      <t>FamilyFun</t>
    </r>
    <r>
      <rPr>
        <sz val="12"/>
        <color theme="1"/>
        <rFont val="Times New Roman"/>
        <family val="1"/>
      </rPr>
      <t>) in the United States</t>
    </r>
  </si>
  <si>
    <t>Publishes and distributes children’s books and other media in the United States</t>
  </si>
  <si>
    <t>Data source: Case writer descriptions.</t>
  </si>
  <si>
    <t>Exhibit 7</t>
  </si>
  <si>
    <t>American Greetings Operating Performance</t>
  </si>
  <si>
    <t>Revenue Growth</t>
  </si>
  <si>
    <t>Operating Margin</t>
  </si>
  <si>
    <t>Data source: Company financial statements.</t>
  </si>
  <si>
    <t>Exhibit 8</t>
  </si>
  <si>
    <t>Financial Forecast Assumptions</t>
  </si>
  <si>
    <t>Actual</t>
  </si>
  <si>
    <t xml:space="preserve">       *********** Forecast  ***********</t>
  </si>
  <si>
    <t>Bullish Scenario</t>
  </si>
  <si>
    <t>Net Working Capital Turnover</t>
  </si>
  <si>
    <t>Fixed Asset Turnover</t>
  </si>
  <si>
    <t>Bearish Scenario</t>
  </si>
  <si>
    <t xml:space="preserve">Note: The ratios are defined in the following manner: </t>
  </si>
  <si>
    <t>Data source: Case writer estimates.</t>
  </si>
  <si>
    <t>Exhibit 9</t>
  </si>
  <si>
    <t>Capital Market Data</t>
  </si>
  <si>
    <t>Yield</t>
  </si>
  <si>
    <t>30-Day Treasury Bill</t>
  </si>
  <si>
    <t>10-Year Treasury Bond</t>
  </si>
  <si>
    <t>10-Year Corporate Bonds of Industrial Companies</t>
  </si>
  <si>
    <t>AAA</t>
  </si>
  <si>
    <t>AA</t>
  </si>
  <si>
    <t>A+</t>
  </si>
  <si>
    <t>A</t>
  </si>
  <si>
    <t>A-</t>
  </si>
  <si>
    <t>BBB+</t>
  </si>
  <si>
    <t>BBB</t>
  </si>
  <si>
    <t>BBB-</t>
  </si>
  <si>
    <t>B+</t>
  </si>
  <si>
    <t>B-</t>
  </si>
  <si>
    <t>Historical Market Risk Premium</t>
  </si>
  <si>
    <t xml:space="preserve">  Equity Market Index Less Government Debt</t>
  </si>
  <si>
    <t>5-Year Forecast</t>
  </si>
  <si>
    <t>U.S. Real GDP Annual Growth Rate</t>
  </si>
  <si>
    <t>U.S. GDP Annual Deflator Rate</t>
  </si>
  <si>
    <t>Consumer Price Index Annual Rate</t>
  </si>
  <si>
    <t>Data source: Bloomberg, Value Line Investment Survey, and case writer estimates.</t>
  </si>
  <si>
    <t>American Greetings Share Price (Monthly Close)</t>
  </si>
  <si>
    <t>Rev. Feb. 11, 2016</t>
  </si>
  <si>
    <t>Source: Company accounts; management and case writer estimates.</t>
  </si>
  <si>
    <t>* EBITDA multiple is defined as Enterprise Value divided by EBITDA.</t>
  </si>
  <si>
    <t xml:space="preserve">  Revenue Growth is the annual percentage change in total revenue.</t>
  </si>
  <si>
    <t xml:space="preserve">  Operating Margin is operating income divided by total revenue.</t>
  </si>
  <si>
    <t xml:space="preserve">  Net Working Capital Turnover is total revenue divided by net working capital</t>
  </si>
  <si>
    <t xml:space="preserve">    where net working capital is current assets less current liabilities.</t>
  </si>
  <si>
    <t xml:space="preserve">  Fixed Asset Turnover is total revenue divided by net PP&amp;E and other assets.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</si>
</sst>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  <numFmt numFmtId="166" formatCode="[$-409]mmm\-yy;@"/>
    <numFmt numFmtId="167" formatCode="&quot;$&quot;#,##0"/>
    <numFmt numFmtId="168" formatCode="0.0"/>
    <numFmt numFmtId="169" formatCode="0.0%"/>
  </numFmts>
  <fonts count="20" x14ac:knownFonts="1"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sz val="10"/>
      <color indexed="8"/>
      <name val="Times New Roman"/>
      <family val="1"/>
    </font>
    <font>
      <i/>
      <sz val="10"/>
      <color indexed="8"/>
      <name val="Times New Roman"/>
      <family val="1"/>
    </font>
    <font>
      <sz val="10"/>
      <name val="Arial"/>
      <family val="2"/>
    </font>
    <font>
      <b/>
      <sz val="12"/>
      <name val="Arial"/>
      <family val="2"/>
    </font>
    <font>
      <sz val="12"/>
      <name val="Times New Roman"/>
      <family val="1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8"/>
      <color theme="1"/>
      <name val="Times New Roman"/>
      <family val="1"/>
    </font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0"/>
      <color theme="1"/>
      <name val="Times New Roman"/>
      <family val="1"/>
    </font>
    <font>
      <i/>
      <sz val="12"/>
      <color theme="1"/>
      <name val="Times New Roman"/>
      <family val="1"/>
    </font>
    <font>
      <u/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9"/>
      <color theme="1"/>
      <name val="arial"/>
      <family val="2"/>
    </font>
    <font>
      <u/>
      <sz val="9"/>
      <color theme="10"/>
      <name val="arial"/>
      <family val="2"/>
    </font>
    <font>
      <u/>
      <sz val="9"/>
      <color theme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7903B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1">
    <xf numFmtId="0" fontId="0" fillId="0" borderId="0"/>
    <xf numFmtId="0" fontId="7" fillId="0" borderId="0"/>
    <xf numFmtId="0" fontId="4" fillId="0" borderId="0"/>
    <xf numFmtId="0" fontId="8" fillId="0" borderId="0"/>
    <xf numFmtId="0" fontId="1" fillId="0" borderId="0"/>
    <xf numFmtId="0" fontId="10" fillId="0" borderId="0"/>
    <xf numFmtId="43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97">
    <xf numFmtId="0" fontId="0" fillId="0" borderId="0" xfId="0"/>
    <xf numFmtId="0" fontId="7" fillId="0" borderId="0" xfId="1"/>
    <xf numFmtId="0" fontId="7" fillId="0" borderId="0" xfId="1" applyBorder="1"/>
    <xf numFmtId="0" fontId="5" fillId="0" borderId="0" xfId="2" applyFont="1" applyFill="1" applyAlignment="1">
      <alignment horizontal="center" vertical="center" wrapText="1"/>
    </xf>
    <xf numFmtId="0" fontId="6" fillId="2" borderId="0" xfId="2" applyFont="1" applyFill="1" applyAlignment="1">
      <alignment horizontal="center" vertical="center" wrapText="1"/>
    </xf>
    <xf numFmtId="49" fontId="9" fillId="0" borderId="0" xfId="4" applyNumberFormat="1" applyFont="1"/>
    <xf numFmtId="0" fontId="11" fillId="0" borderId="0" xfId="5" applyFont="1"/>
    <xf numFmtId="43" fontId="11" fillId="0" borderId="0" xfId="6" applyFont="1"/>
    <xf numFmtId="164" fontId="11" fillId="0" borderId="0" xfId="6" applyNumberFormat="1" applyFont="1"/>
    <xf numFmtId="9" fontId="11" fillId="0" borderId="0" xfId="7" applyFont="1"/>
    <xf numFmtId="0" fontId="11" fillId="0" borderId="0" xfId="5" applyFont="1" applyAlignment="1">
      <alignment horizontal="center"/>
    </xf>
    <xf numFmtId="165" fontId="11" fillId="0" borderId="0" xfId="6" applyNumberFormat="1" applyFont="1"/>
    <xf numFmtId="0" fontId="12" fillId="0" borderId="0" xfId="5" applyFont="1" applyAlignment="1">
      <alignment horizontal="center"/>
    </xf>
    <xf numFmtId="0" fontId="11" fillId="0" borderId="0" xfId="5" applyFont="1" applyAlignment="1">
      <alignment horizontal="right"/>
    </xf>
    <xf numFmtId="0" fontId="11" fillId="0" borderId="1" xfId="5" applyFont="1" applyBorder="1"/>
    <xf numFmtId="164" fontId="11" fillId="0" borderId="0" xfId="6" applyNumberFormat="1" applyFont="1" applyAlignment="1">
      <alignment horizontal="right"/>
    </xf>
    <xf numFmtId="3" fontId="11" fillId="0" borderId="0" xfId="6" applyNumberFormat="1" applyFont="1" applyAlignment="1">
      <alignment horizontal="right"/>
    </xf>
    <xf numFmtId="3" fontId="11" fillId="0" borderId="0" xfId="5" applyNumberFormat="1" applyFont="1" applyAlignment="1">
      <alignment horizontal="right"/>
    </xf>
    <xf numFmtId="164" fontId="11" fillId="0" borderId="1" xfId="6" applyNumberFormat="1" applyFont="1" applyBorder="1" applyAlignment="1">
      <alignment horizontal="right"/>
    </xf>
    <xf numFmtId="1" fontId="11" fillId="0" borderId="1" xfId="5" applyNumberFormat="1" applyFont="1" applyBorder="1"/>
    <xf numFmtId="43" fontId="11" fillId="0" borderId="0" xfId="6" applyNumberFormat="1" applyFont="1" applyAlignment="1">
      <alignment horizontal="right"/>
    </xf>
    <xf numFmtId="2" fontId="11" fillId="0" borderId="0" xfId="5" applyNumberFormat="1" applyFont="1" applyAlignment="1">
      <alignment horizontal="right"/>
    </xf>
    <xf numFmtId="0" fontId="14" fillId="0" borderId="0" xfId="5" applyFont="1"/>
    <xf numFmtId="37" fontId="11" fillId="0" borderId="0" xfId="5" applyNumberFormat="1" applyFont="1" applyAlignment="1">
      <alignment horizontal="right"/>
    </xf>
    <xf numFmtId="1" fontId="11" fillId="0" borderId="0" xfId="5" applyNumberFormat="1" applyFont="1" applyAlignment="1">
      <alignment horizontal="right"/>
    </xf>
    <xf numFmtId="17" fontId="11" fillId="0" borderId="0" xfId="5" applyNumberFormat="1" applyFont="1" applyAlignment="1">
      <alignment horizontal="right"/>
    </xf>
    <xf numFmtId="3" fontId="11" fillId="0" borderId="0" xfId="6" applyNumberFormat="1" applyFont="1"/>
    <xf numFmtId="3" fontId="11" fillId="0" borderId="1" xfId="6" applyNumberFormat="1" applyFont="1" applyBorder="1"/>
    <xf numFmtId="3" fontId="11" fillId="0" borderId="1" xfId="5" applyNumberFormat="1" applyFont="1" applyBorder="1"/>
    <xf numFmtId="3" fontId="11" fillId="0" borderId="0" xfId="5" applyNumberFormat="1" applyFont="1"/>
    <xf numFmtId="3" fontId="11" fillId="0" borderId="0" xfId="6" applyNumberFormat="1" applyFont="1" applyFill="1"/>
    <xf numFmtId="43" fontId="11" fillId="0" borderId="0" xfId="5" applyNumberFormat="1" applyFont="1"/>
    <xf numFmtId="0" fontId="11" fillId="0" borderId="0" xfId="5" applyFont="1" applyAlignment="1">
      <alignment vertical="center" wrapText="1"/>
    </xf>
    <xf numFmtId="0" fontId="11" fillId="0" borderId="0" xfId="5" applyFont="1" applyAlignment="1">
      <alignment horizontal="center" vertical="center" wrapText="1"/>
    </xf>
    <xf numFmtId="0" fontId="11" fillId="0" borderId="0" xfId="5" applyFont="1" applyAlignment="1">
      <alignment horizontal="left" vertical="center" wrapText="1"/>
    </xf>
    <xf numFmtId="3" fontId="11" fillId="0" borderId="0" xfId="5" applyNumberFormat="1" applyFont="1" applyAlignment="1">
      <alignment horizontal="center" vertical="center" wrapText="1"/>
    </xf>
    <xf numFmtId="168" fontId="11" fillId="0" borderId="0" xfId="5" applyNumberFormat="1" applyFont="1" applyAlignment="1">
      <alignment horizontal="center" vertical="center" wrapText="1"/>
    </xf>
    <xf numFmtId="0" fontId="13" fillId="0" borderId="0" xfId="5" applyFont="1"/>
    <xf numFmtId="0" fontId="11" fillId="0" borderId="0" xfId="5" applyFont="1" applyAlignment="1">
      <alignment vertical="center"/>
    </xf>
    <xf numFmtId="0" fontId="13" fillId="0" borderId="0" xfId="5" applyFont="1" applyAlignment="1">
      <alignment vertical="center"/>
    </xf>
    <xf numFmtId="0" fontId="13" fillId="0" borderId="1" xfId="5" applyFont="1" applyBorder="1" applyAlignment="1">
      <alignment vertical="center"/>
    </xf>
    <xf numFmtId="0" fontId="13" fillId="0" borderId="1" xfId="5" applyFont="1" applyBorder="1" applyAlignment="1">
      <alignment horizontal="left" vertical="center"/>
    </xf>
    <xf numFmtId="0" fontId="12" fillId="0" borderId="0" xfId="5" applyFont="1" applyAlignment="1">
      <alignment vertical="center" wrapText="1"/>
    </xf>
    <xf numFmtId="0" fontId="13" fillId="0" borderId="0" xfId="5" applyFont="1" applyAlignment="1">
      <alignment horizontal="center" vertical="center" wrapText="1"/>
    </xf>
    <xf numFmtId="0" fontId="13" fillId="0" borderId="0" xfId="5" applyFont="1" applyAlignment="1">
      <alignment horizontal="left" vertical="center" wrapText="1"/>
    </xf>
    <xf numFmtId="9" fontId="13" fillId="0" borderId="0" xfId="7" applyFont="1" applyAlignment="1">
      <alignment horizontal="center" vertical="center" wrapText="1"/>
    </xf>
    <xf numFmtId="0" fontId="12" fillId="0" borderId="0" xfId="5" applyFont="1" applyAlignment="1">
      <alignment horizontal="center" vertical="center" wrapText="1"/>
    </xf>
    <xf numFmtId="165" fontId="11" fillId="0" borderId="0" xfId="6" applyNumberFormat="1" applyFont="1" applyAlignment="1">
      <alignment horizontal="right"/>
    </xf>
    <xf numFmtId="0" fontId="13" fillId="0" borderId="0" xfId="5" applyFont="1" applyAlignment="1">
      <alignment wrapText="1"/>
    </xf>
    <xf numFmtId="2" fontId="13" fillId="0" borderId="0" xfId="6" applyNumberFormat="1" applyFont="1" applyAlignment="1">
      <alignment horizontal="center" wrapText="1"/>
    </xf>
    <xf numFmtId="0" fontId="13" fillId="0" borderId="0" xfId="5" applyFont="1" applyAlignment="1">
      <alignment horizontal="center" wrapText="1"/>
    </xf>
    <xf numFmtId="165" fontId="13" fillId="0" borderId="0" xfId="5" applyNumberFormat="1" applyFont="1" applyAlignment="1">
      <alignment horizontal="center" wrapText="1"/>
    </xf>
    <xf numFmtId="0" fontId="11" fillId="0" borderId="0" xfId="5" applyFont="1" applyAlignment="1">
      <alignment wrapText="1"/>
    </xf>
    <xf numFmtId="2" fontId="13" fillId="0" borderId="0" xfId="6" applyNumberFormat="1" applyFont="1"/>
    <xf numFmtId="9" fontId="13" fillId="0" borderId="0" xfId="7" applyFont="1" applyAlignment="1">
      <alignment horizontal="right"/>
    </xf>
    <xf numFmtId="165" fontId="13" fillId="0" borderId="0" xfId="6" applyNumberFormat="1" applyFont="1" applyAlignment="1">
      <alignment horizontal="right"/>
    </xf>
    <xf numFmtId="168" fontId="13" fillId="0" borderId="0" xfId="6" applyNumberFormat="1" applyFont="1"/>
    <xf numFmtId="1" fontId="13" fillId="0" borderId="0" xfId="6" applyNumberFormat="1" applyFont="1"/>
    <xf numFmtId="3" fontId="13" fillId="0" borderId="0" xfId="7" applyNumberFormat="1" applyFont="1" applyAlignment="1">
      <alignment horizontal="right"/>
    </xf>
    <xf numFmtId="3" fontId="13" fillId="0" borderId="0" xfId="6" applyNumberFormat="1" applyFont="1"/>
    <xf numFmtId="2" fontId="13" fillId="0" borderId="0" xfId="6" applyNumberFormat="1" applyFont="1" applyAlignment="1">
      <alignment horizontal="right"/>
    </xf>
    <xf numFmtId="168" fontId="13" fillId="0" borderId="0" xfId="6" applyNumberFormat="1" applyFont="1" applyAlignment="1">
      <alignment horizontal="right"/>
    </xf>
    <xf numFmtId="1" fontId="13" fillId="0" borderId="0" xfId="6" applyNumberFormat="1" applyFont="1" applyAlignment="1">
      <alignment horizontal="right"/>
    </xf>
    <xf numFmtId="3" fontId="13" fillId="0" borderId="0" xfId="6" applyNumberFormat="1" applyFont="1" applyAlignment="1">
      <alignment horizontal="right"/>
    </xf>
    <xf numFmtId="43" fontId="13" fillId="0" borderId="0" xfId="6" applyFont="1"/>
    <xf numFmtId="164" fontId="13" fillId="0" borderId="0" xfId="6" applyNumberFormat="1" applyFont="1"/>
    <xf numFmtId="9" fontId="13" fillId="0" borderId="0" xfId="7" applyFont="1" applyAlignment="1">
      <alignment horizontal="center" wrapText="1"/>
    </xf>
    <xf numFmtId="43" fontId="13" fillId="0" borderId="0" xfId="6" applyFont="1" applyAlignment="1">
      <alignment horizontal="center" wrapText="1"/>
    </xf>
    <xf numFmtId="164" fontId="13" fillId="0" borderId="0" xfId="6" applyNumberFormat="1" applyFont="1" applyAlignment="1">
      <alignment horizontal="center" wrapText="1"/>
    </xf>
    <xf numFmtId="9" fontId="13" fillId="0" borderId="0" xfId="7" applyFont="1"/>
    <xf numFmtId="164" fontId="13" fillId="0" borderId="0" xfId="6" applyNumberFormat="1" applyFont="1" applyAlignment="1">
      <alignment horizontal="right"/>
    </xf>
    <xf numFmtId="164" fontId="13" fillId="0" borderId="0" xfId="6" applyNumberFormat="1" applyFont="1" applyAlignment="1">
      <alignment horizontal="center"/>
    </xf>
    <xf numFmtId="43" fontId="13" fillId="0" borderId="0" xfId="6" applyFont="1" applyAlignment="1">
      <alignment horizontal="right"/>
    </xf>
    <xf numFmtId="43" fontId="11" fillId="0" borderId="0" xfId="6" applyFont="1" applyAlignment="1">
      <alignment horizontal="left"/>
    </xf>
    <xf numFmtId="0" fontId="11" fillId="0" borderId="0" xfId="5" applyFont="1" applyAlignment="1">
      <alignment horizontal="left"/>
    </xf>
    <xf numFmtId="0" fontId="11" fillId="0" borderId="0" xfId="5" applyFont="1" applyAlignment="1">
      <alignment vertical="top"/>
    </xf>
    <xf numFmtId="0" fontId="11" fillId="0" borderId="0" xfId="5" applyFont="1" applyAlignment="1">
      <alignment horizontal="left" vertical="top" wrapText="1"/>
    </xf>
    <xf numFmtId="0" fontId="11" fillId="0" borderId="0" xfId="5" applyFont="1" applyAlignment="1">
      <alignment horizontal="left" vertical="top"/>
    </xf>
    <xf numFmtId="2" fontId="11" fillId="0" borderId="0" xfId="6" applyNumberFormat="1" applyFont="1" applyAlignment="1">
      <alignment horizontal="right"/>
    </xf>
    <xf numFmtId="9" fontId="11" fillId="0" borderId="0" xfId="7" applyFont="1" applyAlignment="1">
      <alignment horizontal="right"/>
    </xf>
    <xf numFmtId="0" fontId="10" fillId="0" borderId="0" xfId="5"/>
    <xf numFmtId="0" fontId="12" fillId="0" borderId="0" xfId="5" applyFont="1" applyAlignment="1">
      <alignment horizontal="right"/>
    </xf>
    <xf numFmtId="0" fontId="12" fillId="0" borderId="0" xfId="5" applyFont="1"/>
    <xf numFmtId="169" fontId="11" fillId="0" borderId="0" xfId="7" applyNumberFormat="1" applyFont="1"/>
    <xf numFmtId="0" fontId="15" fillId="0" borderId="0" xfId="5" applyFont="1" applyAlignment="1">
      <alignment horizontal="right"/>
    </xf>
    <xf numFmtId="10" fontId="11" fillId="0" borderId="0" xfId="7" applyNumberFormat="1" applyFont="1"/>
    <xf numFmtId="0" fontId="16" fillId="0" borderId="0" xfId="5" applyFont="1" applyAlignment="1">
      <alignment vertical="center"/>
    </xf>
    <xf numFmtId="0" fontId="11" fillId="0" borderId="0" xfId="0" applyFont="1"/>
    <xf numFmtId="164" fontId="11" fillId="0" borderId="0" xfId="8" applyNumberFormat="1" applyFont="1"/>
    <xf numFmtId="165" fontId="11" fillId="0" borderId="0" xfId="8" applyNumberFormat="1" applyFont="1"/>
    <xf numFmtId="166" fontId="0" fillId="0" borderId="0" xfId="0" applyNumberFormat="1" applyFont="1"/>
    <xf numFmtId="167" fontId="0" fillId="0" borderId="0" xfId="0" applyNumberFormat="1" applyFont="1"/>
    <xf numFmtId="0" fontId="0" fillId="0" borderId="0" xfId="0" applyFont="1"/>
    <xf numFmtId="0" fontId="3" fillId="0" borderId="0" xfId="3" applyFont="1" applyBorder="1" applyAlignment="1">
      <alignment horizontal="justify" vertical="top" wrapText="1"/>
    </xf>
    <xf numFmtId="0" fontId="8" fillId="0" borderId="0" xfId="3" applyAlignment="1">
      <alignment wrapText="1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</cellXfs>
  <cellStyles count="11">
    <cellStyle name="Comma" xfId="8" builtinId="3"/>
    <cellStyle name="Comma 2" xfId="6"/>
    <cellStyle name="Followed Hyperlink" xfId="10" builtinId="9" hidden="1"/>
    <cellStyle name="Hyperlink" xfId="9" builtinId="8" hidden="1"/>
    <cellStyle name="Normal" xfId="0" builtinId="0"/>
    <cellStyle name="Normal 2" xfId="1"/>
    <cellStyle name="Normal 2 2" xfId="2"/>
    <cellStyle name="Normal 2 3" xfId="4"/>
    <cellStyle name="Normal 3" xfId="3"/>
    <cellStyle name="Normal 4" xfId="5"/>
    <cellStyle name="Percent 2" xfId="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4.2988419061253703E-2"/>
          <c:y val="8.8366436967977302E-2"/>
          <c:w val="0.92779080171796702"/>
          <c:h val="0.85620872684793603"/>
        </c:manualLayout>
      </c:layout>
      <c:lineChart>
        <c:grouping val="standard"/>
        <c:varyColors val="0"/>
        <c:ser>
          <c:idx val="0"/>
          <c:order val="0"/>
          <c:tx>
            <c:v>Closing Adjusted Price for American Greetings Shares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numLit>
              <c:formatCode>[$-409]mmm\-yy;@</c:formatCode>
              <c:ptCount val="25"/>
              <c:pt idx="0">
                <c:v>40148</c:v>
              </c:pt>
              <c:pt idx="1">
                <c:v>40182</c:v>
              </c:pt>
              <c:pt idx="2">
                <c:v>40210</c:v>
              </c:pt>
              <c:pt idx="3">
                <c:v>40238</c:v>
              </c:pt>
              <c:pt idx="4">
                <c:v>40269</c:v>
              </c:pt>
              <c:pt idx="5">
                <c:v>40301</c:v>
              </c:pt>
              <c:pt idx="6">
                <c:v>40330</c:v>
              </c:pt>
              <c:pt idx="7">
                <c:v>40360</c:v>
              </c:pt>
              <c:pt idx="8">
                <c:v>40392</c:v>
              </c:pt>
              <c:pt idx="9">
                <c:v>40422</c:v>
              </c:pt>
              <c:pt idx="10">
                <c:v>40452</c:v>
              </c:pt>
              <c:pt idx="11">
                <c:v>40483</c:v>
              </c:pt>
              <c:pt idx="12">
                <c:v>40513</c:v>
              </c:pt>
              <c:pt idx="13">
                <c:v>40546</c:v>
              </c:pt>
              <c:pt idx="14">
                <c:v>40575</c:v>
              </c:pt>
              <c:pt idx="15">
                <c:v>40603</c:v>
              </c:pt>
              <c:pt idx="16">
                <c:v>40634</c:v>
              </c:pt>
              <c:pt idx="17">
                <c:v>40665</c:v>
              </c:pt>
              <c:pt idx="18">
                <c:v>40695</c:v>
              </c:pt>
              <c:pt idx="19">
                <c:v>40725</c:v>
              </c:pt>
              <c:pt idx="20">
                <c:v>40756</c:v>
              </c:pt>
              <c:pt idx="21">
                <c:v>40787</c:v>
              </c:pt>
              <c:pt idx="22">
                <c:v>40819</c:v>
              </c:pt>
              <c:pt idx="23">
                <c:v>40848</c:v>
              </c:pt>
              <c:pt idx="24">
                <c:v>40878</c:v>
              </c:pt>
            </c:numLit>
          </c:cat>
          <c:val>
            <c:numLit>
              <c:formatCode>"$"#,##0</c:formatCode>
              <c:ptCount val="25"/>
              <c:pt idx="0">
                <c:v>20.57</c:v>
              </c:pt>
              <c:pt idx="1">
                <c:v>17.45</c:v>
              </c:pt>
              <c:pt idx="2">
                <c:v>18</c:v>
              </c:pt>
              <c:pt idx="3">
                <c:v>19.8</c:v>
              </c:pt>
              <c:pt idx="4">
                <c:v>23.33</c:v>
              </c:pt>
              <c:pt idx="5">
                <c:v>22.4</c:v>
              </c:pt>
              <c:pt idx="6">
                <c:v>17.95</c:v>
              </c:pt>
              <c:pt idx="7">
                <c:v>19.600000000000001</c:v>
              </c:pt>
              <c:pt idx="8">
                <c:v>18.46</c:v>
              </c:pt>
              <c:pt idx="9">
                <c:v>17.920000000000002</c:v>
              </c:pt>
              <c:pt idx="10">
                <c:v>18.670000000000002</c:v>
              </c:pt>
              <c:pt idx="11">
                <c:v>19.34</c:v>
              </c:pt>
              <c:pt idx="12">
                <c:v>21.5</c:v>
              </c:pt>
              <c:pt idx="13">
                <c:v>21.08</c:v>
              </c:pt>
              <c:pt idx="14">
                <c:v>21</c:v>
              </c:pt>
              <c:pt idx="15">
                <c:v>22.89</c:v>
              </c:pt>
              <c:pt idx="16">
                <c:v>24.01</c:v>
              </c:pt>
              <c:pt idx="17">
                <c:v>23.43</c:v>
              </c:pt>
              <c:pt idx="18">
                <c:v>23.46</c:v>
              </c:pt>
              <c:pt idx="19">
                <c:v>21.78</c:v>
              </c:pt>
              <c:pt idx="20">
                <c:v>20.85</c:v>
              </c:pt>
              <c:pt idx="21">
                <c:v>18.170000000000002</c:v>
              </c:pt>
              <c:pt idx="22">
                <c:v>15.87</c:v>
              </c:pt>
              <c:pt idx="23">
                <c:v>16.84</c:v>
              </c:pt>
              <c:pt idx="24">
                <c:v>12.51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4943296"/>
        <c:axId val="424944472"/>
      </c:lineChart>
      <c:dateAx>
        <c:axId val="424943296"/>
        <c:scaling>
          <c:orientation val="minMax"/>
        </c:scaling>
        <c:delete val="0"/>
        <c:axPos val="b"/>
        <c:numFmt formatCode="[$-409]mmm\-yy;@" sourceLinked="1"/>
        <c:majorTickMark val="out"/>
        <c:minorTickMark val="none"/>
        <c:tickLblPos val="nextTo"/>
        <c:crossAx val="424944472"/>
        <c:crosses val="autoZero"/>
        <c:auto val="1"/>
        <c:lblOffset val="100"/>
        <c:baseTimeUnit val="months"/>
        <c:majorUnit val="2"/>
        <c:majorTimeUnit val="months"/>
        <c:minorUnit val="2"/>
        <c:minorTimeUnit val="months"/>
      </c:dateAx>
      <c:valAx>
        <c:axId val="424944472"/>
        <c:scaling>
          <c:orientation val="minMax"/>
        </c:scaling>
        <c:delete val="0"/>
        <c:axPos val="l"/>
        <c:majorGridlines/>
        <c:numFmt formatCode="&quot;$&quot;#,##0" sourceLinked="1"/>
        <c:majorTickMark val="out"/>
        <c:minorTickMark val="none"/>
        <c:tickLblPos val="nextTo"/>
        <c:crossAx val="424943296"/>
        <c:crosses val="autoZero"/>
        <c:crossBetween val="between"/>
      </c:valAx>
    </c:plotArea>
    <c:plotVisOnly val="1"/>
    <c:dispBlanksAs val="gap"/>
    <c:showDLblsOverMax val="0"/>
  </c:chart>
  <c:spPr>
    <a:solidFill>
      <a:schemeClr val="lt1"/>
    </a:solidFill>
    <a:ln w="25400" cap="flat" cmpd="sng" algn="ctr">
      <a:noFill/>
      <a:prstDash val="solid"/>
    </a:ln>
    <a:effectLst/>
  </c:spPr>
  <c:txPr>
    <a:bodyPr/>
    <a:lstStyle/>
    <a:p>
      <a:pPr>
        <a:defRPr sz="1200">
          <a:solidFill>
            <a:schemeClr val="dk1"/>
          </a:solidFill>
          <a:latin typeface="Times New Roman"/>
          <a:ea typeface="+mn-ea"/>
          <a:cs typeface="Times New Roman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7"/>
    </mc:Choice>
    <mc:Fallback>
      <c:style val="17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'Exh 7'!$A$6</c:f>
              <c:strCache>
                <c:ptCount val="1"/>
                <c:pt idx="0">
                  <c:v>Revenue Growth</c:v>
                </c:pt>
              </c:strCache>
            </c:strRef>
          </c:tx>
          <c:spPr>
            <a:ln w="28575" cmpd="sng">
              <a:solidFill>
                <a:schemeClr val="tx1"/>
              </a:solidFill>
            </a:ln>
          </c:spPr>
          <c:marker>
            <c:symbol val="none"/>
          </c:marker>
          <c:cat>
            <c:numRef>
              <c:f>'Exh 7'!$B$5:$H$5</c:f>
              <c:numCache>
                <c:formatCode>General</c:formatCode>
                <c:ptCount val="7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</c:numCache>
            </c:numRef>
          </c:cat>
          <c:val>
            <c:numRef>
              <c:f>'Exh 7'!$B$6:$H$6</c:f>
              <c:numCache>
                <c:formatCode>0%</c:formatCode>
                <c:ptCount val="7"/>
                <c:pt idx="0">
                  <c:v>2.0799999999999998E-3</c:v>
                </c:pt>
                <c:pt idx="1">
                  <c:v>-6.9589999999999999E-2</c:v>
                </c:pt>
                <c:pt idx="2">
                  <c:v>-7.9100000000000004E-3</c:v>
                </c:pt>
                <c:pt idx="3">
                  <c:v>-4.87E-2</c:v>
                </c:pt>
                <c:pt idx="4">
                  <c:v>-2.92E-2</c:v>
                </c:pt>
                <c:pt idx="5">
                  <c:v>-2.3800000000000002E-2</c:v>
                </c:pt>
                <c:pt idx="6">
                  <c:v>7.492E-2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'Exh 7'!$A$7</c:f>
              <c:strCache>
                <c:ptCount val="1"/>
                <c:pt idx="0">
                  <c:v>Operating Margin</c:v>
                </c:pt>
              </c:strCache>
            </c:strRef>
          </c:tx>
          <c:spPr>
            <a:ln w="28575" cmpd="sng">
              <a:solidFill>
                <a:schemeClr val="tx1"/>
              </a:solidFill>
              <a:prstDash val="sysDash"/>
            </a:ln>
          </c:spPr>
          <c:marker>
            <c:symbol val="none"/>
          </c:marker>
          <c:cat>
            <c:numRef>
              <c:f>'Exh 7'!$B$5:$H$5</c:f>
              <c:numCache>
                <c:formatCode>General</c:formatCode>
                <c:ptCount val="7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</c:numCache>
            </c:numRef>
          </c:cat>
          <c:val>
            <c:numRef>
              <c:f>'Exh 7'!$B$7:$H$7</c:f>
              <c:numCache>
                <c:formatCode>0%</c:formatCode>
                <c:ptCount val="7"/>
                <c:pt idx="0">
                  <c:v>8.1879999999999994E-2</c:v>
                </c:pt>
                <c:pt idx="1">
                  <c:v>2.2239999999999999E-2</c:v>
                </c:pt>
                <c:pt idx="2">
                  <c:v>4.727E-2</c:v>
                </c:pt>
                <c:pt idx="3">
                  <c:v>-5.3E-3</c:v>
                </c:pt>
                <c:pt idx="4">
                  <c:v>6.3299999999999995E-2</c:v>
                </c:pt>
                <c:pt idx="5">
                  <c:v>8.9149999999999993E-2</c:v>
                </c:pt>
                <c:pt idx="6">
                  <c:v>8.9899999999999994E-2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4944864"/>
        <c:axId val="424945256"/>
      </c:lineChart>
      <c:catAx>
        <c:axId val="424944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crossAx val="424945256"/>
        <c:crosses val="autoZero"/>
        <c:auto val="1"/>
        <c:lblAlgn val="ctr"/>
        <c:lblOffset val="100"/>
        <c:noMultiLvlLbl val="0"/>
      </c:catAx>
      <c:valAx>
        <c:axId val="424945256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numFmt formatCode="0%" sourceLinked="1"/>
        <c:majorTickMark val="out"/>
        <c:minorTickMark val="none"/>
        <c:tickLblPos val="nextTo"/>
        <c:crossAx val="42494486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Times New Roman"/>
          <a:cs typeface="Times New Roman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1</xdr:row>
      <xdr:rowOff>66675</xdr:rowOff>
    </xdr:from>
    <xdr:to>
      <xdr:col>0</xdr:col>
      <xdr:colOff>1453896</xdr:colOff>
      <xdr:row>1</xdr:row>
      <xdr:rowOff>706755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257175"/>
          <a:ext cx="1377696" cy="64008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3</xdr:row>
      <xdr:rowOff>137160</xdr:rowOff>
    </xdr:from>
    <xdr:to>
      <xdr:col>10</xdr:col>
      <xdr:colOff>25400</xdr:colOff>
      <xdr:row>32</xdr:row>
      <xdr:rowOff>78740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50800</xdr:colOff>
      <xdr:row>7</xdr:row>
      <xdr:rowOff>116840</xdr:rowOff>
    </xdr:from>
    <xdr:to>
      <xdr:col>9</xdr:col>
      <xdr:colOff>274320</xdr:colOff>
      <xdr:row>28</xdr:row>
      <xdr:rowOff>172720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B7"/>
  <sheetViews>
    <sheetView tabSelected="1" zoomScaleNormal="100" zoomScalePageLayoutView="125" workbookViewId="0">
      <selection activeCell="A4" sqref="A4:B4"/>
    </sheetView>
  </sheetViews>
  <sheetFormatPr defaultColWidth="9.140625" defaultRowHeight="15" x14ac:dyDescent="0.25"/>
  <cols>
    <col min="1" max="1" width="23.42578125" style="1" customWidth="1"/>
    <col min="2" max="2" width="100.28515625" style="1" customWidth="1"/>
    <col min="3" max="16384" width="9.140625" style="1"/>
  </cols>
  <sheetData>
    <row r="2" spans="1:2" ht="65.25" customHeight="1" x14ac:dyDescent="0.25">
      <c r="B2" s="4" t="s">
        <v>0</v>
      </c>
    </row>
    <row r="3" spans="1:2" ht="13.5" customHeight="1" x14ac:dyDescent="0.25">
      <c r="A3" s="3"/>
      <c r="B3" s="3"/>
    </row>
    <row r="4" spans="1:2" ht="57" customHeight="1" x14ac:dyDescent="0.25">
      <c r="A4" s="93" t="s">
        <v>1</v>
      </c>
      <c r="B4" s="94"/>
    </row>
    <row r="5" spans="1:2" ht="13.5" customHeight="1" x14ac:dyDescent="0.25">
      <c r="A5" s="5" t="s">
        <v>162</v>
      </c>
    </row>
    <row r="6" spans="1:2" x14ac:dyDescent="0.25">
      <c r="A6" s="2"/>
      <c r="B6" s="2"/>
    </row>
    <row r="7" spans="1:2" x14ac:dyDescent="0.25">
      <c r="A7" s="2"/>
    </row>
  </sheetData>
  <mergeCells count="1">
    <mergeCell ref="A4:B4"/>
  </mergeCells>
  <pageMargins left="0.7" right="0.7" top="0.75" bottom="0.75" header="0.3" footer="0.3"/>
  <pageSetup scale="82"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showGridLines="0" workbookViewId="0"/>
  </sheetViews>
  <sheetFormatPr defaultColWidth="12.42578125" defaultRowHeight="15.75" x14ac:dyDescent="0.25"/>
  <cols>
    <col min="1" max="1" width="28.5703125" style="80" customWidth="1"/>
    <col min="2" max="2" width="10.42578125" style="80" customWidth="1"/>
    <col min="3" max="6" width="9.85546875" style="80" customWidth="1"/>
    <col min="7" max="16384" width="12.42578125" style="80"/>
  </cols>
  <sheetData>
    <row r="1" spans="1:10" s="6" customFormat="1" x14ac:dyDescent="0.25">
      <c r="B1" s="78"/>
      <c r="C1" s="10" t="s">
        <v>128</v>
      </c>
      <c r="D1" s="8"/>
      <c r="E1" s="15"/>
      <c r="F1" s="8"/>
      <c r="G1" s="9"/>
      <c r="H1" s="9"/>
      <c r="I1" s="7"/>
      <c r="J1" s="11"/>
    </row>
    <row r="2" spans="1:10" s="6" customFormat="1" x14ac:dyDescent="0.25">
      <c r="B2" s="78"/>
      <c r="C2" s="12" t="s">
        <v>3</v>
      </c>
      <c r="D2" s="8"/>
      <c r="E2" s="15"/>
      <c r="F2" s="8"/>
      <c r="G2" s="9"/>
      <c r="H2" s="9"/>
      <c r="I2" s="7"/>
      <c r="J2" s="11"/>
    </row>
    <row r="3" spans="1:10" s="6" customFormat="1" x14ac:dyDescent="0.25">
      <c r="B3" s="78"/>
      <c r="C3" s="10" t="s">
        <v>129</v>
      </c>
      <c r="D3" s="8"/>
      <c r="E3" s="15"/>
      <c r="F3" s="8"/>
      <c r="G3" s="9"/>
      <c r="H3" s="9"/>
      <c r="I3" s="7"/>
      <c r="J3" s="11"/>
    </row>
    <row r="4" spans="1:10" s="6" customFormat="1" x14ac:dyDescent="0.25">
      <c r="B4" s="78"/>
      <c r="C4" s="79"/>
      <c r="D4" s="8"/>
      <c r="E4" s="15"/>
      <c r="F4" s="8"/>
      <c r="G4" s="9"/>
      <c r="H4" s="9"/>
      <c r="I4" s="7"/>
      <c r="J4" s="11"/>
    </row>
    <row r="6" spans="1:10" x14ac:dyDescent="0.25">
      <c r="B6" s="81" t="s">
        <v>130</v>
      </c>
      <c r="C6" s="82" t="s">
        <v>131</v>
      </c>
      <c r="D6" s="82"/>
      <c r="E6" s="82"/>
      <c r="F6" s="82"/>
      <c r="G6" s="82"/>
      <c r="H6" s="82"/>
      <c r="I6" s="82"/>
    </row>
    <row r="7" spans="1:10" x14ac:dyDescent="0.25">
      <c r="A7" s="82"/>
      <c r="B7" s="82">
        <v>2011</v>
      </c>
      <c r="C7" s="82">
        <f>B7+1</f>
        <v>2012</v>
      </c>
      <c r="D7" s="82">
        <f>C7+1</f>
        <v>2013</v>
      </c>
      <c r="E7" s="82">
        <f>D7+1</f>
        <v>2014</v>
      </c>
      <c r="F7" s="82">
        <f>E7+1</f>
        <v>2015</v>
      </c>
      <c r="G7" s="82"/>
      <c r="H7" s="82"/>
      <c r="I7" s="82"/>
    </row>
    <row r="8" spans="1:10" x14ac:dyDescent="0.25">
      <c r="A8" s="82" t="s">
        <v>132</v>
      </c>
      <c r="B8" s="82"/>
      <c r="C8" s="82"/>
      <c r="D8" s="82"/>
      <c r="E8" s="82"/>
      <c r="F8" s="82"/>
      <c r="G8" s="82"/>
      <c r="H8" s="82"/>
      <c r="I8" s="82"/>
    </row>
    <row r="9" spans="1:10" x14ac:dyDescent="0.25">
      <c r="A9" s="83" t="s">
        <v>125</v>
      </c>
      <c r="B9" s="83">
        <f>'Exh 2'!E8/'Exh 2'!D8-1</f>
        <v>5.305789275398709E-2</v>
      </c>
      <c r="C9" s="83">
        <v>0.01</v>
      </c>
      <c r="D9" s="83">
        <v>1.4999999999999999E-2</v>
      </c>
      <c r="E9" s="83">
        <v>0.02</v>
      </c>
      <c r="F9" s="83">
        <v>2.5000000000000001E-2</v>
      </c>
      <c r="H9" s="83"/>
      <c r="I9" s="83"/>
    </row>
    <row r="10" spans="1:10" x14ac:dyDescent="0.25">
      <c r="A10" s="83" t="s">
        <v>126</v>
      </c>
      <c r="B10" s="83">
        <f>'Exh 2'!E14/'Exh 2'!E8</f>
        <v>9.3560312444099986E-2</v>
      </c>
      <c r="C10" s="83">
        <v>0.09</v>
      </c>
      <c r="D10" s="83">
        <f>C10</f>
        <v>0.09</v>
      </c>
      <c r="E10" s="83">
        <f t="shared" ref="E10:F10" si="0">D10</f>
        <v>0.09</v>
      </c>
      <c r="F10" s="83">
        <f t="shared" si="0"/>
        <v>0.09</v>
      </c>
      <c r="H10" s="83"/>
      <c r="I10" s="83"/>
    </row>
    <row r="11" spans="1:10" x14ac:dyDescent="0.25">
      <c r="A11" s="83" t="s">
        <v>133</v>
      </c>
      <c r="B11" s="7">
        <f>'Exh 2'!E8/('Exh 3'!E13-'Exh 3'!E19-'Exh 3'!E20)</f>
        <v>5.019303863765602</v>
      </c>
      <c r="C11" s="7">
        <v>6</v>
      </c>
      <c r="D11" s="7">
        <v>6.5</v>
      </c>
      <c r="E11" s="7">
        <v>7</v>
      </c>
      <c r="F11" s="7">
        <v>7.5</v>
      </c>
      <c r="H11" s="83"/>
      <c r="I11" s="83"/>
    </row>
    <row r="12" spans="1:10" x14ac:dyDescent="0.25">
      <c r="A12" s="83" t="s">
        <v>134</v>
      </c>
      <c r="B12" s="7">
        <f>'Exh 2'!E8/'Exh 3'!E15</f>
        <v>1.9526138083595295</v>
      </c>
      <c r="C12" s="7">
        <f>B12</f>
        <v>1.9526138083595295</v>
      </c>
      <c r="D12" s="7">
        <f t="shared" ref="D12:E12" si="1">C12</f>
        <v>1.9526138083595295</v>
      </c>
      <c r="E12" s="7">
        <f t="shared" si="1"/>
        <v>1.9526138083595295</v>
      </c>
      <c r="F12" s="7">
        <f>E12</f>
        <v>1.9526138083595295</v>
      </c>
      <c r="H12" s="6"/>
      <c r="I12" s="6"/>
    </row>
    <row r="13" spans="1:10" x14ac:dyDescent="0.25">
      <c r="A13" s="6"/>
      <c r="B13" s="6"/>
      <c r="C13" s="6"/>
      <c r="D13" s="6"/>
      <c r="E13" s="6"/>
      <c r="F13" s="6"/>
      <c r="H13" s="6"/>
      <c r="I13" s="6"/>
    </row>
    <row r="14" spans="1:10" x14ac:dyDescent="0.25">
      <c r="A14" s="82" t="s">
        <v>135</v>
      </c>
      <c r="B14" s="82"/>
      <c r="C14" s="82"/>
      <c r="D14" s="82"/>
      <c r="E14" s="82"/>
      <c r="F14" s="82"/>
      <c r="H14" s="82"/>
      <c r="I14" s="82"/>
    </row>
    <row r="15" spans="1:10" x14ac:dyDescent="0.25">
      <c r="A15" s="83" t="s">
        <v>125</v>
      </c>
      <c r="B15" s="83">
        <f>'Exh 2'!E8/'Exh 2'!D8-1</f>
        <v>5.305789275398709E-2</v>
      </c>
      <c r="C15" s="83">
        <v>0</v>
      </c>
      <c r="D15" s="83">
        <v>0</v>
      </c>
      <c r="E15" s="83">
        <v>0</v>
      </c>
      <c r="F15" s="83">
        <v>0</v>
      </c>
      <c r="G15" s="82"/>
      <c r="H15" s="83"/>
      <c r="I15" s="83"/>
    </row>
    <row r="16" spans="1:10" x14ac:dyDescent="0.25">
      <c r="A16" s="83" t="s">
        <v>126</v>
      </c>
      <c r="B16" s="83">
        <f>'Exh 2'!E14/'Exh 2'!E8</f>
        <v>9.3560312444099986E-2</v>
      </c>
      <c r="C16" s="83">
        <v>0.08</v>
      </c>
      <c r="D16" s="83">
        <v>7.0000000000000007E-2</v>
      </c>
      <c r="E16" s="83">
        <v>0.06</v>
      </c>
      <c r="F16" s="83">
        <v>0.05</v>
      </c>
      <c r="G16" s="82"/>
      <c r="H16" s="83"/>
      <c r="I16" s="83"/>
    </row>
    <row r="17" spans="1:9" x14ac:dyDescent="0.25">
      <c r="A17" s="83" t="s">
        <v>133</v>
      </c>
      <c r="B17" s="7">
        <f>'Exh 2'!E8/('Exh 3'!E13-'Exh 3'!E19-'Exh 3'!E20)</f>
        <v>5.019303863765602</v>
      </c>
      <c r="C17" s="7">
        <v>6</v>
      </c>
      <c r="D17" s="7">
        <v>6.5</v>
      </c>
      <c r="E17" s="7">
        <v>7</v>
      </c>
      <c r="F17" s="7">
        <v>7.5</v>
      </c>
      <c r="G17" s="82"/>
      <c r="H17" s="83"/>
      <c r="I17" s="83"/>
    </row>
    <row r="18" spans="1:9" x14ac:dyDescent="0.25">
      <c r="A18" s="83" t="s">
        <v>134</v>
      </c>
      <c r="B18" s="7">
        <f>'Exh 2'!E8/'Exh 3'!E15</f>
        <v>1.9526138083595295</v>
      </c>
      <c r="C18" s="7">
        <f>B18</f>
        <v>1.9526138083595295</v>
      </c>
      <c r="D18" s="7">
        <f t="shared" ref="D18:E18" si="2">C18</f>
        <v>1.9526138083595295</v>
      </c>
      <c r="E18" s="7">
        <f t="shared" si="2"/>
        <v>1.9526138083595295</v>
      </c>
      <c r="F18" s="7">
        <f>E18</f>
        <v>1.9526138083595295</v>
      </c>
      <c r="G18" s="82"/>
      <c r="H18" s="6"/>
      <c r="I18" s="6"/>
    </row>
    <row r="19" spans="1:9" x14ac:dyDescent="0.25">
      <c r="A19" s="83"/>
      <c r="B19" s="7"/>
      <c r="C19" s="7"/>
      <c r="D19" s="7"/>
      <c r="E19" s="7"/>
      <c r="F19" s="7"/>
      <c r="G19" s="82"/>
      <c r="H19" s="6"/>
      <c r="I19" s="6"/>
    </row>
    <row r="20" spans="1:9" x14ac:dyDescent="0.25">
      <c r="A20" s="38" t="s">
        <v>136</v>
      </c>
      <c r="G20" s="82"/>
    </row>
    <row r="21" spans="1:9" x14ac:dyDescent="0.25">
      <c r="A21" s="6" t="s">
        <v>165</v>
      </c>
      <c r="G21" s="82"/>
    </row>
    <row r="22" spans="1:9" x14ac:dyDescent="0.25">
      <c r="A22" s="6" t="s">
        <v>166</v>
      </c>
      <c r="G22" s="82"/>
    </row>
    <row r="23" spans="1:9" x14ac:dyDescent="0.25">
      <c r="A23" s="6" t="s">
        <v>167</v>
      </c>
    </row>
    <row r="24" spans="1:9" x14ac:dyDescent="0.25">
      <c r="A24" s="6" t="s">
        <v>168</v>
      </c>
    </row>
    <row r="25" spans="1:9" x14ac:dyDescent="0.25">
      <c r="A25" s="6" t="s">
        <v>169</v>
      </c>
    </row>
    <row r="26" spans="1:9" x14ac:dyDescent="0.25">
      <c r="A26" s="6"/>
    </row>
    <row r="27" spans="1:9" x14ac:dyDescent="0.25">
      <c r="A27" s="83" t="s">
        <v>137</v>
      </c>
    </row>
  </sheetData>
  <pageMargins left="0.75" right="0.75" top="1" bottom="1" header="0.5" footer="0.5"/>
  <pageSetup orientation="portrait" horizontalDpi="4294967292" verticalDpi="429496729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showGridLines="0" topLeftCell="A13" workbookViewId="0"/>
  </sheetViews>
  <sheetFormatPr defaultColWidth="12.42578125" defaultRowHeight="15.75" x14ac:dyDescent="0.25"/>
  <cols>
    <col min="1" max="1" width="8.5703125" style="6" customWidth="1"/>
    <col min="2" max="2" width="40.5703125" style="6" customWidth="1"/>
    <col min="3" max="3" width="11" style="6" customWidth="1"/>
    <col min="4" max="16384" width="12.42578125" style="6"/>
  </cols>
  <sheetData>
    <row r="1" spans="2:12" x14ac:dyDescent="0.25">
      <c r="B1" s="10" t="s">
        <v>138</v>
      </c>
    </row>
    <row r="2" spans="2:12" x14ac:dyDescent="0.25">
      <c r="B2" s="12" t="s">
        <v>3</v>
      </c>
    </row>
    <row r="3" spans="2:12" x14ac:dyDescent="0.25">
      <c r="B3" s="10" t="s">
        <v>139</v>
      </c>
    </row>
    <row r="5" spans="2:12" x14ac:dyDescent="0.25">
      <c r="C5" s="84" t="s">
        <v>140</v>
      </c>
    </row>
    <row r="6" spans="2:12" x14ac:dyDescent="0.25">
      <c r="B6" s="6" t="s">
        <v>141</v>
      </c>
      <c r="C6" s="83">
        <v>1E-3</v>
      </c>
    </row>
    <row r="7" spans="2:12" x14ac:dyDescent="0.25">
      <c r="B7" s="6" t="s">
        <v>142</v>
      </c>
      <c r="C7" s="83">
        <v>2.8000000000000001E-2</v>
      </c>
    </row>
    <row r="8" spans="2:12" x14ac:dyDescent="0.25">
      <c r="C8" s="83"/>
    </row>
    <row r="9" spans="2:12" x14ac:dyDescent="0.25">
      <c r="B9" s="6" t="s">
        <v>143</v>
      </c>
      <c r="C9" s="83"/>
      <c r="L9" s="85"/>
    </row>
    <row r="10" spans="2:12" x14ac:dyDescent="0.25">
      <c r="B10" s="6" t="s">
        <v>144</v>
      </c>
      <c r="C10" s="83">
        <v>2.7799999999999998E-2</v>
      </c>
      <c r="L10" s="85"/>
    </row>
    <row r="11" spans="2:12" x14ac:dyDescent="0.25">
      <c r="B11" s="6" t="s">
        <v>145</v>
      </c>
      <c r="C11" s="83">
        <v>2.93E-2</v>
      </c>
      <c r="L11" s="85"/>
    </row>
    <row r="12" spans="2:12" x14ac:dyDescent="0.25">
      <c r="B12" s="6" t="s">
        <v>146</v>
      </c>
      <c r="C12" s="83">
        <v>3.1780000000000003E-2</v>
      </c>
      <c r="L12" s="85"/>
    </row>
    <row r="13" spans="2:12" x14ac:dyDescent="0.25">
      <c r="B13" s="6" t="s">
        <v>147</v>
      </c>
      <c r="C13" s="83">
        <v>3.2500000000000001E-2</v>
      </c>
      <c r="L13" s="85"/>
    </row>
    <row r="14" spans="2:12" x14ac:dyDescent="0.25">
      <c r="B14" s="6" t="s">
        <v>148</v>
      </c>
      <c r="C14" s="83">
        <v>3.4700000000000002E-2</v>
      </c>
      <c r="L14" s="85"/>
    </row>
    <row r="15" spans="2:12" x14ac:dyDescent="0.25">
      <c r="B15" s="6" t="s">
        <v>149</v>
      </c>
      <c r="C15" s="83">
        <v>3.8399999999999997E-2</v>
      </c>
      <c r="L15" s="85"/>
    </row>
    <row r="16" spans="2:12" x14ac:dyDescent="0.25">
      <c r="B16" s="6" t="s">
        <v>150</v>
      </c>
      <c r="C16" s="83">
        <v>4.1099999999999998E-2</v>
      </c>
      <c r="L16" s="85"/>
    </row>
    <row r="17" spans="1:12" x14ac:dyDescent="0.25">
      <c r="B17" s="6" t="s">
        <v>151</v>
      </c>
      <c r="C17" s="83">
        <v>4.6199999999999998E-2</v>
      </c>
      <c r="L17" s="85"/>
    </row>
    <row r="18" spans="1:12" x14ac:dyDescent="0.25">
      <c r="B18" s="6" t="s">
        <v>107</v>
      </c>
      <c r="C18" s="83">
        <v>5.756E-2</v>
      </c>
      <c r="L18" s="85"/>
    </row>
    <row r="19" spans="1:12" x14ac:dyDescent="0.25">
      <c r="B19" s="6" t="s">
        <v>109</v>
      </c>
      <c r="C19" s="83">
        <v>6.4500000000000002E-2</v>
      </c>
      <c r="L19" s="85"/>
    </row>
    <row r="20" spans="1:12" x14ac:dyDescent="0.25">
      <c r="B20" s="6" t="s">
        <v>110</v>
      </c>
      <c r="C20" s="83">
        <v>6.4600000000000005E-2</v>
      </c>
      <c r="L20" s="85"/>
    </row>
    <row r="21" spans="1:12" x14ac:dyDescent="0.25">
      <c r="B21" s="6" t="s">
        <v>152</v>
      </c>
      <c r="C21" s="83">
        <v>6.7699999999999996E-2</v>
      </c>
      <c r="L21" s="85"/>
    </row>
    <row r="22" spans="1:12" x14ac:dyDescent="0.25">
      <c r="B22" s="6" t="s">
        <v>108</v>
      </c>
      <c r="C22" s="83">
        <v>8.3699999999999997E-2</v>
      </c>
      <c r="L22" s="85"/>
    </row>
    <row r="23" spans="1:12" x14ac:dyDescent="0.25">
      <c r="B23" s="6" t="s">
        <v>153</v>
      </c>
      <c r="C23" s="83">
        <v>8.9599999999999999E-2</v>
      </c>
      <c r="L23" s="85"/>
    </row>
    <row r="24" spans="1:12" x14ac:dyDescent="0.25">
      <c r="C24" s="83"/>
      <c r="L24" s="85"/>
    </row>
    <row r="25" spans="1:12" x14ac:dyDescent="0.25">
      <c r="B25" s="6" t="s">
        <v>154</v>
      </c>
      <c r="L25" s="85"/>
    </row>
    <row r="26" spans="1:12" x14ac:dyDescent="0.25">
      <c r="B26" s="6" t="s">
        <v>155</v>
      </c>
      <c r="C26" s="83">
        <v>5.5E-2</v>
      </c>
    </row>
    <row r="28" spans="1:12" x14ac:dyDescent="0.25">
      <c r="C28" s="84" t="s">
        <v>156</v>
      </c>
    </row>
    <row r="29" spans="1:12" x14ac:dyDescent="0.25">
      <c r="B29" s="86" t="s">
        <v>157</v>
      </c>
      <c r="C29" s="83">
        <v>3.3000000000000002E-2</v>
      </c>
    </row>
    <row r="30" spans="1:12" x14ac:dyDescent="0.25">
      <c r="B30" s="86" t="s">
        <v>158</v>
      </c>
      <c r="C30" s="83">
        <v>1.7999999999999999E-2</v>
      </c>
    </row>
    <row r="31" spans="1:12" x14ac:dyDescent="0.25">
      <c r="B31" s="86" t="s">
        <v>159</v>
      </c>
      <c r="C31" s="83">
        <v>2.1999999999999999E-2</v>
      </c>
    </row>
    <row r="32" spans="1:12" x14ac:dyDescent="0.25">
      <c r="A32" s="86"/>
      <c r="C32" s="83"/>
    </row>
    <row r="33" spans="1:1" x14ac:dyDescent="0.25">
      <c r="A33" s="6" t="s">
        <v>160</v>
      </c>
    </row>
  </sheetData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3"/>
  <sheetViews>
    <sheetView showGridLines="0" workbookViewId="0">
      <selection sqref="A1:J1"/>
    </sheetView>
  </sheetViews>
  <sheetFormatPr defaultColWidth="11" defaultRowHeight="12" x14ac:dyDescent="0.2"/>
  <cols>
    <col min="1" max="1" width="11" style="90"/>
    <col min="2" max="2" width="11" style="91"/>
    <col min="3" max="16384" width="11" style="92"/>
  </cols>
  <sheetData>
    <row r="1" spans="1:13" s="87" customFormat="1" ht="15.75" x14ac:dyDescent="0.25">
      <c r="A1" s="95" t="s">
        <v>2</v>
      </c>
      <c r="B1" s="95"/>
      <c r="C1" s="95"/>
      <c r="D1" s="95"/>
      <c r="E1" s="95"/>
      <c r="F1" s="95"/>
      <c r="G1" s="95"/>
      <c r="H1" s="95"/>
      <c r="I1" s="95"/>
      <c r="J1" s="95"/>
      <c r="K1" s="88"/>
      <c r="L1" s="88"/>
      <c r="M1" s="89"/>
    </row>
    <row r="2" spans="1:13" s="87" customFormat="1" ht="15.75" x14ac:dyDescent="0.25">
      <c r="A2" s="96" t="s">
        <v>3</v>
      </c>
      <c r="B2" s="96"/>
      <c r="C2" s="96"/>
      <c r="D2" s="96"/>
      <c r="E2" s="96"/>
      <c r="F2" s="96"/>
      <c r="G2" s="96"/>
      <c r="H2" s="96"/>
      <c r="I2" s="96"/>
      <c r="J2" s="96"/>
      <c r="K2" s="88"/>
      <c r="L2" s="88"/>
      <c r="M2" s="89"/>
    </row>
    <row r="3" spans="1:13" s="87" customFormat="1" ht="15.75" x14ac:dyDescent="0.25">
      <c r="A3" s="95" t="s">
        <v>161</v>
      </c>
      <c r="B3" s="95"/>
      <c r="C3" s="95"/>
      <c r="D3" s="95"/>
      <c r="E3" s="95"/>
      <c r="F3" s="95"/>
      <c r="G3" s="95"/>
      <c r="H3" s="95"/>
      <c r="I3" s="95"/>
      <c r="J3" s="95"/>
      <c r="K3" s="88"/>
      <c r="L3" s="88"/>
      <c r="M3" s="89"/>
    </row>
    <row r="5" spans="1:13" x14ac:dyDescent="0.2">
      <c r="B5" s="91" t="s">
        <v>4</v>
      </c>
    </row>
    <row r="6" spans="1:13" x14ac:dyDescent="0.2">
      <c r="A6" s="90">
        <v>40148</v>
      </c>
      <c r="B6" s="91">
        <v>20.57</v>
      </c>
    </row>
    <row r="7" spans="1:13" x14ac:dyDescent="0.2">
      <c r="A7" s="90">
        <v>40182</v>
      </c>
      <c r="B7" s="91">
        <v>17.45</v>
      </c>
    </row>
    <row r="8" spans="1:13" x14ac:dyDescent="0.2">
      <c r="A8" s="90">
        <v>40210</v>
      </c>
      <c r="B8" s="91">
        <v>18</v>
      </c>
    </row>
    <row r="9" spans="1:13" x14ac:dyDescent="0.2">
      <c r="A9" s="90">
        <v>40238</v>
      </c>
      <c r="B9" s="91">
        <v>19.8</v>
      </c>
    </row>
    <row r="10" spans="1:13" x14ac:dyDescent="0.2">
      <c r="A10" s="90">
        <v>40269</v>
      </c>
      <c r="B10" s="91">
        <v>23.33</v>
      </c>
    </row>
    <row r="11" spans="1:13" x14ac:dyDescent="0.2">
      <c r="A11" s="90">
        <v>40301</v>
      </c>
      <c r="B11" s="91">
        <v>22.4</v>
      </c>
    </row>
    <row r="12" spans="1:13" x14ac:dyDescent="0.2">
      <c r="A12" s="90">
        <v>40330</v>
      </c>
      <c r="B12" s="91">
        <v>17.95</v>
      </c>
    </row>
    <row r="13" spans="1:13" x14ac:dyDescent="0.2">
      <c r="A13" s="90">
        <v>40360</v>
      </c>
      <c r="B13" s="91">
        <v>19.600000000000001</v>
      </c>
    </row>
    <row r="14" spans="1:13" x14ac:dyDescent="0.2">
      <c r="A14" s="90">
        <v>40392</v>
      </c>
      <c r="B14" s="91">
        <v>18.46</v>
      </c>
    </row>
    <row r="15" spans="1:13" x14ac:dyDescent="0.2">
      <c r="A15" s="90">
        <v>40422</v>
      </c>
      <c r="B15" s="91">
        <v>17.920000000000002</v>
      </c>
    </row>
    <row r="16" spans="1:13" x14ac:dyDescent="0.2">
      <c r="A16" s="90">
        <v>40452</v>
      </c>
      <c r="B16" s="91">
        <v>18.670000000000002</v>
      </c>
    </row>
    <row r="17" spans="1:2" x14ac:dyDescent="0.2">
      <c r="A17" s="90">
        <v>40483</v>
      </c>
      <c r="B17" s="91">
        <v>19.34</v>
      </c>
    </row>
    <row r="18" spans="1:2" x14ac:dyDescent="0.2">
      <c r="A18" s="90">
        <v>40513</v>
      </c>
      <c r="B18" s="91">
        <v>21.5</v>
      </c>
    </row>
    <row r="19" spans="1:2" x14ac:dyDescent="0.2">
      <c r="A19" s="90">
        <v>40546</v>
      </c>
      <c r="B19" s="91">
        <v>21.08</v>
      </c>
    </row>
    <row r="20" spans="1:2" x14ac:dyDescent="0.2">
      <c r="A20" s="90">
        <v>40575</v>
      </c>
      <c r="B20" s="91">
        <v>21</v>
      </c>
    </row>
    <row r="21" spans="1:2" x14ac:dyDescent="0.2">
      <c r="A21" s="90">
        <v>40603</v>
      </c>
      <c r="B21" s="91">
        <v>22.89</v>
      </c>
    </row>
    <row r="22" spans="1:2" x14ac:dyDescent="0.2">
      <c r="A22" s="90">
        <v>40634</v>
      </c>
      <c r="B22" s="91">
        <v>24.01</v>
      </c>
    </row>
    <row r="23" spans="1:2" x14ac:dyDescent="0.2">
      <c r="A23" s="90">
        <v>40665</v>
      </c>
      <c r="B23" s="91">
        <v>23.43</v>
      </c>
    </row>
    <row r="24" spans="1:2" x14ac:dyDescent="0.2">
      <c r="A24" s="90">
        <v>40695</v>
      </c>
      <c r="B24" s="91">
        <v>23.46</v>
      </c>
    </row>
    <row r="25" spans="1:2" x14ac:dyDescent="0.2">
      <c r="A25" s="90">
        <v>40725</v>
      </c>
      <c r="B25" s="91">
        <v>21.78</v>
      </c>
    </row>
    <row r="26" spans="1:2" x14ac:dyDescent="0.2">
      <c r="A26" s="90">
        <v>40756</v>
      </c>
      <c r="B26" s="91">
        <v>20.85</v>
      </c>
    </row>
    <row r="27" spans="1:2" x14ac:dyDescent="0.2">
      <c r="A27" s="90">
        <v>40787</v>
      </c>
      <c r="B27" s="91">
        <v>18.170000000000002</v>
      </c>
    </row>
    <row r="28" spans="1:2" x14ac:dyDescent="0.2">
      <c r="A28" s="90">
        <v>40819</v>
      </c>
      <c r="B28" s="91">
        <v>15.87</v>
      </c>
    </row>
    <row r="29" spans="1:2" x14ac:dyDescent="0.2">
      <c r="A29" s="90">
        <v>40848</v>
      </c>
      <c r="B29" s="91">
        <v>16.84</v>
      </c>
    </row>
    <row r="30" spans="1:2" x14ac:dyDescent="0.2">
      <c r="A30" s="90">
        <v>40878</v>
      </c>
      <c r="B30" s="91">
        <v>12.51</v>
      </c>
    </row>
    <row r="33" spans="1:2" x14ac:dyDescent="0.2">
      <c r="A33" s="92"/>
      <c r="B33" s="92"/>
    </row>
    <row r="34" spans="1:2" x14ac:dyDescent="0.2">
      <c r="A34" s="92"/>
      <c r="B34" s="92"/>
    </row>
    <row r="35" spans="1:2" x14ac:dyDescent="0.2">
      <c r="A35" s="92"/>
      <c r="B35" s="92"/>
    </row>
    <row r="36" spans="1:2" x14ac:dyDescent="0.2">
      <c r="A36" s="92"/>
      <c r="B36" s="92"/>
    </row>
    <row r="37" spans="1:2" x14ac:dyDescent="0.2">
      <c r="A37" s="92"/>
      <c r="B37" s="92"/>
    </row>
    <row r="38" spans="1:2" x14ac:dyDescent="0.2">
      <c r="A38" s="92"/>
      <c r="B38" s="92"/>
    </row>
    <row r="39" spans="1:2" x14ac:dyDescent="0.2">
      <c r="A39" s="92"/>
      <c r="B39" s="92"/>
    </row>
    <row r="40" spans="1:2" x14ac:dyDescent="0.2">
      <c r="A40" s="92"/>
      <c r="B40" s="92"/>
    </row>
    <row r="41" spans="1:2" x14ac:dyDescent="0.2">
      <c r="A41" s="92"/>
      <c r="B41" s="92"/>
    </row>
    <row r="42" spans="1:2" x14ac:dyDescent="0.2">
      <c r="A42" s="92"/>
      <c r="B42" s="92"/>
    </row>
    <row r="43" spans="1:2" x14ac:dyDescent="0.2">
      <c r="A43" s="92"/>
      <c r="B43" s="92"/>
    </row>
    <row r="44" spans="1:2" x14ac:dyDescent="0.2">
      <c r="A44" s="92"/>
      <c r="B44" s="92"/>
    </row>
    <row r="45" spans="1:2" x14ac:dyDescent="0.2">
      <c r="A45" s="92"/>
      <c r="B45" s="92"/>
    </row>
    <row r="46" spans="1:2" x14ac:dyDescent="0.2">
      <c r="A46" s="92"/>
      <c r="B46" s="92"/>
    </row>
    <row r="47" spans="1:2" x14ac:dyDescent="0.2">
      <c r="A47" s="92"/>
      <c r="B47" s="92"/>
    </row>
    <row r="48" spans="1:2" x14ac:dyDescent="0.2">
      <c r="A48" s="92"/>
      <c r="B48" s="92"/>
    </row>
    <row r="49" s="92" customFormat="1" x14ac:dyDescent="0.2"/>
    <row r="50" s="92" customFormat="1" x14ac:dyDescent="0.2"/>
    <row r="51" s="92" customFormat="1" x14ac:dyDescent="0.2"/>
    <row r="52" s="92" customFormat="1" x14ac:dyDescent="0.2"/>
    <row r="53" s="92" customFormat="1" x14ac:dyDescent="0.2"/>
    <row r="54" s="92" customFormat="1" x14ac:dyDescent="0.2"/>
    <row r="55" s="92" customFormat="1" x14ac:dyDescent="0.2"/>
    <row r="56" s="92" customFormat="1" x14ac:dyDescent="0.2"/>
    <row r="57" s="92" customFormat="1" x14ac:dyDescent="0.2"/>
    <row r="58" s="92" customFormat="1" x14ac:dyDescent="0.2"/>
    <row r="59" s="92" customFormat="1" x14ac:dyDescent="0.2"/>
    <row r="60" s="92" customFormat="1" x14ac:dyDescent="0.2"/>
    <row r="61" s="92" customFormat="1" x14ac:dyDescent="0.2"/>
    <row r="62" s="92" customFormat="1" x14ac:dyDescent="0.2"/>
    <row r="63" s="92" customFormat="1" x14ac:dyDescent="0.2"/>
    <row r="64" s="92" customFormat="1" x14ac:dyDescent="0.2"/>
    <row r="65" s="92" customFormat="1" x14ac:dyDescent="0.2"/>
    <row r="66" s="92" customFormat="1" x14ac:dyDescent="0.2"/>
    <row r="67" s="92" customFormat="1" x14ac:dyDescent="0.2"/>
    <row r="68" s="92" customFormat="1" x14ac:dyDescent="0.2"/>
    <row r="69" s="92" customFormat="1" x14ac:dyDescent="0.2"/>
    <row r="70" s="92" customFormat="1" x14ac:dyDescent="0.2"/>
    <row r="71" s="92" customFormat="1" x14ac:dyDescent="0.2"/>
    <row r="72" s="92" customFormat="1" x14ac:dyDescent="0.2"/>
    <row r="73" s="92" customFormat="1" x14ac:dyDescent="0.2"/>
    <row r="74" s="92" customFormat="1" x14ac:dyDescent="0.2"/>
    <row r="75" s="92" customFormat="1" x14ac:dyDescent="0.2"/>
    <row r="76" s="92" customFormat="1" x14ac:dyDescent="0.2"/>
    <row r="77" s="92" customFormat="1" x14ac:dyDescent="0.2"/>
    <row r="78" s="92" customFormat="1" x14ac:dyDescent="0.2"/>
    <row r="79" s="92" customFormat="1" x14ac:dyDescent="0.2"/>
    <row r="80" s="92" customFormat="1" x14ac:dyDescent="0.2"/>
    <row r="81" s="92" customFormat="1" x14ac:dyDescent="0.2"/>
    <row r="82" s="92" customFormat="1" x14ac:dyDescent="0.2"/>
    <row r="83" s="92" customFormat="1" x14ac:dyDescent="0.2"/>
    <row r="84" s="92" customFormat="1" x14ac:dyDescent="0.2"/>
    <row r="85" s="92" customFormat="1" x14ac:dyDescent="0.2"/>
    <row r="86" s="92" customFormat="1" x14ac:dyDescent="0.2"/>
    <row r="87" s="92" customFormat="1" x14ac:dyDescent="0.2"/>
    <row r="88" s="92" customFormat="1" x14ac:dyDescent="0.2"/>
    <row r="89" s="92" customFormat="1" x14ac:dyDescent="0.2"/>
    <row r="90" s="92" customFormat="1" x14ac:dyDescent="0.2"/>
    <row r="91" s="92" customFormat="1" x14ac:dyDescent="0.2"/>
    <row r="92" s="92" customFormat="1" x14ac:dyDescent="0.2"/>
    <row r="93" s="92" customFormat="1" x14ac:dyDescent="0.2"/>
    <row r="94" s="92" customFormat="1" x14ac:dyDescent="0.2"/>
    <row r="95" s="92" customFormat="1" x14ac:dyDescent="0.2"/>
    <row r="96" s="92" customFormat="1" x14ac:dyDescent="0.2"/>
    <row r="97" s="92" customFormat="1" x14ac:dyDescent="0.2"/>
    <row r="98" s="92" customFormat="1" x14ac:dyDescent="0.2"/>
    <row r="99" s="92" customFormat="1" x14ac:dyDescent="0.2"/>
    <row r="100" s="92" customFormat="1" x14ac:dyDescent="0.2"/>
    <row r="101" s="92" customFormat="1" x14ac:dyDescent="0.2"/>
    <row r="102" s="92" customFormat="1" x14ac:dyDescent="0.2"/>
    <row r="103" s="92" customFormat="1" x14ac:dyDescent="0.2"/>
    <row r="104" s="92" customFormat="1" x14ac:dyDescent="0.2"/>
    <row r="105" s="92" customFormat="1" x14ac:dyDescent="0.2"/>
    <row r="106" s="92" customFormat="1" x14ac:dyDescent="0.2"/>
    <row r="107" s="92" customFormat="1" x14ac:dyDescent="0.2"/>
    <row r="108" s="92" customFormat="1" x14ac:dyDescent="0.2"/>
    <row r="109" s="92" customFormat="1" x14ac:dyDescent="0.2"/>
    <row r="110" s="92" customFormat="1" x14ac:dyDescent="0.2"/>
    <row r="111" s="92" customFormat="1" x14ac:dyDescent="0.2"/>
    <row r="112" s="92" customFormat="1" x14ac:dyDescent="0.2"/>
    <row r="113" s="92" customFormat="1" x14ac:dyDescent="0.2"/>
    <row r="114" s="92" customFormat="1" x14ac:dyDescent="0.2"/>
    <row r="115" s="92" customFormat="1" x14ac:dyDescent="0.2"/>
    <row r="116" s="92" customFormat="1" x14ac:dyDescent="0.2"/>
    <row r="117" s="92" customFormat="1" x14ac:dyDescent="0.2"/>
    <row r="118" s="92" customFormat="1" x14ac:dyDescent="0.2"/>
    <row r="119" s="92" customFormat="1" x14ac:dyDescent="0.2"/>
    <row r="120" s="92" customFormat="1" x14ac:dyDescent="0.2"/>
    <row r="121" s="92" customFormat="1" x14ac:dyDescent="0.2"/>
    <row r="122" s="92" customFormat="1" x14ac:dyDescent="0.2"/>
    <row r="123" s="92" customFormat="1" x14ac:dyDescent="0.2"/>
    <row r="124" s="92" customFormat="1" x14ac:dyDescent="0.2"/>
    <row r="125" s="92" customFormat="1" x14ac:dyDescent="0.2"/>
    <row r="126" s="92" customFormat="1" x14ac:dyDescent="0.2"/>
    <row r="127" s="92" customFormat="1" x14ac:dyDescent="0.2"/>
    <row r="128" s="92" customFormat="1" x14ac:dyDescent="0.2"/>
    <row r="129" s="92" customFormat="1" x14ac:dyDescent="0.2"/>
    <row r="130" s="92" customFormat="1" x14ac:dyDescent="0.2"/>
    <row r="131" s="92" customFormat="1" x14ac:dyDescent="0.2"/>
    <row r="132" s="92" customFormat="1" x14ac:dyDescent="0.2"/>
    <row r="133" s="92" customFormat="1" x14ac:dyDescent="0.2"/>
    <row r="134" s="92" customFormat="1" x14ac:dyDescent="0.2"/>
    <row r="135" s="92" customFormat="1" x14ac:dyDescent="0.2"/>
    <row r="136" s="92" customFormat="1" x14ac:dyDescent="0.2"/>
    <row r="137" s="92" customFormat="1" x14ac:dyDescent="0.2"/>
    <row r="138" s="92" customFormat="1" x14ac:dyDescent="0.2"/>
    <row r="139" s="92" customFormat="1" x14ac:dyDescent="0.2"/>
    <row r="140" s="92" customFormat="1" x14ac:dyDescent="0.2"/>
    <row r="141" s="92" customFormat="1" x14ac:dyDescent="0.2"/>
    <row r="142" s="92" customFormat="1" x14ac:dyDescent="0.2"/>
    <row r="143" s="92" customFormat="1" x14ac:dyDescent="0.2"/>
    <row r="144" s="92" customFormat="1" x14ac:dyDescent="0.2"/>
    <row r="145" s="92" customFormat="1" x14ac:dyDescent="0.2"/>
    <row r="146" s="92" customFormat="1" x14ac:dyDescent="0.2"/>
    <row r="147" s="92" customFormat="1" x14ac:dyDescent="0.2"/>
    <row r="148" s="92" customFormat="1" x14ac:dyDescent="0.2"/>
    <row r="149" s="92" customFormat="1" x14ac:dyDescent="0.2"/>
    <row r="150" s="92" customFormat="1" x14ac:dyDescent="0.2"/>
    <row r="151" s="92" customFormat="1" x14ac:dyDescent="0.2"/>
    <row r="152" s="92" customFormat="1" x14ac:dyDescent="0.2"/>
    <row r="153" s="92" customFormat="1" x14ac:dyDescent="0.2"/>
    <row r="154" s="92" customFormat="1" x14ac:dyDescent="0.2"/>
    <row r="155" s="92" customFormat="1" x14ac:dyDescent="0.2"/>
    <row r="156" s="92" customFormat="1" x14ac:dyDescent="0.2"/>
    <row r="157" s="92" customFormat="1" x14ac:dyDescent="0.2"/>
    <row r="158" s="92" customFormat="1" x14ac:dyDescent="0.2"/>
    <row r="159" s="92" customFormat="1" x14ac:dyDescent="0.2"/>
    <row r="160" s="92" customFormat="1" x14ac:dyDescent="0.2"/>
    <row r="161" s="92" customFormat="1" x14ac:dyDescent="0.2"/>
    <row r="162" s="92" customFormat="1" x14ac:dyDescent="0.2"/>
    <row r="163" s="92" customFormat="1" x14ac:dyDescent="0.2"/>
    <row r="164" s="92" customFormat="1" x14ac:dyDescent="0.2"/>
    <row r="165" s="92" customFormat="1" x14ac:dyDescent="0.2"/>
    <row r="166" s="92" customFormat="1" x14ac:dyDescent="0.2"/>
    <row r="167" s="92" customFormat="1" x14ac:dyDescent="0.2"/>
    <row r="168" s="92" customFormat="1" x14ac:dyDescent="0.2"/>
    <row r="169" s="92" customFormat="1" x14ac:dyDescent="0.2"/>
    <row r="170" s="92" customFormat="1" x14ac:dyDescent="0.2"/>
    <row r="171" s="92" customFormat="1" x14ac:dyDescent="0.2"/>
    <row r="172" s="92" customFormat="1" x14ac:dyDescent="0.2"/>
    <row r="173" s="92" customFormat="1" x14ac:dyDescent="0.2"/>
    <row r="174" s="92" customFormat="1" x14ac:dyDescent="0.2"/>
    <row r="175" s="92" customFormat="1" x14ac:dyDescent="0.2"/>
    <row r="176" s="92" customFormat="1" x14ac:dyDescent="0.2"/>
    <row r="177" s="92" customFormat="1" x14ac:dyDescent="0.2"/>
    <row r="178" s="92" customFormat="1" x14ac:dyDescent="0.2"/>
    <row r="179" s="92" customFormat="1" x14ac:dyDescent="0.2"/>
    <row r="180" s="92" customFormat="1" x14ac:dyDescent="0.2"/>
    <row r="181" s="92" customFormat="1" x14ac:dyDescent="0.2"/>
    <row r="182" s="92" customFormat="1" x14ac:dyDescent="0.2"/>
    <row r="183" s="92" customFormat="1" x14ac:dyDescent="0.2"/>
    <row r="184" s="92" customFormat="1" x14ac:dyDescent="0.2"/>
    <row r="185" s="92" customFormat="1" x14ac:dyDescent="0.2"/>
    <row r="186" s="92" customFormat="1" x14ac:dyDescent="0.2"/>
    <row r="187" s="92" customFormat="1" x14ac:dyDescent="0.2"/>
    <row r="188" s="92" customFormat="1" x14ac:dyDescent="0.2"/>
    <row r="189" s="92" customFormat="1" x14ac:dyDescent="0.2"/>
    <row r="190" s="92" customFormat="1" x14ac:dyDescent="0.2"/>
    <row r="191" s="92" customFormat="1" x14ac:dyDescent="0.2"/>
    <row r="192" s="92" customFormat="1" x14ac:dyDescent="0.2"/>
    <row r="193" s="92" customFormat="1" x14ac:dyDescent="0.2"/>
    <row r="194" s="92" customFormat="1" x14ac:dyDescent="0.2"/>
    <row r="195" s="92" customFormat="1" x14ac:dyDescent="0.2"/>
    <row r="196" s="92" customFormat="1" x14ac:dyDescent="0.2"/>
    <row r="197" s="92" customFormat="1" x14ac:dyDescent="0.2"/>
    <row r="198" s="92" customFormat="1" x14ac:dyDescent="0.2"/>
    <row r="199" s="92" customFormat="1" x14ac:dyDescent="0.2"/>
    <row r="200" s="92" customFormat="1" x14ac:dyDescent="0.2"/>
    <row r="201" s="92" customFormat="1" x14ac:dyDescent="0.2"/>
    <row r="202" s="92" customFormat="1" x14ac:dyDescent="0.2"/>
    <row r="203" s="92" customFormat="1" x14ac:dyDescent="0.2"/>
    <row r="204" s="92" customFormat="1" x14ac:dyDescent="0.2"/>
    <row r="205" s="92" customFormat="1" x14ac:dyDescent="0.2"/>
    <row r="206" s="92" customFormat="1" x14ac:dyDescent="0.2"/>
    <row r="207" s="92" customFormat="1" x14ac:dyDescent="0.2"/>
    <row r="208" s="92" customFormat="1" x14ac:dyDescent="0.2"/>
    <row r="209" s="92" customFormat="1" x14ac:dyDescent="0.2"/>
    <row r="210" s="92" customFormat="1" x14ac:dyDescent="0.2"/>
    <row r="211" s="92" customFormat="1" x14ac:dyDescent="0.2"/>
    <row r="212" s="92" customFormat="1" x14ac:dyDescent="0.2"/>
    <row r="213" s="92" customFormat="1" x14ac:dyDescent="0.2"/>
    <row r="214" s="92" customFormat="1" x14ac:dyDescent="0.2"/>
    <row r="215" s="92" customFormat="1" x14ac:dyDescent="0.2"/>
    <row r="216" s="92" customFormat="1" x14ac:dyDescent="0.2"/>
    <row r="217" s="92" customFormat="1" x14ac:dyDescent="0.2"/>
    <row r="218" s="92" customFormat="1" x14ac:dyDescent="0.2"/>
    <row r="219" s="92" customFormat="1" x14ac:dyDescent="0.2"/>
    <row r="220" s="92" customFormat="1" x14ac:dyDescent="0.2"/>
    <row r="221" s="92" customFormat="1" x14ac:dyDescent="0.2"/>
    <row r="222" s="92" customFormat="1" x14ac:dyDescent="0.2"/>
    <row r="223" s="92" customFormat="1" x14ac:dyDescent="0.2"/>
    <row r="224" s="92" customFormat="1" x14ac:dyDescent="0.2"/>
    <row r="225" s="92" customFormat="1" x14ac:dyDescent="0.2"/>
    <row r="226" s="92" customFormat="1" x14ac:dyDescent="0.2"/>
    <row r="227" s="92" customFormat="1" x14ac:dyDescent="0.2"/>
    <row r="228" s="92" customFormat="1" x14ac:dyDescent="0.2"/>
    <row r="229" s="92" customFormat="1" x14ac:dyDescent="0.2"/>
    <row r="230" s="92" customFormat="1" x14ac:dyDescent="0.2"/>
    <row r="231" s="92" customFormat="1" x14ac:dyDescent="0.2"/>
    <row r="232" s="92" customFormat="1" x14ac:dyDescent="0.2"/>
    <row r="233" s="92" customFormat="1" x14ac:dyDescent="0.2"/>
    <row r="234" s="92" customFormat="1" x14ac:dyDescent="0.2"/>
    <row r="235" s="92" customFormat="1" x14ac:dyDescent="0.2"/>
    <row r="236" s="92" customFormat="1" x14ac:dyDescent="0.2"/>
    <row r="237" s="92" customFormat="1" x14ac:dyDescent="0.2"/>
    <row r="238" s="92" customFormat="1" x14ac:dyDescent="0.2"/>
    <row r="239" s="92" customFormat="1" x14ac:dyDescent="0.2"/>
    <row r="240" s="92" customFormat="1" x14ac:dyDescent="0.2"/>
    <row r="241" s="92" customFormat="1" x14ac:dyDescent="0.2"/>
    <row r="242" s="92" customFormat="1" x14ac:dyDescent="0.2"/>
    <row r="243" s="92" customFormat="1" x14ac:dyDescent="0.2"/>
    <row r="244" s="92" customFormat="1" x14ac:dyDescent="0.2"/>
    <row r="245" s="92" customFormat="1" x14ac:dyDescent="0.2"/>
    <row r="246" s="92" customFormat="1" x14ac:dyDescent="0.2"/>
    <row r="247" s="92" customFormat="1" x14ac:dyDescent="0.2"/>
    <row r="248" s="92" customFormat="1" x14ac:dyDescent="0.2"/>
    <row r="249" s="92" customFormat="1" x14ac:dyDescent="0.2"/>
    <row r="250" s="92" customFormat="1" x14ac:dyDescent="0.2"/>
    <row r="251" s="92" customFormat="1" x14ac:dyDescent="0.2"/>
    <row r="252" s="92" customFormat="1" x14ac:dyDescent="0.2"/>
    <row r="253" s="92" customFormat="1" x14ac:dyDescent="0.2"/>
    <row r="254" s="92" customFormat="1" x14ac:dyDescent="0.2"/>
    <row r="255" s="92" customFormat="1" x14ac:dyDescent="0.2"/>
    <row r="256" s="92" customFormat="1" x14ac:dyDescent="0.2"/>
    <row r="257" s="92" customFormat="1" x14ac:dyDescent="0.2"/>
    <row r="258" s="92" customFormat="1" x14ac:dyDescent="0.2"/>
    <row r="259" s="92" customFormat="1" x14ac:dyDescent="0.2"/>
    <row r="260" s="92" customFormat="1" x14ac:dyDescent="0.2"/>
    <row r="261" s="92" customFormat="1" x14ac:dyDescent="0.2"/>
    <row r="262" s="92" customFormat="1" x14ac:dyDescent="0.2"/>
    <row r="263" s="92" customFormat="1" x14ac:dyDescent="0.2"/>
    <row r="264" s="92" customFormat="1" x14ac:dyDescent="0.2"/>
    <row r="265" s="92" customFormat="1" x14ac:dyDescent="0.2"/>
    <row r="266" s="92" customFormat="1" x14ac:dyDescent="0.2"/>
    <row r="267" s="92" customFormat="1" x14ac:dyDescent="0.2"/>
    <row r="268" s="92" customFormat="1" x14ac:dyDescent="0.2"/>
    <row r="269" s="92" customFormat="1" x14ac:dyDescent="0.2"/>
    <row r="270" s="92" customFormat="1" x14ac:dyDescent="0.2"/>
    <row r="271" s="92" customFormat="1" x14ac:dyDescent="0.2"/>
    <row r="272" s="92" customFormat="1" x14ac:dyDescent="0.2"/>
    <row r="273" s="92" customFormat="1" x14ac:dyDescent="0.2"/>
    <row r="274" s="92" customFormat="1" x14ac:dyDescent="0.2"/>
    <row r="275" s="92" customFormat="1" x14ac:dyDescent="0.2"/>
    <row r="276" s="92" customFormat="1" x14ac:dyDescent="0.2"/>
    <row r="277" s="92" customFormat="1" x14ac:dyDescent="0.2"/>
    <row r="278" s="92" customFormat="1" x14ac:dyDescent="0.2"/>
    <row r="279" s="92" customFormat="1" x14ac:dyDescent="0.2"/>
    <row r="280" s="92" customFormat="1" x14ac:dyDescent="0.2"/>
    <row r="281" s="92" customFormat="1" x14ac:dyDescent="0.2"/>
    <row r="282" s="92" customFormat="1" x14ac:dyDescent="0.2"/>
    <row r="283" s="92" customFormat="1" x14ac:dyDescent="0.2"/>
    <row r="284" s="92" customFormat="1" x14ac:dyDescent="0.2"/>
    <row r="285" s="92" customFormat="1" x14ac:dyDescent="0.2"/>
    <row r="286" s="92" customFormat="1" x14ac:dyDescent="0.2"/>
    <row r="287" s="92" customFormat="1" x14ac:dyDescent="0.2"/>
    <row r="288" s="92" customFormat="1" x14ac:dyDescent="0.2"/>
    <row r="289" s="92" customFormat="1" x14ac:dyDescent="0.2"/>
    <row r="290" s="92" customFormat="1" x14ac:dyDescent="0.2"/>
    <row r="291" s="92" customFormat="1" x14ac:dyDescent="0.2"/>
    <row r="292" s="92" customFormat="1" x14ac:dyDescent="0.2"/>
    <row r="293" s="92" customFormat="1" x14ac:dyDescent="0.2"/>
    <row r="294" s="92" customFormat="1" x14ac:dyDescent="0.2"/>
    <row r="295" s="92" customFormat="1" x14ac:dyDescent="0.2"/>
    <row r="296" s="92" customFormat="1" x14ac:dyDescent="0.2"/>
    <row r="297" s="92" customFormat="1" x14ac:dyDescent="0.2"/>
    <row r="298" s="92" customFormat="1" x14ac:dyDescent="0.2"/>
    <row r="299" s="92" customFormat="1" x14ac:dyDescent="0.2"/>
    <row r="300" s="92" customFormat="1" x14ac:dyDescent="0.2"/>
    <row r="301" s="92" customFormat="1" x14ac:dyDescent="0.2"/>
    <row r="302" s="92" customFormat="1" x14ac:dyDescent="0.2"/>
    <row r="303" s="92" customFormat="1" x14ac:dyDescent="0.2"/>
    <row r="304" s="92" customFormat="1" x14ac:dyDescent="0.2"/>
    <row r="305" s="92" customFormat="1" x14ac:dyDescent="0.2"/>
    <row r="306" s="92" customFormat="1" x14ac:dyDescent="0.2"/>
    <row r="307" s="92" customFormat="1" x14ac:dyDescent="0.2"/>
    <row r="308" s="92" customFormat="1" x14ac:dyDescent="0.2"/>
    <row r="309" s="92" customFormat="1" x14ac:dyDescent="0.2"/>
    <row r="310" s="92" customFormat="1" x14ac:dyDescent="0.2"/>
    <row r="311" s="92" customFormat="1" x14ac:dyDescent="0.2"/>
    <row r="312" s="92" customFormat="1" x14ac:dyDescent="0.2"/>
    <row r="313" s="92" customFormat="1" x14ac:dyDescent="0.2"/>
    <row r="314" s="92" customFormat="1" x14ac:dyDescent="0.2"/>
    <row r="315" s="92" customFormat="1" x14ac:dyDescent="0.2"/>
    <row r="316" s="92" customFormat="1" x14ac:dyDescent="0.2"/>
    <row r="317" s="92" customFormat="1" x14ac:dyDescent="0.2"/>
    <row r="318" s="92" customFormat="1" x14ac:dyDescent="0.2"/>
    <row r="319" s="92" customFormat="1" x14ac:dyDescent="0.2"/>
    <row r="320" s="92" customFormat="1" x14ac:dyDescent="0.2"/>
    <row r="321" s="92" customFormat="1" x14ac:dyDescent="0.2"/>
    <row r="322" s="92" customFormat="1" x14ac:dyDescent="0.2"/>
    <row r="323" s="92" customFormat="1" x14ac:dyDescent="0.2"/>
    <row r="324" s="92" customFormat="1" x14ac:dyDescent="0.2"/>
    <row r="325" s="92" customFormat="1" x14ac:dyDescent="0.2"/>
    <row r="326" s="92" customFormat="1" x14ac:dyDescent="0.2"/>
    <row r="327" s="92" customFormat="1" x14ac:dyDescent="0.2"/>
    <row r="328" s="92" customFormat="1" x14ac:dyDescent="0.2"/>
    <row r="329" s="92" customFormat="1" x14ac:dyDescent="0.2"/>
    <row r="330" s="92" customFormat="1" x14ac:dyDescent="0.2"/>
    <row r="331" s="92" customFormat="1" x14ac:dyDescent="0.2"/>
    <row r="332" s="92" customFormat="1" x14ac:dyDescent="0.2"/>
    <row r="333" s="92" customFormat="1" x14ac:dyDescent="0.2"/>
    <row r="334" s="92" customFormat="1" x14ac:dyDescent="0.2"/>
    <row r="335" s="92" customFormat="1" x14ac:dyDescent="0.2"/>
    <row r="336" s="92" customFormat="1" x14ac:dyDescent="0.2"/>
    <row r="337" s="92" customFormat="1" x14ac:dyDescent="0.2"/>
    <row r="338" s="92" customFormat="1" x14ac:dyDescent="0.2"/>
    <row r="339" s="92" customFormat="1" x14ac:dyDescent="0.2"/>
    <row r="340" s="92" customFormat="1" x14ac:dyDescent="0.2"/>
    <row r="341" s="92" customFormat="1" x14ac:dyDescent="0.2"/>
    <row r="342" s="92" customFormat="1" x14ac:dyDescent="0.2"/>
    <row r="343" s="92" customFormat="1" x14ac:dyDescent="0.2"/>
    <row r="344" s="92" customFormat="1" x14ac:dyDescent="0.2"/>
    <row r="345" s="92" customFormat="1" x14ac:dyDescent="0.2"/>
    <row r="346" s="92" customFormat="1" x14ac:dyDescent="0.2"/>
    <row r="347" s="92" customFormat="1" x14ac:dyDescent="0.2"/>
    <row r="348" s="92" customFormat="1" x14ac:dyDescent="0.2"/>
    <row r="349" s="92" customFormat="1" x14ac:dyDescent="0.2"/>
    <row r="350" s="92" customFormat="1" x14ac:dyDescent="0.2"/>
    <row r="351" s="92" customFormat="1" x14ac:dyDescent="0.2"/>
    <row r="352" s="92" customFormat="1" x14ac:dyDescent="0.2"/>
    <row r="353" s="92" customFormat="1" x14ac:dyDescent="0.2"/>
    <row r="354" s="92" customFormat="1" x14ac:dyDescent="0.2"/>
    <row r="355" s="92" customFormat="1" x14ac:dyDescent="0.2"/>
    <row r="356" s="92" customFormat="1" x14ac:dyDescent="0.2"/>
    <row r="357" s="92" customFormat="1" x14ac:dyDescent="0.2"/>
    <row r="358" s="92" customFormat="1" x14ac:dyDescent="0.2"/>
    <row r="359" s="92" customFormat="1" x14ac:dyDescent="0.2"/>
    <row r="360" s="92" customFormat="1" x14ac:dyDescent="0.2"/>
    <row r="361" s="92" customFormat="1" x14ac:dyDescent="0.2"/>
    <row r="362" s="92" customFormat="1" x14ac:dyDescent="0.2"/>
    <row r="363" s="92" customFormat="1" x14ac:dyDescent="0.2"/>
    <row r="364" s="92" customFormat="1" x14ac:dyDescent="0.2"/>
    <row r="365" s="92" customFormat="1" x14ac:dyDescent="0.2"/>
    <row r="366" s="92" customFormat="1" x14ac:dyDescent="0.2"/>
    <row r="367" s="92" customFormat="1" x14ac:dyDescent="0.2"/>
    <row r="368" s="92" customFormat="1" x14ac:dyDescent="0.2"/>
    <row r="369" s="92" customFormat="1" x14ac:dyDescent="0.2"/>
    <row r="370" s="92" customFormat="1" x14ac:dyDescent="0.2"/>
    <row r="371" s="92" customFormat="1" x14ac:dyDescent="0.2"/>
    <row r="372" s="92" customFormat="1" x14ac:dyDescent="0.2"/>
    <row r="373" s="92" customFormat="1" x14ac:dyDescent="0.2"/>
    <row r="374" s="92" customFormat="1" x14ac:dyDescent="0.2"/>
    <row r="375" s="92" customFormat="1" x14ac:dyDescent="0.2"/>
    <row r="376" s="92" customFormat="1" x14ac:dyDescent="0.2"/>
    <row r="377" s="92" customFormat="1" x14ac:dyDescent="0.2"/>
    <row r="378" s="92" customFormat="1" x14ac:dyDescent="0.2"/>
    <row r="379" s="92" customFormat="1" x14ac:dyDescent="0.2"/>
    <row r="380" s="92" customFormat="1" x14ac:dyDescent="0.2"/>
    <row r="381" s="92" customFormat="1" x14ac:dyDescent="0.2"/>
    <row r="382" s="92" customFormat="1" x14ac:dyDescent="0.2"/>
    <row r="383" s="92" customFormat="1" x14ac:dyDescent="0.2"/>
    <row r="384" s="92" customFormat="1" x14ac:dyDescent="0.2"/>
    <row r="385" s="92" customFormat="1" x14ac:dyDescent="0.2"/>
    <row r="386" s="92" customFormat="1" x14ac:dyDescent="0.2"/>
    <row r="387" s="92" customFormat="1" x14ac:dyDescent="0.2"/>
    <row r="388" s="92" customFormat="1" x14ac:dyDescent="0.2"/>
    <row r="389" s="92" customFormat="1" x14ac:dyDescent="0.2"/>
    <row r="390" s="92" customFormat="1" x14ac:dyDescent="0.2"/>
    <row r="391" s="92" customFormat="1" x14ac:dyDescent="0.2"/>
    <row r="392" s="92" customFormat="1" x14ac:dyDescent="0.2"/>
    <row r="393" s="92" customFormat="1" x14ac:dyDescent="0.2"/>
    <row r="394" s="92" customFormat="1" x14ac:dyDescent="0.2"/>
    <row r="395" s="92" customFormat="1" x14ac:dyDescent="0.2"/>
    <row r="396" s="92" customFormat="1" x14ac:dyDescent="0.2"/>
    <row r="397" s="92" customFormat="1" x14ac:dyDescent="0.2"/>
    <row r="398" s="92" customFormat="1" x14ac:dyDescent="0.2"/>
    <row r="399" s="92" customFormat="1" x14ac:dyDescent="0.2"/>
    <row r="400" s="92" customFormat="1" x14ac:dyDescent="0.2"/>
    <row r="401" s="92" customFormat="1" x14ac:dyDescent="0.2"/>
    <row r="402" s="92" customFormat="1" x14ac:dyDescent="0.2"/>
    <row r="403" s="92" customFormat="1" x14ac:dyDescent="0.2"/>
    <row r="404" s="92" customFormat="1" x14ac:dyDescent="0.2"/>
    <row r="405" s="92" customFormat="1" x14ac:dyDescent="0.2"/>
    <row r="406" s="92" customFormat="1" x14ac:dyDescent="0.2"/>
    <row r="407" s="92" customFormat="1" x14ac:dyDescent="0.2"/>
    <row r="408" s="92" customFormat="1" x14ac:dyDescent="0.2"/>
    <row r="409" s="92" customFormat="1" x14ac:dyDescent="0.2"/>
    <row r="410" s="92" customFormat="1" x14ac:dyDescent="0.2"/>
    <row r="411" s="92" customFormat="1" x14ac:dyDescent="0.2"/>
    <row r="412" s="92" customFormat="1" x14ac:dyDescent="0.2"/>
    <row r="413" s="92" customFormat="1" x14ac:dyDescent="0.2"/>
    <row r="414" s="92" customFormat="1" x14ac:dyDescent="0.2"/>
    <row r="415" s="92" customFormat="1" x14ac:dyDescent="0.2"/>
    <row r="416" s="92" customFormat="1" x14ac:dyDescent="0.2"/>
    <row r="417" s="92" customFormat="1" x14ac:dyDescent="0.2"/>
    <row r="418" s="92" customFormat="1" x14ac:dyDescent="0.2"/>
    <row r="419" s="92" customFormat="1" x14ac:dyDescent="0.2"/>
    <row r="420" s="92" customFormat="1" x14ac:dyDescent="0.2"/>
    <row r="421" s="92" customFormat="1" x14ac:dyDescent="0.2"/>
    <row r="422" s="92" customFormat="1" x14ac:dyDescent="0.2"/>
    <row r="423" s="92" customFormat="1" x14ac:dyDescent="0.2"/>
    <row r="424" s="92" customFormat="1" x14ac:dyDescent="0.2"/>
    <row r="425" s="92" customFormat="1" x14ac:dyDescent="0.2"/>
    <row r="426" s="92" customFormat="1" x14ac:dyDescent="0.2"/>
    <row r="427" s="92" customFormat="1" x14ac:dyDescent="0.2"/>
    <row r="428" s="92" customFormat="1" x14ac:dyDescent="0.2"/>
    <row r="429" s="92" customFormat="1" x14ac:dyDescent="0.2"/>
    <row r="430" s="92" customFormat="1" x14ac:dyDescent="0.2"/>
    <row r="431" s="92" customFormat="1" x14ac:dyDescent="0.2"/>
    <row r="432" s="92" customFormat="1" x14ac:dyDescent="0.2"/>
    <row r="433" s="92" customFormat="1" x14ac:dyDescent="0.2"/>
    <row r="434" s="92" customFormat="1" x14ac:dyDescent="0.2"/>
    <row r="435" s="92" customFormat="1" x14ac:dyDescent="0.2"/>
    <row r="436" s="92" customFormat="1" x14ac:dyDescent="0.2"/>
    <row r="437" s="92" customFormat="1" x14ac:dyDescent="0.2"/>
    <row r="438" s="92" customFormat="1" x14ac:dyDescent="0.2"/>
    <row r="439" s="92" customFormat="1" x14ac:dyDescent="0.2"/>
    <row r="440" s="92" customFormat="1" x14ac:dyDescent="0.2"/>
    <row r="441" s="92" customFormat="1" x14ac:dyDescent="0.2"/>
    <row r="442" s="92" customFormat="1" x14ac:dyDescent="0.2"/>
    <row r="443" s="92" customFormat="1" x14ac:dyDescent="0.2"/>
    <row r="444" s="92" customFormat="1" x14ac:dyDescent="0.2"/>
    <row r="445" s="92" customFormat="1" x14ac:dyDescent="0.2"/>
    <row r="446" s="92" customFormat="1" x14ac:dyDescent="0.2"/>
    <row r="447" s="92" customFormat="1" x14ac:dyDescent="0.2"/>
    <row r="448" s="92" customFormat="1" x14ac:dyDescent="0.2"/>
    <row r="449" s="92" customFormat="1" x14ac:dyDescent="0.2"/>
    <row r="450" s="92" customFormat="1" x14ac:dyDescent="0.2"/>
    <row r="451" s="92" customFormat="1" x14ac:dyDescent="0.2"/>
    <row r="452" s="92" customFormat="1" x14ac:dyDescent="0.2"/>
    <row r="453" s="92" customFormat="1" x14ac:dyDescent="0.2"/>
    <row r="454" s="92" customFormat="1" x14ac:dyDescent="0.2"/>
    <row r="455" s="92" customFormat="1" x14ac:dyDescent="0.2"/>
    <row r="456" s="92" customFormat="1" x14ac:dyDescent="0.2"/>
    <row r="457" s="92" customFormat="1" x14ac:dyDescent="0.2"/>
    <row r="458" s="92" customFormat="1" x14ac:dyDescent="0.2"/>
    <row r="459" s="92" customFormat="1" x14ac:dyDescent="0.2"/>
    <row r="460" s="92" customFormat="1" x14ac:dyDescent="0.2"/>
    <row r="461" s="92" customFormat="1" x14ac:dyDescent="0.2"/>
    <row r="462" s="92" customFormat="1" x14ac:dyDescent="0.2"/>
    <row r="463" s="92" customFormat="1" x14ac:dyDescent="0.2"/>
    <row r="464" s="92" customFormat="1" x14ac:dyDescent="0.2"/>
    <row r="465" s="92" customFormat="1" x14ac:dyDescent="0.2"/>
    <row r="466" s="92" customFormat="1" x14ac:dyDescent="0.2"/>
    <row r="467" s="92" customFormat="1" x14ac:dyDescent="0.2"/>
    <row r="468" s="92" customFormat="1" x14ac:dyDescent="0.2"/>
    <row r="469" s="92" customFormat="1" x14ac:dyDescent="0.2"/>
    <row r="470" s="92" customFormat="1" x14ac:dyDescent="0.2"/>
    <row r="471" s="92" customFormat="1" x14ac:dyDescent="0.2"/>
    <row r="472" s="92" customFormat="1" x14ac:dyDescent="0.2"/>
    <row r="473" s="92" customFormat="1" x14ac:dyDescent="0.2"/>
    <row r="474" s="92" customFormat="1" x14ac:dyDescent="0.2"/>
    <row r="475" s="92" customFormat="1" x14ac:dyDescent="0.2"/>
    <row r="476" s="92" customFormat="1" x14ac:dyDescent="0.2"/>
    <row r="477" s="92" customFormat="1" x14ac:dyDescent="0.2"/>
    <row r="478" s="92" customFormat="1" x14ac:dyDescent="0.2"/>
    <row r="479" s="92" customFormat="1" x14ac:dyDescent="0.2"/>
    <row r="480" s="92" customFormat="1" x14ac:dyDescent="0.2"/>
    <row r="481" s="92" customFormat="1" x14ac:dyDescent="0.2"/>
    <row r="482" s="92" customFormat="1" x14ac:dyDescent="0.2"/>
    <row r="483" s="92" customFormat="1" x14ac:dyDescent="0.2"/>
    <row r="484" s="92" customFormat="1" x14ac:dyDescent="0.2"/>
    <row r="485" s="92" customFormat="1" x14ac:dyDescent="0.2"/>
    <row r="486" s="92" customFormat="1" x14ac:dyDescent="0.2"/>
    <row r="487" s="92" customFormat="1" x14ac:dyDescent="0.2"/>
    <row r="488" s="92" customFormat="1" x14ac:dyDescent="0.2"/>
    <row r="489" s="92" customFormat="1" x14ac:dyDescent="0.2"/>
    <row r="490" s="92" customFormat="1" x14ac:dyDescent="0.2"/>
    <row r="491" s="92" customFormat="1" x14ac:dyDescent="0.2"/>
    <row r="492" s="92" customFormat="1" x14ac:dyDescent="0.2"/>
    <row r="493" s="92" customFormat="1" x14ac:dyDescent="0.2"/>
    <row r="494" s="92" customFormat="1" x14ac:dyDescent="0.2"/>
    <row r="495" s="92" customFormat="1" x14ac:dyDescent="0.2"/>
    <row r="496" s="92" customFormat="1" x14ac:dyDescent="0.2"/>
    <row r="497" s="92" customFormat="1" x14ac:dyDescent="0.2"/>
    <row r="498" s="92" customFormat="1" x14ac:dyDescent="0.2"/>
    <row r="499" s="92" customFormat="1" x14ac:dyDescent="0.2"/>
    <row r="500" s="92" customFormat="1" x14ac:dyDescent="0.2"/>
    <row r="501" s="92" customFormat="1" x14ac:dyDescent="0.2"/>
    <row r="502" s="92" customFormat="1" x14ac:dyDescent="0.2"/>
    <row r="503" s="92" customFormat="1" x14ac:dyDescent="0.2"/>
    <row r="504" s="92" customFormat="1" x14ac:dyDescent="0.2"/>
    <row r="505" s="92" customFormat="1" x14ac:dyDescent="0.2"/>
    <row r="506" s="92" customFormat="1" x14ac:dyDescent="0.2"/>
    <row r="507" s="92" customFormat="1" x14ac:dyDescent="0.2"/>
    <row r="508" s="92" customFormat="1" x14ac:dyDescent="0.2"/>
    <row r="509" s="92" customFormat="1" x14ac:dyDescent="0.2"/>
    <row r="510" s="92" customFormat="1" x14ac:dyDescent="0.2"/>
    <row r="511" s="92" customFormat="1" x14ac:dyDescent="0.2"/>
    <row r="512" s="92" customFormat="1" x14ac:dyDescent="0.2"/>
    <row r="513" s="92" customFormat="1" x14ac:dyDescent="0.2"/>
  </sheetData>
  <mergeCells count="3">
    <mergeCell ref="A1:J1"/>
    <mergeCell ref="A2:J2"/>
    <mergeCell ref="A3:J3"/>
  </mergeCells>
  <pageMargins left="0.75" right="0.75" top="1" bottom="1" header="0.5" footer="0.5"/>
  <pageSetup orientation="portrait" horizontalDpi="4294967292" verticalDpi="429496729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showGridLines="0" workbookViewId="0"/>
  </sheetViews>
  <sheetFormatPr defaultColWidth="12.42578125" defaultRowHeight="15.75" x14ac:dyDescent="0.25"/>
  <cols>
    <col min="1" max="1" width="48.42578125" style="6" customWidth="1"/>
    <col min="2" max="5" width="11.42578125" style="6" customWidth="1"/>
    <col min="6" max="16384" width="12.42578125" style="6"/>
  </cols>
  <sheetData>
    <row r="1" spans="1:5" x14ac:dyDescent="0.25">
      <c r="B1" s="10" t="s">
        <v>5</v>
      </c>
    </row>
    <row r="2" spans="1:5" x14ac:dyDescent="0.25">
      <c r="B2" s="12" t="s">
        <v>3</v>
      </c>
    </row>
    <row r="3" spans="1:5" x14ac:dyDescent="0.25">
      <c r="B3" s="10" t="s">
        <v>6</v>
      </c>
    </row>
    <row r="5" spans="1:5" x14ac:dyDescent="0.25">
      <c r="B5" s="6">
        <v>2008</v>
      </c>
      <c r="C5" s="6">
        <v>2009</v>
      </c>
      <c r="D5" s="6">
        <v>2010</v>
      </c>
      <c r="E5" s="13" t="s">
        <v>7</v>
      </c>
    </row>
    <row r="6" spans="1:5" x14ac:dyDescent="0.25">
      <c r="B6" s="13" t="s">
        <v>8</v>
      </c>
      <c r="C6" s="13" t="s">
        <v>9</v>
      </c>
      <c r="D6" s="13" t="s">
        <v>10</v>
      </c>
      <c r="E6" s="13" t="s">
        <v>11</v>
      </c>
    </row>
    <row r="7" spans="1:5" x14ac:dyDescent="0.25">
      <c r="A7" s="14" t="s">
        <v>12</v>
      </c>
    </row>
    <row r="8" spans="1:5" x14ac:dyDescent="0.25">
      <c r="A8" s="6" t="s">
        <v>13</v>
      </c>
      <c r="B8" s="15">
        <v>1690.7</v>
      </c>
      <c r="C8" s="15">
        <v>1635.9</v>
      </c>
      <c r="D8" s="16">
        <v>1592.6</v>
      </c>
      <c r="E8" s="17">
        <v>1677.1</v>
      </c>
    </row>
    <row r="9" spans="1:5" x14ac:dyDescent="0.25">
      <c r="A9" s="6" t="s">
        <v>14</v>
      </c>
      <c r="B9" s="15">
        <v>809.96</v>
      </c>
      <c r="C9" s="15">
        <v>713.1</v>
      </c>
      <c r="D9" s="16">
        <v>682.4</v>
      </c>
      <c r="E9" s="17">
        <v>742.56</v>
      </c>
    </row>
    <row r="10" spans="1:5" x14ac:dyDescent="0.25">
      <c r="A10" s="6" t="s">
        <v>15</v>
      </c>
      <c r="B10" s="15">
        <v>618.9</v>
      </c>
      <c r="C10" s="15">
        <v>507.96</v>
      </c>
      <c r="D10" s="16">
        <v>478.2</v>
      </c>
      <c r="E10" s="17">
        <v>525.54999999999995</v>
      </c>
    </row>
    <row r="11" spans="1:5" x14ac:dyDescent="0.25">
      <c r="A11" s="6" t="s">
        <v>16</v>
      </c>
      <c r="B11" s="15">
        <v>226.3</v>
      </c>
      <c r="C11" s="15">
        <v>276</v>
      </c>
      <c r="D11" s="16">
        <v>260.5</v>
      </c>
      <c r="E11" s="17">
        <v>258.08</v>
      </c>
    </row>
    <row r="12" spans="1:5" x14ac:dyDescent="0.25">
      <c r="A12" s="6" t="s">
        <v>17</v>
      </c>
      <c r="B12" s="15">
        <v>290.2</v>
      </c>
      <c r="C12" s="16">
        <v>0</v>
      </c>
      <c r="D12" s="16">
        <v>0</v>
      </c>
      <c r="E12" s="17">
        <v>0</v>
      </c>
    </row>
    <row r="13" spans="1:5" x14ac:dyDescent="0.25">
      <c r="A13" s="6" t="s">
        <v>18</v>
      </c>
      <c r="B13" s="18">
        <v>1.4</v>
      </c>
      <c r="C13" s="18">
        <v>0.3</v>
      </c>
      <c r="D13" s="18">
        <v>3.2</v>
      </c>
      <c r="E13" s="18">
        <v>-6</v>
      </c>
    </row>
    <row r="14" spans="1:5" x14ac:dyDescent="0.25">
      <c r="A14" s="6" t="s">
        <v>19</v>
      </c>
      <c r="B14" s="15">
        <v>-253.2</v>
      </c>
      <c r="C14" s="15">
        <v>139.1</v>
      </c>
      <c r="D14" s="16">
        <v>174.7</v>
      </c>
      <c r="E14" s="17">
        <v>156.91000000000008</v>
      </c>
    </row>
    <row r="15" spans="1:5" x14ac:dyDescent="0.25">
      <c r="A15" s="6" t="s">
        <v>20</v>
      </c>
      <c r="B15" s="18">
        <v>21.699999999999989</v>
      </c>
      <c r="C15" s="18">
        <v>18.149999999999991</v>
      </c>
      <c r="D15" s="19">
        <v>18.7</v>
      </c>
      <c r="E15" s="19">
        <v>28.16</v>
      </c>
    </row>
    <row r="16" spans="1:5" x14ac:dyDescent="0.25">
      <c r="A16" s="6" t="s">
        <v>21</v>
      </c>
      <c r="B16" s="15">
        <f>B14-B15</f>
        <v>-274.89999999999998</v>
      </c>
      <c r="C16" s="15">
        <f>C14-C15</f>
        <v>120.95</v>
      </c>
      <c r="D16" s="16">
        <f>D14-D15</f>
        <v>156</v>
      </c>
      <c r="E16" s="17">
        <v>128.75</v>
      </c>
    </row>
    <row r="17" spans="1:5" x14ac:dyDescent="0.25">
      <c r="A17" s="6" t="s">
        <v>22</v>
      </c>
      <c r="B17" s="18">
        <v>-47.2</v>
      </c>
      <c r="C17" s="18">
        <v>39.4</v>
      </c>
      <c r="D17" s="14">
        <v>69</v>
      </c>
      <c r="E17" s="14">
        <v>47</v>
      </c>
    </row>
    <row r="18" spans="1:5" x14ac:dyDescent="0.25">
      <c r="A18" s="6" t="s">
        <v>23</v>
      </c>
      <c r="B18" s="15">
        <f>B16-B17</f>
        <v>-227.7</v>
      </c>
      <c r="C18" s="15">
        <f>C16-C17</f>
        <v>81.550000000000011</v>
      </c>
      <c r="D18" s="16">
        <f>D16-D17</f>
        <v>87</v>
      </c>
      <c r="E18" s="17">
        <v>81.760000000000005</v>
      </c>
    </row>
    <row r="19" spans="1:5" x14ac:dyDescent="0.25">
      <c r="B19" s="15"/>
      <c r="C19" s="15"/>
      <c r="D19" s="15"/>
      <c r="E19" s="13"/>
    </row>
    <row r="20" spans="1:5" x14ac:dyDescent="0.25">
      <c r="A20" s="6" t="s">
        <v>24</v>
      </c>
      <c r="B20" s="20">
        <v>-4.8899999999999997</v>
      </c>
      <c r="C20" s="20">
        <v>2.0699999999999998</v>
      </c>
      <c r="D20" s="20">
        <v>2.1800000000000002</v>
      </c>
      <c r="E20" s="13">
        <v>2.2200000000000002</v>
      </c>
    </row>
    <row r="21" spans="1:5" x14ac:dyDescent="0.25">
      <c r="A21" s="6" t="s">
        <v>25</v>
      </c>
      <c r="B21" s="20">
        <v>0.6</v>
      </c>
      <c r="C21" s="20">
        <v>0.36</v>
      </c>
      <c r="D21" s="20">
        <v>0.56000000000000005</v>
      </c>
      <c r="E21" s="21">
        <v>0.6</v>
      </c>
    </row>
    <row r="22" spans="1:5" x14ac:dyDescent="0.25">
      <c r="B22" s="15"/>
      <c r="C22" s="15"/>
      <c r="D22" s="15"/>
      <c r="E22" s="13"/>
    </row>
    <row r="23" spans="1:5" x14ac:dyDescent="0.25">
      <c r="A23" s="14" t="s">
        <v>26</v>
      </c>
      <c r="B23" s="15"/>
      <c r="C23" s="15"/>
      <c r="D23" s="15"/>
      <c r="E23" s="13"/>
    </row>
    <row r="24" spans="1:5" x14ac:dyDescent="0.25">
      <c r="A24" s="22" t="s">
        <v>27</v>
      </c>
      <c r="B24" s="13"/>
      <c r="C24" s="13"/>
      <c r="D24" s="13"/>
      <c r="E24" s="13"/>
    </row>
    <row r="25" spans="1:5" x14ac:dyDescent="0.25">
      <c r="A25" s="6" t="s">
        <v>28</v>
      </c>
      <c r="B25" s="23">
        <v>1095</v>
      </c>
      <c r="C25" s="23">
        <v>1235</v>
      </c>
      <c r="D25" s="23">
        <v>1191</v>
      </c>
      <c r="E25" s="17">
        <v>1215</v>
      </c>
    </row>
    <row r="26" spans="1:5" x14ac:dyDescent="0.25">
      <c r="A26" s="6" t="s">
        <v>29</v>
      </c>
      <c r="B26" s="23">
        <v>270.7</v>
      </c>
      <c r="C26" s="23">
        <v>254</v>
      </c>
      <c r="D26" s="23">
        <v>261.7</v>
      </c>
      <c r="E26" s="13">
        <v>344</v>
      </c>
    </row>
    <row r="27" spans="1:5" x14ac:dyDescent="0.25">
      <c r="A27" s="6" t="s">
        <v>30</v>
      </c>
      <c r="B27" s="23">
        <v>178.8</v>
      </c>
      <c r="C27" s="23">
        <v>11.8</v>
      </c>
      <c r="D27" s="23"/>
      <c r="E27" s="13"/>
    </row>
    <row r="28" spans="1:5" x14ac:dyDescent="0.25">
      <c r="A28" s="6" t="s">
        <v>31</v>
      </c>
      <c r="B28" s="23">
        <v>83.4</v>
      </c>
      <c r="C28" s="23">
        <v>80.400000000000006</v>
      </c>
      <c r="D28" s="23">
        <v>78.2</v>
      </c>
      <c r="E28" s="13">
        <v>68</v>
      </c>
    </row>
    <row r="29" spans="1:5" x14ac:dyDescent="0.25">
      <c r="B29" s="23"/>
      <c r="C29" s="23"/>
      <c r="D29" s="23"/>
      <c r="E29" s="13"/>
    </row>
    <row r="30" spans="1:5" x14ac:dyDescent="0.25">
      <c r="A30" s="22" t="s">
        <v>32</v>
      </c>
      <c r="B30" s="23"/>
      <c r="C30" s="23"/>
      <c r="D30" s="23"/>
      <c r="E30" s="13"/>
    </row>
    <row r="31" spans="1:5" x14ac:dyDescent="0.25">
      <c r="A31" s="6" t="s">
        <v>28</v>
      </c>
      <c r="B31" s="23">
        <v>69.95</v>
      </c>
      <c r="C31" s="23">
        <v>236.4</v>
      </c>
      <c r="D31" s="23">
        <v>218.3</v>
      </c>
      <c r="E31" s="13">
        <v>148</v>
      </c>
    </row>
    <row r="32" spans="1:5" x14ac:dyDescent="0.25">
      <c r="A32" s="6" t="s">
        <v>29</v>
      </c>
      <c r="B32" s="23">
        <v>-77.67</v>
      </c>
      <c r="C32" s="23">
        <v>16.8</v>
      </c>
      <c r="D32" s="23">
        <v>19.57</v>
      </c>
      <c r="E32" s="13">
        <v>20</v>
      </c>
    </row>
    <row r="33" spans="1:5" x14ac:dyDescent="0.25">
      <c r="A33" s="6" t="s">
        <v>30</v>
      </c>
      <c r="B33" s="23">
        <v>-19.2</v>
      </c>
      <c r="C33" s="23">
        <v>-35.1</v>
      </c>
      <c r="D33" s="23"/>
      <c r="E33" s="13"/>
    </row>
    <row r="34" spans="1:5" x14ac:dyDescent="0.25">
      <c r="A34" s="6" t="s">
        <v>31</v>
      </c>
      <c r="B34" s="23">
        <v>-161.69</v>
      </c>
      <c r="C34" s="23">
        <v>11.4</v>
      </c>
      <c r="D34" s="23">
        <v>13.99</v>
      </c>
      <c r="E34" s="13">
        <v>14</v>
      </c>
    </row>
    <row r="35" spans="1:5" x14ac:dyDescent="0.25">
      <c r="B35" s="23"/>
      <c r="C35" s="23"/>
      <c r="D35" s="23"/>
      <c r="E35" s="13"/>
    </row>
    <row r="36" spans="1:5" x14ac:dyDescent="0.25">
      <c r="A36" s="22" t="s">
        <v>33</v>
      </c>
      <c r="B36" s="13"/>
      <c r="C36" s="13"/>
      <c r="D36" s="13"/>
      <c r="E36" s="13"/>
    </row>
    <row r="37" spans="1:5" x14ac:dyDescent="0.25">
      <c r="A37" s="6" t="s">
        <v>34</v>
      </c>
      <c r="B37" s="23">
        <v>704.4</v>
      </c>
      <c r="C37" s="23">
        <v>764.2</v>
      </c>
      <c r="D37" s="23">
        <v>753</v>
      </c>
      <c r="E37" s="13">
        <v>823</v>
      </c>
    </row>
    <row r="38" spans="1:5" x14ac:dyDescent="0.25">
      <c r="A38" s="6" t="s">
        <v>35</v>
      </c>
      <c r="B38" s="23">
        <v>356.76</v>
      </c>
      <c r="C38" s="23">
        <v>368.78</v>
      </c>
      <c r="D38" s="23">
        <v>377.3</v>
      </c>
      <c r="E38" s="13">
        <v>408</v>
      </c>
    </row>
    <row r="39" spans="1:5" x14ac:dyDescent="0.25">
      <c r="A39" s="6" t="s">
        <v>36</v>
      </c>
      <c r="B39" s="23">
        <v>240.45</v>
      </c>
      <c r="C39" s="23">
        <v>221.17</v>
      </c>
      <c r="D39" s="23">
        <v>222.5</v>
      </c>
      <c r="E39" s="13">
        <v>239</v>
      </c>
    </row>
    <row r="40" spans="1:5" x14ac:dyDescent="0.25">
      <c r="A40" s="6" t="s">
        <v>37</v>
      </c>
      <c r="B40" s="23">
        <v>44.33</v>
      </c>
      <c r="C40" s="23">
        <v>37.57</v>
      </c>
      <c r="D40" s="23">
        <v>32.36</v>
      </c>
      <c r="E40" s="13">
        <v>32</v>
      </c>
    </row>
    <row r="41" spans="1:5" x14ac:dyDescent="0.25">
      <c r="A41" s="6" t="s">
        <v>38</v>
      </c>
      <c r="B41" s="23">
        <v>344.8</v>
      </c>
      <c r="C41" s="23">
        <v>244.1</v>
      </c>
      <c r="D41" s="23">
        <v>207.36</v>
      </c>
      <c r="E41" s="13">
        <v>176</v>
      </c>
    </row>
    <row r="43" spans="1:5" x14ac:dyDescent="0.25">
      <c r="A43" s="6" t="s">
        <v>39</v>
      </c>
    </row>
    <row r="44" spans="1:5" x14ac:dyDescent="0.25">
      <c r="A44" s="6" t="s">
        <v>163</v>
      </c>
      <c r="B44" s="8"/>
      <c r="C44" s="8"/>
      <c r="D44" s="8"/>
    </row>
  </sheetData>
  <pageMargins left="0.75" right="0.75" top="1" bottom="1" header="0.5" footer="0.5"/>
  <pageSetup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showGridLines="0" workbookViewId="0"/>
  </sheetViews>
  <sheetFormatPr defaultColWidth="12.42578125" defaultRowHeight="15.75" x14ac:dyDescent="0.25"/>
  <cols>
    <col min="1" max="1" width="47.85546875" style="6" customWidth="1"/>
    <col min="2" max="2" width="3.42578125" style="6" customWidth="1"/>
    <col min="3" max="3" width="11.42578125" style="6" customWidth="1"/>
    <col min="4" max="5" width="12.5703125" style="6" customWidth="1"/>
    <col min="6" max="16384" width="12.42578125" style="6"/>
  </cols>
  <sheetData>
    <row r="1" spans="1:5" x14ac:dyDescent="0.25">
      <c r="B1" s="10" t="s">
        <v>40</v>
      </c>
    </row>
    <row r="2" spans="1:5" x14ac:dyDescent="0.25">
      <c r="B2" s="12" t="s">
        <v>3</v>
      </c>
    </row>
    <row r="3" spans="1:5" x14ac:dyDescent="0.25">
      <c r="B3" s="10" t="s">
        <v>41</v>
      </c>
    </row>
    <row r="5" spans="1:5" x14ac:dyDescent="0.25">
      <c r="C5" s="24">
        <v>2009</v>
      </c>
      <c r="D5" s="24">
        <v>2010</v>
      </c>
      <c r="E5" s="13" t="s">
        <v>7</v>
      </c>
    </row>
    <row r="6" spans="1:5" x14ac:dyDescent="0.25">
      <c r="C6" s="13" t="s">
        <v>9</v>
      </c>
      <c r="D6" s="13" t="s">
        <v>10</v>
      </c>
      <c r="E6" s="13" t="s">
        <v>11</v>
      </c>
    </row>
    <row r="7" spans="1:5" x14ac:dyDescent="0.25">
      <c r="C7" s="25"/>
      <c r="D7" s="25"/>
      <c r="E7" s="13"/>
    </row>
    <row r="8" spans="1:5" x14ac:dyDescent="0.25">
      <c r="A8" s="6" t="s">
        <v>42</v>
      </c>
      <c r="C8" s="26">
        <v>137.9</v>
      </c>
      <c r="D8" s="26">
        <v>215.8</v>
      </c>
      <c r="E8" s="26">
        <v>172</v>
      </c>
    </row>
    <row r="9" spans="1:5" x14ac:dyDescent="0.25">
      <c r="A9" s="6" t="s">
        <v>43</v>
      </c>
      <c r="C9" s="26">
        <v>135.80000000000001</v>
      </c>
      <c r="D9" s="26">
        <v>119.8</v>
      </c>
      <c r="E9" s="26">
        <v>129.78</v>
      </c>
    </row>
    <row r="10" spans="1:5" x14ac:dyDescent="0.25">
      <c r="A10" s="6" t="s">
        <v>44</v>
      </c>
      <c r="C10" s="26">
        <v>163.96</v>
      </c>
      <c r="D10" s="26">
        <v>179.7</v>
      </c>
      <c r="E10" s="26">
        <v>189.7</v>
      </c>
    </row>
    <row r="11" spans="1:5" x14ac:dyDescent="0.25">
      <c r="A11" s="6" t="s">
        <v>45</v>
      </c>
      <c r="C11" s="26">
        <v>148.1</v>
      </c>
      <c r="D11" s="26">
        <v>128.4</v>
      </c>
      <c r="E11" s="26">
        <v>131.1</v>
      </c>
    </row>
    <row r="12" spans="1:5" x14ac:dyDescent="0.25">
      <c r="A12" s="6" t="s">
        <v>46</v>
      </c>
      <c r="C12" s="27">
        <v>93.6</v>
      </c>
      <c r="D12" s="27">
        <v>72</v>
      </c>
      <c r="E12" s="27">
        <v>54.1</v>
      </c>
    </row>
    <row r="13" spans="1:5" x14ac:dyDescent="0.25">
      <c r="A13" s="6" t="s">
        <v>47</v>
      </c>
      <c r="C13" s="26">
        <f>SUM(C8:C12)</f>
        <v>679.36000000000013</v>
      </c>
      <c r="D13" s="26">
        <f>SUM(D8:D12)</f>
        <v>715.69999999999993</v>
      </c>
      <c r="E13" s="26">
        <f>SUM(E8:E12)</f>
        <v>676.68</v>
      </c>
    </row>
    <row r="14" spans="1:5" x14ac:dyDescent="0.25">
      <c r="C14" s="26"/>
      <c r="D14" s="26"/>
      <c r="E14" s="26"/>
    </row>
    <row r="15" spans="1:5" x14ac:dyDescent="0.25">
      <c r="A15" s="6" t="s">
        <v>48</v>
      </c>
      <c r="C15" s="28">
        <v>849.88</v>
      </c>
      <c r="D15" s="28">
        <v>831.65</v>
      </c>
      <c r="E15" s="28">
        <v>858.9</v>
      </c>
    </row>
    <row r="16" spans="1:5" x14ac:dyDescent="0.25">
      <c r="A16" s="6" t="s">
        <v>49</v>
      </c>
      <c r="C16" s="26">
        <f>C15+C13</f>
        <v>1529.2400000000002</v>
      </c>
      <c r="D16" s="26">
        <f t="shared" ref="D16:E16" si="0">D15+D13</f>
        <v>1547.35</v>
      </c>
      <c r="E16" s="26">
        <f t="shared" si="0"/>
        <v>1535.58</v>
      </c>
    </row>
    <row r="17" spans="1:5" x14ac:dyDescent="0.25">
      <c r="C17" s="26"/>
      <c r="D17" s="26"/>
      <c r="E17" s="26"/>
    </row>
    <row r="18" spans="1:5" x14ac:dyDescent="0.25">
      <c r="A18" s="6" t="s">
        <v>50</v>
      </c>
      <c r="C18" s="26">
        <v>1</v>
      </c>
      <c r="D18" s="26">
        <v>0</v>
      </c>
      <c r="E18" s="26">
        <v>0</v>
      </c>
    </row>
    <row r="19" spans="1:5" x14ac:dyDescent="0.25">
      <c r="A19" s="6" t="s">
        <v>51</v>
      </c>
      <c r="C19" s="26">
        <v>95.43</v>
      </c>
      <c r="D19" s="26">
        <v>87.1</v>
      </c>
      <c r="E19" s="26">
        <v>87.1</v>
      </c>
    </row>
    <row r="20" spans="1:5" x14ac:dyDescent="0.25">
      <c r="A20" s="6" t="s">
        <v>52</v>
      </c>
      <c r="C20" s="27">
        <v>272.2</v>
      </c>
      <c r="D20" s="27">
        <v>245</v>
      </c>
      <c r="E20" s="27">
        <v>255.45000000000002</v>
      </c>
    </row>
    <row r="21" spans="1:5" x14ac:dyDescent="0.25">
      <c r="A21" s="6" t="s">
        <v>53</v>
      </c>
      <c r="C21" s="26">
        <f>SUM(C18:C20)</f>
        <v>368.63</v>
      </c>
      <c r="D21" s="26">
        <f>SUM(D18:D20)</f>
        <v>332.1</v>
      </c>
      <c r="E21" s="26">
        <f>SUM(E18:E20)</f>
        <v>342.55</v>
      </c>
    </row>
    <row r="22" spans="1:5" x14ac:dyDescent="0.25">
      <c r="C22" s="29"/>
      <c r="D22" s="29"/>
      <c r="E22" s="29"/>
    </row>
    <row r="23" spans="1:5" x14ac:dyDescent="0.25">
      <c r="A23" s="6" t="s">
        <v>54</v>
      </c>
      <c r="C23" s="26">
        <v>328.7</v>
      </c>
      <c r="D23" s="29">
        <v>232.7</v>
      </c>
      <c r="E23" s="29">
        <v>235</v>
      </c>
    </row>
    <row r="24" spans="1:5" x14ac:dyDescent="0.25">
      <c r="A24" s="6" t="s">
        <v>55</v>
      </c>
      <c r="C24" s="26">
        <v>195.5</v>
      </c>
      <c r="D24" s="26">
        <v>219</v>
      </c>
      <c r="E24" s="26">
        <v>206</v>
      </c>
    </row>
    <row r="25" spans="1:5" x14ac:dyDescent="0.25">
      <c r="A25" s="6" t="s">
        <v>56</v>
      </c>
      <c r="C25" s="27">
        <v>636.1</v>
      </c>
      <c r="D25" s="27">
        <v>763</v>
      </c>
      <c r="E25" s="27">
        <v>752.4</v>
      </c>
    </row>
    <row r="26" spans="1:5" x14ac:dyDescent="0.25">
      <c r="A26" s="6" t="s">
        <v>57</v>
      </c>
      <c r="C26" s="30">
        <f>C25+C24+C21+C23</f>
        <v>1528.93</v>
      </c>
      <c r="D26" s="30">
        <f t="shared" ref="D26:E26" si="1">D25+D24+D21+D23</f>
        <v>1546.8</v>
      </c>
      <c r="E26" s="30">
        <f t="shared" si="1"/>
        <v>1535.95</v>
      </c>
    </row>
    <row r="27" spans="1:5" x14ac:dyDescent="0.25">
      <c r="C27" s="8"/>
      <c r="D27" s="8"/>
      <c r="E27" s="8"/>
    </row>
    <row r="28" spans="1:5" x14ac:dyDescent="0.25">
      <c r="A28" s="6" t="s">
        <v>39</v>
      </c>
      <c r="C28" s="8"/>
      <c r="D28" s="8"/>
      <c r="E28" s="8"/>
    </row>
    <row r="29" spans="1:5" x14ac:dyDescent="0.25">
      <c r="A29" s="6" t="s">
        <v>58</v>
      </c>
      <c r="C29" s="8"/>
      <c r="D29" s="8"/>
      <c r="E29" s="31"/>
    </row>
    <row r="30" spans="1:5" x14ac:dyDescent="0.25">
      <c r="C30" s="8"/>
      <c r="D30" s="8"/>
    </row>
  </sheetData>
  <pageMargins left="0.75" right="0.75" top="1" bottom="1" header="0.5" footer="0.5"/>
  <pageSetup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showGridLines="0" workbookViewId="0"/>
  </sheetViews>
  <sheetFormatPr defaultColWidth="12.42578125" defaultRowHeight="15.75" x14ac:dyDescent="0.25"/>
  <cols>
    <col min="1" max="1" width="4.5703125" style="6" customWidth="1"/>
    <col min="2" max="2" width="12.42578125" style="6"/>
    <col min="3" max="3" width="24.5703125" style="6" customWidth="1"/>
    <col min="4" max="4" width="17.140625" style="6" customWidth="1"/>
    <col min="5" max="16384" width="12.42578125" style="6"/>
  </cols>
  <sheetData>
    <row r="1" spans="2:12" x14ac:dyDescent="0.25">
      <c r="C1" s="10" t="s">
        <v>59</v>
      </c>
      <c r="D1" s="7"/>
      <c r="E1" s="8"/>
      <c r="F1" s="8"/>
      <c r="G1" s="9"/>
      <c r="H1" s="9"/>
      <c r="I1" s="7"/>
      <c r="J1" s="8"/>
      <c r="K1" s="8"/>
      <c r="L1" s="11"/>
    </row>
    <row r="2" spans="2:12" x14ac:dyDescent="0.25">
      <c r="C2" s="12" t="s">
        <v>3</v>
      </c>
      <c r="D2" s="7"/>
      <c r="E2" s="8"/>
      <c r="F2" s="8"/>
      <c r="G2" s="9"/>
      <c r="H2" s="9"/>
      <c r="I2" s="7"/>
      <c r="J2" s="8"/>
      <c r="K2" s="8"/>
      <c r="L2" s="11"/>
    </row>
    <row r="3" spans="2:12" x14ac:dyDescent="0.25">
      <c r="C3" s="10" t="s">
        <v>60</v>
      </c>
      <c r="D3" s="7"/>
      <c r="E3" s="8"/>
      <c r="F3" s="8"/>
      <c r="G3" s="9"/>
      <c r="H3" s="9"/>
      <c r="I3" s="7"/>
      <c r="J3" s="8"/>
      <c r="K3" s="8"/>
      <c r="L3" s="11"/>
    </row>
    <row r="4" spans="2:12" ht="20.25" customHeight="1" x14ac:dyDescent="0.25"/>
    <row r="5" spans="2:12" ht="20.100000000000001" customHeight="1" x14ac:dyDescent="0.25">
      <c r="B5" s="32"/>
      <c r="C5" s="33" t="s">
        <v>61</v>
      </c>
      <c r="D5" s="33"/>
    </row>
    <row r="6" spans="2:12" ht="18" customHeight="1" x14ac:dyDescent="0.25">
      <c r="B6" s="34"/>
      <c r="C6" s="33" t="s">
        <v>62</v>
      </c>
      <c r="D6" s="33" t="s">
        <v>63</v>
      </c>
    </row>
    <row r="7" spans="2:12" x14ac:dyDescent="0.25">
      <c r="B7" s="34">
        <v>2005</v>
      </c>
      <c r="C7" s="35">
        <v>6537</v>
      </c>
      <c r="D7" s="33"/>
    </row>
    <row r="8" spans="2:12" x14ac:dyDescent="0.25">
      <c r="B8" s="34">
        <v>2006</v>
      </c>
      <c r="C8" s="35">
        <v>6420</v>
      </c>
      <c r="D8" s="36">
        <v>-1.8</v>
      </c>
    </row>
    <row r="9" spans="2:12" x14ac:dyDescent="0.25">
      <c r="B9" s="34">
        <v>2007</v>
      </c>
      <c r="C9" s="35">
        <v>6285</v>
      </c>
      <c r="D9" s="36">
        <v>-2.1</v>
      </c>
    </row>
    <row r="10" spans="2:12" x14ac:dyDescent="0.25">
      <c r="B10" s="34">
        <v>2008</v>
      </c>
      <c r="C10" s="35">
        <v>6266</v>
      </c>
      <c r="D10" s="36">
        <v>-0.3</v>
      </c>
    </row>
    <row r="11" spans="2:12" x14ac:dyDescent="0.25">
      <c r="B11" s="34">
        <v>2009</v>
      </c>
      <c r="C11" s="35">
        <v>6149</v>
      </c>
      <c r="D11" s="36">
        <v>-1.9</v>
      </c>
    </row>
    <row r="12" spans="2:12" x14ac:dyDescent="0.25">
      <c r="B12" s="34">
        <v>2010</v>
      </c>
      <c r="C12" s="35">
        <v>5935</v>
      </c>
      <c r="D12" s="36">
        <v>-3.5</v>
      </c>
    </row>
    <row r="13" spans="2:12" x14ac:dyDescent="0.25">
      <c r="B13" s="34" t="s">
        <v>64</v>
      </c>
      <c r="C13" s="35">
        <v>5838</v>
      </c>
      <c r="D13" s="36">
        <v>-1.6</v>
      </c>
    </row>
    <row r="14" spans="2:12" x14ac:dyDescent="0.25">
      <c r="B14" s="34" t="s">
        <v>65</v>
      </c>
      <c r="C14" s="35">
        <v>5711</v>
      </c>
      <c r="D14" s="36">
        <v>-2.2000000000000002</v>
      </c>
    </row>
    <row r="15" spans="2:12" x14ac:dyDescent="0.25">
      <c r="B15" s="34" t="s">
        <v>66</v>
      </c>
      <c r="C15" s="35">
        <v>5596</v>
      </c>
      <c r="D15" s="36">
        <v>-2</v>
      </c>
    </row>
    <row r="16" spans="2:12" x14ac:dyDescent="0.25">
      <c r="B16" s="34" t="s">
        <v>67</v>
      </c>
      <c r="C16" s="35">
        <v>5478</v>
      </c>
      <c r="D16" s="36">
        <v>-2.1</v>
      </c>
    </row>
    <row r="17" spans="1:4" x14ac:dyDescent="0.25">
      <c r="B17" s="34" t="s">
        <v>68</v>
      </c>
      <c r="C17" s="35">
        <v>5359</v>
      </c>
      <c r="D17" s="36">
        <v>-2.2000000000000002</v>
      </c>
    </row>
    <row r="19" spans="1:4" x14ac:dyDescent="0.25">
      <c r="A19" s="37" t="s">
        <v>69</v>
      </c>
    </row>
  </sheetData>
  <pageMargins left="0.75" right="0.75" top="1" bottom="1" header="0.5" footer="0.5"/>
  <pageSetup orientation="portrait" horizontalDpi="4294967292" verticalDpi="429496729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showGridLines="0" workbookViewId="0"/>
  </sheetViews>
  <sheetFormatPr defaultColWidth="12.42578125" defaultRowHeight="15.75" x14ac:dyDescent="0.25"/>
  <cols>
    <col min="1" max="1" width="6.42578125" style="6" customWidth="1"/>
    <col min="2" max="2" width="24.5703125" style="6" customWidth="1"/>
    <col min="3" max="9" width="7.85546875" style="6" customWidth="1"/>
    <col min="10" max="16384" width="12.42578125" style="6"/>
  </cols>
  <sheetData>
    <row r="1" spans="1:13" x14ac:dyDescent="0.25">
      <c r="A1" s="38"/>
      <c r="C1" s="7"/>
      <c r="D1" s="10" t="s">
        <v>70</v>
      </c>
      <c r="F1" s="8"/>
      <c r="G1" s="8"/>
      <c r="H1" s="9"/>
      <c r="I1" s="9"/>
      <c r="J1" s="7"/>
      <c r="K1" s="8"/>
      <c r="L1" s="8"/>
      <c r="M1" s="11"/>
    </row>
    <row r="2" spans="1:13" x14ac:dyDescent="0.25">
      <c r="C2" s="7"/>
      <c r="D2" s="12" t="s">
        <v>3</v>
      </c>
      <c r="F2" s="8"/>
      <c r="G2" s="8"/>
      <c r="H2" s="9"/>
      <c r="I2" s="9"/>
      <c r="J2" s="7"/>
      <c r="K2" s="8"/>
      <c r="L2" s="8"/>
      <c r="M2" s="11"/>
    </row>
    <row r="3" spans="1:13" x14ac:dyDescent="0.25">
      <c r="C3" s="7"/>
      <c r="D3" s="10" t="s">
        <v>71</v>
      </c>
      <c r="F3" s="8"/>
      <c r="G3" s="8"/>
      <c r="H3" s="9"/>
      <c r="I3" s="9"/>
      <c r="J3" s="7"/>
      <c r="K3" s="8"/>
      <c r="L3" s="8"/>
      <c r="M3" s="11"/>
    </row>
    <row r="4" spans="1:13" ht="33.950000000000003" customHeight="1" x14ac:dyDescent="0.25"/>
    <row r="5" spans="1:13" s="38" customFormat="1" ht="16.5" customHeight="1" x14ac:dyDescent="0.2">
      <c r="C5" s="39"/>
      <c r="D5" s="40"/>
      <c r="E5" s="40"/>
      <c r="F5" s="41" t="s">
        <v>72</v>
      </c>
      <c r="G5" s="40"/>
      <c r="H5" s="40"/>
      <c r="I5" s="40"/>
    </row>
    <row r="6" spans="1:13" ht="15" customHeight="1" x14ac:dyDescent="0.25">
      <c r="B6" s="42"/>
      <c r="C6" s="43" t="s">
        <v>73</v>
      </c>
      <c r="D6" s="43" t="s">
        <v>74</v>
      </c>
      <c r="E6" s="43" t="s">
        <v>75</v>
      </c>
      <c r="F6" s="43" t="s">
        <v>76</v>
      </c>
      <c r="G6" s="43" t="s">
        <v>77</v>
      </c>
      <c r="H6" s="43" t="s">
        <v>78</v>
      </c>
      <c r="I6" s="43" t="s">
        <v>79</v>
      </c>
    </row>
    <row r="7" spans="1:13" ht="35.25" customHeight="1" x14ac:dyDescent="0.25">
      <c r="B7" s="44" t="s">
        <v>80</v>
      </c>
      <c r="C7" s="45">
        <v>0.22</v>
      </c>
      <c r="D7" s="45">
        <v>0.17</v>
      </c>
      <c r="E7" s="45">
        <v>0.26</v>
      </c>
      <c r="F7" s="45">
        <v>0.2</v>
      </c>
      <c r="G7" s="45">
        <v>0.22</v>
      </c>
      <c r="H7" s="45">
        <v>0.21</v>
      </c>
      <c r="I7" s="45">
        <v>0.24</v>
      </c>
    </row>
    <row r="8" spans="1:13" ht="76.5" customHeight="1" x14ac:dyDescent="0.25">
      <c r="B8" s="44" t="s">
        <v>81</v>
      </c>
      <c r="C8" s="45">
        <v>0.2</v>
      </c>
      <c r="D8" s="45">
        <v>0.26</v>
      </c>
      <c r="E8" s="45">
        <v>0.27</v>
      </c>
      <c r="F8" s="45">
        <v>0.21</v>
      </c>
      <c r="G8" s="45">
        <v>0.19</v>
      </c>
      <c r="H8" s="45">
        <v>0.15</v>
      </c>
      <c r="I8" s="45">
        <v>0.13</v>
      </c>
    </row>
    <row r="9" spans="1:13" x14ac:dyDescent="0.25">
      <c r="B9" s="34"/>
      <c r="C9" s="33"/>
      <c r="D9" s="46"/>
      <c r="E9" s="33"/>
      <c r="F9" s="33"/>
      <c r="G9" s="33"/>
      <c r="H9" s="33"/>
      <c r="I9" s="33"/>
    </row>
    <row r="10" spans="1:13" x14ac:dyDescent="0.25">
      <c r="B10" s="37" t="s">
        <v>82</v>
      </c>
    </row>
  </sheetData>
  <pageMargins left="0.75" right="0.75" top="1" bottom="1" header="0.5" footer="0.5"/>
  <pageSetup scale="70" orientation="landscape" horizontalDpi="4294967292" verticalDpi="429496729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2"/>
  <sheetViews>
    <sheetView showGridLines="0" workbookViewId="0"/>
  </sheetViews>
  <sheetFormatPr defaultColWidth="12.42578125" defaultRowHeight="15.75" x14ac:dyDescent="0.25"/>
  <cols>
    <col min="1" max="1" width="22.140625" style="6" customWidth="1"/>
    <col min="2" max="2" width="9.42578125" style="7" bestFit="1" customWidth="1"/>
    <col min="3" max="3" width="12" style="7" customWidth="1"/>
    <col min="4" max="4" width="9.85546875" style="8" customWidth="1"/>
    <col min="5" max="5" width="9.85546875" style="8" bestFit="1" customWidth="1"/>
    <col min="6" max="6" width="10.42578125" style="9" customWidth="1"/>
    <col min="7" max="8" width="9" style="8" customWidth="1"/>
    <col min="9" max="9" width="10.42578125" style="47" customWidth="1"/>
    <col min="10" max="11" width="12.42578125" style="8"/>
    <col min="12" max="12" width="12.42578125" style="11"/>
    <col min="13" max="16384" width="12.42578125" style="6"/>
  </cols>
  <sheetData>
    <row r="1" spans="1:12" x14ac:dyDescent="0.25">
      <c r="D1" s="10" t="s">
        <v>83</v>
      </c>
    </row>
    <row r="2" spans="1:12" x14ac:dyDescent="0.25">
      <c r="D2" s="12" t="s">
        <v>3</v>
      </c>
    </row>
    <row r="3" spans="1:12" x14ac:dyDescent="0.25">
      <c r="D3" s="10" t="s">
        <v>84</v>
      </c>
    </row>
    <row r="5" spans="1:12" s="52" customFormat="1" ht="26.25" x14ac:dyDescent="0.25">
      <c r="A5" s="48"/>
      <c r="B5" s="49" t="s">
        <v>85</v>
      </c>
      <c r="C5" s="49" t="s">
        <v>86</v>
      </c>
      <c r="D5" s="49" t="s">
        <v>87</v>
      </c>
      <c r="E5" s="49" t="s">
        <v>88</v>
      </c>
      <c r="F5" s="50" t="s">
        <v>89</v>
      </c>
      <c r="G5" s="49" t="s">
        <v>90</v>
      </c>
      <c r="H5" s="49" t="s">
        <v>91</v>
      </c>
      <c r="I5" s="51" t="s">
        <v>92</v>
      </c>
    </row>
    <row r="6" spans="1:12" ht="9.9499999999999993" customHeight="1" x14ac:dyDescent="0.25">
      <c r="A6" s="37"/>
      <c r="B6" s="53"/>
      <c r="C6" s="53"/>
      <c r="D6" s="53"/>
      <c r="E6" s="53"/>
      <c r="F6" s="54"/>
      <c r="G6" s="53"/>
      <c r="H6" s="53"/>
      <c r="I6" s="55"/>
      <c r="K6" s="6"/>
      <c r="L6" s="6"/>
    </row>
    <row r="7" spans="1:12" x14ac:dyDescent="0.25">
      <c r="A7" s="37" t="s">
        <v>93</v>
      </c>
      <c r="B7" s="53">
        <v>12.51</v>
      </c>
      <c r="C7" s="56">
        <v>38.32</v>
      </c>
      <c r="D7" s="57">
        <v>85.66</v>
      </c>
      <c r="E7" s="57">
        <v>234.64</v>
      </c>
      <c r="F7" s="58">
        <f>E7+C7*B7</f>
        <v>714.02319999999997</v>
      </c>
      <c r="G7" s="59">
        <v>1660</v>
      </c>
      <c r="H7" s="59">
        <v>204.26</v>
      </c>
      <c r="I7" s="55">
        <f>F7/H7</f>
        <v>3.4956584744932928</v>
      </c>
      <c r="K7" s="6"/>
      <c r="L7" s="6"/>
    </row>
    <row r="8" spans="1:12" x14ac:dyDescent="0.25">
      <c r="A8" s="37" t="s">
        <v>94</v>
      </c>
      <c r="B8" s="53">
        <v>56.8</v>
      </c>
      <c r="C8" s="56">
        <v>8.2200000000000006</v>
      </c>
      <c r="D8" s="57">
        <v>181.8</v>
      </c>
      <c r="E8" s="57">
        <v>101.06</v>
      </c>
      <c r="F8" s="58">
        <f>E8+C8*B8</f>
        <v>567.95600000000002</v>
      </c>
      <c r="G8" s="59">
        <v>983.6</v>
      </c>
      <c r="H8" s="59">
        <v>48.43</v>
      </c>
      <c r="I8" s="55">
        <f>F8/H8</f>
        <v>11.727359074953542</v>
      </c>
      <c r="K8" s="6"/>
      <c r="L8" s="6"/>
    </row>
    <row r="9" spans="1:12" x14ac:dyDescent="0.25">
      <c r="A9" s="37" t="s">
        <v>95</v>
      </c>
      <c r="B9" s="53">
        <v>48.28</v>
      </c>
      <c r="C9" s="56">
        <v>10.24</v>
      </c>
      <c r="D9" s="57">
        <v>7</v>
      </c>
      <c r="E9" s="57">
        <v>197.33</v>
      </c>
      <c r="F9" s="58">
        <f>E9+C9*B9</f>
        <v>691.71720000000005</v>
      </c>
      <c r="G9" s="59">
        <v>1050</v>
      </c>
      <c r="H9" s="59">
        <v>122.45</v>
      </c>
      <c r="I9" s="55">
        <f>F9/H9</f>
        <v>5.6489767251939567</v>
      </c>
      <c r="K9" s="6"/>
      <c r="L9" s="6"/>
    </row>
    <row r="10" spans="1:12" x14ac:dyDescent="0.25">
      <c r="A10" s="37" t="s">
        <v>96</v>
      </c>
      <c r="B10" s="53">
        <v>19.920000000000002</v>
      </c>
      <c r="C10" s="56">
        <v>9.73</v>
      </c>
      <c r="D10" s="57">
        <v>10.49</v>
      </c>
      <c r="E10" s="57">
        <v>0</v>
      </c>
      <c r="F10" s="58">
        <f>E10+C10*B10</f>
        <v>193.82160000000002</v>
      </c>
      <c r="G10" s="59">
        <v>453.3</v>
      </c>
      <c r="H10" s="59">
        <v>29.77</v>
      </c>
      <c r="I10" s="55">
        <f>F10/H10</f>
        <v>6.5106348673160905</v>
      </c>
      <c r="K10" s="6"/>
      <c r="L10" s="6"/>
    </row>
    <row r="11" spans="1:12" x14ac:dyDescent="0.25">
      <c r="A11" s="37" t="s">
        <v>97</v>
      </c>
      <c r="B11" s="53">
        <v>22.76</v>
      </c>
      <c r="C11" s="56">
        <v>50.93</v>
      </c>
      <c r="D11" s="57">
        <v>30.69</v>
      </c>
      <c r="E11" s="57">
        <v>741.71</v>
      </c>
      <c r="F11" s="58">
        <f>E11+C11*B11</f>
        <v>1900.8768</v>
      </c>
      <c r="G11" s="59">
        <v>1420</v>
      </c>
      <c r="H11" s="59">
        <v>359.21</v>
      </c>
      <c r="I11" s="55">
        <f>F11/H11</f>
        <v>5.2918259513933359</v>
      </c>
      <c r="K11" s="6"/>
      <c r="L11" s="6"/>
    </row>
    <row r="12" spans="1:12" x14ac:dyDescent="0.25">
      <c r="A12" s="37" t="s">
        <v>98</v>
      </c>
      <c r="B12" s="60" t="s">
        <v>99</v>
      </c>
      <c r="C12" s="61" t="s">
        <v>99</v>
      </c>
      <c r="D12" s="62" t="s">
        <v>99</v>
      </c>
      <c r="E12" s="62" t="s">
        <v>99</v>
      </c>
      <c r="F12" s="63" t="s">
        <v>99</v>
      </c>
      <c r="G12" s="59">
        <v>4100</v>
      </c>
      <c r="H12" s="63" t="s">
        <v>99</v>
      </c>
      <c r="I12" s="55" t="s">
        <v>99</v>
      </c>
      <c r="K12" s="6"/>
      <c r="L12" s="6"/>
    </row>
    <row r="13" spans="1:12" x14ac:dyDescent="0.25">
      <c r="A13" s="37" t="s">
        <v>100</v>
      </c>
      <c r="B13" s="53">
        <v>69.34</v>
      </c>
      <c r="C13" s="56">
        <v>27.26</v>
      </c>
      <c r="D13" s="57">
        <v>162.38</v>
      </c>
      <c r="E13" s="57">
        <v>0</v>
      </c>
      <c r="F13" s="58">
        <f>E13+C13*B13</f>
        <v>1890.2084000000002</v>
      </c>
      <c r="G13" s="59">
        <v>1090</v>
      </c>
      <c r="H13" s="59">
        <v>155.52000000000001</v>
      </c>
      <c r="I13" s="55">
        <f>F13/H13</f>
        <v>12.15411779835391</v>
      </c>
      <c r="K13" s="6"/>
      <c r="L13" s="6"/>
    </row>
    <row r="14" spans="1:12" x14ac:dyDescent="0.25">
      <c r="A14" s="37" t="s">
        <v>101</v>
      </c>
      <c r="B14" s="53">
        <v>32.65</v>
      </c>
      <c r="C14" s="56">
        <v>44.79</v>
      </c>
      <c r="D14" s="57">
        <v>26.12</v>
      </c>
      <c r="E14" s="57">
        <v>250</v>
      </c>
      <c r="F14" s="58">
        <f>E14+C14*B14</f>
        <v>1712.3934999999999</v>
      </c>
      <c r="G14" s="59">
        <v>1350</v>
      </c>
      <c r="H14" s="59">
        <v>239.96</v>
      </c>
      <c r="I14" s="55">
        <f>F14/H14</f>
        <v>7.1361622770461741</v>
      </c>
      <c r="K14" s="6"/>
      <c r="L14" s="6"/>
    </row>
    <row r="15" spans="1:12" x14ac:dyDescent="0.25">
      <c r="A15" s="37" t="s">
        <v>102</v>
      </c>
      <c r="B15" s="53">
        <v>29.97</v>
      </c>
      <c r="C15" s="56">
        <v>31.05</v>
      </c>
      <c r="D15" s="57">
        <v>114</v>
      </c>
      <c r="E15" s="57">
        <v>214.5</v>
      </c>
      <c r="F15" s="58">
        <f>E15+C15*B15</f>
        <v>1145.0684999999999</v>
      </c>
      <c r="G15" s="59">
        <v>1950</v>
      </c>
      <c r="H15" s="59">
        <v>189.3</v>
      </c>
      <c r="I15" s="55">
        <f>F15/H15</f>
        <v>6.0489619651347057</v>
      </c>
      <c r="K15" s="6"/>
      <c r="L15" s="6"/>
    </row>
    <row r="16" spans="1:12" x14ac:dyDescent="0.25">
      <c r="A16" s="37"/>
      <c r="B16" s="64"/>
      <c r="C16" s="64"/>
      <c r="D16" s="65"/>
      <c r="E16" s="65"/>
      <c r="F16" s="54"/>
      <c r="G16" s="65"/>
      <c r="H16" s="65"/>
      <c r="I16" s="55"/>
      <c r="K16" s="6"/>
      <c r="L16" s="6"/>
    </row>
    <row r="17" spans="1:12" ht="26.25" x14ac:dyDescent="0.25">
      <c r="A17" s="37"/>
      <c r="B17" s="66" t="s">
        <v>103</v>
      </c>
      <c r="C17" s="66" t="s">
        <v>104</v>
      </c>
      <c r="D17" s="67" t="s">
        <v>105</v>
      </c>
      <c r="E17" s="68" t="s">
        <v>106</v>
      </c>
      <c r="F17" s="69"/>
      <c r="G17" s="70"/>
      <c r="H17" s="69"/>
      <c r="I17" s="55"/>
      <c r="K17" s="11"/>
      <c r="L17" s="6"/>
    </row>
    <row r="18" spans="1:12" x14ac:dyDescent="0.25">
      <c r="A18" s="37"/>
      <c r="B18" s="69"/>
      <c r="C18" s="69"/>
      <c r="D18" s="64"/>
      <c r="E18" s="71"/>
      <c r="F18" s="69"/>
      <c r="G18" s="70"/>
      <c r="H18" s="69"/>
      <c r="I18" s="55"/>
      <c r="K18" s="11"/>
      <c r="L18" s="6"/>
    </row>
    <row r="19" spans="1:12" x14ac:dyDescent="0.25">
      <c r="A19" s="37" t="s">
        <v>93</v>
      </c>
      <c r="B19" s="69">
        <v>6.6699999999999995E-2</v>
      </c>
      <c r="C19" s="69">
        <v>0.11210000000000001</v>
      </c>
      <c r="D19" s="64">
        <v>1.63</v>
      </c>
      <c r="E19" s="71" t="s">
        <v>107</v>
      </c>
      <c r="F19" s="69"/>
      <c r="G19" s="70"/>
      <c r="H19" s="69"/>
      <c r="I19" s="55"/>
      <c r="K19" s="11"/>
      <c r="L19" s="6"/>
    </row>
    <row r="20" spans="1:12" x14ac:dyDescent="0.25">
      <c r="A20" s="37" t="s">
        <v>94</v>
      </c>
      <c r="B20" s="69">
        <v>4.4299999999999999E-2</v>
      </c>
      <c r="C20" s="69">
        <v>8.8700000000000001E-2</v>
      </c>
      <c r="D20" s="64">
        <v>1.6</v>
      </c>
      <c r="E20" s="71" t="s">
        <v>108</v>
      </c>
      <c r="F20" s="69"/>
      <c r="G20" s="70"/>
      <c r="H20" s="69"/>
      <c r="I20" s="55"/>
      <c r="K20" s="11"/>
      <c r="L20" s="6"/>
    </row>
    <row r="21" spans="1:12" x14ac:dyDescent="0.25">
      <c r="A21" s="37" t="s">
        <v>95</v>
      </c>
      <c r="B21" s="69">
        <v>4.5100000000000001E-2</v>
      </c>
      <c r="C21" s="69">
        <v>9.98E-2</v>
      </c>
      <c r="D21" s="64">
        <v>1.45</v>
      </c>
      <c r="E21" s="71" t="s">
        <v>109</v>
      </c>
      <c r="F21" s="69"/>
      <c r="G21" s="70"/>
      <c r="H21" s="69"/>
      <c r="I21" s="55"/>
      <c r="K21" s="11"/>
      <c r="L21" s="6"/>
    </row>
    <row r="22" spans="1:12" x14ac:dyDescent="0.25">
      <c r="A22" s="37" t="s">
        <v>96</v>
      </c>
      <c r="B22" s="69">
        <v>3.7100000000000001E-2</v>
      </c>
      <c r="C22" s="69">
        <v>1.9699999999999999E-2</v>
      </c>
      <c r="D22" s="64">
        <v>1.36</v>
      </c>
      <c r="E22" s="71"/>
      <c r="F22" s="69"/>
      <c r="G22" s="70"/>
      <c r="H22" s="69"/>
      <c r="I22" s="55"/>
      <c r="K22" s="11"/>
      <c r="L22" s="6"/>
    </row>
    <row r="23" spans="1:12" x14ac:dyDescent="0.25">
      <c r="A23" s="37" t="s">
        <v>97</v>
      </c>
      <c r="B23" s="69">
        <v>0.13250000000000001</v>
      </c>
      <c r="C23" s="69">
        <v>0.54679999999999995</v>
      </c>
      <c r="D23" s="64">
        <v>1.85</v>
      </c>
      <c r="E23" s="71" t="s">
        <v>108</v>
      </c>
      <c r="F23" s="69"/>
      <c r="G23" s="70"/>
      <c r="H23" s="69"/>
      <c r="I23" s="55"/>
      <c r="K23" s="11"/>
      <c r="L23" s="6"/>
    </row>
    <row r="24" spans="1:12" x14ac:dyDescent="0.25">
      <c r="A24" s="37" t="s">
        <v>98</v>
      </c>
      <c r="B24" s="72" t="s">
        <v>99</v>
      </c>
      <c r="C24" s="72" t="s">
        <v>99</v>
      </c>
      <c r="D24" s="72" t="s">
        <v>99</v>
      </c>
      <c r="E24" s="71"/>
      <c r="F24" s="69"/>
      <c r="G24" s="70"/>
      <c r="H24" s="69"/>
      <c r="I24" s="55"/>
      <c r="K24" s="11"/>
      <c r="L24" s="6"/>
    </row>
    <row r="25" spans="1:12" x14ac:dyDescent="0.25">
      <c r="A25" s="37" t="s">
        <v>100</v>
      </c>
      <c r="B25" s="69">
        <v>0.1366</v>
      </c>
      <c r="C25" s="69">
        <v>0.1923</v>
      </c>
      <c r="D25" s="64">
        <v>0.42</v>
      </c>
      <c r="E25" s="71"/>
      <c r="F25" s="69"/>
      <c r="G25" s="70"/>
      <c r="H25" s="69"/>
      <c r="I25" s="55"/>
      <c r="K25" s="11"/>
      <c r="L25" s="6"/>
    </row>
    <row r="26" spans="1:12" x14ac:dyDescent="0.25">
      <c r="A26" s="37" t="s">
        <v>101</v>
      </c>
      <c r="B26" s="69">
        <v>7.0699999999999999E-2</v>
      </c>
      <c r="C26" s="69">
        <v>0.1535</v>
      </c>
      <c r="D26" s="64">
        <v>1.75</v>
      </c>
      <c r="E26" s="71" t="s">
        <v>109</v>
      </c>
      <c r="F26" s="69"/>
      <c r="G26" s="70"/>
      <c r="H26" s="69"/>
      <c r="I26" s="55"/>
      <c r="K26" s="11"/>
      <c r="L26" s="6"/>
    </row>
    <row r="27" spans="1:12" x14ac:dyDescent="0.25">
      <c r="A27" s="37" t="s">
        <v>102</v>
      </c>
      <c r="B27" s="69">
        <v>0.06</v>
      </c>
      <c r="C27" s="69">
        <v>7.7499999999999999E-2</v>
      </c>
      <c r="D27" s="64">
        <v>1.04</v>
      </c>
      <c r="E27" s="71" t="s">
        <v>110</v>
      </c>
      <c r="F27" s="69"/>
      <c r="G27" s="70"/>
      <c r="H27" s="69"/>
      <c r="I27" s="55"/>
      <c r="K27" s="11"/>
      <c r="L27" s="6"/>
    </row>
    <row r="28" spans="1:12" x14ac:dyDescent="0.25">
      <c r="A28" s="37"/>
      <c r="B28" s="64"/>
      <c r="C28" s="64"/>
      <c r="D28" s="65"/>
      <c r="E28" s="70"/>
      <c r="F28" s="69"/>
      <c r="G28" s="70"/>
      <c r="H28" s="65"/>
      <c r="I28" s="55"/>
    </row>
    <row r="29" spans="1:12" x14ac:dyDescent="0.25">
      <c r="A29" s="37" t="s">
        <v>164</v>
      </c>
      <c r="B29" s="64"/>
      <c r="C29" s="64"/>
      <c r="D29" s="65"/>
      <c r="E29" s="70"/>
      <c r="F29" s="69"/>
      <c r="G29" s="70"/>
      <c r="H29" s="65"/>
      <c r="I29" s="55"/>
    </row>
    <row r="30" spans="1:12" x14ac:dyDescent="0.25">
      <c r="A30" s="37" t="s">
        <v>111</v>
      </c>
      <c r="B30" s="64"/>
      <c r="C30" s="64"/>
      <c r="D30" s="65"/>
      <c r="E30" s="70"/>
      <c r="F30" s="69"/>
      <c r="G30" s="70"/>
      <c r="H30" s="65"/>
      <c r="I30" s="55"/>
    </row>
    <row r="31" spans="1:12" x14ac:dyDescent="0.25">
      <c r="A31" s="37"/>
      <c r="B31" s="64"/>
      <c r="C31" s="64"/>
      <c r="D31" s="65"/>
      <c r="E31" s="70"/>
      <c r="F31" s="69"/>
      <c r="G31" s="70"/>
      <c r="H31" s="65"/>
      <c r="I31" s="55"/>
    </row>
    <row r="32" spans="1:12" x14ac:dyDescent="0.25">
      <c r="A32" s="37" t="s">
        <v>112</v>
      </c>
      <c r="B32" s="64"/>
      <c r="C32" s="64"/>
      <c r="D32" s="65"/>
      <c r="E32" s="65"/>
      <c r="F32" s="69"/>
      <c r="G32" s="65"/>
      <c r="H32" s="65"/>
      <c r="I32" s="55"/>
    </row>
  </sheetData>
  <pageMargins left="0.75" right="0.75" top="1" bottom="1" header="0.5" footer="0.5"/>
  <pageSetup scale="88" orientation="landscape" horizontalDpi="4294967292" verticalDpi="429496729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showGridLines="0" workbookViewId="0"/>
  </sheetViews>
  <sheetFormatPr defaultColWidth="12.42578125" defaultRowHeight="15.75" x14ac:dyDescent="0.25"/>
  <cols>
    <col min="1" max="1" width="22.85546875" style="6" customWidth="1"/>
    <col min="2" max="2" width="59" style="74" customWidth="1"/>
    <col min="3" max="16384" width="12.42578125" style="6"/>
  </cols>
  <sheetData>
    <row r="1" spans="1:12" x14ac:dyDescent="0.25">
      <c r="B1" s="10" t="s">
        <v>113</v>
      </c>
      <c r="C1" s="7"/>
      <c r="D1" s="8"/>
      <c r="E1" s="8"/>
      <c r="F1" s="8"/>
      <c r="G1" s="8"/>
      <c r="H1" s="9"/>
      <c r="I1" s="7"/>
      <c r="J1" s="8"/>
      <c r="K1" s="8"/>
      <c r="L1" s="11"/>
    </row>
    <row r="2" spans="1:12" x14ac:dyDescent="0.25">
      <c r="B2" s="12" t="s">
        <v>3</v>
      </c>
      <c r="C2" s="7"/>
      <c r="D2" s="8"/>
      <c r="E2" s="8"/>
      <c r="F2" s="8"/>
      <c r="G2" s="8"/>
      <c r="H2" s="9"/>
      <c r="I2" s="7"/>
      <c r="J2" s="8"/>
      <c r="K2" s="8"/>
      <c r="L2" s="11"/>
    </row>
    <row r="3" spans="1:12" x14ac:dyDescent="0.25">
      <c r="B3" s="10" t="s">
        <v>114</v>
      </c>
      <c r="C3" s="7"/>
      <c r="D3" s="8"/>
      <c r="E3" s="8"/>
      <c r="F3" s="8"/>
      <c r="G3" s="8"/>
      <c r="H3" s="9"/>
      <c r="I3" s="7"/>
      <c r="J3" s="8"/>
      <c r="K3" s="8"/>
      <c r="L3" s="11"/>
    </row>
    <row r="4" spans="1:12" x14ac:dyDescent="0.25">
      <c r="B4" s="73"/>
      <c r="C4" s="7"/>
      <c r="D4" s="8"/>
      <c r="E4" s="8"/>
      <c r="F4" s="8"/>
      <c r="G4" s="8"/>
      <c r="H4" s="9"/>
      <c r="I4" s="7"/>
      <c r="J4" s="8"/>
      <c r="K4" s="8"/>
      <c r="L4" s="11"/>
    </row>
    <row r="5" spans="1:12" x14ac:dyDescent="0.25">
      <c r="C5" s="7"/>
      <c r="D5" s="8"/>
      <c r="E5" s="8"/>
      <c r="F5" s="8"/>
      <c r="G5" s="8"/>
      <c r="H5" s="9"/>
      <c r="I5" s="7"/>
      <c r="J5" s="8"/>
      <c r="K5" s="8"/>
      <c r="L5" s="11"/>
    </row>
    <row r="6" spans="1:12" ht="9" customHeight="1" x14ac:dyDescent="0.25">
      <c r="C6" s="7"/>
      <c r="D6" s="8"/>
      <c r="E6" s="8"/>
      <c r="F6" s="8"/>
      <c r="G6" s="8"/>
      <c r="H6" s="9"/>
      <c r="I6" s="7"/>
      <c r="J6" s="8"/>
      <c r="K6" s="8"/>
      <c r="L6" s="11"/>
    </row>
    <row r="7" spans="1:12" ht="31.5" x14ac:dyDescent="0.25">
      <c r="A7" s="75" t="s">
        <v>94</v>
      </c>
      <c r="B7" s="76" t="s">
        <v>115</v>
      </c>
    </row>
    <row r="8" spans="1:12" ht="47.25" x14ac:dyDescent="0.25">
      <c r="A8" s="75" t="s">
        <v>95</v>
      </c>
      <c r="B8" s="76" t="s">
        <v>116</v>
      </c>
    </row>
    <row r="9" spans="1:12" ht="47.25" x14ac:dyDescent="0.25">
      <c r="A9" s="75" t="s">
        <v>96</v>
      </c>
      <c r="B9" s="76" t="s">
        <v>117</v>
      </c>
    </row>
    <row r="10" spans="1:12" ht="47.25" x14ac:dyDescent="0.25">
      <c r="A10" s="75" t="s">
        <v>97</v>
      </c>
      <c r="B10" s="76" t="s">
        <v>118</v>
      </c>
    </row>
    <row r="11" spans="1:12" ht="31.5" x14ac:dyDescent="0.25">
      <c r="A11" s="75" t="s">
        <v>100</v>
      </c>
      <c r="B11" s="76" t="s">
        <v>119</v>
      </c>
    </row>
    <row r="12" spans="1:12" ht="47.25" x14ac:dyDescent="0.25">
      <c r="A12" s="75" t="s">
        <v>101</v>
      </c>
      <c r="B12" s="76" t="s">
        <v>120</v>
      </c>
    </row>
    <row r="13" spans="1:12" ht="31.5" x14ac:dyDescent="0.25">
      <c r="A13" s="75" t="s">
        <v>102</v>
      </c>
      <c r="B13" s="76" t="s">
        <v>121</v>
      </c>
    </row>
    <row r="14" spans="1:12" x14ac:dyDescent="0.25">
      <c r="B14" s="77"/>
    </row>
    <row r="15" spans="1:12" x14ac:dyDescent="0.25">
      <c r="A15" s="37" t="s">
        <v>122</v>
      </c>
    </row>
  </sheetData>
  <pageMargins left="0.75" right="0.75" top="1" bottom="1" header="0.5" footer="0.5"/>
  <pageSetup orientation="portrait" horizontalDpi="4294967292" verticalDpi="429496729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showGridLines="0" workbookViewId="0"/>
  </sheetViews>
  <sheetFormatPr defaultColWidth="12.42578125" defaultRowHeight="15.75" x14ac:dyDescent="0.25"/>
  <cols>
    <col min="1" max="1" width="20.42578125" style="6" customWidth="1"/>
    <col min="2" max="7" width="8.5703125" style="6" customWidth="1"/>
    <col min="8" max="8" width="9.140625" style="6" customWidth="1"/>
    <col min="9" max="16384" width="12.42578125" style="6"/>
  </cols>
  <sheetData>
    <row r="1" spans="1:8" x14ac:dyDescent="0.25">
      <c r="D1" s="10" t="s">
        <v>123</v>
      </c>
    </row>
    <row r="2" spans="1:8" x14ac:dyDescent="0.25">
      <c r="D2" s="12" t="s">
        <v>3</v>
      </c>
    </row>
    <row r="3" spans="1:8" x14ac:dyDescent="0.25">
      <c r="D3" s="10" t="s">
        <v>124</v>
      </c>
    </row>
    <row r="5" spans="1:8" x14ac:dyDescent="0.25">
      <c r="B5" s="6">
        <v>2005</v>
      </c>
      <c r="C5" s="6">
        <v>2006</v>
      </c>
      <c r="D5" s="6">
        <v>2007</v>
      </c>
      <c r="E5" s="6">
        <v>2008</v>
      </c>
      <c r="F5" s="6">
        <v>2009</v>
      </c>
      <c r="G5" s="6">
        <v>2010</v>
      </c>
      <c r="H5" s="6">
        <v>2011</v>
      </c>
    </row>
    <row r="6" spans="1:8" x14ac:dyDescent="0.25">
      <c r="A6" s="6" t="s">
        <v>125</v>
      </c>
      <c r="B6" s="9">
        <v>2.0799999999999998E-3</v>
      </c>
      <c r="C6" s="9">
        <v>-6.9589999999999999E-2</v>
      </c>
      <c r="D6" s="9">
        <v>-7.9100000000000004E-3</v>
      </c>
      <c r="E6" s="9">
        <v>-4.87E-2</v>
      </c>
      <c r="F6" s="9">
        <v>-2.92E-2</v>
      </c>
      <c r="G6" s="9">
        <v>-2.3800000000000002E-2</v>
      </c>
      <c r="H6" s="9">
        <v>7.492E-2</v>
      </c>
    </row>
    <row r="7" spans="1:8" x14ac:dyDescent="0.25">
      <c r="A7" s="6" t="s">
        <v>126</v>
      </c>
      <c r="B7" s="9">
        <v>8.1879999999999994E-2</v>
      </c>
      <c r="C7" s="9">
        <v>2.2239999999999999E-2</v>
      </c>
      <c r="D7" s="9">
        <v>4.727E-2</v>
      </c>
      <c r="E7" s="9">
        <v>-5.3E-3</v>
      </c>
      <c r="F7" s="9">
        <v>6.3299999999999995E-2</v>
      </c>
      <c r="G7" s="9">
        <v>8.9149999999999993E-2</v>
      </c>
      <c r="H7" s="9">
        <v>8.9899999999999994E-2</v>
      </c>
    </row>
    <row r="30" spans="1:1" x14ac:dyDescent="0.25">
      <c r="A30" s="6" t="s">
        <v>39</v>
      </c>
    </row>
    <row r="31" spans="1:1" x14ac:dyDescent="0.25">
      <c r="A31" s="6" t="s">
        <v>127</v>
      </c>
    </row>
  </sheetData>
  <pageMargins left="0.75" right="0.75" top="1" bottom="1" header="0.5" footer="0.5"/>
  <pageSetup orientation="landscape" horizontalDpi="4294967292" verticalDpi="429496729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Mode xmlns="3280b98c-2d7e-449d-b713-5a352c511315">2</Mode>
    <Content_x0020_Type xmlns="3280b98c-2d7e-449d-b713-5a352c511315">9</Content_x0020_Type>
    <Product_x0020_Type xmlns="3280b98c-2d7e-449d-b713-5a352c511315" xsi:nil="true"/>
    <Content_x0020_Name xmlns="3280b98c-2d7e-449d-b713-5a352c511315">8769</Content_x0020_Name>
    <Workflow_x0020_Instance_x0020_Name xmlns="3280b98c-2d7e-449d-b713-5a352c511315">2477</Workflow_x0020_Instance_x0020_Name>
    <Target_x0020_Audiences xmlns="3280b98c-2d7e-449d-b713-5a352c511315" xsi:nil="true"/>
    <Faculty_x0020_Sponsor xmlns="3280b98c-2d7e-449d-b713-5a352c511315">
      <UserInfo>
        <DisplayName>Schill, Michael J.</DisplayName>
        <AccountId>112</AccountId>
        <AccountType/>
      </UserInfo>
    </Faculty_x0020_Sponsor>
    <Reviewer xmlns="3280b98c-2d7e-449d-b713-5a352c511315">
      <UserInfo>
        <DisplayName>Schill, Michael J.</DisplayName>
        <AccountId>112</AccountId>
        <AccountType/>
      </UserInfo>
    </Reviewer>
    <Comments xmlns="3280b98c-2d7e-449d-b713-5a352c511315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CE423D29324CE4C81F8A9ED93508B14" ma:contentTypeVersion="20" ma:contentTypeDescription="Create a new document." ma:contentTypeScope="" ma:versionID="86bcd07dd7887262605823f1c04d73ba">
  <xsd:schema xmlns:xsd="http://www.w3.org/2001/XMLSchema" xmlns:xs="http://www.w3.org/2001/XMLSchema" xmlns:p="http://schemas.microsoft.com/office/2006/metadata/properties" xmlns:ns2="3280b98c-2d7e-449d-b713-5a352c511315" targetNamespace="http://schemas.microsoft.com/office/2006/metadata/properties" ma:root="true" ma:fieldsID="b63e78a39b42928810968ce9a38bdfa0" ns2:_="">
    <xsd:import namespace="3280b98c-2d7e-449d-b713-5a352c511315"/>
    <xsd:element name="properties">
      <xsd:complexType>
        <xsd:sequence>
          <xsd:element name="documentManagement">
            <xsd:complexType>
              <xsd:all>
                <xsd:element ref="ns2:Content_x0020_Name"/>
                <xsd:element ref="ns2:Workflow_x0020_Instance_x0020_Name" minOccurs="0"/>
                <xsd:element ref="ns2:Workflow_x0020_Instance_x0020_Name_x003a_ID" minOccurs="0"/>
                <xsd:element ref="ns2:Content_x0020_Name_x003a_ID" minOccurs="0"/>
                <xsd:element ref="ns2:Product_x0020_Type" minOccurs="0"/>
                <xsd:element ref="ns2:Content_x0020_Name_x003a_Title" minOccurs="0"/>
                <xsd:element ref="ns2:Comments" minOccurs="0"/>
                <xsd:element ref="ns2:Target_x0020_Audiences" minOccurs="0"/>
                <xsd:element ref="ns2:Faculty_x0020_Sponsor" minOccurs="0"/>
                <xsd:element ref="ns2:Reviewer" minOccurs="0"/>
                <xsd:element ref="ns2:Mode" minOccurs="0"/>
                <xsd:element ref="ns2:Content_x0020_Typ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80b98c-2d7e-449d-b713-5a352c511315" elementFormDefault="qualified">
    <xsd:import namespace="http://schemas.microsoft.com/office/2006/documentManagement/types"/>
    <xsd:import namespace="http://schemas.microsoft.com/office/infopath/2007/PartnerControls"/>
    <xsd:element name="Content_x0020_Name" ma:index="8" ma:displayName="Content Name" ma:indexed="true" ma:list="{2a1dccef-5bbd-4239-9d2c-9dab3c3bdaeb}" ma:internalName="Content_x0020_Name" ma:readOnly="false" ma:showField="Title">
      <xsd:simpleType>
        <xsd:restriction base="dms:Lookup"/>
      </xsd:simpleType>
    </xsd:element>
    <xsd:element name="Workflow_x0020_Instance_x0020_Name" ma:index="9" nillable="true" ma:displayName="Workflow Instance Name" ma:list="{a3cd38c8-60df-4dc0-a0b2-c311c937c69e}" ma:internalName="Workflow_x0020_Instance_x0020_Name" ma:showField="Title">
      <xsd:simpleType>
        <xsd:restriction base="dms:Lookup"/>
      </xsd:simpleType>
    </xsd:element>
    <xsd:element name="Workflow_x0020_Instance_x0020_Name_x003a_ID" ma:index="10" nillable="true" ma:displayName="Workflow Instance Name:ID" ma:list="{a3cd38c8-60df-4dc0-a0b2-c311c937c69e}" ma:internalName="Workflow_x0020_Instance_x0020_Name_x003a_ID" ma:readOnly="true" ma:showField="ID" ma:web="d314d7ef-47d2-49ec-98a2-beb62148fffe">
      <xsd:simpleType>
        <xsd:restriction base="dms:Lookup"/>
      </xsd:simpleType>
    </xsd:element>
    <xsd:element name="Content_x0020_Name_x003a_ID" ma:index="11" nillable="true" ma:displayName="Content Name:ID" ma:list="{2a1dccef-5bbd-4239-9d2c-9dab3c3bdaeb}" ma:internalName="Content_x0020_Name_x003a_ID" ma:readOnly="true" ma:showField="ID" ma:web="d314d7ef-47d2-49ec-98a2-beb62148fffe">
      <xsd:simpleType>
        <xsd:restriction base="dms:Lookup"/>
      </xsd:simpleType>
    </xsd:element>
    <xsd:element name="Product_x0020_Type" ma:index="12" nillable="true" ma:displayName="Product Type" ma:list="{b8add45d-a9e3-4b61-9172-dff46669a501}" ma:internalName="Product_x0020_Type" ma:showField="Title">
      <xsd:simpleType>
        <xsd:restriction base="dms:Lookup"/>
      </xsd:simpleType>
    </xsd:element>
    <xsd:element name="Content_x0020_Name_x003a_Title" ma:index="13" nillable="true" ma:displayName="Content Name:Title" ma:list="{2a1dccef-5bbd-4239-9d2c-9dab3c3bdaeb}" ma:internalName="Content_x0020_Name_x003a_Title" ma:readOnly="true" ma:showField="Title0" ma:web="d314d7ef-47d2-49ec-98a2-beb62148fffe">
      <xsd:simpleType>
        <xsd:restriction base="dms:Lookup"/>
      </xsd:simpleType>
    </xsd:element>
    <xsd:element name="Comments" ma:index="14" nillable="true" ma:displayName="Comments" ma:internalName="Comments">
      <xsd:simpleType>
        <xsd:restriction base="dms:Note">
          <xsd:maxLength value="255"/>
        </xsd:restriction>
      </xsd:simpleType>
    </xsd:element>
    <xsd:element name="Target_x0020_Audiences" ma:index="15" nillable="true" ma:displayName="Target Audiences" ma:internalName="Target_x0020_Audiences">
      <xsd:simpleType>
        <xsd:restriction base="dms:Unknown"/>
      </xsd:simpleType>
    </xsd:element>
    <xsd:element name="Faculty_x0020_Sponsor" ma:index="16" nillable="true" ma:displayName="Faculty Sponsor" ma:list="UserInfo" ma:SharePointGroup="0" ma:internalName="Faculty_x0020_Sponsor" ma:showField="Titl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Reviewer" ma:index="17" nillable="true" ma:displayName="Reviewer" ma:list="UserInfo" ma:SharePointGroup="0" ma:internalName="Reviewer" ma:showField="Titl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ode" ma:index="18" nillable="true" ma:displayName="Mode" ma:internalName="Mode">
      <xsd:simpleType>
        <xsd:restriction base="dms:Text">
          <xsd:maxLength value="255"/>
        </xsd:restriction>
      </xsd:simpleType>
    </xsd:element>
    <xsd:element name="Content_x0020_Type" ma:index="20" nillable="true" ma:displayName="Content Type" ma:list="{766e563b-7587-40d5-a39c-32c550c72680}" ma:internalName="Content_x0020_Type" ma:showField="Title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65CB57E-EDC9-43BA-957C-F380B6132EA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C5E607A-11E4-4A40-BCDB-9CC3CB467A16}">
  <ds:schemaRefs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3280b98c-2d7e-449d-b713-5a352c511315"/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422DE717-8743-472F-BC82-7C8E53B465C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280b98c-2d7e-449d-b713-5a352c51131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7</vt:i4>
      </vt:variant>
    </vt:vector>
  </HeadingPairs>
  <TitlesOfParts>
    <vt:vector size="18" baseType="lpstr">
      <vt:lpstr>Title Page</vt:lpstr>
      <vt:lpstr>Exh 1</vt:lpstr>
      <vt:lpstr>Exh 2</vt:lpstr>
      <vt:lpstr>Exh 3</vt:lpstr>
      <vt:lpstr>Exh 4</vt:lpstr>
      <vt:lpstr>Exh 5</vt:lpstr>
      <vt:lpstr>Exh 6</vt:lpstr>
      <vt:lpstr>Exh 6 (Continued)</vt:lpstr>
      <vt:lpstr>Exh 7</vt:lpstr>
      <vt:lpstr>Exh 8</vt:lpstr>
      <vt:lpstr>Exh 9</vt:lpstr>
      <vt:lpstr>'Exh 5'!figure_566017_10</vt:lpstr>
      <vt:lpstr>'Exh 5'!figure_566017_6</vt:lpstr>
      <vt:lpstr>'Exh 5'!figure_566017_7</vt:lpstr>
      <vt:lpstr>'Exh 5'!figure_566017_8</vt:lpstr>
      <vt:lpstr>'Exh 5'!figure_566017_9</vt:lpstr>
      <vt:lpstr>'Exh 5'!figure_566018_11</vt:lpstr>
      <vt:lpstr>'Exh 4'!figure2</vt:lpstr>
    </vt:vector>
  </TitlesOfParts>
  <Company>Darden Graduate Business School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American Greetings (SPREADSHEET)</dc:title>
  <dc:subject/>
  <dc:creator>Donald Stevenson</dc:creator>
  <cp:keywords/>
  <dc:description/>
  <cp:lastModifiedBy>Alston, Sherry</cp:lastModifiedBy>
  <dcterms:created xsi:type="dcterms:W3CDTF">2008-08-28T15:02:43Z</dcterms:created>
  <dcterms:modified xsi:type="dcterms:W3CDTF">2016-02-12T15:51:30Z</dcterms:modified>
  <cp:category/>
  <cp:contentStatus>Final</cp:contentStatus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CFileType">
    <vt:lpwstr>Supplemental File</vt:lpwstr>
  </property>
  <property fmtid="{D5CDD505-2E9C-101B-9397-08002B2CF9AE}" pid="3" name="Owner">
    <vt:lpwstr>29</vt:lpwstr>
  </property>
  <property fmtid="{D5CDD505-2E9C-101B-9397-08002B2CF9AE}" pid="4" name="SubjectArea">
    <vt:lpwstr>Finance</vt:lpwstr>
  </property>
  <property fmtid="{D5CDD505-2E9C-101B-9397-08002B2CF9AE}" pid="5" name="FileGUID">
    <vt:lpwstr>49a4bc95-cd3e-4aaa-b16b-6655336d993c</vt:lpwstr>
  </property>
  <property fmtid="{D5CDD505-2E9C-101B-9397-08002B2CF9AE}" pid="6" name="VersionModifier">
    <vt:lpwstr>148</vt:lpwstr>
  </property>
  <property fmtid="{D5CDD505-2E9C-101B-9397-08002B2CF9AE}" pid="7" name="MetadataLibrary">
    <vt:lpwstr>Editing Metadata</vt:lpwstr>
  </property>
  <property fmtid="{D5CDD505-2E9C-101B-9397-08002B2CF9AE}" pid="8" name="MetadataURL">
    <vt:lpwstr>http://casemanagement.darden.virginia.edu/Lists/Editing Metadata/DispForm.aspx?ID=1480, View Document Metadata</vt:lpwstr>
  </property>
  <property fmtid="{D5CDD505-2E9C-101B-9397-08002B2CF9AE}" pid="9" name="ApprovalState">
    <vt:lpwstr>Approved</vt:lpwstr>
  </property>
  <property fmtid="{D5CDD505-2E9C-101B-9397-08002B2CF9AE}" pid="10" name="MetadataID">
    <vt:lpwstr>1480</vt:lpwstr>
  </property>
  <property fmtid="{D5CDD505-2E9C-101B-9397-08002B2CF9AE}" pid="11" name="Status">
    <vt:lpwstr>Approved</vt:lpwstr>
  </property>
  <property fmtid="{D5CDD505-2E9C-101B-9397-08002B2CF9AE}" pid="12" name="VersionModifierName">
    <vt:lpwstr>DARDEN\lemleya</vt:lpwstr>
  </property>
  <property fmtid="{D5CDD505-2E9C-101B-9397-08002B2CF9AE}" pid="13" name="MetadataLibraryDisplayFormLink">
    <vt:lpwstr>http://casemanagement.darden.virginia.edu/Lists/Editing Metadata/DispForm.aspx</vt:lpwstr>
  </property>
  <property fmtid="{D5CDD505-2E9C-101B-9397-08002B2CF9AE}" pid="14" name="DateInEditing">
    <vt:lpwstr>2009-08-20T13:09:50Z</vt:lpwstr>
  </property>
  <property fmtid="{D5CDD505-2E9C-101B-9397-08002B2CF9AE}" pid="15" name="DBPEditor">
    <vt:lpwstr>148</vt:lpwstr>
  </property>
  <property fmtid="{D5CDD505-2E9C-101B-9397-08002B2CF9AE}" pid="16" name="EditingStatus">
    <vt:lpwstr>Metadata Review Complete</vt:lpwstr>
  </property>
  <property fmtid="{D5CDD505-2E9C-101B-9397-08002B2CF9AE}" pid="17" name="DateOfApproval">
    <vt:lpwstr>2009-09-01T11:34:03Z</vt:lpwstr>
  </property>
  <property fmtid="{D5CDD505-2E9C-101B-9397-08002B2CF9AE}" pid="18" name="DatePending">
    <vt:lpwstr>2009-09-01T08:16:06Z</vt:lpwstr>
  </property>
  <property fmtid="{D5CDD505-2E9C-101B-9397-08002B2CF9AE}" pid="19" name="PrimaryAuthor">
    <vt:lpwstr/>
  </property>
  <property fmtid="{D5CDD505-2E9C-101B-9397-08002B2CF9AE}" pid="20" name="DateEditingEnded">
    <vt:lpwstr/>
  </property>
  <property fmtid="{D5CDD505-2E9C-101B-9397-08002B2CF9AE}" pid="21" name="Alternate">
    <vt:lpwstr/>
  </property>
  <property fmtid="{D5CDD505-2E9C-101B-9397-08002B2CF9AE}" pid="22" name="RWP">
    <vt:lpwstr/>
  </property>
  <property fmtid="{D5CDD505-2E9C-101B-9397-08002B2CF9AE}" pid="23" name="XMLFilename">
    <vt:lpwstr/>
  </property>
  <property fmtid="{D5CDD505-2E9C-101B-9397-08002B2CF9AE}" pid="24" name="RejectionText">
    <vt:lpwstr/>
  </property>
  <property fmtid="{D5CDD505-2E9C-101B-9397-08002B2CF9AE}" pid="25" name="CheckinCommentLine">
    <vt:lpwstr/>
  </property>
  <property fmtid="{D5CDD505-2E9C-101B-9397-08002B2CF9AE}" pid="26" name="ContentTypeId">
    <vt:lpwstr>0x010100ACE423D29324CE4C81F8A9ED93508B14</vt:lpwstr>
  </property>
  <property fmtid="{D5CDD505-2E9C-101B-9397-08002B2CF9AE}" pid="27" name="WorkflowCreationPath">
    <vt:lpwstr>486cb3c1-c433-404d-83d7-2c91a01b85f5,4;486cb3c1-c433-404d-83d7-2c91a01b85f5,4;486cb3c1-c433-404d-83d7-2c91a01b85f5,4;486cb3c1-c433-404d-83d7-2c91a01b85f5,4;486cb3c1-c433-404d-83d7-2c91a01b85f5,4;486cb3c1-c433-404d-83d7-2c91a01b85f5,4;486cb3c1-c433-404d-83</vt:lpwstr>
  </property>
  <property fmtid="{D5CDD505-2E9C-101B-9397-08002B2CF9AE}" pid="28" name="SWAT">
    <vt:lpwstr>false</vt:lpwstr>
  </property>
  <property fmtid="{D5CDD505-2E9C-101B-9397-08002B2CF9AE}" pid="29" name="Admin Assistant">
    <vt:lpwstr>Oklesson, Lauren241</vt:lpwstr>
  </property>
  <property fmtid="{D5CDD505-2E9C-101B-9397-08002B2CF9AE}" pid="30" name="2nd Editor*">
    <vt:lpwstr/>
  </property>
  <property fmtid="{D5CDD505-2E9C-101B-9397-08002B2CF9AE}" pid="31" name="Edit Type">
    <vt:lpwstr>Revised Editing</vt:lpwstr>
  </property>
  <property fmtid="{D5CDD505-2E9C-101B-9397-08002B2CF9AE}" pid="32" name="Read/Write privileges">
    <vt:lpwstr/>
  </property>
  <property fmtid="{D5CDD505-2E9C-101B-9397-08002B2CF9AE}" pid="33" name="Version Modifier">
    <vt:lpwstr/>
  </property>
  <property fmtid="{D5CDD505-2E9C-101B-9397-08002B2CF9AE}" pid="34" name="Editing Status">
    <vt:lpwstr>Editing Complete</vt:lpwstr>
  </property>
  <property fmtid="{D5CDD505-2E9C-101B-9397-08002B2CF9AE}" pid="35" name="Order">
    <vt:r8>182700</vt:r8>
  </property>
  <property fmtid="{D5CDD505-2E9C-101B-9397-08002B2CF9AE}" pid="36" name="Submitted By">
    <vt:lpwstr>woodse@darden.virginia.edu</vt:lpwstr>
  </property>
  <property fmtid="{D5CDD505-2E9C-101B-9397-08002B2CF9AE}" pid="37" name="Submitter">
    <vt:lpwstr/>
  </property>
  <property fmtid="{D5CDD505-2E9C-101B-9397-08002B2CF9AE}" pid="38" name="Submission Status">
    <vt:lpwstr>Accepted</vt:lpwstr>
  </property>
  <property fmtid="{D5CDD505-2E9C-101B-9397-08002B2CF9AE}" pid="39" name="Email Time Stamp">
    <vt:filetime>2016-02-10T16:36:00Z</vt:filetime>
  </property>
  <property fmtid="{D5CDD505-2E9C-101B-9397-08002B2CF9AE}" pid="40" name="Workflow Template Name">
    <vt:lpwstr>44</vt:lpwstr>
  </property>
  <property fmtid="{D5CDD505-2E9C-101B-9397-08002B2CF9AE}" pid="41" name="Acceptance Task ID">
    <vt:lpwstr>23474</vt:lpwstr>
  </property>
  <property fmtid="{D5CDD505-2E9C-101B-9397-08002B2CF9AE}" pid="42" name="Task ID">
    <vt:lpwstr>23472</vt:lpwstr>
  </property>
  <property fmtid="{D5CDD505-2E9C-101B-9397-08002B2CF9AE}" pid="43" name="Upload Mode">
    <vt:lpwstr>Email</vt:lpwstr>
  </property>
  <property fmtid="{D5CDD505-2E9C-101B-9397-08002B2CF9AE}" pid="44" name="Email Subject">
    <vt:lpwstr>FW: Question</vt:lpwstr>
  </property>
</Properties>
</file>