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hibit1-상우" sheetId="1" r:id="rId3"/>
    <sheet state="visible" name="Exhibit4-소연" sheetId="2" r:id="rId4"/>
    <sheet state="visible" name="Exhibit5-인혁" sheetId="3" r:id="rId5"/>
    <sheet state="visible" name="Exhibit6- 소연" sheetId="4" r:id="rId6"/>
    <sheet state="visible" name="Exhibit 7-완배" sheetId="5" r:id="rId7"/>
  </sheets>
  <definedNames/>
  <calcPr/>
</workbook>
</file>

<file path=xl/sharedStrings.xml><?xml version="1.0" encoding="utf-8"?>
<sst xmlns="http://schemas.openxmlformats.org/spreadsheetml/2006/main" count="196" uniqueCount="172">
  <si>
    <t>Revenue projection</t>
  </si>
  <si>
    <t>Total Capacity</t>
  </si>
  <si>
    <t>Capacity Utilization</t>
  </si>
  <si>
    <t>Unit volume</t>
  </si>
  <si>
    <t>Selling Price Per unit (2%)</t>
  </si>
  <si>
    <t>Revenue</t>
  </si>
  <si>
    <t>Production Costs:</t>
  </si>
  <si>
    <t>Raw Material Per unit Growing at 1%</t>
  </si>
  <si>
    <t>Manufacturing Overhead Growing at 3%</t>
  </si>
  <si>
    <t>Maintenance Expense Growing at 3%</t>
  </si>
  <si>
    <t>Salaried Labor Cost:</t>
  </si>
  <si>
    <t>Managers</t>
  </si>
  <si>
    <t>Average Annual Fully Loaded Cost 3.5%</t>
  </si>
  <si>
    <t>Total Salaried Labor Cost</t>
  </si>
  <si>
    <t>Hourly Labor Cost:</t>
  </si>
  <si>
    <t>Average Fully Loaded Hourly Cost 3.5%</t>
  </si>
  <si>
    <t>Hours Per Year</t>
  </si>
  <si>
    <t>Cost Per Hourly Employee</t>
  </si>
  <si>
    <t>Number of Hourly Workers</t>
  </si>
  <si>
    <t>Total Hourly Labor Cost(000's)</t>
  </si>
  <si>
    <t>Total Labor Cost</t>
  </si>
  <si>
    <t>selling, General &amp; Administrative / Revenue</t>
  </si>
  <si>
    <t>Working Capital Assumptions:(2)</t>
  </si>
  <si>
    <t>Days Sales Outstanding</t>
  </si>
  <si>
    <t>Days Sales Inventory</t>
  </si>
  <si>
    <t>Days Payable Outstanding</t>
  </si>
  <si>
    <t>Operating Results</t>
  </si>
  <si>
    <t>Less: Costs of Good Sold</t>
  </si>
  <si>
    <t>Gross Profit</t>
  </si>
  <si>
    <t>Less: Selling, General &amp; Administrative</t>
  </si>
  <si>
    <t>EBITDA</t>
  </si>
  <si>
    <t>Less: Depreciation</t>
  </si>
  <si>
    <t>EBIT</t>
  </si>
  <si>
    <t>Less: Interest Expense</t>
  </si>
  <si>
    <t>EBT</t>
  </si>
  <si>
    <t>Less: Taxes</t>
  </si>
  <si>
    <t>Net Income</t>
  </si>
  <si>
    <t>Margins</t>
  </si>
  <si>
    <t>Revenue Growth</t>
  </si>
  <si>
    <t>NA</t>
  </si>
  <si>
    <t>Gross Margin</t>
  </si>
  <si>
    <t>Selling, General &amp; Administrative / Revenue</t>
  </si>
  <si>
    <t>EBITDA Margin</t>
  </si>
  <si>
    <t>EBIT Margin</t>
  </si>
  <si>
    <t>Net Income Margin</t>
  </si>
  <si>
    <t>Effective Tax Rate</t>
  </si>
  <si>
    <t>Assets:</t>
  </si>
  <si>
    <t>Cash &amp; Cash Equivalents</t>
  </si>
  <si>
    <t>Accounts Receivable</t>
  </si>
  <si>
    <t>Inventory</t>
  </si>
  <si>
    <t>Total Current Assets</t>
  </si>
  <si>
    <t>Property, Plant &amp; Equipment</t>
  </si>
  <si>
    <t>Other Non-Current Assets</t>
  </si>
  <si>
    <t>Total Assets</t>
  </si>
  <si>
    <t>Liabilities &amp; Owner's Equity</t>
  </si>
  <si>
    <t>Accounts Payable &amp; Accrued Liabilities</t>
  </si>
  <si>
    <t>Long Term Debt</t>
  </si>
  <si>
    <t>Owner's Equity</t>
  </si>
  <si>
    <t>Total Liabilities &amp; Owner's Equity</t>
  </si>
  <si>
    <t>HPL's Sales into Its Retail Channels</t>
  </si>
  <si>
    <t>Sales(US$milion) for Year Ending December 31</t>
  </si>
  <si>
    <t>Net Working Capital</t>
  </si>
  <si>
    <t>Plus:Inventory</t>
  </si>
  <si>
    <t>Less: Accounts Payable &amp; Accrued Expenses</t>
  </si>
  <si>
    <t>Cash From operations:</t>
  </si>
  <si>
    <t>$28.9</t>
  </si>
  <si>
    <t>$32.8</t>
  </si>
  <si>
    <t>$20.0</t>
  </si>
  <si>
    <t>$36.0</t>
  </si>
  <si>
    <t>$38.5</t>
  </si>
  <si>
    <t>Plus: Depreciation</t>
  </si>
  <si>
    <t>Channel</t>
  </si>
  <si>
    <t>Less: Increase in Accounts Receivable</t>
  </si>
  <si>
    <t>Less: Increase in Inventory</t>
  </si>
  <si>
    <t>Plus: Increase in Accounts Payable</t>
  </si>
  <si>
    <t>Total Cash From Operations</t>
  </si>
  <si>
    <t>$32.4</t>
  </si>
  <si>
    <t>$33.5</t>
  </si>
  <si>
    <t>$20.7</t>
  </si>
  <si>
    <t>$34.7</t>
  </si>
  <si>
    <t>$37.7</t>
  </si>
  <si>
    <t>Cash From Investing:</t>
  </si>
  <si>
    <t>Capital Expenditures</t>
  </si>
  <si>
    <t>$7.3</t>
  </si>
  <si>
    <t>$7.7</t>
  </si>
  <si>
    <t>$6.2</t>
  </si>
  <si>
    <t>$5.1</t>
  </si>
  <si>
    <t>$8.2</t>
  </si>
  <si>
    <t>Plus: Increases in Other Non-Current Assets</t>
  </si>
  <si>
    <t>Total Cash Used in Investing</t>
  </si>
  <si>
    <t>$7.8</t>
  </si>
  <si>
    <t>$7.5</t>
  </si>
  <si>
    <t>$5.90</t>
  </si>
  <si>
    <t>$5.8</t>
  </si>
  <si>
    <t>$6.5</t>
  </si>
  <si>
    <t>Cash From Financing:</t>
  </si>
  <si>
    <t>Mass merchants</t>
  </si>
  <si>
    <t>Repayment of Debt</t>
  </si>
  <si>
    <t>$8.0</t>
  </si>
  <si>
    <t>$8.8</t>
  </si>
  <si>
    <t>$9.0</t>
  </si>
  <si>
    <t>$11.0</t>
  </si>
  <si>
    <t>Grocery</t>
  </si>
  <si>
    <t>Plus: Divident Payments</t>
  </si>
  <si>
    <t>Club</t>
  </si>
  <si>
    <t>Drug</t>
  </si>
  <si>
    <t>Cash Used in Financing</t>
  </si>
  <si>
    <t>$22.4</t>
  </si>
  <si>
    <t>$25.2</t>
  </si>
  <si>
    <t>Dollar</t>
  </si>
  <si>
    <t>$15.1</t>
  </si>
  <si>
    <t>$25.9</t>
  </si>
  <si>
    <t>$34.0</t>
  </si>
  <si>
    <t>Total Cash Generated</t>
  </si>
  <si>
    <t>All Others</t>
  </si>
  <si>
    <t>$2.2</t>
  </si>
  <si>
    <t>$0.8</t>
  </si>
  <si>
    <t>($0.3)</t>
  </si>
  <si>
    <t>$3.0</t>
  </si>
  <si>
    <t>($2.8)</t>
  </si>
  <si>
    <t>zzzzzz</t>
  </si>
  <si>
    <t>zzzzzzz</t>
  </si>
  <si>
    <t>ㅋㅋㅋㅋㅋ</t>
  </si>
  <si>
    <t>zzzz</t>
  </si>
  <si>
    <t>???</t>
  </si>
  <si>
    <t>누구세욬ㅋㅋ</t>
  </si>
  <si>
    <t>얔ㅋㅋㅋㅋㅋㅋ</t>
  </si>
  <si>
    <t>뭐하는거얔ㅋㅋㅋㅋㅋㅋ</t>
  </si>
  <si>
    <t>훗</t>
  </si>
  <si>
    <t>우와 빠르다</t>
  </si>
  <si>
    <t>ㅋㅋㅋㅋㅋㅋㅋㅋㅋㅋㅋㅋㅋㅋㅋㅋㅋㅋㅋㅋㅋㅋㅋㅋㅋㅋ</t>
  </si>
  <si>
    <t>박쥐는 누굽니까</t>
  </si>
  <si>
    <t>ㅇㅇ</t>
  </si>
  <si>
    <t>그만하시죠 ㅋㅋ</t>
  </si>
  <si>
    <t>끝</t>
  </si>
  <si>
    <t>익명의 늑대님</t>
  </si>
  <si>
    <t>헐?</t>
  </si>
  <si>
    <t>그럼지우기 시작</t>
  </si>
  <si>
    <t>ㅋㅋㅋㅋㅋㅋㅋㅋ</t>
  </si>
  <si>
    <t>그림 뭐얔ㅋㅋㅋ</t>
  </si>
  <si>
    <t>Comparable Company Analysis</t>
  </si>
  <si>
    <t>Company</t>
  </si>
  <si>
    <t>Market Value</t>
  </si>
  <si>
    <t>Net Debt</t>
  </si>
  <si>
    <t>EV</t>
  </si>
  <si>
    <t>Equity Beta</t>
  </si>
  <si>
    <t>Book Value</t>
  </si>
  <si>
    <t>Cathleen Sinclair</t>
  </si>
  <si>
    <t>General Health&amp;Beauty</t>
  </si>
  <si>
    <t>women's Care Company</t>
  </si>
  <si>
    <t>Skin Care enterprise</t>
  </si>
  <si>
    <t>EBITDA(%)</t>
  </si>
  <si>
    <t>EBIT(%)</t>
  </si>
  <si>
    <t>Earnings(%)</t>
  </si>
  <si>
    <t>Revenue (0.00X)</t>
  </si>
  <si>
    <t>EBITDA(0.00X)</t>
  </si>
  <si>
    <t>EBIT(0.00X)</t>
  </si>
  <si>
    <t>P/E(0.00X)</t>
  </si>
  <si>
    <t>P/B(0.00X)</t>
  </si>
  <si>
    <t>N/M</t>
  </si>
  <si>
    <t>Average</t>
  </si>
  <si>
    <t>Company:</t>
  </si>
  <si>
    <t>Debt/Value</t>
  </si>
  <si>
    <t>Debt/Equity</t>
  </si>
  <si>
    <t>Debt Beta</t>
  </si>
  <si>
    <t>Asset Beta</t>
  </si>
  <si>
    <t>General Health &amp; Beauty</t>
  </si>
  <si>
    <t>Women's Care Company</t>
  </si>
  <si>
    <t>Skin Care Enterprises</t>
  </si>
  <si>
    <t>Cost of Equity</t>
  </si>
  <si>
    <t>Cost of Debt</t>
  </si>
  <si>
    <t>WACC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</si>
</sst>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;(#,##0.00)"/>
    <numFmt numFmtId="165" formatCode="[$$]#,##0.0"/>
    <numFmt numFmtId="166" formatCode="#,##0.0"/>
    <numFmt numFmtId="167" formatCode="0.0"/>
    <numFmt numFmtId="168" formatCode="[$$]#,##0.00"/>
    <numFmt numFmtId="169" formatCode="0.0%"/>
  </numFmts>
  <fonts count="7">
    <font>
      <sz val="10.0"/>
      <color rgb="FF000000"/>
      <name val="Arial"/>
    </font>
    <font/>
    <font>
      <i/>
    </font>
    <font>
      <b/>
    </font>
    <font>
      <i/>
      <u/>
    </font>
    <font>
      <u/>
    </font>
    <font>
      <u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1" fillId="2" fontId="3" numFmtId="0" xfId="0" applyAlignment="1" applyBorder="1" applyFill="1" applyFont="1">
      <alignment readingOrder="0"/>
    </xf>
    <xf borderId="2" fillId="2" fontId="3" numFmtId="0" xfId="0" applyAlignment="1" applyBorder="1" applyFont="1">
      <alignment readingOrder="0"/>
    </xf>
    <xf borderId="3" fillId="2" fontId="3" numFmtId="0" xfId="0" applyAlignment="1" applyBorder="1" applyFont="1">
      <alignment readingOrder="0"/>
    </xf>
    <xf borderId="0" fillId="0" fontId="3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3" numFmtId="166" xfId="0" applyFont="1" applyNumberFormat="1"/>
    <xf borderId="0" fillId="0" fontId="3" numFmtId="165" xfId="0" applyFont="1" applyNumberFormat="1"/>
    <xf borderId="0" fillId="0" fontId="6" numFmtId="167" xfId="0" applyAlignment="1" applyFont="1" applyNumberFormat="1">
      <alignment readingOrder="0"/>
    </xf>
    <xf borderId="0" fillId="0" fontId="3" numFmtId="168" xfId="0" applyFont="1" applyNumberFormat="1"/>
    <xf borderId="1" fillId="2" fontId="3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0" fillId="0" fontId="1" numFmtId="169" xfId="0" applyAlignment="1" applyFont="1" applyNumberFormat="1">
      <alignment readingOrder="0"/>
    </xf>
    <xf borderId="5" fillId="0" fontId="1" numFmtId="169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7" fillId="0" fontId="1" numFmtId="169" xfId="0" applyAlignment="1" applyBorder="1" applyFont="1" applyNumberFormat="1">
      <alignment readingOrder="0"/>
    </xf>
    <xf borderId="8" fillId="0" fontId="1" numFmtId="169" xfId="0" applyAlignment="1" applyBorder="1" applyFont="1" applyNumberFormat="1">
      <alignment readingOrder="0"/>
    </xf>
    <xf borderId="0" fillId="0" fontId="1" numFmtId="165" xfId="0" applyAlignment="1" applyFont="1" applyNumberFormat="1">
      <alignment readingOrder="0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9" fillId="0" fontId="1" numFmtId="0" xfId="0" applyBorder="1" applyFont="1"/>
    <xf borderId="2" fillId="0" fontId="1" numFmtId="0" xfId="0" applyAlignment="1" applyBorder="1" applyFont="1">
      <alignment readingOrder="0"/>
    </xf>
    <xf borderId="0" fillId="0" fontId="1" numFmtId="169" xfId="0" applyFont="1" applyNumberFormat="1"/>
    <xf borderId="0" fillId="0" fontId="1" numFmtId="167" xfId="0" applyFont="1" applyNumberFormat="1"/>
    <xf borderId="7" fillId="0" fontId="1" numFmtId="169" xfId="0" applyBorder="1" applyFont="1" applyNumberFormat="1"/>
    <xf borderId="7" fillId="0" fontId="1" numFmtId="167" xfId="0" applyBorder="1" applyFont="1" applyNumberFormat="1"/>
    <xf borderId="0" fillId="0" fontId="3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29"/>
  </cols>
  <sheetData>
    <row r="1">
      <c r="A1" s="8" t="s">
        <v>26</v>
      </c>
      <c r="B1" s="9">
        <v>2003.0</v>
      </c>
      <c r="C1" s="10">
        <v>2004.0</v>
      </c>
      <c r="D1" s="10">
        <v>2005.0</v>
      </c>
      <c r="E1" s="10">
        <v>2006.0</v>
      </c>
      <c r="F1" s="11">
        <v>2007.0</v>
      </c>
    </row>
    <row r="2">
      <c r="A2" s="5" t="s">
        <v>5</v>
      </c>
      <c r="B2" s="12">
        <v>503.4</v>
      </c>
      <c r="C2" s="12">
        <v>543.7</v>
      </c>
      <c r="D2" s="12">
        <v>587.2</v>
      </c>
      <c r="E2" s="12">
        <v>636.1</v>
      </c>
      <c r="F2" s="12">
        <v>680.7</v>
      </c>
    </row>
    <row r="3">
      <c r="A3" s="1" t="s">
        <v>27</v>
      </c>
      <c r="B3" s="13">
        <v>405.2</v>
      </c>
      <c r="C3" s="13">
        <v>432.3</v>
      </c>
      <c r="D3" s="13">
        <v>496.2</v>
      </c>
      <c r="E3" s="13">
        <v>513.4</v>
      </c>
      <c r="F3" s="13">
        <v>558.2</v>
      </c>
    </row>
    <row r="4">
      <c r="A4" s="5" t="s">
        <v>28</v>
      </c>
      <c r="B4" s="14">
        <f t="shared" ref="B4:F4" si="1">B2-B3</f>
        <v>98.2</v>
      </c>
      <c r="C4" s="14">
        <f t="shared" si="1"/>
        <v>111.4</v>
      </c>
      <c r="D4" s="14">
        <f t="shared" si="1"/>
        <v>91</v>
      </c>
      <c r="E4" s="14">
        <f t="shared" si="1"/>
        <v>122.7</v>
      </c>
      <c r="F4" s="14">
        <f t="shared" si="1"/>
        <v>122.5</v>
      </c>
    </row>
    <row r="5">
      <c r="A5" s="1" t="s">
        <v>29</v>
      </c>
      <c r="B5" s="13">
        <v>37.8</v>
      </c>
      <c r="C5" s="13">
        <v>44.6</v>
      </c>
      <c r="D5" s="13">
        <v>45.8</v>
      </c>
      <c r="E5" s="13">
        <v>51.5</v>
      </c>
      <c r="F5" s="13">
        <v>49.0</v>
      </c>
    </row>
    <row r="6">
      <c r="A6" s="5" t="s">
        <v>30</v>
      </c>
      <c r="B6" s="14">
        <f t="shared" ref="B6:F6" si="2">B4-B5</f>
        <v>60.4</v>
      </c>
      <c r="C6" s="15">
        <f t="shared" si="2"/>
        <v>66.8</v>
      </c>
      <c r="D6" s="15">
        <f t="shared" si="2"/>
        <v>45.2</v>
      </c>
      <c r="E6" s="15">
        <f t="shared" si="2"/>
        <v>71.2</v>
      </c>
      <c r="F6" s="15">
        <f t="shared" si="2"/>
        <v>73.5</v>
      </c>
    </row>
    <row r="7">
      <c r="A7" s="1" t="s">
        <v>31</v>
      </c>
      <c r="B7" s="13">
        <v>6.8</v>
      </c>
      <c r="C7" s="13">
        <v>6.2</v>
      </c>
      <c r="D7" s="16">
        <v>6.0</v>
      </c>
      <c r="E7" s="13">
        <v>5.9</v>
      </c>
      <c r="F7" s="13">
        <v>6.1</v>
      </c>
    </row>
    <row r="8">
      <c r="A8" s="5" t="s">
        <v>32</v>
      </c>
      <c r="B8" s="14">
        <f t="shared" ref="B8:F8" si="3">B6-B7</f>
        <v>53.6</v>
      </c>
      <c r="C8" s="15">
        <f t="shared" si="3"/>
        <v>60.6</v>
      </c>
      <c r="D8" s="15">
        <f t="shared" si="3"/>
        <v>39.2</v>
      </c>
      <c r="E8" s="15">
        <f t="shared" si="3"/>
        <v>65.3</v>
      </c>
      <c r="F8" s="15">
        <f t="shared" si="3"/>
        <v>67.4</v>
      </c>
    </row>
    <row r="9">
      <c r="A9" s="1" t="s">
        <v>33</v>
      </c>
      <c r="B9" s="13">
        <v>5.5</v>
      </c>
      <c r="C9" s="13">
        <v>5.8</v>
      </c>
      <c r="D9" s="13">
        <v>5.9</v>
      </c>
      <c r="E9" s="13">
        <v>5.3</v>
      </c>
      <c r="F9" s="13">
        <v>3.3</v>
      </c>
    </row>
    <row r="10">
      <c r="A10" s="5" t="s">
        <v>34</v>
      </c>
      <c r="B10" s="14">
        <f t="shared" ref="B10:F10" si="4">B8-B9</f>
        <v>48.1</v>
      </c>
      <c r="C10" s="15">
        <f t="shared" si="4"/>
        <v>54.8</v>
      </c>
      <c r="D10" s="15">
        <f t="shared" si="4"/>
        <v>33.3</v>
      </c>
      <c r="E10" s="15">
        <f t="shared" si="4"/>
        <v>60</v>
      </c>
      <c r="F10" s="15">
        <f t="shared" si="4"/>
        <v>64.1</v>
      </c>
    </row>
    <row r="11">
      <c r="A11" s="1" t="s">
        <v>35</v>
      </c>
      <c r="B11" s="13">
        <v>19.2</v>
      </c>
      <c r="C11" s="16">
        <v>22.0</v>
      </c>
      <c r="D11" s="13">
        <v>13.3</v>
      </c>
      <c r="E11" s="13">
        <v>24.0</v>
      </c>
      <c r="F11" s="13">
        <v>25.6</v>
      </c>
    </row>
    <row r="12">
      <c r="A12" s="5" t="s">
        <v>36</v>
      </c>
      <c r="B12" s="17">
        <f t="shared" ref="B12:F12" si="5">B10-B11</f>
        <v>28.9</v>
      </c>
      <c r="C12" s="17">
        <f t="shared" si="5"/>
        <v>32.8</v>
      </c>
      <c r="D12" s="17">
        <f t="shared" si="5"/>
        <v>20</v>
      </c>
      <c r="E12" s="17">
        <f t="shared" si="5"/>
        <v>36</v>
      </c>
      <c r="F12" s="17">
        <f t="shared" si="5"/>
        <v>38.5</v>
      </c>
    </row>
    <row r="14">
      <c r="A14" s="18" t="s">
        <v>37</v>
      </c>
      <c r="B14" s="19"/>
      <c r="C14" s="19"/>
      <c r="D14" s="19"/>
      <c r="E14" s="19"/>
      <c r="F14" s="20"/>
    </row>
    <row r="15">
      <c r="A15" s="21" t="s">
        <v>38</v>
      </c>
      <c r="B15" s="1" t="s">
        <v>39</v>
      </c>
      <c r="C15" s="22">
        <v>0.08</v>
      </c>
      <c r="D15" s="22">
        <v>0.08</v>
      </c>
      <c r="E15" s="22">
        <v>0.083</v>
      </c>
      <c r="F15" s="23">
        <v>0.07</v>
      </c>
    </row>
    <row r="16">
      <c r="A16" s="21" t="s">
        <v>40</v>
      </c>
      <c r="B16" s="22">
        <v>0.195</v>
      </c>
      <c r="C16" s="22">
        <v>0.205</v>
      </c>
      <c r="D16" s="22">
        <v>0.155</v>
      </c>
      <c r="E16" s="22">
        <v>0.193</v>
      </c>
      <c r="F16" s="23">
        <v>0.18</v>
      </c>
    </row>
    <row r="17">
      <c r="A17" s="21" t="s">
        <v>41</v>
      </c>
      <c r="B17" s="22">
        <v>0.075</v>
      </c>
      <c r="C17" s="22">
        <v>0.082</v>
      </c>
      <c r="D17" s="22">
        <v>0.078</v>
      </c>
      <c r="E17" s="22">
        <v>0.081</v>
      </c>
      <c r="F17" s="23">
        <v>0.072</v>
      </c>
    </row>
    <row r="18">
      <c r="A18" s="21" t="s">
        <v>42</v>
      </c>
      <c r="B18" s="22">
        <v>0.12</v>
      </c>
      <c r="C18" s="22">
        <v>0.123</v>
      </c>
      <c r="D18" s="22">
        <v>0.077</v>
      </c>
      <c r="E18" s="22">
        <v>0.112</v>
      </c>
      <c r="F18" s="23">
        <v>0.108</v>
      </c>
    </row>
    <row r="19">
      <c r="A19" s="21" t="s">
        <v>43</v>
      </c>
      <c r="B19" s="22">
        <v>0.106</v>
      </c>
      <c r="C19" s="22">
        <v>0.111</v>
      </c>
      <c r="D19" s="22">
        <v>0.067</v>
      </c>
      <c r="E19" s="22">
        <v>0.103</v>
      </c>
      <c r="F19" s="23">
        <v>0.099</v>
      </c>
    </row>
    <row r="20">
      <c r="A20" s="21" t="s">
        <v>44</v>
      </c>
      <c r="B20" s="22">
        <v>0.057</v>
      </c>
      <c r="C20" s="22">
        <v>0.06</v>
      </c>
      <c r="D20" s="22">
        <v>0.034</v>
      </c>
      <c r="E20" s="22">
        <v>0.057</v>
      </c>
      <c r="F20" s="23">
        <v>0.057</v>
      </c>
    </row>
    <row r="21">
      <c r="A21" s="24" t="s">
        <v>45</v>
      </c>
      <c r="B21" s="25">
        <v>0.399</v>
      </c>
      <c r="C21" s="25">
        <v>0.401</v>
      </c>
      <c r="D21" s="25">
        <v>0.399</v>
      </c>
      <c r="E21" s="25">
        <v>0.4</v>
      </c>
      <c r="F21" s="26">
        <v>0.399</v>
      </c>
    </row>
    <row r="23">
      <c r="A23" s="8" t="s">
        <v>46</v>
      </c>
      <c r="B23" s="9">
        <v>2003.0</v>
      </c>
      <c r="C23" s="10">
        <v>2004.0</v>
      </c>
      <c r="D23" s="10">
        <v>2005.0</v>
      </c>
      <c r="E23" s="10">
        <v>2006.0</v>
      </c>
      <c r="F23" s="11">
        <v>2007.0</v>
      </c>
    </row>
    <row r="24">
      <c r="A24" s="1" t="s">
        <v>47</v>
      </c>
      <c r="B24" s="1">
        <v>4.3</v>
      </c>
      <c r="C24" s="1">
        <v>5.1</v>
      </c>
      <c r="D24" s="1">
        <v>4.8</v>
      </c>
      <c r="E24" s="1">
        <v>7.8</v>
      </c>
      <c r="F24" s="1">
        <v>5.0</v>
      </c>
    </row>
    <row r="25">
      <c r="A25" s="1" t="s">
        <v>48</v>
      </c>
      <c r="B25" s="1">
        <v>62.1</v>
      </c>
      <c r="C25" s="1">
        <v>70.1</v>
      </c>
      <c r="D25" s="1">
        <v>78.8</v>
      </c>
      <c r="E25" s="1">
        <v>87.1</v>
      </c>
      <c r="F25" s="1">
        <v>93.3</v>
      </c>
    </row>
    <row r="26">
      <c r="A26" s="1" t="s">
        <v>49</v>
      </c>
      <c r="B26" s="13">
        <v>57.7</v>
      </c>
      <c r="C26" s="13">
        <v>58.0</v>
      </c>
      <c r="D26" s="13">
        <v>61.2</v>
      </c>
      <c r="E26" s="13">
        <v>61.9</v>
      </c>
      <c r="F26" s="13">
        <v>67.3</v>
      </c>
    </row>
    <row r="27">
      <c r="A27" s="5" t="s">
        <v>50</v>
      </c>
      <c r="B27" s="7">
        <f t="shared" ref="B27:F27" si="6">sum(B24:B26)</f>
        <v>124.1</v>
      </c>
      <c r="C27" s="7">
        <f t="shared" si="6"/>
        <v>133.2</v>
      </c>
      <c r="D27" s="7">
        <f t="shared" si="6"/>
        <v>144.8</v>
      </c>
      <c r="E27" s="7">
        <f t="shared" si="6"/>
        <v>156.8</v>
      </c>
      <c r="F27" s="7">
        <f t="shared" si="6"/>
        <v>165.6</v>
      </c>
    </row>
    <row r="29">
      <c r="A29" s="1" t="s">
        <v>51</v>
      </c>
      <c r="B29" s="1">
        <v>201.4</v>
      </c>
      <c r="C29" s="1">
        <v>202.9</v>
      </c>
      <c r="D29" s="1">
        <v>203.1</v>
      </c>
      <c r="E29" s="1">
        <v>202.3</v>
      </c>
      <c r="F29" s="1">
        <v>204.4</v>
      </c>
    </row>
    <row r="30">
      <c r="A30" s="1" t="s">
        <v>52</v>
      </c>
      <c r="B30" s="13">
        <v>12.3</v>
      </c>
      <c r="C30" s="13">
        <v>12.1</v>
      </c>
      <c r="D30" s="13">
        <v>11.8</v>
      </c>
      <c r="E30" s="13">
        <v>12.5</v>
      </c>
      <c r="F30" s="13">
        <v>10.8</v>
      </c>
    </row>
    <row r="31">
      <c r="A31" s="5" t="s">
        <v>53</v>
      </c>
      <c r="B31" s="15">
        <f t="shared" ref="B31:F31" si="7">B27+sum(B29:B30)</f>
        <v>337.8</v>
      </c>
      <c r="C31" s="15">
        <f t="shared" si="7"/>
        <v>348.2</v>
      </c>
      <c r="D31" s="15">
        <f t="shared" si="7"/>
        <v>359.7</v>
      </c>
      <c r="E31" s="15">
        <f t="shared" si="7"/>
        <v>371.6</v>
      </c>
      <c r="F31" s="15">
        <f t="shared" si="7"/>
        <v>380.8</v>
      </c>
    </row>
    <row r="33">
      <c r="A33" s="8" t="s">
        <v>54</v>
      </c>
    </row>
    <row r="34">
      <c r="A34" s="1" t="s">
        <v>55</v>
      </c>
      <c r="B34" s="27">
        <v>42.2</v>
      </c>
      <c r="C34" s="27">
        <v>45.0</v>
      </c>
      <c r="D34" s="27">
        <v>51.6</v>
      </c>
      <c r="E34" s="27">
        <v>53.4</v>
      </c>
      <c r="F34" s="27">
        <v>58.1</v>
      </c>
    </row>
    <row r="36">
      <c r="A36" s="1" t="s">
        <v>56</v>
      </c>
      <c r="B36" s="1">
        <v>91.6</v>
      </c>
      <c r="C36" s="1">
        <v>82.8</v>
      </c>
      <c r="D36" s="1">
        <v>73.8</v>
      </c>
      <c r="E36" s="1">
        <v>65.8</v>
      </c>
      <c r="F36" s="1">
        <v>54.8</v>
      </c>
    </row>
    <row r="38">
      <c r="A38" s="1" t="s">
        <v>57</v>
      </c>
      <c r="B38" s="16">
        <v>204.0</v>
      </c>
      <c r="C38" s="16">
        <v>220.4</v>
      </c>
      <c r="D38" s="16">
        <v>234.3</v>
      </c>
      <c r="E38" s="16">
        <v>252.4</v>
      </c>
      <c r="F38" s="16">
        <v>267.9</v>
      </c>
    </row>
    <row r="39">
      <c r="A39" s="5" t="s">
        <v>58</v>
      </c>
      <c r="B39" s="15">
        <f t="shared" ref="B39:F39" si="8">B34+B36+B38</f>
        <v>337.8</v>
      </c>
      <c r="C39" s="15">
        <f t="shared" si="8"/>
        <v>348.2</v>
      </c>
      <c r="D39" s="15">
        <f t="shared" si="8"/>
        <v>359.7</v>
      </c>
      <c r="E39" s="15">
        <f t="shared" si="8"/>
        <v>371.6</v>
      </c>
      <c r="F39" s="15">
        <f t="shared" si="8"/>
        <v>380.8</v>
      </c>
    </row>
    <row r="41">
      <c r="A41" s="2" t="s">
        <v>61</v>
      </c>
    </row>
    <row r="42">
      <c r="A42" s="1" t="s">
        <v>48</v>
      </c>
      <c r="B42" s="1">
        <v>62.1</v>
      </c>
      <c r="C42" s="1">
        <v>70.1</v>
      </c>
      <c r="D42" s="1">
        <v>78.8</v>
      </c>
      <c r="E42" s="1">
        <v>87.1</v>
      </c>
      <c r="F42" s="1">
        <v>93.3</v>
      </c>
    </row>
    <row r="43">
      <c r="A43" s="1" t="s">
        <v>62</v>
      </c>
      <c r="B43" s="1">
        <v>57.7</v>
      </c>
      <c r="C43" s="1">
        <v>58.0</v>
      </c>
      <c r="D43" s="1">
        <v>61.2</v>
      </c>
      <c r="E43" s="1">
        <v>61.9</v>
      </c>
      <c r="F43" s="1">
        <v>67.3</v>
      </c>
    </row>
    <row r="44">
      <c r="A44" s="1" t="s">
        <v>63</v>
      </c>
      <c r="B44" s="1">
        <v>42.2</v>
      </c>
      <c r="C44" s="1">
        <v>45.0</v>
      </c>
      <c r="D44" s="1">
        <v>51.6</v>
      </c>
      <c r="E44" s="1">
        <v>53.4</v>
      </c>
      <c r="F44" s="1">
        <v>58.1</v>
      </c>
    </row>
    <row r="45">
      <c r="A45" s="5" t="s">
        <v>61</v>
      </c>
      <c r="B45" s="5">
        <v>77.6</v>
      </c>
      <c r="C45" s="5">
        <v>83.1</v>
      </c>
      <c r="D45" s="5">
        <v>88.4</v>
      </c>
      <c r="E45" s="5">
        <v>95.6</v>
      </c>
      <c r="F45" s="5">
        <v>102.5</v>
      </c>
    </row>
    <row r="47">
      <c r="B47" s="9">
        <v>2003.0</v>
      </c>
      <c r="C47" s="10">
        <v>2004.0</v>
      </c>
      <c r="D47" s="10">
        <v>2005.0</v>
      </c>
      <c r="E47" s="10">
        <v>2006.0</v>
      </c>
      <c r="F47" s="11">
        <v>2007.0</v>
      </c>
    </row>
    <row r="48">
      <c r="A48" s="2" t="s">
        <v>64</v>
      </c>
    </row>
    <row r="49">
      <c r="A49" s="5" t="s">
        <v>36</v>
      </c>
      <c r="B49" s="5" t="s">
        <v>65</v>
      </c>
      <c r="C49" s="5" t="s">
        <v>66</v>
      </c>
      <c r="D49" s="5" t="s">
        <v>67</v>
      </c>
      <c r="E49" s="5" t="s">
        <v>68</v>
      </c>
      <c r="F49" s="5" t="s">
        <v>69</v>
      </c>
    </row>
    <row r="50">
      <c r="A50" s="1" t="s">
        <v>70</v>
      </c>
      <c r="B50" s="1">
        <v>6.8</v>
      </c>
      <c r="C50" s="1">
        <v>6.2</v>
      </c>
      <c r="D50" s="1">
        <v>6.0</v>
      </c>
      <c r="E50" s="1">
        <v>5.9</v>
      </c>
      <c r="F50" s="1">
        <v>6.1</v>
      </c>
    </row>
    <row r="51">
      <c r="A51" s="1" t="s">
        <v>72</v>
      </c>
      <c r="B51" s="1">
        <v>3.1</v>
      </c>
      <c r="C51" s="1">
        <v>8.0</v>
      </c>
      <c r="D51" s="1">
        <v>8.7</v>
      </c>
      <c r="E51" s="1">
        <v>8.3</v>
      </c>
      <c r="F51" s="1">
        <v>6.2</v>
      </c>
    </row>
    <row r="52">
      <c r="A52" s="1" t="s">
        <v>73</v>
      </c>
      <c r="B52" s="1">
        <v>0.5</v>
      </c>
      <c r="C52" s="1">
        <v>0.3</v>
      </c>
      <c r="D52" s="1">
        <v>3.2</v>
      </c>
      <c r="E52" s="1">
        <v>0.7</v>
      </c>
      <c r="F52" s="1">
        <v>5.4</v>
      </c>
    </row>
    <row r="53">
      <c r="A53" s="1" t="s">
        <v>74</v>
      </c>
      <c r="B53" s="1">
        <v>0.3</v>
      </c>
      <c r="C53" s="1">
        <v>2.8</v>
      </c>
      <c r="D53" s="1">
        <v>6.6</v>
      </c>
      <c r="E53" s="1">
        <v>1.8</v>
      </c>
      <c r="F53" s="1">
        <v>4.7</v>
      </c>
    </row>
    <row r="54">
      <c r="A54" s="5" t="s">
        <v>75</v>
      </c>
      <c r="B54" s="5" t="s">
        <v>76</v>
      </c>
      <c r="C54" s="5" t="s">
        <v>77</v>
      </c>
      <c r="D54" s="5" t="s">
        <v>78</v>
      </c>
      <c r="E54" s="5" t="s">
        <v>79</v>
      </c>
      <c r="F54" s="5" t="s">
        <v>80</v>
      </c>
    </row>
    <row r="57">
      <c r="A57" s="2" t="s">
        <v>81</v>
      </c>
    </row>
    <row r="58">
      <c r="A58" s="1" t="s">
        <v>82</v>
      </c>
      <c r="B58" s="1" t="s">
        <v>83</v>
      </c>
      <c r="C58" s="1" t="s">
        <v>84</v>
      </c>
      <c r="D58" s="1" t="s">
        <v>85</v>
      </c>
      <c r="E58" s="1" t="s">
        <v>86</v>
      </c>
      <c r="F58" s="1" t="s">
        <v>87</v>
      </c>
    </row>
    <row r="59">
      <c r="A59" s="1" t="s">
        <v>88</v>
      </c>
      <c r="B59" s="1">
        <v>0.5</v>
      </c>
      <c r="C59" s="1">
        <v>-0.2</v>
      </c>
      <c r="D59" s="1">
        <v>-0.3</v>
      </c>
      <c r="E59" s="1">
        <v>0.7</v>
      </c>
      <c r="F59" s="1">
        <v>-1.7</v>
      </c>
    </row>
    <row r="60">
      <c r="A60" s="5" t="s">
        <v>89</v>
      </c>
      <c r="B60" s="5" t="s">
        <v>90</v>
      </c>
      <c r="C60" s="5" t="s">
        <v>91</v>
      </c>
      <c r="D60" s="5" t="s">
        <v>92</v>
      </c>
      <c r="E60" s="5" t="s">
        <v>93</v>
      </c>
      <c r="F60" s="5" t="s">
        <v>94</v>
      </c>
    </row>
    <row r="63">
      <c r="A63" s="2" t="s">
        <v>95</v>
      </c>
    </row>
    <row r="64">
      <c r="A64" s="1" t="s">
        <v>97</v>
      </c>
      <c r="B64" s="1" t="s">
        <v>98</v>
      </c>
      <c r="C64" s="1" t="s">
        <v>99</v>
      </c>
      <c r="D64" s="1" t="s">
        <v>100</v>
      </c>
      <c r="E64" s="1" t="s">
        <v>98</v>
      </c>
      <c r="F64" s="1" t="s">
        <v>101</v>
      </c>
    </row>
    <row r="65">
      <c r="A65" s="1" t="s">
        <v>103</v>
      </c>
      <c r="B65" s="1">
        <v>14.4</v>
      </c>
      <c r="C65" s="1">
        <v>16.4</v>
      </c>
      <c r="D65" s="1">
        <v>6.1</v>
      </c>
      <c r="E65" s="1">
        <v>17.9</v>
      </c>
      <c r="F65" s="1">
        <v>23.0</v>
      </c>
    </row>
    <row r="66">
      <c r="A66" s="5" t="s">
        <v>106</v>
      </c>
      <c r="B66" s="5" t="s">
        <v>107</v>
      </c>
      <c r="C66" s="5" t="s">
        <v>108</v>
      </c>
      <c r="D66" s="5" t="s">
        <v>110</v>
      </c>
      <c r="E66" s="5" t="s">
        <v>111</v>
      </c>
      <c r="F66" s="5" t="s">
        <v>112</v>
      </c>
    </row>
    <row r="68">
      <c r="A68" s="5" t="s">
        <v>113</v>
      </c>
      <c r="B68" s="5" t="s">
        <v>115</v>
      </c>
      <c r="C68" s="5" t="s">
        <v>116</v>
      </c>
      <c r="D68" s="5" t="s">
        <v>117</v>
      </c>
      <c r="E68" s="5" t="s">
        <v>118</v>
      </c>
      <c r="F68" s="5" t="s">
        <v>119</v>
      </c>
    </row>
  </sheetData>
  <mergeCells count="1">
    <mergeCell ref="A14:F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 t="s">
        <v>59</v>
      </c>
    </row>
    <row r="2">
      <c r="A2" s="1"/>
      <c r="B2" s="28" t="s">
        <v>60</v>
      </c>
      <c r="C2" s="29"/>
      <c r="D2" s="29"/>
      <c r="E2" s="29"/>
      <c r="F2" s="29"/>
    </row>
    <row r="3">
      <c r="A3" s="28" t="s">
        <v>71</v>
      </c>
      <c r="B3" s="28">
        <v>2003.0</v>
      </c>
      <c r="C3" s="29">
        <f t="shared" ref="C3:F3" si="1">B3+1</f>
        <v>2004</v>
      </c>
      <c r="D3" s="29">
        <f t="shared" si="1"/>
        <v>2005</v>
      </c>
      <c r="E3" s="29">
        <f t="shared" si="1"/>
        <v>2006</v>
      </c>
      <c r="F3" s="29">
        <f t="shared" si="1"/>
        <v>2007</v>
      </c>
    </row>
    <row r="4">
      <c r="A4" s="1" t="s">
        <v>96</v>
      </c>
      <c r="B4" s="1">
        <v>170.0</v>
      </c>
      <c r="C4" s="1">
        <v>193.0</v>
      </c>
      <c r="D4" s="1">
        <v>220.0</v>
      </c>
      <c r="E4" s="1">
        <v>247.0</v>
      </c>
      <c r="F4" s="1">
        <v>268.0</v>
      </c>
    </row>
    <row r="5">
      <c r="A5" s="1" t="s">
        <v>102</v>
      </c>
      <c r="B5" s="1">
        <v>91.0</v>
      </c>
      <c r="C5" s="1">
        <v>92.0</v>
      </c>
      <c r="D5" s="1">
        <v>92.0</v>
      </c>
      <c r="E5" s="1">
        <v>92.0</v>
      </c>
      <c r="F5" s="1">
        <v>94.0</v>
      </c>
    </row>
    <row r="6">
      <c r="A6" s="1" t="s">
        <v>104</v>
      </c>
      <c r="B6" s="1">
        <v>136.0</v>
      </c>
      <c r="C6" s="1">
        <v>141.0</v>
      </c>
      <c r="D6" s="1">
        <v>149.0</v>
      </c>
      <c r="E6" s="1">
        <v>159.0</v>
      </c>
      <c r="F6" s="1">
        <v>167.0</v>
      </c>
    </row>
    <row r="7">
      <c r="A7" s="1" t="s">
        <v>105</v>
      </c>
      <c r="B7" s="1">
        <v>55.0</v>
      </c>
      <c r="C7" s="1">
        <v>60.0</v>
      </c>
      <c r="D7" s="1">
        <v>66.0</v>
      </c>
      <c r="E7" s="1">
        <v>73.0</v>
      </c>
      <c r="F7" s="1">
        <v>80.0</v>
      </c>
    </row>
    <row r="8">
      <c r="A8" s="1" t="s">
        <v>109</v>
      </c>
      <c r="B8" s="1">
        <v>22.0</v>
      </c>
      <c r="C8" s="1">
        <v>24.0</v>
      </c>
      <c r="D8" s="1">
        <v>26.0</v>
      </c>
      <c r="E8" s="1">
        <v>29.0</v>
      </c>
      <c r="F8" s="1">
        <v>32.0</v>
      </c>
    </row>
    <row r="9">
      <c r="A9" s="28" t="s">
        <v>114</v>
      </c>
      <c r="B9" s="28">
        <v>31.0</v>
      </c>
      <c r="C9" s="28">
        <v>33.0</v>
      </c>
      <c r="D9" s="28">
        <v>34.0</v>
      </c>
      <c r="E9" s="28">
        <v>37.0</v>
      </c>
      <c r="F9" s="28">
        <v>40.0</v>
      </c>
    </row>
    <row r="10">
      <c r="A10" s="30"/>
      <c r="B10" s="30">
        <f t="shared" ref="B10:F10" si="2">sum(B4:B9)</f>
        <v>505</v>
      </c>
      <c r="C10" s="30">
        <f t="shared" si="2"/>
        <v>543</v>
      </c>
      <c r="D10" s="30">
        <f t="shared" si="2"/>
        <v>587</v>
      </c>
      <c r="E10" s="30">
        <f t="shared" si="2"/>
        <v>637</v>
      </c>
      <c r="F10" s="30">
        <f t="shared" si="2"/>
        <v>681</v>
      </c>
    </row>
    <row r="11">
      <c r="C11" s="1" t="s">
        <v>120</v>
      </c>
    </row>
    <row r="12">
      <c r="B12" s="1" t="s">
        <v>121</v>
      </c>
      <c r="C12" s="1" t="s">
        <v>122</v>
      </c>
      <c r="D12" s="1" t="s">
        <v>123</v>
      </c>
      <c r="F12" s="1" t="s">
        <v>124</v>
      </c>
    </row>
    <row r="13">
      <c r="C13" s="1" t="s">
        <v>125</v>
      </c>
      <c r="D13" s="1" t="s">
        <v>126</v>
      </c>
    </row>
    <row r="14">
      <c r="C14" s="1" t="s">
        <v>127</v>
      </c>
    </row>
    <row r="15">
      <c r="D15" s="1" t="s">
        <v>128</v>
      </c>
      <c r="F15" s="1" t="s">
        <v>129</v>
      </c>
    </row>
    <row r="16">
      <c r="F16" s="1" t="s">
        <v>130</v>
      </c>
    </row>
    <row r="17">
      <c r="E17" s="1" t="s">
        <v>131</v>
      </c>
    </row>
    <row r="18">
      <c r="A18" s="1" t="s">
        <v>132</v>
      </c>
    </row>
    <row r="19">
      <c r="A19" s="1" t="s">
        <v>132</v>
      </c>
      <c r="C19" s="1" t="s">
        <v>133</v>
      </c>
      <c r="D19" s="1" t="s">
        <v>134</v>
      </c>
    </row>
    <row r="20">
      <c r="A20" s="1" t="s">
        <v>132</v>
      </c>
      <c r="C20" s="1" t="s">
        <v>135</v>
      </c>
      <c r="E20" s="1" t="s">
        <v>136</v>
      </c>
    </row>
    <row r="21">
      <c r="A21" s="1" t="s">
        <v>132</v>
      </c>
    </row>
    <row r="22">
      <c r="E22" s="1" t="s">
        <v>137</v>
      </c>
    </row>
    <row r="25">
      <c r="F25" s="1" t="s">
        <v>138</v>
      </c>
    </row>
    <row r="26">
      <c r="F26" s="1" t="s">
        <v>139</v>
      </c>
    </row>
  </sheetData>
  <mergeCells count="1">
    <mergeCell ref="B2:F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71"/>
  </cols>
  <sheetData>
    <row r="1">
      <c r="A1" s="1"/>
    </row>
    <row r="2">
      <c r="A2" s="2" t="s">
        <v>0</v>
      </c>
      <c r="B2" s="1">
        <v>2009.0</v>
      </c>
      <c r="C2" s="1">
        <v>2010.0</v>
      </c>
      <c r="D2" s="1">
        <v>2011.0</v>
      </c>
      <c r="E2" s="1">
        <v>2012.0</v>
      </c>
      <c r="F2" s="1">
        <v>2013.0</v>
      </c>
      <c r="G2" s="1">
        <v>2014.0</v>
      </c>
      <c r="H2" s="1">
        <v>2015.0</v>
      </c>
      <c r="I2" s="1">
        <v>2016.0</v>
      </c>
      <c r="J2" s="1">
        <v>2017.0</v>
      </c>
      <c r="K2" s="1">
        <v>2018.0</v>
      </c>
      <c r="L2" s="1"/>
    </row>
    <row r="3">
      <c r="A3" s="1" t="s">
        <v>1</v>
      </c>
      <c r="B3" s="3">
        <v>80000.0</v>
      </c>
      <c r="C3" s="3">
        <v>80000.0</v>
      </c>
      <c r="D3" s="3">
        <v>80000.0</v>
      </c>
      <c r="E3" s="3">
        <v>80000.0</v>
      </c>
      <c r="F3" s="3">
        <v>80000.0</v>
      </c>
      <c r="G3" s="3">
        <v>80000.0</v>
      </c>
      <c r="H3" s="3">
        <v>80000.0</v>
      </c>
      <c r="I3" s="3">
        <v>80000.0</v>
      </c>
      <c r="J3" s="3">
        <v>80000.0</v>
      </c>
      <c r="K3" s="3">
        <v>80000.0</v>
      </c>
    </row>
    <row r="4">
      <c r="A4" s="1" t="s">
        <v>2</v>
      </c>
      <c r="B4" s="4">
        <v>0.6</v>
      </c>
      <c r="C4" s="4">
        <v>0.65</v>
      </c>
      <c r="D4" s="4">
        <v>0.7</v>
      </c>
      <c r="E4" s="4">
        <v>0.75</v>
      </c>
      <c r="F4" s="4">
        <v>0.8</v>
      </c>
      <c r="G4" s="4">
        <v>0.85</v>
      </c>
      <c r="H4" s="4">
        <v>0.85</v>
      </c>
      <c r="I4" s="4">
        <v>0.85</v>
      </c>
      <c r="J4" s="4">
        <v>0.85</v>
      </c>
      <c r="K4" s="4">
        <v>0.85</v>
      </c>
    </row>
    <row r="5">
      <c r="A5" s="5" t="s">
        <v>3</v>
      </c>
      <c r="B5">
        <f t="shared" ref="B5:K5" si="1">B3*B4</f>
        <v>48000</v>
      </c>
      <c r="C5">
        <f t="shared" si="1"/>
        <v>52000</v>
      </c>
      <c r="D5">
        <f t="shared" si="1"/>
        <v>56000</v>
      </c>
      <c r="E5">
        <f t="shared" si="1"/>
        <v>60000</v>
      </c>
      <c r="F5">
        <f t="shared" si="1"/>
        <v>64000</v>
      </c>
      <c r="G5">
        <f t="shared" si="1"/>
        <v>68000</v>
      </c>
      <c r="H5">
        <f t="shared" si="1"/>
        <v>68000</v>
      </c>
      <c r="I5">
        <f t="shared" si="1"/>
        <v>68000</v>
      </c>
      <c r="J5">
        <f t="shared" si="1"/>
        <v>68000</v>
      </c>
      <c r="K5">
        <f t="shared" si="1"/>
        <v>68000</v>
      </c>
    </row>
    <row r="6" ht="15.0" customHeight="1">
      <c r="A6" s="1" t="s">
        <v>4</v>
      </c>
      <c r="B6" s="6">
        <v>1.77</v>
      </c>
      <c r="C6" s="6">
        <v>1.81</v>
      </c>
      <c r="D6" s="6">
        <v>1.84</v>
      </c>
      <c r="E6" s="6">
        <v>1.88</v>
      </c>
      <c r="F6" s="6">
        <v>1.92</v>
      </c>
      <c r="G6" s="6">
        <v>1.95</v>
      </c>
      <c r="H6" s="6">
        <v>1.99</v>
      </c>
      <c r="I6" s="6">
        <v>2.03</v>
      </c>
      <c r="J6" s="6">
        <v>2.07</v>
      </c>
      <c r="K6" s="6">
        <v>2.12</v>
      </c>
    </row>
    <row r="7">
      <c r="A7" s="5" t="s">
        <v>5</v>
      </c>
      <c r="B7" s="5">
        <v>84960.0</v>
      </c>
      <c r="C7" s="5">
        <v>93881.0</v>
      </c>
      <c r="D7" s="5">
        <v>103124.0</v>
      </c>
      <c r="E7" s="5">
        <v>112700.0</v>
      </c>
      <c r="F7" s="5">
        <v>122618.0</v>
      </c>
      <c r="G7" s="5">
        <v>132887.0</v>
      </c>
      <c r="H7" s="5">
        <v>135545.0</v>
      </c>
      <c r="I7" s="5">
        <v>138256.0</v>
      </c>
      <c r="J7" s="5">
        <v>141021.0</v>
      </c>
      <c r="K7" s="5">
        <v>143841.0</v>
      </c>
    </row>
    <row r="9">
      <c r="A9" s="5" t="s">
        <v>6</v>
      </c>
    </row>
    <row r="10">
      <c r="A10" s="1" t="s">
        <v>7</v>
      </c>
      <c r="B10" s="1">
        <v>0.94</v>
      </c>
      <c r="C10" s="1">
        <v>0.95</v>
      </c>
      <c r="D10" s="1">
        <v>0.96</v>
      </c>
      <c r="E10" s="1">
        <v>0.97</v>
      </c>
      <c r="F10" s="1">
        <v>0.98</v>
      </c>
      <c r="G10" s="1">
        <v>0.99</v>
      </c>
      <c r="H10" s="1">
        <v>1.0</v>
      </c>
      <c r="I10" s="1">
        <v>1.01</v>
      </c>
      <c r="J10" s="1">
        <v>1.02</v>
      </c>
      <c r="K10" s="1">
        <v>1.03</v>
      </c>
    </row>
    <row r="11">
      <c r="A11" s="1" t="s">
        <v>8</v>
      </c>
      <c r="B11" s="1">
        <v>3600.0</v>
      </c>
      <c r="C11" s="1">
        <v>3708.0</v>
      </c>
      <c r="D11" s="1">
        <v>3819.0</v>
      </c>
      <c r="E11" s="1">
        <v>3934.0</v>
      </c>
      <c r="F11" s="1">
        <v>4052.0</v>
      </c>
      <c r="G11" s="1">
        <v>4173.0</v>
      </c>
      <c r="H11" s="1">
        <v>4299.0</v>
      </c>
      <c r="I11" s="1">
        <v>4428.0</v>
      </c>
      <c r="J11" s="1">
        <v>4560.0</v>
      </c>
      <c r="K11" s="1">
        <v>4697.0</v>
      </c>
    </row>
    <row r="12">
      <c r="A12" s="1" t="s">
        <v>9</v>
      </c>
      <c r="B12" s="1">
        <v>2250.0</v>
      </c>
      <c r="C12" s="1">
        <v>2318.0</v>
      </c>
      <c r="D12" s="1">
        <v>2387.0</v>
      </c>
      <c r="E12" s="1">
        <v>2459.0</v>
      </c>
      <c r="F12" s="1">
        <v>2532.0</v>
      </c>
      <c r="G12" s="1">
        <v>2603.0</v>
      </c>
      <c r="H12" s="1">
        <v>2687.0</v>
      </c>
      <c r="I12" s="1">
        <v>2767.0</v>
      </c>
      <c r="J12" s="1">
        <v>2850.0</v>
      </c>
      <c r="K12" s="1">
        <v>2936.0</v>
      </c>
    </row>
    <row r="14">
      <c r="A14" s="1" t="s">
        <v>10</v>
      </c>
    </row>
    <row r="15">
      <c r="A15" s="1" t="s">
        <v>11</v>
      </c>
      <c r="B15" s="1">
        <v>4.0</v>
      </c>
      <c r="C15" s="1">
        <v>4.0</v>
      </c>
      <c r="D15" s="1">
        <v>6.0</v>
      </c>
      <c r="E15" s="1">
        <v>6.0</v>
      </c>
      <c r="F15" s="1">
        <v>8.0</v>
      </c>
      <c r="G15" s="1">
        <v>8.0</v>
      </c>
      <c r="H15" s="1">
        <v>8.0</v>
      </c>
      <c r="I15" s="1">
        <v>8.0</v>
      </c>
      <c r="J15" s="1">
        <v>8.0</v>
      </c>
      <c r="K15" s="1">
        <v>8.0</v>
      </c>
    </row>
    <row r="16">
      <c r="A16" s="1" t="s">
        <v>12</v>
      </c>
      <c r="B16" s="1">
        <v>160.0</v>
      </c>
      <c r="C16" s="1">
        <v>165.6</v>
      </c>
      <c r="D16" s="1">
        <v>171.4</v>
      </c>
      <c r="E16" s="1">
        <v>177.4</v>
      </c>
      <c r="F16" s="1">
        <v>183.6</v>
      </c>
      <c r="G16" s="1">
        <v>190.0</v>
      </c>
      <c r="H16" s="1">
        <v>196.7</v>
      </c>
      <c r="I16" s="1">
        <v>203.6</v>
      </c>
      <c r="J16" s="1">
        <v>210.7</v>
      </c>
      <c r="K16" s="1">
        <v>218.1</v>
      </c>
    </row>
    <row r="17">
      <c r="A17" s="5" t="s">
        <v>13</v>
      </c>
      <c r="B17" s="5">
        <v>640.0</v>
      </c>
      <c r="C17" s="5">
        <v>662.4</v>
      </c>
      <c r="D17" s="5">
        <v>1028.4</v>
      </c>
      <c r="E17" s="5">
        <v>1064.4</v>
      </c>
      <c r="F17" s="5">
        <v>1468.8</v>
      </c>
      <c r="G17" s="5">
        <v>1520.2</v>
      </c>
      <c r="H17" s="5">
        <v>1573.4</v>
      </c>
      <c r="I17" s="5">
        <v>1628.5</v>
      </c>
      <c r="J17" s="5">
        <v>1628.5</v>
      </c>
      <c r="K17" s="5">
        <v>1744.5</v>
      </c>
    </row>
    <row r="19">
      <c r="A19" s="1" t="s">
        <v>14</v>
      </c>
    </row>
    <row r="20">
      <c r="A20" s="1" t="s">
        <v>15</v>
      </c>
      <c r="B20" s="1">
        <v>20.0</v>
      </c>
      <c r="C20" s="1">
        <v>20.7</v>
      </c>
      <c r="D20" s="1">
        <v>21.42</v>
      </c>
      <c r="E20" s="1">
        <v>22.17</v>
      </c>
      <c r="F20" s="1">
        <v>22.95</v>
      </c>
      <c r="G20" s="1">
        <v>23.75</v>
      </c>
      <c r="H20" s="1">
        <v>24.59</v>
      </c>
      <c r="I20" s="1">
        <v>25.45</v>
      </c>
      <c r="J20" s="1">
        <v>26.34</v>
      </c>
      <c r="K20" s="1">
        <v>27.26</v>
      </c>
    </row>
    <row r="21">
      <c r="A21" s="1" t="s">
        <v>16</v>
      </c>
      <c r="B21" s="1">
        <v>2000.0</v>
      </c>
      <c r="C21" s="1">
        <v>2000.0</v>
      </c>
      <c r="D21" s="1">
        <v>2000.0</v>
      </c>
      <c r="E21" s="1">
        <v>2000.0</v>
      </c>
      <c r="F21" s="1">
        <v>2000.0</v>
      </c>
      <c r="G21" s="1">
        <v>2000.0</v>
      </c>
      <c r="H21" s="1">
        <v>2000.0</v>
      </c>
      <c r="I21" s="1">
        <v>2000.0</v>
      </c>
      <c r="J21" s="1">
        <v>2000.0</v>
      </c>
      <c r="K21" s="1">
        <v>2000.0</v>
      </c>
    </row>
    <row r="22">
      <c r="A22" s="1" t="s">
        <v>17</v>
      </c>
      <c r="B22" s="7">
        <f t="shared" ref="B22:K22" si="2">B20*B21</f>
        <v>40000</v>
      </c>
      <c r="C22" s="7">
        <f t="shared" si="2"/>
        <v>41400</v>
      </c>
      <c r="D22" s="7">
        <f t="shared" si="2"/>
        <v>42840</v>
      </c>
      <c r="E22" s="7">
        <f t="shared" si="2"/>
        <v>44340</v>
      </c>
      <c r="F22" s="7">
        <f t="shared" si="2"/>
        <v>45900</v>
      </c>
      <c r="G22" s="7">
        <f t="shared" si="2"/>
        <v>47500</v>
      </c>
      <c r="H22" s="7">
        <f t="shared" si="2"/>
        <v>49180</v>
      </c>
      <c r="I22" s="7">
        <f t="shared" si="2"/>
        <v>50900</v>
      </c>
      <c r="J22" s="7">
        <f t="shared" si="2"/>
        <v>52680</v>
      </c>
      <c r="K22" s="7">
        <f t="shared" si="2"/>
        <v>54520</v>
      </c>
    </row>
    <row r="23">
      <c r="A23" s="1" t="s">
        <v>18</v>
      </c>
      <c r="B23" s="1">
        <v>450.0</v>
      </c>
      <c r="C23" s="1">
        <v>473.0</v>
      </c>
      <c r="D23" s="1">
        <v>509.0</v>
      </c>
      <c r="E23" s="1">
        <v>545.0</v>
      </c>
      <c r="F23" s="1">
        <v>582.0</v>
      </c>
      <c r="G23" s="1">
        <v>618.0</v>
      </c>
      <c r="H23" s="1">
        <v>618.0</v>
      </c>
      <c r="I23" s="1">
        <v>618.0</v>
      </c>
      <c r="J23" s="1">
        <v>618.0</v>
      </c>
      <c r="K23" s="1">
        <v>618.0</v>
      </c>
    </row>
    <row r="24">
      <c r="A24" s="5" t="s">
        <v>19</v>
      </c>
      <c r="B24" s="1">
        <v>18000.0</v>
      </c>
      <c r="C24" s="1">
        <v>19570.9</v>
      </c>
      <c r="D24" s="1">
        <v>21814.0</v>
      </c>
      <c r="E24" s="1">
        <v>24190.2</v>
      </c>
      <c r="F24" s="1">
        <v>26706.0</v>
      </c>
      <c r="G24" s="1">
        <v>29368.2</v>
      </c>
      <c r="H24" s="1">
        <v>30396.1</v>
      </c>
      <c r="I24" s="1">
        <v>31460.0</v>
      </c>
      <c r="J24" s="1">
        <v>32561.1</v>
      </c>
      <c r="K24" s="1">
        <v>33700.7</v>
      </c>
    </row>
    <row r="25">
      <c r="A25" s="5"/>
    </row>
    <row r="26">
      <c r="A26" s="5" t="s">
        <v>20</v>
      </c>
      <c r="B26" s="1">
        <v>18640.0</v>
      </c>
      <c r="C26" s="1">
        <v>20233.3</v>
      </c>
      <c r="D26" s="1">
        <v>22842.4</v>
      </c>
      <c r="E26" s="1">
        <v>25254.6</v>
      </c>
      <c r="F26" s="1">
        <v>28174.8</v>
      </c>
      <c r="G26" s="1">
        <v>30888.5</v>
      </c>
      <c r="H26" s="1">
        <v>31969.6</v>
      </c>
      <c r="I26" s="1">
        <v>33088.5</v>
      </c>
      <c r="J26" s="1">
        <v>34246.6</v>
      </c>
      <c r="K26" s="1">
        <v>35445.0</v>
      </c>
    </row>
    <row r="28">
      <c r="A28" s="1" t="s">
        <v>21</v>
      </c>
      <c r="B28" s="4">
        <v>0.078</v>
      </c>
      <c r="C28" s="4">
        <v>0.078</v>
      </c>
      <c r="D28" s="4">
        <v>0.078</v>
      </c>
      <c r="E28" s="4">
        <v>0.078</v>
      </c>
      <c r="F28" s="4">
        <v>0.078</v>
      </c>
      <c r="G28" s="4">
        <v>0.078</v>
      </c>
      <c r="H28" s="4">
        <v>0.078</v>
      </c>
      <c r="I28" s="4">
        <v>0.078</v>
      </c>
      <c r="J28" s="4">
        <v>0.078</v>
      </c>
      <c r="K28" s="4">
        <v>0.078</v>
      </c>
    </row>
    <row r="30">
      <c r="A30" s="1" t="s">
        <v>22</v>
      </c>
    </row>
    <row r="31">
      <c r="A31" s="1" t="s">
        <v>23</v>
      </c>
      <c r="B31" s="1">
        <v>47.6</v>
      </c>
      <c r="C31" s="1">
        <v>47.6</v>
      </c>
      <c r="D31" s="1">
        <v>47.6</v>
      </c>
      <c r="E31" s="1">
        <v>47.6</v>
      </c>
      <c r="F31" s="1">
        <v>47.6</v>
      </c>
      <c r="G31" s="1">
        <v>47.6</v>
      </c>
      <c r="H31" s="1">
        <v>47.6</v>
      </c>
      <c r="I31" s="1">
        <v>47.6</v>
      </c>
      <c r="J31" s="1">
        <v>47.6</v>
      </c>
      <c r="K31" s="1">
        <v>47.6</v>
      </c>
    </row>
    <row r="32">
      <c r="A32" s="1" t="s">
        <v>24</v>
      </c>
      <c r="B32" s="1">
        <v>37.6</v>
      </c>
      <c r="C32" s="1">
        <v>37.6</v>
      </c>
      <c r="D32" s="1">
        <v>37.6</v>
      </c>
      <c r="E32" s="1">
        <v>37.6</v>
      </c>
      <c r="F32" s="1">
        <v>37.6</v>
      </c>
      <c r="G32" s="1">
        <v>37.6</v>
      </c>
      <c r="H32" s="1">
        <v>37.6</v>
      </c>
      <c r="I32" s="1">
        <v>37.6</v>
      </c>
      <c r="J32" s="1">
        <v>37.6</v>
      </c>
      <c r="K32" s="1">
        <v>37.6</v>
      </c>
    </row>
    <row r="33">
      <c r="A33" s="1" t="s">
        <v>25</v>
      </c>
      <c r="B33" s="1">
        <v>34.2</v>
      </c>
      <c r="C33" s="1">
        <v>34.2</v>
      </c>
      <c r="D33" s="1">
        <v>34.2</v>
      </c>
      <c r="E33" s="1">
        <v>34.2</v>
      </c>
      <c r="F33" s="1">
        <v>34.2</v>
      </c>
      <c r="G33" s="1">
        <v>34.2</v>
      </c>
      <c r="H33" s="1">
        <v>34.2</v>
      </c>
      <c r="I33" s="1">
        <v>34.2</v>
      </c>
      <c r="J33" s="1">
        <v>34.2</v>
      </c>
      <c r="K33" s="1">
        <v>34.2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71"/>
  </cols>
  <sheetData>
    <row r="1">
      <c r="A1" s="5" t="s">
        <v>140</v>
      </c>
    </row>
    <row r="2">
      <c r="A2" s="5" t="s">
        <v>141</v>
      </c>
      <c r="B2" s="31" t="s">
        <v>142</v>
      </c>
      <c r="C2" s="31" t="s">
        <v>143</v>
      </c>
      <c r="D2" s="31" t="s">
        <v>144</v>
      </c>
      <c r="E2" s="31" t="s">
        <v>145</v>
      </c>
      <c r="F2" s="31" t="s">
        <v>5</v>
      </c>
      <c r="G2" s="31" t="s">
        <v>30</v>
      </c>
      <c r="H2" s="31" t="s">
        <v>32</v>
      </c>
      <c r="I2" s="31" t="s">
        <v>36</v>
      </c>
      <c r="J2" s="31" t="s">
        <v>146</v>
      </c>
    </row>
    <row r="3">
      <c r="A3" s="1" t="s">
        <v>147</v>
      </c>
      <c r="B3" s="1">
        <v>298.9</v>
      </c>
      <c r="C3" s="1">
        <v>1329.6</v>
      </c>
      <c r="D3" s="1">
        <v>1628.5</v>
      </c>
      <c r="E3" s="1">
        <v>2.22</v>
      </c>
      <c r="F3" s="1">
        <v>1346.8</v>
      </c>
      <c r="G3" s="1">
        <v>255.3</v>
      </c>
      <c r="H3" s="1">
        <v>163.4</v>
      </c>
      <c r="I3" s="1">
        <v>21.5</v>
      </c>
      <c r="J3" s="1">
        <v>-1112.8</v>
      </c>
    </row>
    <row r="4">
      <c r="A4" s="1" t="s">
        <v>148</v>
      </c>
      <c r="B4" s="1">
        <v>319.3</v>
      </c>
      <c r="C4" s="1">
        <v>63.1</v>
      </c>
      <c r="D4" s="1">
        <v>382.4</v>
      </c>
      <c r="E4" s="1">
        <v>1.95</v>
      </c>
      <c r="F4" s="1">
        <v>446.1</v>
      </c>
      <c r="G4" s="1">
        <v>61.9</v>
      </c>
      <c r="H4" s="1">
        <v>51.9</v>
      </c>
      <c r="I4" s="1">
        <v>22.8</v>
      </c>
      <c r="J4" s="1">
        <v>204.2</v>
      </c>
    </row>
    <row r="5">
      <c r="A5" s="1" t="s">
        <v>149</v>
      </c>
      <c r="B5" s="1">
        <v>498.6</v>
      </c>
      <c r="C5" s="1">
        <v>55.3</v>
      </c>
      <c r="D5" s="1">
        <v>553.9</v>
      </c>
      <c r="E5" s="1">
        <v>1.14</v>
      </c>
      <c r="F5" s="1">
        <v>397.3</v>
      </c>
      <c r="G5" s="1">
        <v>52.7</v>
      </c>
      <c r="H5" s="1">
        <v>49.3</v>
      </c>
      <c r="I5" s="1">
        <v>77.0</v>
      </c>
      <c r="J5" s="1">
        <v>43.7</v>
      </c>
    </row>
    <row r="6">
      <c r="A6" s="1" t="s">
        <v>150</v>
      </c>
      <c r="B6" s="1">
        <v>1204.2</v>
      </c>
      <c r="C6" s="1">
        <v>371.9</v>
      </c>
      <c r="D6" s="1">
        <v>1576.1</v>
      </c>
      <c r="E6" s="1">
        <v>1.35</v>
      </c>
      <c r="F6" s="1">
        <v>1247.6</v>
      </c>
      <c r="G6" s="1">
        <v>155.8</v>
      </c>
      <c r="H6" s="1">
        <v>125.4</v>
      </c>
      <c r="I6" s="1">
        <v>65.3</v>
      </c>
      <c r="J6" s="1">
        <v>316.2</v>
      </c>
    </row>
    <row r="8">
      <c r="A8" s="5" t="s">
        <v>141</v>
      </c>
      <c r="C8" s="31" t="s">
        <v>151</v>
      </c>
      <c r="D8" s="31" t="s">
        <v>152</v>
      </c>
      <c r="E8" s="31" t="s">
        <v>153</v>
      </c>
      <c r="F8" s="31" t="s">
        <v>154</v>
      </c>
      <c r="G8" s="31" t="s">
        <v>155</v>
      </c>
      <c r="H8" s="31" t="s">
        <v>156</v>
      </c>
      <c r="I8" s="31" t="s">
        <v>157</v>
      </c>
      <c r="J8" s="31" t="s">
        <v>158</v>
      </c>
    </row>
    <row r="9">
      <c r="A9" s="1" t="s">
        <v>147</v>
      </c>
      <c r="C9" s="32">
        <f t="shared" ref="C9:C12" si="1">G3/F3</f>
        <v>0.1895604396</v>
      </c>
      <c r="D9" s="32">
        <f t="shared" ref="D9:D12" si="2">H3/F3</f>
        <v>0.1213246213</v>
      </c>
      <c r="E9" s="32">
        <f t="shared" ref="E9:E12" si="3">I3/F3</f>
        <v>0.01596376596</v>
      </c>
      <c r="F9" s="33">
        <f t="shared" ref="F9:F12" si="4">D3/F3</f>
        <v>1.209162459</v>
      </c>
      <c r="G9" s="33">
        <f t="shared" ref="G9:G12" si="5">D3/G3</f>
        <v>6.378770074</v>
      </c>
      <c r="H9" s="33">
        <f t="shared" ref="H9:H12" si="6">D3/H3</f>
        <v>9.966340269</v>
      </c>
      <c r="I9" s="1">
        <v>13.9</v>
      </c>
      <c r="J9" s="1" t="s">
        <v>159</v>
      </c>
    </row>
    <row r="10">
      <c r="A10" s="1" t="s">
        <v>148</v>
      </c>
      <c r="C10" s="32">
        <f t="shared" si="1"/>
        <v>0.138758126</v>
      </c>
      <c r="D10" s="32">
        <f t="shared" si="2"/>
        <v>0.1163416274</v>
      </c>
      <c r="E10" s="32">
        <f t="shared" si="3"/>
        <v>0.05110961668</v>
      </c>
      <c r="F10" s="33">
        <f t="shared" si="4"/>
        <v>0.8572069043</v>
      </c>
      <c r="G10" s="33">
        <f t="shared" si="5"/>
        <v>6.177705977</v>
      </c>
      <c r="H10" s="33">
        <f t="shared" si="6"/>
        <v>7.368015414</v>
      </c>
      <c r="I10" s="1">
        <v>13.4</v>
      </c>
      <c r="J10" s="33">
        <f t="shared" ref="J10:J12" si="7">B4/J4</f>
        <v>1.563663075</v>
      </c>
    </row>
    <row r="11">
      <c r="A11" s="1" t="s">
        <v>149</v>
      </c>
      <c r="C11" s="32">
        <f t="shared" si="1"/>
        <v>0.1326453562</v>
      </c>
      <c r="D11" s="32">
        <f t="shared" si="2"/>
        <v>0.1240875912</v>
      </c>
      <c r="E11" s="32">
        <f t="shared" si="3"/>
        <v>0.1938082054</v>
      </c>
      <c r="F11" s="33">
        <f t="shared" si="4"/>
        <v>1.394160584</v>
      </c>
      <c r="G11" s="33">
        <f t="shared" si="5"/>
        <v>10.51043643</v>
      </c>
      <c r="H11" s="33">
        <f t="shared" si="6"/>
        <v>11.23529412</v>
      </c>
      <c r="I11" s="1">
        <v>6.5</v>
      </c>
      <c r="J11" s="33">
        <f t="shared" si="7"/>
        <v>11.40961098</v>
      </c>
    </row>
    <row r="12">
      <c r="A12" s="1" t="s">
        <v>150</v>
      </c>
      <c r="C12" s="34">
        <f t="shared" si="1"/>
        <v>0.1248797692</v>
      </c>
      <c r="D12" s="34">
        <f t="shared" si="2"/>
        <v>0.1005129849</v>
      </c>
      <c r="E12" s="34">
        <f t="shared" si="3"/>
        <v>0.05234049375</v>
      </c>
      <c r="F12" s="35">
        <f t="shared" si="4"/>
        <v>1.263305547</v>
      </c>
      <c r="G12" s="35">
        <f t="shared" si="5"/>
        <v>10.11617458</v>
      </c>
      <c r="H12" s="35">
        <f t="shared" si="6"/>
        <v>12.56858054</v>
      </c>
      <c r="I12" s="28">
        <v>18.4</v>
      </c>
      <c r="J12" s="35">
        <f t="shared" si="7"/>
        <v>3.808349146</v>
      </c>
    </row>
    <row r="13">
      <c r="A13" s="5" t="s">
        <v>160</v>
      </c>
      <c r="C13" s="36">
        <f t="shared" ref="C13:J13" si="8">AVERAGE(C9:C12)</f>
        <v>0.1464609227</v>
      </c>
      <c r="D13" s="36">
        <f t="shared" si="8"/>
        <v>0.1155667062</v>
      </c>
      <c r="E13" s="36">
        <f t="shared" si="8"/>
        <v>0.07830552044</v>
      </c>
      <c r="F13" s="14">
        <f t="shared" si="8"/>
        <v>1.180958874</v>
      </c>
      <c r="G13" s="14">
        <f t="shared" si="8"/>
        <v>8.295771767</v>
      </c>
      <c r="H13" s="14">
        <f t="shared" si="8"/>
        <v>10.28455759</v>
      </c>
      <c r="I13" s="14">
        <f t="shared" si="8"/>
        <v>13.05</v>
      </c>
      <c r="J13" s="14">
        <f t="shared" si="8"/>
        <v>5.593874402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</cols>
  <sheetData>
    <row r="1">
      <c r="A1" s="1" t="s">
        <v>161</v>
      </c>
      <c r="B1" s="1" t="s">
        <v>162</v>
      </c>
      <c r="C1" s="1" t="s">
        <v>163</v>
      </c>
      <c r="D1" s="1" t="s">
        <v>145</v>
      </c>
      <c r="E1" s="1" t="s">
        <v>164</v>
      </c>
      <c r="F1" s="1" t="s">
        <v>165</v>
      </c>
    </row>
    <row r="2">
      <c r="A2" s="1" t="s">
        <v>147</v>
      </c>
      <c r="B2" s="4">
        <v>0.816</v>
      </c>
      <c r="C2" s="4">
        <v>4.449</v>
      </c>
      <c r="D2" s="1">
        <v>2.22</v>
      </c>
      <c r="E2" s="1">
        <v>0.25</v>
      </c>
      <c r="F2" s="1">
        <v>0.79</v>
      </c>
    </row>
    <row r="3">
      <c r="A3" s="1" t="s">
        <v>166</v>
      </c>
      <c r="B3" s="4">
        <v>0.165</v>
      </c>
      <c r="C3" s="4">
        <v>0.198</v>
      </c>
      <c r="D3" s="1">
        <v>1.95</v>
      </c>
      <c r="E3" s="1">
        <v>0.0</v>
      </c>
      <c r="F3" s="1">
        <v>1.74</v>
      </c>
    </row>
    <row r="4">
      <c r="A4" s="1" t="s">
        <v>167</v>
      </c>
      <c r="B4" s="4">
        <v>0.1</v>
      </c>
      <c r="C4" s="4">
        <v>0.111</v>
      </c>
      <c r="D4" s="1">
        <v>1.14</v>
      </c>
      <c r="E4" s="1">
        <v>0.0</v>
      </c>
      <c r="F4" s="1">
        <v>1.07</v>
      </c>
    </row>
    <row r="5">
      <c r="A5" s="1" t="s">
        <v>168</v>
      </c>
      <c r="B5" s="4">
        <v>0.236</v>
      </c>
      <c r="C5" s="4">
        <v>0.309</v>
      </c>
      <c r="D5" s="1">
        <v>1.35</v>
      </c>
      <c r="E5" s="1">
        <v>0.0</v>
      </c>
      <c r="F5" s="1">
        <v>1.14</v>
      </c>
    </row>
    <row r="6">
      <c r="A6" s="1" t="s">
        <v>160</v>
      </c>
      <c r="B6" s="4">
        <v>0.329</v>
      </c>
      <c r="C6" s="4">
        <v>0.491</v>
      </c>
      <c r="D6" s="1">
        <v>1.67</v>
      </c>
      <c r="E6" s="1">
        <v>0.06</v>
      </c>
      <c r="F6" s="1">
        <v>1.18</v>
      </c>
    </row>
    <row r="8">
      <c r="B8" s="1" t="s">
        <v>162</v>
      </c>
      <c r="C8" s="1" t="s">
        <v>163</v>
      </c>
      <c r="D8" s="1" t="s">
        <v>165</v>
      </c>
      <c r="E8" s="1" t="s">
        <v>145</v>
      </c>
      <c r="F8" s="1" t="s">
        <v>169</v>
      </c>
      <c r="G8" s="1" t="s">
        <v>170</v>
      </c>
      <c r="H8" s="1" t="s">
        <v>171</v>
      </c>
    </row>
    <row r="9">
      <c r="B9" s="4">
        <v>0.0</v>
      </c>
      <c r="C9" s="4">
        <v>0.0</v>
      </c>
      <c r="D9" s="1">
        <v>1.18</v>
      </c>
      <c r="E9" s="1">
        <v>1.18</v>
      </c>
      <c r="F9" s="4">
        <v>0.0967</v>
      </c>
      <c r="G9" s="4">
        <v>0.0775</v>
      </c>
      <c r="H9" s="4">
        <v>0.0967</v>
      </c>
    </row>
    <row r="10">
      <c r="B10" s="4">
        <v>0.05</v>
      </c>
      <c r="C10" s="4">
        <v>0.053</v>
      </c>
      <c r="D10" s="1">
        <v>1.18</v>
      </c>
      <c r="E10" s="1">
        <v>1.22</v>
      </c>
      <c r="F10" s="4">
        <v>0.0986</v>
      </c>
      <c r="G10" s="4">
        <v>0.0775</v>
      </c>
      <c r="H10" s="4">
        <v>0.096</v>
      </c>
    </row>
    <row r="11">
      <c r="B11" s="4">
        <v>0.1</v>
      </c>
      <c r="C11" s="4">
        <v>0.111</v>
      </c>
      <c r="D11" s="1">
        <v>1.18</v>
      </c>
      <c r="E11" s="1">
        <v>1.26</v>
      </c>
      <c r="F11" s="4">
        <v>0.1007</v>
      </c>
      <c r="G11" s="4">
        <v>0.0775</v>
      </c>
      <c r="H11" s="4">
        <v>0.0953</v>
      </c>
    </row>
    <row r="12">
      <c r="B12" s="4">
        <v>0.15</v>
      </c>
      <c r="C12" s="4">
        <v>0.176</v>
      </c>
      <c r="D12" s="1">
        <v>1.18</v>
      </c>
      <c r="E12" s="1">
        <v>1.31</v>
      </c>
      <c r="F12" s="4">
        <v>0.103</v>
      </c>
      <c r="G12" s="4">
        <v>0.0775</v>
      </c>
      <c r="H12" s="4">
        <v>0.0945</v>
      </c>
    </row>
    <row r="13">
      <c r="B13" s="4">
        <v>0.2</v>
      </c>
      <c r="C13" s="4">
        <v>0.25</v>
      </c>
      <c r="D13" s="1">
        <v>1.18</v>
      </c>
      <c r="E13" s="1">
        <v>1.36</v>
      </c>
      <c r="F13" s="4">
        <v>0.1056</v>
      </c>
      <c r="G13" s="4">
        <v>0.0775</v>
      </c>
      <c r="H13" s="4">
        <v>0.0938</v>
      </c>
    </row>
    <row r="14">
      <c r="B14" s="4">
        <v>0.25</v>
      </c>
      <c r="C14" s="4">
        <v>0.333</v>
      </c>
      <c r="D14" s="1">
        <v>1.18</v>
      </c>
      <c r="E14" s="1">
        <v>1.42</v>
      </c>
      <c r="F14" s="4">
        <v>0.1086</v>
      </c>
      <c r="G14" s="4">
        <v>0.0775</v>
      </c>
      <c r="H14" s="4">
        <v>0.0931</v>
      </c>
    </row>
  </sheetData>
  <drawing r:id="rId1"/>
</worksheet>
</file>