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74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1" l="1"/>
  <c r="J7" i="1"/>
  <c r="J5" i="1"/>
  <c r="Q3" i="1"/>
  <c r="R3" i="1"/>
  <c r="S3" i="1"/>
  <c r="T3" i="1"/>
  <c r="Q4" i="1"/>
  <c r="R4" i="1"/>
  <c r="S4" i="1"/>
  <c r="T4" i="1"/>
  <c r="Q5" i="1"/>
  <c r="R5" i="1"/>
  <c r="S5" i="1"/>
  <c r="T5" i="1"/>
  <c r="Q6" i="1"/>
  <c r="R6" i="1"/>
  <c r="S6" i="1"/>
  <c r="T6" i="1"/>
  <c r="Q7" i="1"/>
  <c r="R7" i="1"/>
  <c r="S7" i="1"/>
  <c r="T7" i="1"/>
  <c r="Q8" i="1"/>
  <c r="R8" i="1"/>
  <c r="S8" i="1"/>
  <c r="T8" i="1"/>
  <c r="Q9" i="1"/>
  <c r="R9" i="1"/>
  <c r="S9" i="1"/>
  <c r="T9" i="1"/>
  <c r="Q10" i="1"/>
  <c r="R10" i="1"/>
  <c r="S10" i="1"/>
  <c r="T10" i="1"/>
  <c r="R2" i="1"/>
  <c r="S2" i="1"/>
  <c r="T2" i="1"/>
  <c r="Q2" i="1"/>
  <c r="C2" i="1"/>
  <c r="D2" i="1"/>
  <c r="F2" i="1"/>
  <c r="G2" i="1"/>
  <c r="H2" i="1"/>
  <c r="I2" i="1"/>
  <c r="J2" i="1"/>
  <c r="K2" i="1"/>
  <c r="M2" i="1"/>
  <c r="N2" i="1"/>
  <c r="O2" i="1"/>
  <c r="P2" i="1"/>
  <c r="C4" i="1"/>
  <c r="I4" i="1"/>
  <c r="M4" i="1"/>
  <c r="C5" i="1"/>
  <c r="I5" i="1"/>
  <c r="M5" i="1"/>
  <c r="C6" i="1"/>
  <c r="I6" i="1"/>
  <c r="M6" i="1"/>
  <c r="C7" i="1"/>
  <c r="I7" i="1"/>
  <c r="M7" i="1"/>
  <c r="C8" i="1"/>
  <c r="I8" i="1"/>
  <c r="M8" i="1"/>
  <c r="C9" i="1"/>
  <c r="I9" i="1"/>
  <c r="M9" i="1"/>
  <c r="C10" i="1"/>
  <c r="I10" i="1"/>
  <c r="M10" i="1"/>
  <c r="C3" i="1"/>
  <c r="I3" i="1"/>
  <c r="M3" i="1"/>
  <c r="K3" i="1"/>
  <c r="K4" i="1"/>
  <c r="K5" i="1"/>
  <c r="K6" i="1"/>
  <c r="K7" i="1"/>
  <c r="K8" i="1"/>
  <c r="K9" i="1"/>
  <c r="K10" i="1"/>
  <c r="H3" i="1"/>
  <c r="H4" i="1"/>
  <c r="H5" i="1"/>
  <c r="H6" i="1"/>
  <c r="H7" i="1"/>
  <c r="H8" i="1"/>
  <c r="H9" i="1"/>
  <c r="H10" i="1"/>
  <c r="G3" i="1"/>
  <c r="G4" i="1"/>
  <c r="G5" i="1"/>
  <c r="G6" i="1"/>
  <c r="G7" i="1"/>
  <c r="G8" i="1"/>
  <c r="G9" i="1"/>
  <c r="G10" i="1"/>
  <c r="F3" i="1"/>
  <c r="F4" i="1"/>
  <c r="F5" i="1"/>
  <c r="F6" i="1"/>
  <c r="F7" i="1"/>
  <c r="F8" i="1"/>
  <c r="F9" i="1"/>
  <c r="F10" i="1"/>
  <c r="P3" i="1"/>
  <c r="P4" i="1"/>
  <c r="P5" i="1"/>
  <c r="P6" i="1"/>
  <c r="P7" i="1"/>
  <c r="P8" i="1"/>
  <c r="P9" i="1"/>
  <c r="P10" i="1"/>
  <c r="O3" i="1"/>
  <c r="O4" i="1"/>
  <c r="O5" i="1"/>
  <c r="O6" i="1"/>
  <c r="O7" i="1"/>
  <c r="O8" i="1"/>
  <c r="O9" i="1"/>
  <c r="O10" i="1"/>
  <c r="N3" i="1"/>
  <c r="N4" i="1"/>
  <c r="N5" i="1"/>
  <c r="N6" i="1"/>
  <c r="N7" i="1"/>
  <c r="N8" i="1"/>
  <c r="N9" i="1"/>
  <c r="N10" i="1"/>
  <c r="J9" i="1"/>
  <c r="J10" i="1"/>
  <c r="J8" i="1"/>
  <c r="J3" i="1"/>
  <c r="J4" i="1"/>
  <c r="D3" i="1"/>
  <c r="D4" i="1"/>
  <c r="D5" i="1"/>
  <c r="D6" i="1"/>
  <c r="D7" i="1"/>
  <c r="D8" i="1"/>
  <c r="D9" i="1"/>
  <c r="D10" i="1"/>
</calcChain>
</file>

<file path=xl/sharedStrings.xml><?xml version="1.0" encoding="utf-8"?>
<sst xmlns="http://schemas.openxmlformats.org/spreadsheetml/2006/main" count="24" uniqueCount="22">
  <si>
    <t>HashSet</t>
  </si>
  <si>
    <t>SortedArraySet</t>
  </si>
  <si>
    <t>TreeSet</t>
  </si>
  <si>
    <t>100*0.1</t>
  </si>
  <si>
    <t>100*0.3</t>
  </si>
  <si>
    <t>100*0.5</t>
  </si>
  <si>
    <t>100*0.75</t>
  </si>
  <si>
    <t>1000*0.1</t>
  </si>
  <si>
    <t>1000*0.3</t>
  </si>
  <si>
    <t>1000*0.5</t>
  </si>
  <si>
    <t>1000*0.75</t>
  </si>
  <si>
    <t>1E+4*0.1</t>
  </si>
  <si>
    <t>1E+4*0.3</t>
  </si>
  <si>
    <t>1E+4*0.5</t>
  </si>
  <si>
    <t>1E+4*0.75</t>
  </si>
  <si>
    <t>1E+5*0.1</t>
  </si>
  <si>
    <t>1E+5*0.3</t>
  </si>
  <si>
    <t>1E+5*0.5</t>
  </si>
  <si>
    <t>1E+5*0.75</t>
  </si>
  <si>
    <t>BitSet</t>
  </si>
  <si>
    <t>SA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</si>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</sst>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0E+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Times New Roman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5" applyNumberFormat="1" applyFont="1"/>
    <xf numFmtId="166" fontId="0" fillId="0" borderId="0" xfId="0" applyNumberFormat="1"/>
    <xf numFmtId="9" fontId="0" fillId="0" borderId="0" xfId="6" applyFont="1"/>
    <xf numFmtId="0" fontId="4" fillId="0" borderId="0" xfId="0" applyFont="1" applyAlignment="1">
      <alignment horizontal="center" vertical="center"/>
    </xf>
    <xf numFmtId="166" fontId="5" fillId="0" borderId="0" xfId="0" applyNumberFormat="1" applyFont="1"/>
    <xf numFmtId="0" fontId="5" fillId="0" borderId="0" xfId="0" applyFont="1"/>
    <xf numFmtId="1" fontId="5" fillId="0" borderId="0" xfId="0" applyNumberFormat="1" applyFont="1"/>
    <xf numFmtId="164" fontId="5" fillId="0" borderId="0" xfId="0" applyNumberFormat="1" applyFont="1"/>
    <xf numFmtId="0" fontId="5" fillId="0" borderId="0" xfId="0" applyNumberFormat="1" applyFont="1"/>
    <xf numFmtId="165" fontId="5" fillId="0" borderId="0" xfId="0" applyNumberFormat="1" applyFont="1"/>
    <xf numFmtId="9" fontId="5" fillId="0" borderId="0" xfId="0" applyNumberFormat="1" applyFont="1"/>
  </cellXfs>
  <cellStyles count="17">
    <cellStyle name="Comma" xfId="5" builtinId="3"/>
    <cellStyle name="Followed Hyperlink" xfId="2" builtinId="9" hidden="1"/>
    <cellStyle name="Followed Hyperlink" xfId="4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  <cellStyle name="Percent" xfId="6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HashSet</c:v>
          </c:tx>
          <c:spPr>
            <a:pattFill prst="wdUpDiag">
              <a:fgClr>
                <a:schemeClr val="tx1"/>
              </a:fgClr>
              <a:bgClr>
                <a:prstClr val="white"/>
              </a:bgClr>
            </a:pattFill>
            <a:ln>
              <a:solidFill>
                <a:schemeClr val="tx1"/>
              </a:solidFill>
            </a:ln>
          </c:spPr>
          <c:invertIfNegative val="0"/>
          <c:cat>
            <c:strRef>
              <c:f>Sheet1!$J$2:$J$10</c:f>
              <c:strCache>
                <c:ptCount val="9"/>
                <c:pt idx="0">
                  <c:v>1000*0.001</c:v>
                </c:pt>
                <c:pt idx="1">
                  <c:v>1000*0.01</c:v>
                </c:pt>
                <c:pt idx="2">
                  <c:v>1000*0.1</c:v>
                </c:pt>
                <c:pt idx="3">
                  <c:v>1E+4*0.001</c:v>
                </c:pt>
                <c:pt idx="4">
                  <c:v>1E+4*0.01</c:v>
                </c:pt>
                <c:pt idx="5">
                  <c:v>1E+4*0.1</c:v>
                </c:pt>
                <c:pt idx="6">
                  <c:v>1E+5*0.001</c:v>
                </c:pt>
                <c:pt idx="7">
                  <c:v>1E+5*0.01</c:v>
                </c:pt>
                <c:pt idx="8">
                  <c:v>1E+5*0.1</c:v>
                </c:pt>
              </c:strCache>
            </c:strRef>
          </c:cat>
          <c:val>
            <c:numRef>
              <c:f>Sheet1!$R$2:$R$10</c:f>
              <c:numCache>
                <c:formatCode>0.0</c:formatCode>
                <c:ptCount val="9"/>
                <c:pt idx="0">
                  <c:v>10.03606612621893</c:v>
                </c:pt>
                <c:pt idx="1">
                  <c:v>10.03606612621893</c:v>
                </c:pt>
                <c:pt idx="2">
                  <c:v>10.03606612621893</c:v>
                </c:pt>
                <c:pt idx="3">
                  <c:v>7.761825073497271</c:v>
                </c:pt>
                <c:pt idx="4">
                  <c:v>7.761825073497271</c:v>
                </c:pt>
                <c:pt idx="5">
                  <c:v>7.761825073497271</c:v>
                </c:pt>
                <c:pt idx="6">
                  <c:v>6.357145515152926</c:v>
                </c:pt>
                <c:pt idx="7">
                  <c:v>6.357145515152926</c:v>
                </c:pt>
                <c:pt idx="8">
                  <c:v>6.357145515152926</c:v>
                </c:pt>
              </c:numCache>
            </c:numRef>
          </c:val>
        </c:ser>
        <c:ser>
          <c:idx val="2"/>
          <c:order val="1"/>
          <c:tx>
            <c:v>SortedArraySet</c:v>
          </c:tx>
          <c:spPr>
            <a:pattFill prst="dkHorz">
              <a:fgClr>
                <a:schemeClr val="tx1"/>
              </a:fgClr>
              <a:bgClr>
                <a:prstClr val="white"/>
              </a:bgClr>
            </a:pattFill>
            <a:ln>
              <a:solidFill>
                <a:schemeClr val="tx1"/>
              </a:solidFill>
            </a:ln>
          </c:spPr>
          <c:invertIfNegative val="0"/>
          <c:cat>
            <c:strRef>
              <c:f>Sheet1!$J$2:$J$10</c:f>
              <c:strCache>
                <c:ptCount val="9"/>
                <c:pt idx="0">
                  <c:v>1000*0.001</c:v>
                </c:pt>
                <c:pt idx="1">
                  <c:v>1000*0.01</c:v>
                </c:pt>
                <c:pt idx="2">
                  <c:v>1000*0.1</c:v>
                </c:pt>
                <c:pt idx="3">
                  <c:v>1E+4*0.001</c:v>
                </c:pt>
                <c:pt idx="4">
                  <c:v>1E+4*0.01</c:v>
                </c:pt>
                <c:pt idx="5">
                  <c:v>1E+4*0.1</c:v>
                </c:pt>
                <c:pt idx="6">
                  <c:v>1E+5*0.001</c:v>
                </c:pt>
                <c:pt idx="7">
                  <c:v>1E+5*0.01</c:v>
                </c:pt>
                <c:pt idx="8">
                  <c:v>1E+5*0.1</c:v>
                </c:pt>
              </c:strCache>
            </c:strRef>
          </c:cat>
          <c:val>
            <c:numRef>
              <c:f>Sheet1!$S$2:$S$10</c:f>
              <c:numCache>
                <c:formatCode>0.0</c:formatCode>
                <c:ptCount val="9"/>
                <c:pt idx="0">
                  <c:v>5.018033063109463</c:v>
                </c:pt>
                <c:pt idx="1">
                  <c:v>5.018033063109463</c:v>
                </c:pt>
                <c:pt idx="2">
                  <c:v>5.018033063109463</c:v>
                </c:pt>
                <c:pt idx="3">
                  <c:v>3.880912536748636</c:v>
                </c:pt>
                <c:pt idx="4">
                  <c:v>3.880912536748636</c:v>
                </c:pt>
                <c:pt idx="5">
                  <c:v>3.880912536748636</c:v>
                </c:pt>
                <c:pt idx="6">
                  <c:v>3.178572757576462</c:v>
                </c:pt>
                <c:pt idx="7">
                  <c:v>3.178572757576462</c:v>
                </c:pt>
                <c:pt idx="8">
                  <c:v>3.178572757576462</c:v>
                </c:pt>
              </c:numCache>
            </c:numRef>
          </c:val>
        </c:ser>
        <c:ser>
          <c:idx val="3"/>
          <c:order val="2"/>
          <c:tx>
            <c:v>TreeSet</c:v>
          </c:tx>
          <c:spPr>
            <a:pattFill prst="divot">
              <a:fgClr>
                <a:schemeClr val="tx1"/>
              </a:fgClr>
              <a:bgClr>
                <a:prstClr val="white"/>
              </a:bgClr>
            </a:pattFill>
            <a:ln>
              <a:solidFill>
                <a:schemeClr val="tx1"/>
              </a:solidFill>
            </a:ln>
          </c:spPr>
          <c:invertIfNegative val="0"/>
          <c:cat>
            <c:strRef>
              <c:f>Sheet1!$J$2:$J$10</c:f>
              <c:strCache>
                <c:ptCount val="9"/>
                <c:pt idx="0">
                  <c:v>1000*0.001</c:v>
                </c:pt>
                <c:pt idx="1">
                  <c:v>1000*0.01</c:v>
                </c:pt>
                <c:pt idx="2">
                  <c:v>1000*0.1</c:v>
                </c:pt>
                <c:pt idx="3">
                  <c:v>1E+4*0.001</c:v>
                </c:pt>
                <c:pt idx="4">
                  <c:v>1E+4*0.01</c:v>
                </c:pt>
                <c:pt idx="5">
                  <c:v>1E+4*0.1</c:v>
                </c:pt>
                <c:pt idx="6">
                  <c:v>1E+5*0.001</c:v>
                </c:pt>
                <c:pt idx="7">
                  <c:v>1E+5*0.01</c:v>
                </c:pt>
                <c:pt idx="8">
                  <c:v>1E+5*0.1</c:v>
                </c:pt>
              </c:strCache>
            </c:strRef>
          </c:cat>
          <c:val>
            <c:numRef>
              <c:f>Sheet1!$T$2:$T$10</c:f>
              <c:numCache>
                <c:formatCode>0.0</c:formatCode>
                <c:ptCount val="9"/>
                <c:pt idx="0">
                  <c:v>15.05409918932839</c:v>
                </c:pt>
                <c:pt idx="1">
                  <c:v>15.0540991893284</c:v>
                </c:pt>
                <c:pt idx="2">
                  <c:v>15.05409918932839</c:v>
                </c:pt>
                <c:pt idx="3">
                  <c:v>11.64273761024591</c:v>
                </c:pt>
                <c:pt idx="4">
                  <c:v>11.64273761024591</c:v>
                </c:pt>
                <c:pt idx="5">
                  <c:v>11.64273761024591</c:v>
                </c:pt>
                <c:pt idx="6">
                  <c:v>9.535718272729388</c:v>
                </c:pt>
                <c:pt idx="7">
                  <c:v>9.535718272729386</c:v>
                </c:pt>
                <c:pt idx="8">
                  <c:v>9.535718272729386</c:v>
                </c:pt>
              </c:numCache>
            </c:numRef>
          </c:val>
        </c:ser>
        <c:ser>
          <c:idx val="4"/>
          <c:order val="3"/>
          <c:tx>
            <c:v>BitSet</c:v>
          </c:tx>
          <c:spPr>
            <a:pattFill prst="pct50">
              <a:fgClr>
                <a:schemeClr val="tx1"/>
              </a:fgClr>
              <a:bgClr>
                <a:prstClr val="white"/>
              </a:bgClr>
            </a:pattFill>
            <a:ln w="12700" cmpd="sng">
              <a:solidFill>
                <a:schemeClr val="tx1"/>
              </a:solidFill>
            </a:ln>
          </c:spPr>
          <c:invertIfNegative val="0"/>
          <c:cat>
            <c:strRef>
              <c:f>Sheet1!$J$2:$J$10</c:f>
              <c:strCache>
                <c:ptCount val="9"/>
                <c:pt idx="0">
                  <c:v>1000*0.001</c:v>
                </c:pt>
                <c:pt idx="1">
                  <c:v>1000*0.01</c:v>
                </c:pt>
                <c:pt idx="2">
                  <c:v>1000*0.1</c:v>
                </c:pt>
                <c:pt idx="3">
                  <c:v>1E+4*0.001</c:v>
                </c:pt>
                <c:pt idx="4">
                  <c:v>1E+4*0.01</c:v>
                </c:pt>
                <c:pt idx="5">
                  <c:v>1E+4*0.1</c:v>
                </c:pt>
                <c:pt idx="6">
                  <c:v>1E+5*0.001</c:v>
                </c:pt>
                <c:pt idx="7">
                  <c:v>1E+5*0.01</c:v>
                </c:pt>
                <c:pt idx="8">
                  <c:v>1E+5*0.1</c:v>
                </c:pt>
              </c:strCache>
            </c:strRef>
          </c:cat>
          <c:val>
            <c:numRef>
              <c:f>Sheet1!$Q$2:$Q$10</c:f>
              <c:numCache>
                <c:formatCode>0.0</c:formatCode>
                <c:ptCount val="9"/>
                <c:pt idx="0">
                  <c:v>78.40676661108534</c:v>
                </c:pt>
                <c:pt idx="1">
                  <c:v>7.840676661108536</c:v>
                </c:pt>
                <c:pt idx="2">
                  <c:v>0.784067666110853</c:v>
                </c:pt>
                <c:pt idx="3">
                  <c:v>60.63925838669743</c:v>
                </c:pt>
                <c:pt idx="4">
                  <c:v>6.063925838669744</c:v>
                </c:pt>
                <c:pt idx="5">
                  <c:v>0.606392583866974</c:v>
                </c:pt>
                <c:pt idx="6">
                  <c:v>49.66519933713222</c:v>
                </c:pt>
                <c:pt idx="7">
                  <c:v>4.966519933713223</c:v>
                </c:pt>
                <c:pt idx="8">
                  <c:v>0.496651993371322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9414392"/>
        <c:axId val="2106363768"/>
      </c:barChart>
      <c:catAx>
        <c:axId val="2109414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Universe * Density</a:t>
                </a:r>
              </a:p>
            </c:rich>
          </c:tx>
          <c:layout>
            <c:manualLayout>
              <c:xMode val="edge"/>
              <c:yMode val="edge"/>
              <c:x val="0.38285374041413"/>
              <c:y val="0.931890582567993"/>
            </c:manualLayout>
          </c:layout>
          <c:overlay val="0"/>
        </c:title>
        <c:numFmt formatCode="0E+0" sourceLinked="1"/>
        <c:majorTickMark val="none"/>
        <c:minorTickMark val="cross"/>
        <c:tickLblPos val="nextTo"/>
        <c:spPr>
          <a:ln w="19050" cmpd="sng">
            <a:solidFill>
              <a:schemeClr val="tx1"/>
            </a:solidFill>
          </a:ln>
        </c:spPr>
        <c:crossAx val="2106363768"/>
        <c:crossesAt val="0.25"/>
        <c:auto val="1"/>
        <c:lblAlgn val="ctr"/>
        <c:lblOffset val="100"/>
        <c:noMultiLvlLbl val="0"/>
      </c:catAx>
      <c:valAx>
        <c:axId val="2106363768"/>
        <c:scaling>
          <c:logBase val="2.0"/>
          <c:orientation val="minMax"/>
          <c:min val="0.2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200"/>
                </a:pPr>
                <a:r>
                  <a:rPr lang="en-US" sz="2200"/>
                  <a:t>Normalized size relative to Godel Hashing set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out"/>
        <c:tickLblPos val="nextTo"/>
        <c:spPr>
          <a:ln w="19050" cmpd="sng">
            <a:solidFill>
              <a:schemeClr val="tx1"/>
            </a:solidFill>
          </a:ln>
        </c:spPr>
        <c:crossAx val="21094143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98811308225026"/>
          <c:y val="0.00340136054421769"/>
          <c:w val="0.761977882958536"/>
          <c:h val="0.0775761958326638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</c:legend>
    <c:plotVisOnly val="0"/>
    <c:dispBlanksAs val="zero"/>
    <c:showDLblsOverMax val="0"/>
  </c:chart>
  <c:spPr>
    <a:ln>
      <a:noFill/>
    </a:ln>
  </c:spPr>
  <c:txPr>
    <a:bodyPr/>
    <a:lstStyle/>
    <a:p>
      <a:pPr>
        <a:defRPr sz="2400" b="1">
          <a:latin typeface="Times New Roman"/>
          <a:cs typeface="Times New Roman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762000</xdr:colOff>
      <xdr:row>37</xdr:row>
      <xdr:rowOff>127000</xdr:rowOff>
    </xdr:from>
    <xdr:to>
      <xdr:col>12</xdr:col>
      <xdr:colOff>292100</xdr:colOff>
      <xdr:row>66</xdr:row>
      <xdr:rowOff>25400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topLeftCell="B35" workbookViewId="0">
      <selection activeCell="O61" sqref="O61"/>
    </sheetView>
  </sheetViews>
  <sheetFormatPr baseColWidth="10" defaultRowHeight="15" x14ac:dyDescent="0"/>
  <cols>
    <col min="3" max="3" width="13.1640625" customWidth="1"/>
    <col min="4" max="4" width="12.1640625" style="1" customWidth="1"/>
    <col min="7" max="7" width="15.6640625" customWidth="1"/>
    <col min="9" max="9" width="24.1640625" customWidth="1"/>
    <col min="10" max="10" width="14" customWidth="1"/>
    <col min="12" max="12" width="11.5" bestFit="1" customWidth="1"/>
    <col min="17" max="18" width="11.83203125" bestFit="1" customWidth="1"/>
    <col min="19" max="19" width="11" bestFit="1" customWidth="1"/>
    <col min="20" max="20" width="11.83203125" bestFit="1" customWidth="1"/>
  </cols>
  <sheetData>
    <row r="1" spans="1:20">
      <c r="F1" t="s">
        <v>0</v>
      </c>
      <c r="G1" t="s">
        <v>1</v>
      </c>
      <c r="H1" t="s">
        <v>2</v>
      </c>
      <c r="I1" t="s">
        <v>19</v>
      </c>
      <c r="M1" t="s">
        <v>19</v>
      </c>
      <c r="N1" t="s">
        <v>0</v>
      </c>
      <c r="O1" t="s">
        <v>20</v>
      </c>
      <c r="P1" t="s">
        <v>21</v>
      </c>
    </row>
    <row r="2" spans="1:20">
      <c r="A2" s="4">
        <v>1000</v>
      </c>
      <c r="B2">
        <v>1E-3</v>
      </c>
      <c r="C2" s="2">
        <f t="shared" ref="C2" si="0">B2*(LOG(A2*LN(A2),2))*A2</f>
        <v>12.754001258082965</v>
      </c>
      <c r="D2" s="1">
        <f t="shared" ref="D2" si="1">C2/(A2*B2)</f>
        <v>12.754001258082965</v>
      </c>
      <c r="F2">
        <f t="shared" ref="F2" si="2">128*A2*B2</f>
        <v>128</v>
      </c>
      <c r="G2">
        <f t="shared" ref="G2" si="3">64*A2*B2</f>
        <v>64</v>
      </c>
      <c r="H2">
        <f t="shared" ref="H2" si="4">192*A2*B2</f>
        <v>192</v>
      </c>
      <c r="I2" s="2">
        <f t="shared" ref="I2" si="5">A2</f>
        <v>1000</v>
      </c>
      <c r="J2" t="str">
        <f t="shared" ref="J2" si="6">CONCATENATE(L2, "*", B2)</f>
        <v>1000*0.001</v>
      </c>
      <c r="K2" t="str">
        <f t="shared" ref="K2" si="7">TEXT(A2, "0E+0")</f>
        <v>1E+3</v>
      </c>
      <c r="L2" s="3">
        <v>1000</v>
      </c>
      <c r="M2" s="5">
        <f>C2/I2</f>
        <v>1.2754001258082966E-2</v>
      </c>
      <c r="N2" s="5">
        <f t="shared" ref="N2" si="8">C2/F2</f>
        <v>9.9640634828773167E-2</v>
      </c>
      <c r="O2" s="5">
        <f t="shared" ref="O2" si="9">C2/G2</f>
        <v>0.19928126965754633</v>
      </c>
      <c r="P2" s="5">
        <f t="shared" ref="P2" si="10">C2/H2</f>
        <v>6.6427089885848778E-2</v>
      </c>
      <c r="Q2" s="1">
        <f>1/M2</f>
        <v>78.406766611085345</v>
      </c>
      <c r="R2" s="1">
        <f t="shared" ref="R2:T2" si="11">1/N2</f>
        <v>10.036066126218925</v>
      </c>
      <c r="S2" s="1">
        <f t="shared" si="11"/>
        <v>5.0180330631094625</v>
      </c>
      <c r="T2" s="1">
        <f t="shared" si="11"/>
        <v>15.054099189328387</v>
      </c>
    </row>
    <row r="3" spans="1:20">
      <c r="A3" s="4">
        <v>1000</v>
      </c>
      <c r="B3">
        <v>0.01</v>
      </c>
      <c r="C3" s="2">
        <f t="shared" ref="C3:C10" si="12">B3*(LOG(A3*LN(A3),2))*A3</f>
        <v>127.54001258082964</v>
      </c>
      <c r="D3" s="1">
        <f t="shared" ref="D3:D10" si="13">C3/(A3*B3)</f>
        <v>12.754001258082964</v>
      </c>
      <c r="F3">
        <f t="shared" ref="F3:F10" si="14">128*A3*B3</f>
        <v>1280</v>
      </c>
      <c r="G3">
        <f t="shared" ref="G3:G10" si="15">64*A3*B3</f>
        <v>640</v>
      </c>
      <c r="H3">
        <f t="shared" ref="H3:H10" si="16">192*A3*B3</f>
        <v>1920</v>
      </c>
      <c r="I3" s="2">
        <f t="shared" ref="I3:I10" si="17">A3</f>
        <v>1000</v>
      </c>
      <c r="J3" t="str">
        <f t="shared" ref="J3:J7" si="18">CONCATENATE(L3, "*", B3)</f>
        <v>1000*0.01</v>
      </c>
      <c r="K3" t="str">
        <f t="shared" ref="K3:K10" si="19">TEXT(A3, "0E+0")</f>
        <v>1E+3</v>
      </c>
      <c r="L3" s="3">
        <v>1000</v>
      </c>
      <c r="M3" s="5">
        <f>C3/I3</f>
        <v>0.12754001258082964</v>
      </c>
      <c r="N3" s="5">
        <f t="shared" ref="N3:N10" si="20">C3/F3</f>
        <v>9.9640634828773153E-2</v>
      </c>
      <c r="O3" s="5">
        <f t="shared" ref="O3:O10" si="21">C3/G3</f>
        <v>0.19928126965754631</v>
      </c>
      <c r="P3" s="5">
        <f t="shared" ref="P3:P10" si="22">C3/H3</f>
        <v>6.6427089885848764E-2</v>
      </c>
      <c r="Q3" s="1">
        <f t="shared" ref="Q3:Q10" si="23">1/M3</f>
        <v>7.8406766611085361</v>
      </c>
      <c r="R3" s="1">
        <f t="shared" ref="R3:R10" si="24">1/N3</f>
        <v>10.036066126218927</v>
      </c>
      <c r="S3" s="1">
        <f t="shared" ref="S3:S10" si="25">1/O3</f>
        <v>5.0180330631094634</v>
      </c>
      <c r="T3" s="1">
        <f t="shared" ref="T3:T10" si="26">1/P3</f>
        <v>15.05409918932839</v>
      </c>
    </row>
    <row r="4" spans="1:20">
      <c r="A4" s="4">
        <v>1000</v>
      </c>
      <c r="B4">
        <v>0.1</v>
      </c>
      <c r="C4" s="2">
        <f t="shared" si="12"/>
        <v>1275.4001258082965</v>
      </c>
      <c r="D4" s="1">
        <f t="shared" si="13"/>
        <v>12.754001258082965</v>
      </c>
      <c r="F4">
        <f t="shared" si="14"/>
        <v>12800</v>
      </c>
      <c r="G4">
        <f t="shared" si="15"/>
        <v>6400</v>
      </c>
      <c r="H4">
        <f t="shared" si="16"/>
        <v>19200</v>
      </c>
      <c r="I4" s="2">
        <f t="shared" si="17"/>
        <v>1000</v>
      </c>
      <c r="J4" t="str">
        <f t="shared" si="18"/>
        <v>1000*0.1</v>
      </c>
      <c r="K4" t="str">
        <f t="shared" si="19"/>
        <v>1E+3</v>
      </c>
      <c r="L4" s="3">
        <v>1000</v>
      </c>
      <c r="M4" s="5">
        <f t="shared" ref="M4:M10" si="27">C4/I4</f>
        <v>1.2754001258082965</v>
      </c>
      <c r="N4" s="5">
        <f t="shared" si="20"/>
        <v>9.9640634828773167E-2</v>
      </c>
      <c r="O4" s="5">
        <f t="shared" si="21"/>
        <v>0.19928126965754633</v>
      </c>
      <c r="P4" s="5">
        <f t="shared" si="22"/>
        <v>6.6427089885848778E-2</v>
      </c>
      <c r="Q4" s="1">
        <f t="shared" si="23"/>
        <v>0.78406766611085355</v>
      </c>
      <c r="R4" s="1">
        <f t="shared" si="24"/>
        <v>10.036066126218925</v>
      </c>
      <c r="S4" s="1">
        <f t="shared" si="25"/>
        <v>5.0180330631094625</v>
      </c>
      <c r="T4" s="1">
        <f t="shared" si="26"/>
        <v>15.054099189328387</v>
      </c>
    </row>
    <row r="5" spans="1:20">
      <c r="A5" s="4">
        <v>10000</v>
      </c>
      <c r="B5">
        <v>1E-3</v>
      </c>
      <c r="C5" s="2">
        <f t="shared" si="12"/>
        <v>164.90966852249173</v>
      </c>
      <c r="D5" s="1">
        <f t="shared" si="13"/>
        <v>16.490966852249173</v>
      </c>
      <c r="F5">
        <f t="shared" si="14"/>
        <v>1280</v>
      </c>
      <c r="G5">
        <f t="shared" si="15"/>
        <v>640</v>
      </c>
      <c r="H5">
        <f t="shared" si="16"/>
        <v>1920</v>
      </c>
      <c r="I5" s="2">
        <f t="shared" si="17"/>
        <v>10000</v>
      </c>
      <c r="J5" t="str">
        <f>CONCATENATE(K5, "*", B5)</f>
        <v>1E+4*0.001</v>
      </c>
      <c r="K5" t="str">
        <f t="shared" si="19"/>
        <v>1E+4</v>
      </c>
      <c r="L5" s="3">
        <v>10000</v>
      </c>
      <c r="M5" s="5">
        <f t="shared" si="27"/>
        <v>1.6490966852249173E-2</v>
      </c>
      <c r="N5" s="5">
        <f t="shared" si="20"/>
        <v>0.12883567853319666</v>
      </c>
      <c r="O5" s="5">
        <f t="shared" si="21"/>
        <v>0.25767135706639333</v>
      </c>
      <c r="P5" s="5">
        <f t="shared" si="22"/>
        <v>8.5890452355464442E-2</v>
      </c>
      <c r="Q5" s="1">
        <f t="shared" si="23"/>
        <v>60.639258386697428</v>
      </c>
      <c r="R5" s="1">
        <f t="shared" si="24"/>
        <v>7.7618250734972714</v>
      </c>
      <c r="S5" s="1">
        <f t="shared" si="25"/>
        <v>3.8809125367486357</v>
      </c>
      <c r="T5" s="1">
        <f t="shared" si="26"/>
        <v>11.642737610245907</v>
      </c>
    </row>
    <row r="6" spans="1:20">
      <c r="A6" s="4">
        <v>10000</v>
      </c>
      <c r="B6">
        <v>0.01</v>
      </c>
      <c r="C6" s="2">
        <f t="shared" si="12"/>
        <v>1649.0966852249173</v>
      </c>
      <c r="D6" s="1">
        <f t="shared" si="13"/>
        <v>16.490966852249173</v>
      </c>
      <c r="F6">
        <f t="shared" si="14"/>
        <v>12800</v>
      </c>
      <c r="G6">
        <f t="shared" si="15"/>
        <v>6400</v>
      </c>
      <c r="H6">
        <f t="shared" si="16"/>
        <v>19200</v>
      </c>
      <c r="I6" s="2">
        <f t="shared" si="17"/>
        <v>10000</v>
      </c>
      <c r="J6" t="str">
        <f t="shared" ref="J6:J7" si="28">CONCATENATE(K6, "*", B6)</f>
        <v>1E+4*0.01</v>
      </c>
      <c r="K6" t="str">
        <f t="shared" si="19"/>
        <v>1E+4</v>
      </c>
      <c r="L6" s="3">
        <v>10000</v>
      </c>
      <c r="M6" s="5">
        <f t="shared" si="27"/>
        <v>0.16490966852249173</v>
      </c>
      <c r="N6" s="5">
        <f t="shared" si="20"/>
        <v>0.12883567853319666</v>
      </c>
      <c r="O6" s="5">
        <f t="shared" si="21"/>
        <v>0.25767135706639333</v>
      </c>
      <c r="P6" s="5">
        <f t="shared" si="22"/>
        <v>8.5890452355464442E-2</v>
      </c>
      <c r="Q6" s="1">
        <f t="shared" si="23"/>
        <v>6.0639258386697437</v>
      </c>
      <c r="R6" s="1">
        <f t="shared" si="24"/>
        <v>7.7618250734972714</v>
      </c>
      <c r="S6" s="1">
        <f t="shared" si="25"/>
        <v>3.8809125367486357</v>
      </c>
      <c r="T6" s="1">
        <f t="shared" si="26"/>
        <v>11.642737610245907</v>
      </c>
    </row>
    <row r="7" spans="1:20">
      <c r="A7" s="4">
        <v>10000</v>
      </c>
      <c r="B7">
        <v>0.1</v>
      </c>
      <c r="C7" s="2">
        <f t="shared" si="12"/>
        <v>16490.966852249174</v>
      </c>
      <c r="D7" s="1">
        <f t="shared" si="13"/>
        <v>16.490966852249173</v>
      </c>
      <c r="F7">
        <f t="shared" si="14"/>
        <v>128000</v>
      </c>
      <c r="G7">
        <f t="shared" si="15"/>
        <v>64000</v>
      </c>
      <c r="H7">
        <f t="shared" si="16"/>
        <v>192000</v>
      </c>
      <c r="I7" s="2">
        <f t="shared" si="17"/>
        <v>10000</v>
      </c>
      <c r="J7" t="str">
        <f t="shared" si="28"/>
        <v>1E+4*0.1</v>
      </c>
      <c r="K7" t="str">
        <f t="shared" si="19"/>
        <v>1E+4</v>
      </c>
      <c r="L7" s="3">
        <v>10000</v>
      </c>
      <c r="M7" s="5">
        <f t="shared" si="27"/>
        <v>1.6490966852249174</v>
      </c>
      <c r="N7" s="5">
        <f t="shared" si="20"/>
        <v>0.12883567853319666</v>
      </c>
      <c r="O7" s="5">
        <f t="shared" si="21"/>
        <v>0.25767135706639333</v>
      </c>
      <c r="P7" s="5">
        <f t="shared" si="22"/>
        <v>8.5890452355464442E-2</v>
      </c>
      <c r="Q7" s="1">
        <f t="shared" si="23"/>
        <v>0.60639258386697426</v>
      </c>
      <c r="R7" s="1">
        <f t="shared" si="24"/>
        <v>7.7618250734972714</v>
      </c>
      <c r="S7" s="1">
        <f t="shared" si="25"/>
        <v>3.8809125367486357</v>
      </c>
      <c r="T7" s="1">
        <f t="shared" si="26"/>
        <v>11.642737610245907</v>
      </c>
    </row>
    <row r="8" spans="1:20">
      <c r="A8" s="4">
        <v>100000</v>
      </c>
      <c r="B8">
        <v>1E-3</v>
      </c>
      <c r="C8" s="2">
        <f t="shared" si="12"/>
        <v>2013.4823042023897</v>
      </c>
      <c r="D8" s="1">
        <f t="shared" si="13"/>
        <v>20.134823042023896</v>
      </c>
      <c r="F8">
        <f t="shared" si="14"/>
        <v>12800</v>
      </c>
      <c r="G8">
        <f t="shared" si="15"/>
        <v>6400</v>
      </c>
      <c r="H8">
        <f t="shared" si="16"/>
        <v>19200</v>
      </c>
      <c r="I8" s="2">
        <f t="shared" si="17"/>
        <v>100000</v>
      </c>
      <c r="J8" t="str">
        <f>CONCATENATE(K8, "*", B8)</f>
        <v>1E+5*0.001</v>
      </c>
      <c r="K8" t="str">
        <f t="shared" si="19"/>
        <v>1E+5</v>
      </c>
      <c r="L8" s="3">
        <v>100000</v>
      </c>
      <c r="M8" s="5">
        <f t="shared" si="27"/>
        <v>2.0134823042023898E-2</v>
      </c>
      <c r="N8" s="5">
        <f t="shared" si="20"/>
        <v>0.15730330501581169</v>
      </c>
      <c r="O8" s="5">
        <f t="shared" si="21"/>
        <v>0.31460661003162338</v>
      </c>
      <c r="P8" s="5">
        <f t="shared" si="22"/>
        <v>0.10486887001054113</v>
      </c>
      <c r="Q8" s="1">
        <f t="shared" si="23"/>
        <v>49.665199337132229</v>
      </c>
      <c r="R8" s="1">
        <f t="shared" si="24"/>
        <v>6.3571455151529257</v>
      </c>
      <c r="S8" s="1">
        <f t="shared" si="25"/>
        <v>3.1785727575764628</v>
      </c>
      <c r="T8" s="1">
        <f t="shared" si="26"/>
        <v>9.5357182727293885</v>
      </c>
    </row>
    <row r="9" spans="1:20">
      <c r="A9" s="4">
        <v>100000</v>
      </c>
      <c r="B9">
        <v>0.01</v>
      </c>
      <c r="C9" s="2">
        <f t="shared" si="12"/>
        <v>20134.823042023898</v>
      </c>
      <c r="D9" s="1">
        <f t="shared" si="13"/>
        <v>20.134823042023896</v>
      </c>
      <c r="F9">
        <f t="shared" si="14"/>
        <v>128000</v>
      </c>
      <c r="G9">
        <f t="shared" si="15"/>
        <v>64000</v>
      </c>
      <c r="H9">
        <f t="shared" si="16"/>
        <v>192000</v>
      </c>
      <c r="I9" s="2">
        <f t="shared" si="17"/>
        <v>100000</v>
      </c>
      <c r="J9" t="str">
        <f t="shared" ref="J9:J10" si="29">CONCATENATE(K9, "*", B9)</f>
        <v>1E+5*0.01</v>
      </c>
      <c r="K9" t="str">
        <f t="shared" si="19"/>
        <v>1E+5</v>
      </c>
      <c r="L9" s="3">
        <v>100000</v>
      </c>
      <c r="M9" s="5">
        <f t="shared" si="27"/>
        <v>0.20134823042023897</v>
      </c>
      <c r="N9" s="5">
        <f t="shared" si="20"/>
        <v>0.15730330501581169</v>
      </c>
      <c r="O9" s="5">
        <f t="shared" si="21"/>
        <v>0.31460661003162338</v>
      </c>
      <c r="P9" s="5">
        <f t="shared" si="22"/>
        <v>0.10486887001054114</v>
      </c>
      <c r="Q9" s="1">
        <f t="shared" si="23"/>
        <v>4.9665199337132231</v>
      </c>
      <c r="R9" s="1">
        <f t="shared" si="24"/>
        <v>6.3571455151529257</v>
      </c>
      <c r="S9" s="1">
        <f t="shared" si="25"/>
        <v>3.1785727575764628</v>
      </c>
      <c r="T9" s="1">
        <f t="shared" si="26"/>
        <v>9.5357182727293868</v>
      </c>
    </row>
    <row r="10" spans="1:20">
      <c r="A10" s="4">
        <v>100000</v>
      </c>
      <c r="B10">
        <v>0.1</v>
      </c>
      <c r="C10" s="2">
        <f t="shared" si="12"/>
        <v>201348.23042023898</v>
      </c>
      <c r="D10" s="1">
        <f t="shared" si="13"/>
        <v>20.134823042023896</v>
      </c>
      <c r="F10">
        <f t="shared" si="14"/>
        <v>1280000</v>
      </c>
      <c r="G10">
        <f t="shared" si="15"/>
        <v>640000</v>
      </c>
      <c r="H10">
        <f t="shared" si="16"/>
        <v>1920000</v>
      </c>
      <c r="I10" s="2">
        <f t="shared" si="17"/>
        <v>100000</v>
      </c>
      <c r="J10" t="str">
        <f t="shared" si="29"/>
        <v>1E+5*0.1</v>
      </c>
      <c r="K10" t="str">
        <f t="shared" si="19"/>
        <v>1E+5</v>
      </c>
      <c r="L10" s="3">
        <v>100000</v>
      </c>
      <c r="M10" s="5">
        <f t="shared" si="27"/>
        <v>2.0134823042023897</v>
      </c>
      <c r="N10" s="5">
        <f t="shared" si="20"/>
        <v>0.15730330501581169</v>
      </c>
      <c r="O10" s="5">
        <f t="shared" si="21"/>
        <v>0.31460661003162338</v>
      </c>
      <c r="P10" s="5">
        <f t="shared" si="22"/>
        <v>0.10486887001054114</v>
      </c>
      <c r="Q10" s="1">
        <f t="shared" si="23"/>
        <v>0.49665199337132232</v>
      </c>
      <c r="R10" s="1">
        <f t="shared" si="24"/>
        <v>6.3571455151529257</v>
      </c>
      <c r="S10" s="1">
        <f t="shared" si="25"/>
        <v>3.1785727575764628</v>
      </c>
      <c r="T10" s="1">
        <f t="shared" si="26"/>
        <v>9.5357182727293868</v>
      </c>
    </row>
    <row r="11" spans="1:20" ht="16">
      <c r="J11" s="6"/>
    </row>
    <row r="12" spans="1:20">
      <c r="A12" s="7">
        <v>5000</v>
      </c>
      <c r="B12" s="8">
        <v>0.1</v>
      </c>
      <c r="C12" s="9">
        <v>88</v>
      </c>
      <c r="D12" s="10">
        <v>8.8000000000000007</v>
      </c>
      <c r="E12" s="8"/>
      <c r="F12" s="8">
        <v>1280</v>
      </c>
      <c r="G12" s="8">
        <v>640</v>
      </c>
      <c r="H12" s="8">
        <v>1920</v>
      </c>
      <c r="I12" s="8"/>
      <c r="J12" s="8" t="s">
        <v>3</v>
      </c>
      <c r="K12" s="11">
        <v>100</v>
      </c>
      <c r="L12" s="12">
        <v>100</v>
      </c>
      <c r="M12" s="8"/>
      <c r="N12" s="13">
        <v>7.0000000000000007E-2</v>
      </c>
      <c r="O12" s="13">
        <v>0.14000000000000001</v>
      </c>
      <c r="P12" s="13">
        <v>0.05</v>
      </c>
      <c r="Q12" s="8">
        <v>73</v>
      </c>
      <c r="R12" s="13">
        <v>0.06</v>
      </c>
      <c r="S12" s="13">
        <v>0.11</v>
      </c>
      <c r="T12" s="13">
        <v>0.04</v>
      </c>
    </row>
    <row r="13" spans="1:20">
      <c r="A13" s="7">
        <v>5000</v>
      </c>
      <c r="B13" s="8">
        <v>0.3</v>
      </c>
      <c r="C13" s="9">
        <v>265</v>
      </c>
      <c r="D13" s="10">
        <v>8.8000000000000007</v>
      </c>
      <c r="E13" s="8"/>
      <c r="F13" s="8">
        <v>3840</v>
      </c>
      <c r="G13" s="8">
        <v>1920</v>
      </c>
      <c r="H13" s="8">
        <v>5760</v>
      </c>
      <c r="I13" s="8"/>
      <c r="J13" s="8" t="s">
        <v>4</v>
      </c>
      <c r="K13" s="11">
        <v>100</v>
      </c>
      <c r="L13" s="12">
        <v>100</v>
      </c>
      <c r="M13" s="8"/>
      <c r="N13" s="13">
        <v>7.0000000000000007E-2</v>
      </c>
      <c r="O13" s="13">
        <v>0.14000000000000001</v>
      </c>
      <c r="P13" s="13">
        <v>0.05</v>
      </c>
      <c r="Q13" s="8">
        <v>218</v>
      </c>
      <c r="R13" s="13">
        <v>0.06</v>
      </c>
      <c r="S13" s="13">
        <v>0.11</v>
      </c>
      <c r="T13" s="13">
        <v>0.04</v>
      </c>
    </row>
    <row r="14" spans="1:20">
      <c r="A14" s="7">
        <v>5000</v>
      </c>
      <c r="B14" s="8">
        <v>0.5</v>
      </c>
      <c r="C14" s="9">
        <v>442</v>
      </c>
      <c r="D14" s="10">
        <v>8.8000000000000007</v>
      </c>
      <c r="E14" s="8"/>
      <c r="F14" s="8">
        <v>6400</v>
      </c>
      <c r="G14" s="8">
        <v>3200</v>
      </c>
      <c r="H14" s="8">
        <v>9600</v>
      </c>
      <c r="I14" s="8"/>
      <c r="J14" s="8" t="s">
        <v>5</v>
      </c>
      <c r="K14" s="11">
        <v>100</v>
      </c>
      <c r="L14" s="12">
        <v>100</v>
      </c>
      <c r="M14" s="8"/>
      <c r="N14" s="13">
        <v>7.0000000000000007E-2</v>
      </c>
      <c r="O14" s="13">
        <v>0.14000000000000001</v>
      </c>
      <c r="P14" s="13">
        <v>0.05</v>
      </c>
      <c r="Q14" s="8">
        <v>364</v>
      </c>
      <c r="R14" s="13">
        <v>0.06</v>
      </c>
      <c r="S14" s="13">
        <v>0.11</v>
      </c>
      <c r="T14" s="13">
        <v>0.04</v>
      </c>
    </row>
    <row r="15" spans="1:20">
      <c r="A15" s="7">
        <v>5000</v>
      </c>
      <c r="B15" s="8">
        <v>0.75</v>
      </c>
      <c r="C15" s="9">
        <v>664</v>
      </c>
      <c r="D15" s="10">
        <v>8.8000000000000007</v>
      </c>
      <c r="E15" s="8"/>
      <c r="F15" s="8">
        <v>9600</v>
      </c>
      <c r="G15" s="8">
        <v>4800</v>
      </c>
      <c r="H15" s="8">
        <v>14400</v>
      </c>
      <c r="I15" s="8"/>
      <c r="J15" s="8" t="s">
        <v>6</v>
      </c>
      <c r="K15" s="11">
        <v>100</v>
      </c>
      <c r="L15" s="12">
        <v>100</v>
      </c>
      <c r="M15" s="8"/>
      <c r="N15" s="13">
        <v>7.0000000000000007E-2</v>
      </c>
      <c r="O15" s="13">
        <v>0.14000000000000001</v>
      </c>
      <c r="P15" s="13">
        <v>0.05</v>
      </c>
      <c r="Q15" s="8">
        <v>546</v>
      </c>
      <c r="R15" s="13">
        <v>0.06</v>
      </c>
      <c r="S15" s="13">
        <v>0.11</v>
      </c>
      <c r="T15" s="13">
        <v>0.04</v>
      </c>
    </row>
    <row r="16" spans="1:20">
      <c r="A16" s="7">
        <v>1000</v>
      </c>
      <c r="B16" s="8">
        <v>0.1</v>
      </c>
      <c r="C16" s="9">
        <v>1275</v>
      </c>
      <c r="D16" s="10">
        <v>12.8</v>
      </c>
      <c r="E16" s="8"/>
      <c r="F16" s="8">
        <v>12800</v>
      </c>
      <c r="G16" s="8">
        <v>6400</v>
      </c>
      <c r="H16" s="8">
        <v>19200</v>
      </c>
      <c r="I16" s="8"/>
      <c r="J16" s="8" t="s">
        <v>7</v>
      </c>
      <c r="K16" s="11">
        <v>1000</v>
      </c>
      <c r="L16" s="12">
        <v>1000</v>
      </c>
      <c r="M16" s="8"/>
      <c r="N16" s="13">
        <v>0.1</v>
      </c>
      <c r="O16" s="13">
        <v>0.2</v>
      </c>
      <c r="P16" s="13">
        <v>7.0000000000000007E-2</v>
      </c>
      <c r="Q16" s="8">
        <v>1127</v>
      </c>
      <c r="R16" s="13">
        <v>0.09</v>
      </c>
      <c r="S16" s="13">
        <v>0.18</v>
      </c>
      <c r="T16" s="13">
        <v>0.06</v>
      </c>
    </row>
    <row r="17" spans="1:20">
      <c r="A17" s="7">
        <v>1000</v>
      </c>
      <c r="B17" s="8">
        <v>0.3</v>
      </c>
      <c r="C17" s="9">
        <v>3826</v>
      </c>
      <c r="D17" s="10">
        <v>12.8</v>
      </c>
      <c r="E17" s="8"/>
      <c r="F17" s="8">
        <v>38400</v>
      </c>
      <c r="G17" s="8">
        <v>19200</v>
      </c>
      <c r="H17" s="8">
        <v>57600</v>
      </c>
      <c r="I17" s="8"/>
      <c r="J17" s="8" t="s">
        <v>8</v>
      </c>
      <c r="K17" s="11">
        <v>1000</v>
      </c>
      <c r="L17" s="12">
        <v>1000</v>
      </c>
      <c r="M17" s="8"/>
      <c r="N17" s="13">
        <v>0.1</v>
      </c>
      <c r="O17" s="13">
        <v>0.2</v>
      </c>
      <c r="P17" s="13">
        <v>7.0000000000000007E-2</v>
      </c>
      <c r="Q17" s="8">
        <v>3381</v>
      </c>
      <c r="R17" s="13">
        <v>0.09</v>
      </c>
      <c r="S17" s="13">
        <v>0.18</v>
      </c>
      <c r="T17" s="13">
        <v>0.06</v>
      </c>
    </row>
    <row r="18" spans="1:20">
      <c r="A18" s="7">
        <v>1000</v>
      </c>
      <c r="B18" s="8">
        <v>0.5</v>
      </c>
      <c r="C18" s="9">
        <v>6377</v>
      </c>
      <c r="D18" s="10">
        <v>12.8</v>
      </c>
      <c r="E18" s="8"/>
      <c r="F18" s="8">
        <v>64000</v>
      </c>
      <c r="G18" s="8">
        <v>32000</v>
      </c>
      <c r="H18" s="8">
        <v>96000</v>
      </c>
      <c r="I18" s="8"/>
      <c r="J18" s="8" t="s">
        <v>9</v>
      </c>
      <c r="K18" s="11">
        <v>1000</v>
      </c>
      <c r="L18" s="12">
        <v>1000</v>
      </c>
      <c r="M18" s="8"/>
      <c r="N18" s="13">
        <v>0.1</v>
      </c>
      <c r="O18" s="13">
        <v>0.2</v>
      </c>
      <c r="P18" s="13">
        <v>7.0000000000000007E-2</v>
      </c>
      <c r="Q18" s="8">
        <v>5635</v>
      </c>
      <c r="R18" s="13">
        <v>0.09</v>
      </c>
      <c r="S18" s="13">
        <v>0.18</v>
      </c>
      <c r="T18" s="13">
        <v>0.06</v>
      </c>
    </row>
    <row r="19" spans="1:20">
      <c r="A19" s="7">
        <v>1000</v>
      </c>
      <c r="B19" s="8">
        <v>0.75</v>
      </c>
      <c r="C19" s="9">
        <v>9566</v>
      </c>
      <c r="D19" s="10">
        <v>12.8</v>
      </c>
      <c r="E19" s="8"/>
      <c r="F19" s="8">
        <v>96000</v>
      </c>
      <c r="G19" s="8">
        <v>48000</v>
      </c>
      <c r="H19" s="8">
        <v>144000</v>
      </c>
      <c r="I19" s="8"/>
      <c r="J19" s="8" t="s">
        <v>10</v>
      </c>
      <c r="K19" s="11">
        <v>1000</v>
      </c>
      <c r="L19" s="12">
        <v>1000</v>
      </c>
      <c r="M19" s="8"/>
      <c r="N19" s="13">
        <v>0.1</v>
      </c>
      <c r="O19" s="13">
        <v>0.2</v>
      </c>
      <c r="P19" s="13">
        <v>7.0000000000000007E-2</v>
      </c>
      <c r="Q19" s="8">
        <v>8453</v>
      </c>
      <c r="R19" s="13">
        <v>0.09</v>
      </c>
      <c r="S19" s="13">
        <v>0.18</v>
      </c>
      <c r="T19" s="13">
        <v>0.06</v>
      </c>
    </row>
    <row r="20" spans="1:20">
      <c r="A20" s="7">
        <v>10000</v>
      </c>
      <c r="B20" s="8">
        <v>0.1</v>
      </c>
      <c r="C20" s="9">
        <v>16491</v>
      </c>
      <c r="D20" s="10">
        <v>16.5</v>
      </c>
      <c r="E20" s="8"/>
      <c r="F20" s="8">
        <v>128000</v>
      </c>
      <c r="G20" s="8">
        <v>64000</v>
      </c>
      <c r="H20" s="8">
        <v>192000</v>
      </c>
      <c r="I20" s="8"/>
      <c r="J20" s="8" t="s">
        <v>11</v>
      </c>
      <c r="K20" s="11">
        <v>10000</v>
      </c>
      <c r="L20" s="12">
        <v>10000</v>
      </c>
      <c r="M20" s="8"/>
      <c r="N20" s="13">
        <v>0.13</v>
      </c>
      <c r="O20" s="13">
        <v>0.26</v>
      </c>
      <c r="P20" s="13">
        <v>0.09</v>
      </c>
      <c r="Q20" s="8">
        <v>15058</v>
      </c>
      <c r="R20" s="13">
        <v>0.12</v>
      </c>
      <c r="S20" s="13">
        <v>0.24</v>
      </c>
      <c r="T20" s="13">
        <v>0.08</v>
      </c>
    </row>
    <row r="21" spans="1:20">
      <c r="A21" s="7">
        <v>10000</v>
      </c>
      <c r="B21" s="8">
        <v>0.3</v>
      </c>
      <c r="C21" s="9">
        <v>49473</v>
      </c>
      <c r="D21" s="10">
        <v>16.5</v>
      </c>
      <c r="E21" s="8"/>
      <c r="F21" s="8">
        <v>384000</v>
      </c>
      <c r="G21" s="8">
        <v>192000</v>
      </c>
      <c r="H21" s="8">
        <v>576000</v>
      </c>
      <c r="I21" s="8"/>
      <c r="J21" s="8" t="s">
        <v>12</v>
      </c>
      <c r="K21" s="11">
        <v>10000</v>
      </c>
      <c r="L21" s="12">
        <v>10000</v>
      </c>
      <c r="M21" s="8"/>
      <c r="N21" s="13">
        <v>0.13</v>
      </c>
      <c r="O21" s="13">
        <v>0.26</v>
      </c>
      <c r="P21" s="13">
        <v>0.09</v>
      </c>
      <c r="Q21" s="8">
        <v>45181</v>
      </c>
      <c r="R21" s="13">
        <v>0.12</v>
      </c>
      <c r="S21" s="13">
        <v>0.24</v>
      </c>
      <c r="T21" s="13">
        <v>0.08</v>
      </c>
    </row>
    <row r="22" spans="1:20">
      <c r="A22" s="7">
        <v>10000</v>
      </c>
      <c r="B22" s="8">
        <v>0.5</v>
      </c>
      <c r="C22" s="9">
        <v>82455</v>
      </c>
      <c r="D22" s="10">
        <v>16.5</v>
      </c>
      <c r="E22" s="8"/>
      <c r="F22" s="8">
        <v>640000</v>
      </c>
      <c r="G22" s="8">
        <v>320000</v>
      </c>
      <c r="H22" s="8">
        <v>960000</v>
      </c>
      <c r="I22" s="8"/>
      <c r="J22" s="8" t="s">
        <v>13</v>
      </c>
      <c r="K22" s="11">
        <v>10000</v>
      </c>
      <c r="L22" s="12">
        <v>10000</v>
      </c>
      <c r="M22" s="8"/>
      <c r="N22" s="13">
        <v>0.13</v>
      </c>
      <c r="O22" s="13">
        <v>0.26</v>
      </c>
      <c r="P22" s="13">
        <v>0.09</v>
      </c>
      <c r="Q22" s="8">
        <v>75302</v>
      </c>
      <c r="R22" s="13">
        <v>0.12</v>
      </c>
      <c r="S22" s="13">
        <v>0.24</v>
      </c>
      <c r="T22" s="13">
        <v>0.08</v>
      </c>
    </row>
    <row r="23" spans="1:20">
      <c r="A23" s="7">
        <v>10000</v>
      </c>
      <c r="B23" s="8">
        <v>0.75</v>
      </c>
      <c r="C23" s="9">
        <v>123682</v>
      </c>
      <c r="D23" s="10">
        <v>16.5</v>
      </c>
      <c r="E23" s="8"/>
      <c r="F23" s="8">
        <v>960000</v>
      </c>
      <c r="G23" s="8">
        <v>480000</v>
      </c>
      <c r="H23" s="8">
        <v>1440000</v>
      </c>
      <c r="I23" s="8"/>
      <c r="J23" s="8" t="s">
        <v>14</v>
      </c>
      <c r="K23" s="11">
        <v>10000</v>
      </c>
      <c r="L23" s="12">
        <v>10000</v>
      </c>
      <c r="M23" s="8"/>
      <c r="N23" s="13">
        <v>0.13</v>
      </c>
      <c r="O23" s="13">
        <v>0.26</v>
      </c>
      <c r="P23" s="13">
        <v>0.09</v>
      </c>
      <c r="Q23" s="8">
        <v>112943</v>
      </c>
      <c r="R23" s="13">
        <v>0.12</v>
      </c>
      <c r="S23" s="13">
        <v>0.24</v>
      </c>
      <c r="T23" s="13">
        <v>0.08</v>
      </c>
    </row>
    <row r="24" spans="1:20">
      <c r="A24" s="7">
        <v>100000</v>
      </c>
      <c r="B24" s="8">
        <v>0.1</v>
      </c>
      <c r="C24" s="9">
        <v>201348</v>
      </c>
      <c r="D24" s="10">
        <v>20.100000000000001</v>
      </c>
      <c r="E24" s="8"/>
      <c r="F24" s="8">
        <v>1280000</v>
      </c>
      <c r="G24" s="8">
        <v>640000</v>
      </c>
      <c r="H24" s="8">
        <v>1920000</v>
      </c>
      <c r="I24" s="8"/>
      <c r="J24" s="8" t="s">
        <v>15</v>
      </c>
      <c r="K24" s="11">
        <v>100000</v>
      </c>
      <c r="L24" s="12">
        <v>100000</v>
      </c>
      <c r="M24" s="8"/>
      <c r="N24" s="13">
        <v>0.16</v>
      </c>
      <c r="O24" s="13">
        <v>0.31</v>
      </c>
      <c r="P24" s="13">
        <v>0.1</v>
      </c>
      <c r="Q24" s="8">
        <v>187323</v>
      </c>
      <c r="R24" s="13">
        <v>0.15</v>
      </c>
      <c r="S24" s="13">
        <v>0.28999999999999998</v>
      </c>
      <c r="T24" s="13">
        <v>0.1</v>
      </c>
    </row>
    <row r="25" spans="1:20">
      <c r="A25" s="7">
        <v>100000</v>
      </c>
      <c r="B25" s="8">
        <v>0.3</v>
      </c>
      <c r="C25" s="9">
        <v>604045</v>
      </c>
      <c r="D25" s="10">
        <v>20.100000000000001</v>
      </c>
      <c r="E25" s="8"/>
      <c r="F25" s="8">
        <v>3840000</v>
      </c>
      <c r="G25" s="8">
        <v>1920000</v>
      </c>
      <c r="H25" s="8">
        <v>5760000</v>
      </c>
      <c r="I25" s="8"/>
      <c r="J25" s="8" t="s">
        <v>16</v>
      </c>
      <c r="K25" s="11">
        <v>100000</v>
      </c>
      <c r="L25" s="12">
        <v>100000</v>
      </c>
      <c r="M25" s="8"/>
      <c r="N25" s="13">
        <v>0.16</v>
      </c>
      <c r="O25" s="13">
        <v>0.31</v>
      </c>
      <c r="P25" s="13">
        <v>0.1</v>
      </c>
      <c r="Q25" s="8">
        <v>561989</v>
      </c>
      <c r="R25" s="13">
        <v>0.15</v>
      </c>
      <c r="S25" s="13">
        <v>0.28999999999999998</v>
      </c>
      <c r="T25" s="13">
        <v>0.1</v>
      </c>
    </row>
    <row r="26" spans="1:20">
      <c r="A26" s="7">
        <v>100000</v>
      </c>
      <c r="B26" s="8">
        <v>0.5</v>
      </c>
      <c r="C26" s="9">
        <v>1006741</v>
      </c>
      <c r="D26" s="10">
        <v>20.100000000000001</v>
      </c>
      <c r="E26" s="8"/>
      <c r="F26" s="8">
        <v>6400000</v>
      </c>
      <c r="G26" s="8">
        <v>3200000</v>
      </c>
      <c r="H26" s="8">
        <v>9600000</v>
      </c>
      <c r="I26" s="8"/>
      <c r="J26" s="8" t="s">
        <v>17</v>
      </c>
      <c r="K26" s="11">
        <v>100000</v>
      </c>
      <c r="L26" s="12">
        <v>100000</v>
      </c>
      <c r="M26" s="8"/>
      <c r="N26" s="13">
        <v>0.16</v>
      </c>
      <c r="O26" s="13">
        <v>0.31</v>
      </c>
      <c r="P26" s="13">
        <v>0.1</v>
      </c>
      <c r="Q26" s="8">
        <v>936682</v>
      </c>
      <c r="R26" s="13">
        <v>0.15</v>
      </c>
      <c r="S26" s="13">
        <v>0.28999999999999998</v>
      </c>
      <c r="T26" s="13">
        <v>0.1</v>
      </c>
    </row>
    <row r="27" spans="1:20">
      <c r="A27" s="7">
        <v>100000</v>
      </c>
      <c r="B27" s="8">
        <v>0.75</v>
      </c>
      <c r="C27" s="9">
        <v>1510112</v>
      </c>
      <c r="D27" s="10">
        <v>20.100000000000001</v>
      </c>
      <c r="E27" s="8"/>
      <c r="F27" s="8">
        <v>9600000</v>
      </c>
      <c r="G27" s="8">
        <v>4800000</v>
      </c>
      <c r="H27" s="8">
        <v>14400000</v>
      </c>
      <c r="I27" s="8"/>
      <c r="J27" s="8" t="s">
        <v>18</v>
      </c>
      <c r="K27" s="11">
        <v>100000</v>
      </c>
      <c r="L27" s="12">
        <v>100000</v>
      </c>
      <c r="M27" s="8"/>
      <c r="N27" s="13">
        <v>0.16</v>
      </c>
      <c r="O27" s="13">
        <v>0.31</v>
      </c>
      <c r="P27" s="13">
        <v>0.1</v>
      </c>
      <c r="Q27" s="8">
        <v>1404983</v>
      </c>
      <c r="R27" s="13">
        <v>0.15</v>
      </c>
      <c r="S27" s="13">
        <v>0.28999999999999998</v>
      </c>
      <c r="T27" s="13">
        <v>0.1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Weibin Sun</dc:creator>
  <cp:lastModifiedBy>Weibin Sun</cp:lastModifiedBy>
  <dcterms:created xsi:type="dcterms:W3CDTF">2013-11-05T02:05:46Z</dcterms:created>
  <dcterms:modified xsi:type="dcterms:W3CDTF">2013-11-16T03:12:41Z</dcterms:modified>
</cp:coreProperties>
</file>