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C01F3270-008D-4B29-8B46-E948BFFED1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8" i="1"/>
  <c r="G8" i="1"/>
  <c r="H9" i="1" l="1"/>
  <c r="H10" i="1"/>
  <c r="H11" i="1"/>
  <c r="H13" i="1"/>
  <c r="H14" i="1"/>
  <c r="H15" i="1"/>
  <c r="H16" i="1"/>
  <c r="H8" i="1"/>
  <c r="I13" i="1"/>
  <c r="I10" i="1"/>
  <c r="I9" i="1"/>
  <c r="I8" i="1"/>
  <c r="G13" i="1" l="1"/>
  <c r="G14" i="1"/>
  <c r="G15" i="1"/>
  <c r="G16" i="1"/>
  <c r="G9" i="1"/>
  <c r="G10" i="1"/>
  <c r="G11" i="1"/>
</calcChain>
</file>

<file path=xl/sharedStrings.xml><?xml version="1.0" encoding="utf-8"?>
<sst xmlns="http://schemas.openxmlformats.org/spreadsheetml/2006/main" count="26" uniqueCount="25">
  <si>
    <t>活动编号描述</t>
    <phoneticPr fontId="1" type="noConversion"/>
  </si>
  <si>
    <t>1.1 评审规格说明</t>
    <phoneticPr fontId="1" type="noConversion"/>
  </si>
  <si>
    <t>1.2 评审预算</t>
    <phoneticPr fontId="1" type="noConversion"/>
  </si>
  <si>
    <t>1.3 评审速度</t>
    <phoneticPr fontId="1" type="noConversion"/>
  </si>
  <si>
    <t>1.4 开发计划</t>
    <phoneticPr fontId="1" type="noConversion"/>
  </si>
  <si>
    <t>2.1 顶层设计</t>
    <phoneticPr fontId="1" type="noConversion"/>
  </si>
  <si>
    <t>WBS1.0系统计划</t>
    <phoneticPr fontId="1" type="noConversion"/>
  </si>
  <si>
    <t>WBS2.0系统设计</t>
    <phoneticPr fontId="1" type="noConversion"/>
  </si>
  <si>
    <t>开始日期</t>
    <phoneticPr fontId="1" type="noConversion"/>
  </si>
  <si>
    <t>结束日期</t>
    <phoneticPr fontId="1" type="noConversion"/>
  </si>
  <si>
    <t>浮动时间</t>
    <phoneticPr fontId="1" type="noConversion"/>
  </si>
  <si>
    <t>2.2 原型化</t>
    <phoneticPr fontId="1" type="noConversion"/>
  </si>
  <si>
    <t>2.3 用户界面</t>
    <phoneticPr fontId="1" type="noConversion"/>
  </si>
  <si>
    <t>2.4 详细设计</t>
    <phoneticPr fontId="1" type="noConversion"/>
  </si>
  <si>
    <t>完成百分比</t>
    <phoneticPr fontId="1" type="noConversion"/>
  </si>
  <si>
    <t>天数</t>
    <phoneticPr fontId="1" type="noConversion"/>
  </si>
  <si>
    <t>浮动天数</t>
    <phoneticPr fontId="1" type="noConversion"/>
  </si>
  <si>
    <t>当前日期</t>
    <phoneticPr fontId="1" type="noConversion"/>
  </si>
  <si>
    <t>批准说明</t>
    <phoneticPr fontId="1" type="noConversion"/>
  </si>
  <si>
    <t>批准预算</t>
    <phoneticPr fontId="1" type="noConversion"/>
  </si>
  <si>
    <t>批准进度</t>
    <phoneticPr fontId="1" type="noConversion"/>
  </si>
  <si>
    <t>批准计划</t>
    <phoneticPr fontId="1" type="noConversion"/>
  </si>
  <si>
    <t>批准设计</t>
    <phoneticPr fontId="1" type="noConversion"/>
  </si>
  <si>
    <t>备注</t>
    <phoneticPr fontId="1" type="noConversion"/>
  </si>
  <si>
    <t>完成天数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</si>
</sst>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58" fontId="0" fillId="0" borderId="3" xfId="0" applyNumberFormat="1" applyBorder="1"/>
    <xf numFmtId="0" fontId="0" fillId="0" borderId="1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(Sheet1!$L$8:$L$11,Sheet1!$L$13:$L$16)</c:f>
                <c:numCache>
                  <c:formatCode>General</c:formatCode>
                  <c:ptCount val="8"/>
                  <c:pt idx="0">
                    <c:v>57</c:v>
                  </c:pt>
                  <c:pt idx="1">
                    <c:v>54</c:v>
                  </c:pt>
                  <c:pt idx="2">
                    <c:v>79</c:v>
                  </c:pt>
                  <c:pt idx="3">
                    <c:v>59</c:v>
                  </c:pt>
                  <c:pt idx="4">
                    <c:v>40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(Sheet1!$C$8:$C$11,Sheet1!$C$13:$C$16)</c:f>
              <c:strCache>
                <c:ptCount val="8"/>
                <c:pt idx="0">
                  <c:v>1.1 评审规格说明</c:v>
                </c:pt>
                <c:pt idx="1">
                  <c:v>1.2 评审预算</c:v>
                </c:pt>
                <c:pt idx="2">
                  <c:v>1.3 评审速度</c:v>
                </c:pt>
                <c:pt idx="3">
                  <c:v>1.4 开发计划</c:v>
                </c:pt>
                <c:pt idx="4">
                  <c:v>2.1 顶层设计</c:v>
                </c:pt>
                <c:pt idx="5">
                  <c:v>2.2 原型化</c:v>
                </c:pt>
                <c:pt idx="6">
                  <c:v>2.3 用户界面</c:v>
                </c:pt>
                <c:pt idx="7">
                  <c:v>2.4 详细设计</c:v>
                </c:pt>
              </c:strCache>
            </c:strRef>
          </c:cat>
          <c:val>
            <c:numRef>
              <c:f>(Sheet1!$D$8:$D$11,Sheet1!$D$13:$D$16)</c:f>
              <c:numCache>
                <c:formatCode>m"月"d"日"</c:formatCode>
                <c:ptCount val="8"/>
                <c:pt idx="0">
                  <c:v>44197</c:v>
                </c:pt>
                <c:pt idx="1">
                  <c:v>44247</c:v>
                </c:pt>
                <c:pt idx="2">
                  <c:v>44247</c:v>
                </c:pt>
                <c:pt idx="3">
                  <c:v>44270</c:v>
                </c:pt>
                <c:pt idx="4">
                  <c:v>44289</c:v>
                </c:pt>
                <c:pt idx="5">
                  <c:v>44331</c:v>
                </c:pt>
                <c:pt idx="6">
                  <c:v>44372</c:v>
                </c:pt>
                <c:pt idx="7">
                  <c:v>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7-4730-BFDD-661E8AF28988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A-4420-8991-A1D9E887F8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5A-4420-8991-A1D9E887F8B3}"/>
              </c:ext>
            </c:extLst>
          </c:dPt>
          <c:cat>
            <c:strRef>
              <c:f>(Sheet1!$C$8:$C$11,Sheet1!$C$13:$C$16)</c:f>
              <c:strCache>
                <c:ptCount val="8"/>
                <c:pt idx="0">
                  <c:v>1.1 评审规格说明</c:v>
                </c:pt>
                <c:pt idx="1">
                  <c:v>1.2 评审预算</c:v>
                </c:pt>
                <c:pt idx="2">
                  <c:v>1.3 评审速度</c:v>
                </c:pt>
                <c:pt idx="3">
                  <c:v>1.4 开发计划</c:v>
                </c:pt>
                <c:pt idx="4">
                  <c:v>2.1 顶层设计</c:v>
                </c:pt>
                <c:pt idx="5">
                  <c:v>2.2 原型化</c:v>
                </c:pt>
                <c:pt idx="6">
                  <c:v>2.3 用户界面</c:v>
                </c:pt>
                <c:pt idx="7">
                  <c:v>2.4 详细设计</c:v>
                </c:pt>
              </c:strCache>
            </c:strRef>
          </c:cat>
          <c:val>
            <c:numRef>
              <c:f>(Sheet1!$G$8:$G$11,Sheet1!$G$13:$G$16)</c:f>
              <c:numCache>
                <c:formatCode>General</c:formatCode>
                <c:ptCount val="8"/>
                <c:pt idx="0">
                  <c:v>57</c:v>
                </c:pt>
                <c:pt idx="1">
                  <c:v>54</c:v>
                </c:pt>
                <c:pt idx="2">
                  <c:v>79</c:v>
                </c:pt>
                <c:pt idx="3">
                  <c:v>137</c:v>
                </c:pt>
                <c:pt idx="4">
                  <c:v>139</c:v>
                </c:pt>
                <c:pt idx="5">
                  <c:v>92</c:v>
                </c:pt>
                <c:pt idx="6">
                  <c:v>56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7-4730-BFDD-661E8AF28988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浮动时间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(Sheet1!$I$8,Sheet1!$I$9,Sheet1!$I$10,Sheet1!$I$11,Sheet1!$I$13,Sheet1!$I$14,Sheet1!$I$15,Sheet1!$I$16)</c:f>
              <c:numCache>
                <c:formatCode>General</c:formatCode>
                <c:ptCount val="8"/>
                <c:pt idx="0">
                  <c:v>62</c:v>
                </c:pt>
                <c:pt idx="1">
                  <c:v>61</c:v>
                </c:pt>
                <c:pt idx="2">
                  <c:v>66</c:v>
                </c:pt>
                <c:pt idx="3">
                  <c:v>0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420-8991-A1D9E887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917104"/>
        <c:axId val="783291312"/>
      </c:barChart>
      <c:catAx>
        <c:axId val="7759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91312"/>
        <c:crosses val="autoZero"/>
        <c:auto val="1"/>
        <c:lblAlgn val="ctr"/>
        <c:lblOffset val="100"/>
        <c:noMultiLvlLbl val="0"/>
      </c:catAx>
      <c:valAx>
        <c:axId val="783291312"/>
        <c:scaling>
          <c:orientation val="minMax"/>
          <c:min val="441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91710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642936</xdr:colOff>
      <xdr:row>19</xdr:row>
      <xdr:rowOff>57149</xdr:rowOff>
    </xdr:from>
    <xdr:to>
      <xdr:col>12</xdr:col>
      <xdr:colOff>47624</xdr:colOff>
      <xdr:row>35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C9F372-F67B-4D1D-8618-5948DC90F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L16"/>
  <sheetViews>
    <sheetView showGridLines="0" tabSelected="1" topLeftCell="A7" zoomScaleNormal="100" workbookViewId="0">
      <selection activeCell="T17" sqref="T17"/>
    </sheetView>
  </sheetViews>
  <sheetFormatPr defaultRowHeight="14.25" x14ac:dyDescent="0.2"/>
  <cols>
    <col min="3" max="3" width="15.625" customWidth="1"/>
    <col min="5" max="6" width="9.25" bestFit="1" customWidth="1"/>
    <col min="8" max="8" width="10.5" customWidth="1"/>
  </cols>
  <sheetData>
    <row r="6" spans="3:12" x14ac:dyDescent="0.2">
      <c r="C6" s="3" t="s">
        <v>0</v>
      </c>
      <c r="D6" s="4" t="s">
        <v>8</v>
      </c>
      <c r="E6" s="4" t="s">
        <v>9</v>
      </c>
      <c r="F6" s="4" t="s">
        <v>10</v>
      </c>
      <c r="G6" s="4" t="s">
        <v>15</v>
      </c>
      <c r="H6" s="5" t="s">
        <v>14</v>
      </c>
      <c r="I6" s="7" t="s">
        <v>16</v>
      </c>
      <c r="J6" s="4" t="s">
        <v>17</v>
      </c>
      <c r="K6" s="9" t="s">
        <v>23</v>
      </c>
      <c r="L6" s="8" t="s">
        <v>24</v>
      </c>
    </row>
    <row r="7" spans="3:12" x14ac:dyDescent="0.2">
      <c r="C7" s="3" t="s">
        <v>6</v>
      </c>
      <c r="D7" s="6"/>
      <c r="E7" s="4"/>
      <c r="F7" s="4"/>
      <c r="G7" s="4"/>
      <c r="H7" s="4"/>
      <c r="I7" s="4"/>
      <c r="J7" s="4"/>
      <c r="K7" s="4"/>
      <c r="L7" s="5"/>
    </row>
    <row r="8" spans="3:12" x14ac:dyDescent="0.2">
      <c r="C8" s="3" t="s">
        <v>1</v>
      </c>
      <c r="D8" s="2">
        <v>44197</v>
      </c>
      <c r="E8" s="2">
        <v>44254</v>
      </c>
      <c r="F8" s="2">
        <v>44316</v>
      </c>
      <c r="G8" s="3">
        <f>E8-D8</f>
        <v>57</v>
      </c>
      <c r="H8" s="1">
        <f>IF(J8 &gt;= E8,1,IF(J8 &lt; D8,0,(J8-D8) / G8))</f>
        <v>1</v>
      </c>
      <c r="I8" s="1">
        <f>F8 - E8</f>
        <v>62</v>
      </c>
      <c r="J8" s="6">
        <v>44329</v>
      </c>
      <c r="K8" s="3" t="s">
        <v>18</v>
      </c>
      <c r="L8" s="1">
        <f>ROUND(G8 * H8,0)</f>
        <v>57</v>
      </c>
    </row>
    <row r="9" spans="3:12" x14ac:dyDescent="0.2">
      <c r="C9" s="3" t="s">
        <v>2</v>
      </c>
      <c r="D9" s="2">
        <v>44247</v>
      </c>
      <c r="E9" s="2">
        <v>44301</v>
      </c>
      <c r="F9" s="2">
        <v>44362</v>
      </c>
      <c r="G9" s="3">
        <f>E9-D9</f>
        <v>54</v>
      </c>
      <c r="H9" s="1">
        <f t="shared" ref="H9:H16" si="0">IF(J9 &gt;= E9,1,IF(J9 &lt; D9,0,(J9-D9) / G9))</f>
        <v>1</v>
      </c>
      <c r="I9" s="1">
        <f t="shared" ref="I9:I10" si="1">F9 - E9</f>
        <v>61</v>
      </c>
      <c r="J9" s="6">
        <v>44329</v>
      </c>
      <c r="K9" s="3" t="s">
        <v>19</v>
      </c>
      <c r="L9" s="1">
        <f t="shared" ref="L9:L16" si="2">ROUND(G9 * H9,0)</f>
        <v>54</v>
      </c>
    </row>
    <row r="10" spans="3:12" x14ac:dyDescent="0.2">
      <c r="C10" s="3" t="s">
        <v>3</v>
      </c>
      <c r="D10" s="2">
        <v>44247</v>
      </c>
      <c r="E10" s="2">
        <v>44326</v>
      </c>
      <c r="F10" s="2">
        <v>44392</v>
      </c>
      <c r="G10" s="3">
        <f>E10-D10</f>
        <v>79</v>
      </c>
      <c r="H10" s="1">
        <f t="shared" si="0"/>
        <v>1</v>
      </c>
      <c r="I10" s="1">
        <f t="shared" si="1"/>
        <v>66</v>
      </c>
      <c r="J10" s="6">
        <v>44329</v>
      </c>
      <c r="K10" s="10" t="s">
        <v>20</v>
      </c>
      <c r="L10" s="1">
        <f t="shared" si="2"/>
        <v>79</v>
      </c>
    </row>
    <row r="11" spans="3:12" x14ac:dyDescent="0.2">
      <c r="C11" s="3" t="s">
        <v>4</v>
      </c>
      <c r="D11" s="2">
        <v>44270</v>
      </c>
      <c r="E11" s="2">
        <v>44407</v>
      </c>
      <c r="F11" s="1"/>
      <c r="G11" s="3">
        <f>E11-D11</f>
        <v>137</v>
      </c>
      <c r="H11" s="1">
        <f t="shared" si="0"/>
        <v>0.43065693430656932</v>
      </c>
      <c r="I11" s="1">
        <v>0</v>
      </c>
      <c r="J11" s="6">
        <v>44329</v>
      </c>
      <c r="K11" s="10" t="s">
        <v>21</v>
      </c>
      <c r="L11" s="1">
        <f t="shared" si="2"/>
        <v>59</v>
      </c>
    </row>
    <row r="12" spans="3:12" x14ac:dyDescent="0.2">
      <c r="C12" s="3" t="s">
        <v>7</v>
      </c>
      <c r="D12" s="4"/>
      <c r="E12" s="4"/>
      <c r="F12" s="4"/>
      <c r="G12" s="4"/>
      <c r="H12" s="4"/>
      <c r="I12" s="4"/>
      <c r="J12" s="4"/>
      <c r="K12" s="4"/>
      <c r="L12" s="1">
        <f t="shared" si="2"/>
        <v>0</v>
      </c>
    </row>
    <row r="13" spans="3:12" x14ac:dyDescent="0.2">
      <c r="C13" s="3" t="s">
        <v>5</v>
      </c>
      <c r="D13" s="2">
        <v>44289</v>
      </c>
      <c r="E13" s="2">
        <v>44428</v>
      </c>
      <c r="F13" s="2">
        <v>44484</v>
      </c>
      <c r="G13" s="3">
        <f>E13-D13</f>
        <v>139</v>
      </c>
      <c r="H13" s="1">
        <f t="shared" si="0"/>
        <v>0.28776978417266186</v>
      </c>
      <c r="I13" s="1">
        <f xml:space="preserve"> F13 -E13</f>
        <v>56</v>
      </c>
      <c r="J13" s="6">
        <v>44329</v>
      </c>
      <c r="K13" s="10" t="s">
        <v>22</v>
      </c>
      <c r="L13" s="1">
        <f t="shared" si="2"/>
        <v>40</v>
      </c>
    </row>
    <row r="14" spans="3:12" x14ac:dyDescent="0.2">
      <c r="C14" s="3" t="s">
        <v>11</v>
      </c>
      <c r="D14" s="2">
        <v>44331</v>
      </c>
      <c r="E14" s="2">
        <v>44423</v>
      </c>
      <c r="F14" s="1"/>
      <c r="G14" s="3">
        <f>E14-D14</f>
        <v>92</v>
      </c>
      <c r="H14" s="1">
        <f t="shared" si="0"/>
        <v>0</v>
      </c>
      <c r="I14" s="1">
        <v>0</v>
      </c>
      <c r="J14" s="6">
        <v>44329</v>
      </c>
      <c r="K14" s="10"/>
      <c r="L14" s="1">
        <f t="shared" si="2"/>
        <v>0</v>
      </c>
    </row>
    <row r="15" spans="3:12" x14ac:dyDescent="0.2">
      <c r="C15" s="3" t="s">
        <v>12</v>
      </c>
      <c r="D15" s="2">
        <v>44372</v>
      </c>
      <c r="E15" s="2">
        <v>44428</v>
      </c>
      <c r="F15" s="1"/>
      <c r="G15" s="3">
        <f>E15-D15</f>
        <v>56</v>
      </c>
      <c r="H15" s="1">
        <f t="shared" si="0"/>
        <v>0</v>
      </c>
      <c r="I15" s="1">
        <v>0</v>
      </c>
      <c r="J15" s="6">
        <v>44329</v>
      </c>
      <c r="K15" s="10"/>
      <c r="L15" s="1">
        <f t="shared" si="2"/>
        <v>0</v>
      </c>
    </row>
    <row r="16" spans="3:12" x14ac:dyDescent="0.2">
      <c r="C16" s="3" t="s">
        <v>13</v>
      </c>
      <c r="D16" s="2">
        <v>44423</v>
      </c>
      <c r="E16" s="2">
        <v>44515</v>
      </c>
      <c r="F16" s="1"/>
      <c r="G16" s="3">
        <f>E16-D16</f>
        <v>92</v>
      </c>
      <c r="H16" s="1">
        <f t="shared" si="0"/>
        <v>0</v>
      </c>
      <c r="I16" s="1">
        <v>0</v>
      </c>
      <c r="J16" s="6">
        <v>44329</v>
      </c>
      <c r="K16" s="3" t="s">
        <v>22</v>
      </c>
      <c r="L16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2021-03-28T10:32:17Z</dcterms:modified>
</cp:coreProperties>
</file>