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cloud\Dropbox\NewHarmony\"/>
    </mc:Choice>
  </mc:AlternateContent>
  <xr:revisionPtr revIDLastSave="0" documentId="13_ncr:1_{B4BE81FA-C379-4A47-BAA4-24964D73067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4" i="1"/>
  <c r="F18" i="1" l="1"/>
  <c r="G13" i="1"/>
  <c r="C12" i="1" l="1"/>
  <c r="E12" i="1"/>
  <c r="F12" i="1"/>
  <c r="B13" i="1"/>
  <c r="C13" i="1"/>
  <c r="D13" i="1"/>
  <c r="E13" i="1"/>
  <c r="F13" i="1"/>
  <c r="B14" i="1"/>
  <c r="F14" i="1"/>
  <c r="B15" i="1"/>
  <c r="F15" i="1"/>
  <c r="B16" i="1"/>
  <c r="F16" i="1"/>
  <c r="B17" i="1"/>
  <c r="F17" i="1"/>
  <c r="G11" i="1"/>
  <c r="F11" i="1"/>
  <c r="E11" i="1"/>
  <c r="D11" i="1"/>
  <c r="C11" i="1"/>
  <c r="B11" i="1"/>
  <c r="I4" i="1"/>
  <c r="H4" i="1"/>
  <c r="G5" i="1"/>
  <c r="G6" i="1"/>
  <c r="G7" i="1"/>
  <c r="G8" i="1"/>
  <c r="C5" i="1"/>
  <c r="C14" i="1" s="1"/>
  <c r="C6" i="1"/>
  <c r="E6" i="1" s="1"/>
  <c r="K4" i="1"/>
  <c r="K6" i="1"/>
  <c r="J4" i="1"/>
  <c r="J6" i="1"/>
  <c r="K7" i="1"/>
  <c r="J7" i="1"/>
  <c r="K8" i="1"/>
  <c r="J8" i="1"/>
  <c r="K5" i="1"/>
  <c r="J5" i="1"/>
  <c r="F4" i="1"/>
  <c r="D5" i="1"/>
  <c r="D6" i="1"/>
  <c r="D7" i="1"/>
  <c r="D8" i="1"/>
  <c r="H6" i="1" l="1"/>
  <c r="I6" i="1" s="1"/>
  <c r="G15" i="1" s="1"/>
  <c r="F6" i="1"/>
  <c r="E15" i="1" s="1"/>
  <c r="D15" i="1"/>
  <c r="C7" i="1"/>
  <c r="C15" i="1"/>
  <c r="E5" i="1"/>
  <c r="E7" i="1" l="1"/>
  <c r="C16" i="1"/>
  <c r="C8" i="1"/>
  <c r="H5" i="1"/>
  <c r="I5" i="1" s="1"/>
  <c r="G14" i="1" s="1"/>
  <c r="D14" i="1"/>
  <c r="F5" i="1"/>
  <c r="E14" i="1" s="1"/>
  <c r="C17" i="1" l="1"/>
  <c r="C18" i="1" s="1"/>
  <c r="E8" i="1"/>
  <c r="D16" i="1"/>
  <c r="F7" i="1"/>
  <c r="E16" i="1" s="1"/>
  <c r="H7" i="1"/>
  <c r="I7" i="1" s="1"/>
  <c r="G16" i="1" s="1"/>
  <c r="F8" i="1" l="1"/>
  <c r="E17" i="1" s="1"/>
  <c r="E18" i="1" s="1"/>
  <c r="D17" i="1"/>
  <c r="D18" i="1" s="1"/>
  <c r="H8" i="1"/>
  <c r="I8" i="1" s="1"/>
  <c r="G17" i="1" s="1"/>
  <c r="G18" i="1" s="1"/>
</calcChain>
</file>

<file path=xl/sharedStrings.xml><?xml version="1.0" encoding="utf-8"?>
<sst xmlns="http://schemas.openxmlformats.org/spreadsheetml/2006/main" count="28" uniqueCount="23">
  <si>
    <t>Depreciation horizon</t>
  </si>
  <si>
    <t xml:space="preserve">l </t>
  </si>
  <si>
    <t xml:space="preserve">c </t>
  </si>
  <si>
    <t>Year</t>
  </si>
  <si>
    <t>Original Capital stock</t>
  </si>
  <si>
    <t>Labour available</t>
  </si>
  <si>
    <t>Output</t>
  </si>
  <si>
    <t>labour used</t>
  </si>
  <si>
    <t>Consumption goal</t>
  </si>
  <si>
    <t>Fulfillment</t>
  </si>
  <si>
    <t>Harmony</t>
  </si>
  <si>
    <t>Labour productivity</t>
  </si>
  <si>
    <t>capital productivity</t>
  </si>
  <si>
    <t>s</t>
  </si>
  <si>
    <t>l</t>
  </si>
  <si>
    <t>g</t>
  </si>
  <si>
    <t xml:space="preserve">F </t>
  </si>
  <si>
    <t>H</t>
  </si>
  <si>
    <t>T</t>
  </si>
  <si>
    <t>o</t>
  </si>
  <si>
    <t>H%</t>
  </si>
  <si>
    <t>mean</t>
  </si>
  <si>
    <t>Now run harmony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</si>
</sst>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Decline</a:t>
            </a:r>
            <a:r>
              <a:rPr lang="en-GB" baseline="0"/>
              <a:t> without investment</a:t>
            </a:r>
            <a:endParaRPr lang="en-GB"/>
          </a:p>
        </c:rich>
      </c:tx>
      <c:layout>
        <c:manualLayout>
          <c:xMode val="edge"/>
          <c:yMode val="edge"/>
          <c:x val="0.2376874123611260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Sheet1!$E$12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Sheet1!$E$13:$E$17</c:f>
              <c:numCache>
                <c:formatCode>General</c:formatCode>
                <c:ptCount val="5"/>
                <c:pt idx="0">
                  <c:v>23</c:v>
                </c:pt>
                <c:pt idx="1">
                  <c:v>21.357142857142858</c:v>
                </c:pt>
                <c:pt idx="2">
                  <c:v>19.714285714285719</c:v>
                </c:pt>
                <c:pt idx="3">
                  <c:v>18.071428571428577</c:v>
                </c:pt>
                <c:pt idx="4">
                  <c:v>16.428571428571434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F6-49FC-8A59-9051C95A99D8}"/>
            </c:ext>
          </c:extLst>
        </c:ser>
        <c:ser>
          <c:idx val="2"/>
          <c:order val="1"/>
          <c:tx>
            <c:strRef>
              <c:f>Sheet1!$F$12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Sheet1!$F$13:$F$17</c:f>
              <c:numCache>
                <c:formatCode>General</c:formatCode>
                <c:ptCount val="5"/>
                <c:pt idx="0">
                  <c:v>33</c:v>
                </c:pt>
                <c:pt idx="1">
                  <c:v>33.164999999999999</c:v>
                </c:pt>
                <c:pt idx="2">
                  <c:v>33.330824999999997</c:v>
                </c:pt>
                <c:pt idx="3">
                  <c:v>33.497479124999991</c:v>
                </c:pt>
                <c:pt idx="4">
                  <c:v>33.664966520624986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F6-49FC-8A59-9051C95A99D8}"/>
            </c:ext>
          </c:extLst>
        </c:ser>
        <c:ser>
          <c:idx val="3"/>
          <c:order val="2"/>
          <c:tx>
            <c:strRef>
              <c:f>Sheet1!$G$12</c:f>
              <c:strCache>
                <c:ptCount val="1"/>
                <c:pt idx="0">
                  <c:v>H%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Sheet1!$G$13:$G$17</c:f>
              <c:numCache>
                <c:formatCode>General</c:formatCode>
                <c:ptCount val="5"/>
                <c:pt idx="0">
                  <c:v>57.937427578215527</c:v>
                </c:pt>
                <c:pt idx="1">
                  <c:v>55.998711168124501</c:v>
                </c:pt>
                <c:pt idx="2">
                  <c:v>53.894085483861161</c:v>
                </c:pt>
                <c:pt idx="3">
                  <c:v>51.601466596346221</c:v>
                </c:pt>
                <c:pt idx="4">
                  <c:v>49.09467049377119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F6-49FC-8A59-9051C95A99D8}"/>
            </c:ext>
          </c:extLst>
        </c:ser>
        <c:ser>
          <c:idx val="0"/>
          <c:order val="3"/>
          <c:tx>
            <c:strRef>
              <c:f>Sheet1!$C$12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Sheet1!$C$13:$C$17</c:f>
              <c:numCache>
                <c:formatCode>General</c:formatCode>
                <c:ptCount val="5"/>
                <c:pt idx="0">
                  <c:v>100</c:v>
                </c:pt>
                <c:pt idx="1">
                  <c:v>92.857142857142861</c:v>
                </c:pt>
                <c:pt idx="2">
                  <c:v>85.714285714285722</c:v>
                </c:pt>
                <c:pt idx="3">
                  <c:v>78.571428571428584</c:v>
                </c:pt>
                <c:pt idx="4">
                  <c:v>71.428571428571445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F6-49FC-8A59-9051C95A99D8}"/>
            </c:ext>
          </c:extLst>
        </c:ser>
        <c:ser>
          <c:idx val="4"/>
          <c:order val="4"/>
          <c:tx>
            <c:strRef>
              <c:f>Sheet1!$D$12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Sheet1!$B$13:$B$17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Sheet1!$D$13:$D$17</c:f>
              <c:numCache>
                <c:formatCode>General</c:formatCode>
                <c:ptCount val="5"/>
                <c:pt idx="0">
                  <c:v>50</c:v>
                </c:pt>
                <c:pt idx="1">
                  <c:v>46.428571428571431</c:v>
                </c:pt>
                <c:pt idx="2">
                  <c:v>42.857142857142861</c:v>
                </c:pt>
                <c:pt idx="3">
                  <c:v>39.285714285714292</c:v>
                </c:pt>
                <c:pt idx="4">
                  <c:v>35.714285714285722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F6-49FC-8A59-9051C95A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91343"/>
        <c:axId val="302610319"/>
      </c:scatterChart>
      <c:valAx>
        <c:axId val="29179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10319"/>
        <c:crosses val="autoZero"/>
        <c:crossBetween val="midCat"/>
      </c:valAx>
      <c:valAx>
        <c:axId val="3026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9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profile with harmony algorithm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7576443569553807"/>
          <c:w val="0.8838635170603674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100</c:v>
                </c:pt>
                <c:pt idx="1">
                  <c:v>102.38</c:v>
                </c:pt>
                <c:pt idx="2">
                  <c:v>106.92</c:v>
                </c:pt>
                <c:pt idx="3">
                  <c:v>112.64</c:v>
                </c:pt>
                <c:pt idx="4">
                  <c:v>119.99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3-40E2-A990-23879E94A7F7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Sheet1!$D$24:$D$28</c:f>
              <c:numCache>
                <c:formatCode>General</c:formatCode>
                <c:ptCount val="5"/>
                <c:pt idx="0">
                  <c:v>50</c:v>
                </c:pt>
                <c:pt idx="1">
                  <c:v>51.19</c:v>
                </c:pt>
                <c:pt idx="2">
                  <c:v>53.46</c:v>
                </c:pt>
                <c:pt idx="3">
                  <c:v>56.32</c:v>
                </c:pt>
                <c:pt idx="4">
                  <c:v>59.99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3-40E2-A990-23879E94A7F7}"/>
            </c:ext>
          </c:extLst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Sheet1!$E$24:$E$28</c:f>
              <c:numCache>
                <c:formatCode>General</c:formatCode>
                <c:ptCount val="5"/>
                <c:pt idx="0">
                  <c:v>23</c:v>
                </c:pt>
                <c:pt idx="1">
                  <c:v>23.54</c:v>
                </c:pt>
                <c:pt idx="2">
                  <c:v>23.51</c:v>
                </c:pt>
                <c:pt idx="3">
                  <c:v>24.34</c:v>
                </c:pt>
                <c:pt idx="4">
                  <c:v>25.59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3-40E2-A990-23879E94A7F7}"/>
            </c:ext>
          </c:extLst>
        </c:ser>
        <c:ser>
          <c:idx val="3"/>
          <c:order val="3"/>
          <c:tx>
            <c:strRef>
              <c:f>Sheet1!$F$23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Sheet1!$F$24:$F$28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3-40E2-A990-23879E94A7F7}"/>
            </c:ext>
          </c:extLst>
        </c:ser>
        <c:ser>
          <c:idx val="4"/>
          <c:order val="4"/>
          <c:tx>
            <c:strRef>
              <c:f>Sheet1!$G$23</c:f>
              <c:strCache>
                <c:ptCount val="1"/>
                <c:pt idx="0">
                  <c:v>H%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Sheet1!$G$24:$G$28</c:f>
              <c:numCache>
                <c:formatCode>General</c:formatCode>
                <c:ptCount val="5"/>
                <c:pt idx="0">
                  <c:v>52.7</c:v>
                </c:pt>
                <c:pt idx="1">
                  <c:v>51.5</c:v>
                </c:pt>
                <c:pt idx="2">
                  <c:v>51.5</c:v>
                </c:pt>
                <c:pt idx="3">
                  <c:v>51.5</c:v>
                </c:pt>
                <c:pt idx="4">
                  <c:v>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D3-40E2-A990-23879E94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3392"/>
        <c:axId val="26810768"/>
      </c:scatterChart>
      <c:valAx>
        <c:axId val="2936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0768"/>
        <c:crosses val="autoZero"/>
        <c:crossBetween val="midCat"/>
      </c:valAx>
      <c:valAx>
        <c:axId val="268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102870</xdr:rowOff>
    </xdr:from>
    <xdr:to>
      <xdr:col>13</xdr:col>
      <xdr:colOff>525780</xdr:colOff>
      <xdr:row>25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03372C-EA14-4312-A28A-DD93A1261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9</xdr:row>
      <xdr:rowOff>152400</xdr:rowOff>
    </xdr:from>
    <xdr:to>
      <xdr:col>21</xdr:col>
      <xdr:colOff>438150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70B34-8F8C-44E2-9A15-A04041195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4A90-173E-4A65-B136-73C87703F974}">
  <dimension ref="B1:K28"/>
  <sheetViews>
    <sheetView tabSelected="1" topLeftCell="G7" zoomScaleNormal="125" zoomScaleSheetLayoutView="100" workbookViewId="0">
      <selection activeCell="X23" sqref="X23"/>
    </sheetView>
  </sheetViews>
  <sheetFormatPr defaultRowHeight="15" x14ac:dyDescent="0.25"/>
  <cols>
    <col min="2" max="2" width="4.28515625" bestFit="1" customWidth="1"/>
    <col min="3" max="3" width="17.85546875" bestFit="1" customWidth="1"/>
    <col min="4" max="4" width="14" bestFit="1" customWidth="1"/>
    <col min="5" max="5" width="6.42578125" bestFit="1" customWidth="1"/>
    <col min="6" max="6" width="12.140625" bestFit="1" customWidth="1"/>
    <col min="7" max="9" width="12.140625" customWidth="1"/>
    <col min="10" max="10" width="10.28515625" bestFit="1" customWidth="1"/>
  </cols>
  <sheetData>
    <row r="1" spans="2:11" x14ac:dyDescent="0.25">
      <c r="B1" t="s">
        <v>0</v>
      </c>
      <c r="D1">
        <v>14</v>
      </c>
      <c r="F1" t="s">
        <v>1</v>
      </c>
      <c r="G1" t="s">
        <v>2</v>
      </c>
    </row>
    <row r="2" spans="2:11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2:11" x14ac:dyDescent="0.25">
      <c r="C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2:11" x14ac:dyDescent="0.25">
      <c r="B4">
        <v>1</v>
      </c>
      <c r="C4">
        <v>100</v>
      </c>
      <c r="D4">
        <v>25</v>
      </c>
      <c r="E4">
        <v>50</v>
      </c>
      <c r="F4">
        <f>23</f>
        <v>23</v>
      </c>
      <c r="G4">
        <v>33</v>
      </c>
      <c r="H4">
        <f>E4/G4</f>
        <v>1.5151515151515151</v>
      </c>
      <c r="I4">
        <f>H4/(1.1+H4)</f>
        <v>0.57937427578215528</v>
      </c>
      <c r="J4">
        <f>E4/F4</f>
        <v>2.1739130434782608</v>
      </c>
      <c r="K4">
        <f>E4/C4</f>
        <v>0.5</v>
      </c>
    </row>
    <row r="5" spans="2:11" x14ac:dyDescent="0.25">
      <c r="B5">
        <v>2</v>
      </c>
      <c r="C5">
        <f>C4- (C$4/D$1)</f>
        <v>92.857142857142861</v>
      </c>
      <c r="D5">
        <f>D4*1.005</f>
        <v>25.124999999999996</v>
      </c>
      <c r="E5">
        <f>C5*K5</f>
        <v>46.428571428571431</v>
      </c>
      <c r="F5">
        <f>E5/J5</f>
        <v>21.357142857142858</v>
      </c>
      <c r="G5">
        <f>G4*1.005</f>
        <v>33.164999999999999</v>
      </c>
      <c r="H5">
        <f t="shared" ref="H5:H8" si="0">E5/G5</f>
        <v>1.3999267730611016</v>
      </c>
      <c r="I5">
        <f t="shared" ref="I5:I8" si="1">H5/(1.1+H5)</f>
        <v>0.55998711168124504</v>
      </c>
      <c r="J5">
        <f>J$4</f>
        <v>2.1739130434782608</v>
      </c>
      <c r="K5">
        <f>K$4</f>
        <v>0.5</v>
      </c>
    </row>
    <row r="6" spans="2:11" x14ac:dyDescent="0.25">
      <c r="B6">
        <v>3</v>
      </c>
      <c r="C6">
        <f>C5- (C$4/D$1)</f>
        <v>85.714285714285722</v>
      </c>
      <c r="D6">
        <f t="shared" ref="D6:D8" si="2">D5*1.005</f>
        <v>25.250624999999992</v>
      </c>
      <c r="E6">
        <f t="shared" ref="E6:E8" si="3">C6*K6</f>
        <v>42.857142857142861</v>
      </c>
      <c r="F6">
        <f t="shared" ref="F6:F8" si="4">E6/J6</f>
        <v>19.714285714285719</v>
      </c>
      <c r="G6">
        <f t="shared" ref="G6:G8" si="5">G5*1.005</f>
        <v>33.330824999999997</v>
      </c>
      <c r="H6">
        <f t="shared" si="0"/>
        <v>1.2858110429952714</v>
      </c>
      <c r="I6">
        <f t="shared" si="1"/>
        <v>0.53894085483861165</v>
      </c>
      <c r="J6">
        <f t="shared" ref="J6:K8" si="6">J$4</f>
        <v>2.1739130434782608</v>
      </c>
      <c r="K6">
        <f t="shared" si="6"/>
        <v>0.5</v>
      </c>
    </row>
    <row r="7" spans="2:11" x14ac:dyDescent="0.25">
      <c r="B7">
        <v>4</v>
      </c>
      <c r="C7">
        <f>C6- (C$4/D$1)</f>
        <v>78.571428571428584</v>
      </c>
      <c r="D7">
        <f t="shared" si="2"/>
        <v>25.37687812499999</v>
      </c>
      <c r="E7">
        <f t="shared" si="3"/>
        <v>39.285714285714292</v>
      </c>
      <c r="F7">
        <f t="shared" si="4"/>
        <v>18.071428571428577</v>
      </c>
      <c r="G7">
        <f t="shared" si="5"/>
        <v>33.497479124999991</v>
      </c>
      <c r="H7">
        <f t="shared" si="0"/>
        <v>1.1727961420354882</v>
      </c>
      <c r="I7">
        <f t="shared" si="1"/>
        <v>0.51601466596346224</v>
      </c>
      <c r="J7">
        <f t="shared" si="6"/>
        <v>2.1739130434782608</v>
      </c>
      <c r="K7">
        <f t="shared" si="6"/>
        <v>0.5</v>
      </c>
    </row>
    <row r="8" spans="2:11" x14ac:dyDescent="0.25">
      <c r="B8">
        <v>5</v>
      </c>
      <c r="C8">
        <f>C7- (C$4/D$1)</f>
        <v>71.428571428571445</v>
      </c>
      <c r="D8">
        <f t="shared" si="2"/>
        <v>25.503762515624988</v>
      </c>
      <c r="E8">
        <f t="shared" si="3"/>
        <v>35.714285714285722</v>
      </c>
      <c r="F8">
        <f t="shared" si="4"/>
        <v>16.428571428571434</v>
      </c>
      <c r="G8">
        <f t="shared" si="5"/>
        <v>33.664966520624986</v>
      </c>
      <c r="H8">
        <f t="shared" si="0"/>
        <v>1.0608739412351773</v>
      </c>
      <c r="I8">
        <f t="shared" si="1"/>
        <v>0.49094670493771192</v>
      </c>
      <c r="J8">
        <f t="shared" si="6"/>
        <v>2.1739130434782608</v>
      </c>
      <c r="K8">
        <f t="shared" si="6"/>
        <v>0.5</v>
      </c>
    </row>
    <row r="11" spans="2:11" x14ac:dyDescent="0.25">
      <c r="B11" t="str">
        <f>B2</f>
        <v>Year</v>
      </c>
      <c r="C11" t="str">
        <f>C2</f>
        <v>Original Capital stock</v>
      </c>
      <c r="D11" t="str">
        <f>E2</f>
        <v>Output</v>
      </c>
      <c r="E11" t="str">
        <f>F2</f>
        <v>labour used</v>
      </c>
      <c r="F11" t="str">
        <f>G2</f>
        <v>Consumption goal</v>
      </c>
      <c r="G11" t="str">
        <f>I2</f>
        <v>Harmony</v>
      </c>
    </row>
    <row r="12" spans="2:11" x14ac:dyDescent="0.25">
      <c r="B12" t="s">
        <v>18</v>
      </c>
      <c r="C12" t="str">
        <f t="shared" ref="C12" si="7">C3</f>
        <v>s</v>
      </c>
      <c r="D12" t="s">
        <v>19</v>
      </c>
      <c r="E12" t="str">
        <f t="shared" ref="E12:F12" si="8">F3</f>
        <v>l</v>
      </c>
      <c r="F12" t="str">
        <f t="shared" si="8"/>
        <v>g</v>
      </c>
      <c r="G12" t="s">
        <v>20</v>
      </c>
    </row>
    <row r="13" spans="2:11" x14ac:dyDescent="0.25">
      <c r="B13">
        <f t="shared" ref="B13:C13" si="9">B4</f>
        <v>1</v>
      </c>
      <c r="C13">
        <f t="shared" si="9"/>
        <v>100</v>
      </c>
      <c r="D13">
        <f t="shared" ref="D13:F13" si="10">E4</f>
        <v>50</v>
      </c>
      <c r="E13">
        <f t="shared" si="10"/>
        <v>23</v>
      </c>
      <c r="F13">
        <f t="shared" si="10"/>
        <v>33</v>
      </c>
      <c r="G13" s="1">
        <f>I4*100</f>
        <v>57.937427578215527</v>
      </c>
    </row>
    <row r="14" spans="2:11" x14ac:dyDescent="0.25">
      <c r="B14">
        <f t="shared" ref="B14:C14" si="11">B5</f>
        <v>2</v>
      </c>
      <c r="C14">
        <f t="shared" si="11"/>
        <v>92.857142857142861</v>
      </c>
      <c r="D14">
        <f t="shared" ref="D14:F14" si="12">E5</f>
        <v>46.428571428571431</v>
      </c>
      <c r="E14">
        <f t="shared" si="12"/>
        <v>21.357142857142858</v>
      </c>
      <c r="F14">
        <f t="shared" si="12"/>
        <v>33.164999999999999</v>
      </c>
      <c r="G14" s="1">
        <f t="shared" ref="G14:G17" si="13">I5*100</f>
        <v>55.998711168124501</v>
      </c>
    </row>
    <row r="15" spans="2:11" x14ac:dyDescent="0.25">
      <c r="B15">
        <f t="shared" ref="B15:C15" si="14">B6</f>
        <v>3</v>
      </c>
      <c r="C15">
        <f t="shared" si="14"/>
        <v>85.714285714285722</v>
      </c>
      <c r="D15">
        <f t="shared" ref="D15:F15" si="15">E6</f>
        <v>42.857142857142861</v>
      </c>
      <c r="E15">
        <f t="shared" si="15"/>
        <v>19.714285714285719</v>
      </c>
      <c r="F15">
        <f t="shared" si="15"/>
        <v>33.330824999999997</v>
      </c>
      <c r="G15" s="1">
        <f t="shared" si="13"/>
        <v>53.894085483861161</v>
      </c>
    </row>
    <row r="16" spans="2:11" x14ac:dyDescent="0.25">
      <c r="B16">
        <f t="shared" ref="B16:C16" si="16">B7</f>
        <v>4</v>
      </c>
      <c r="C16">
        <f t="shared" si="16"/>
        <v>78.571428571428584</v>
      </c>
      <c r="D16">
        <f t="shared" ref="D16:F16" si="17">E7</f>
        <v>39.285714285714292</v>
      </c>
      <c r="E16">
        <f t="shared" si="17"/>
        <v>18.071428571428577</v>
      </c>
      <c r="F16">
        <f t="shared" si="17"/>
        <v>33.497479124999991</v>
      </c>
      <c r="G16" s="1">
        <f t="shared" si="13"/>
        <v>51.601466596346221</v>
      </c>
    </row>
    <row r="17" spans="2:7" x14ac:dyDescent="0.25">
      <c r="B17">
        <f t="shared" ref="B17:C17" si="18">B8</f>
        <v>5</v>
      </c>
      <c r="C17">
        <f t="shared" si="18"/>
        <v>71.428571428571445</v>
      </c>
      <c r="D17">
        <f t="shared" ref="D17:F17" si="19">E8</f>
        <v>35.714285714285722</v>
      </c>
      <c r="E17">
        <f t="shared" si="19"/>
        <v>16.428571428571434</v>
      </c>
      <c r="F17">
        <f t="shared" si="19"/>
        <v>33.664966520624986</v>
      </c>
      <c r="G17" s="1">
        <f t="shared" si="13"/>
        <v>49.09467049377119</v>
      </c>
    </row>
    <row r="18" spans="2:7" x14ac:dyDescent="0.25">
      <c r="B18" t="s">
        <v>21</v>
      </c>
      <c r="C18">
        <f>AVERAGE(C13:C17)</f>
        <v>85.714285714285708</v>
      </c>
      <c r="D18">
        <f t="shared" ref="D18:G18" si="20">AVERAGE(D13:D17)</f>
        <v>42.857142857142854</v>
      </c>
      <c r="E18">
        <f t="shared" si="20"/>
        <v>19.714285714285719</v>
      </c>
      <c r="F18">
        <f t="shared" si="20"/>
        <v>33.331654129124992</v>
      </c>
      <c r="G18">
        <f t="shared" si="20"/>
        <v>53.705272264063716</v>
      </c>
    </row>
    <row r="22" spans="2:7" x14ac:dyDescent="0.25">
      <c r="C22" t="s">
        <v>22</v>
      </c>
    </row>
    <row r="23" spans="2:7" x14ac:dyDescent="0.25">
      <c r="B23" t="s">
        <v>18</v>
      </c>
      <c r="C23" t="s">
        <v>13</v>
      </c>
      <c r="D23" t="s">
        <v>19</v>
      </c>
      <c r="E23" t="s">
        <v>14</v>
      </c>
      <c r="G23" t="s">
        <v>20</v>
      </c>
    </row>
    <row r="24" spans="2:7" x14ac:dyDescent="0.25">
      <c r="B24">
        <f>B13</f>
        <v>1</v>
      </c>
      <c r="C24">
        <v>100</v>
      </c>
      <c r="D24">
        <v>50</v>
      </c>
      <c r="E24">
        <v>23</v>
      </c>
      <c r="G24">
        <v>52.7</v>
      </c>
    </row>
    <row r="25" spans="2:7" x14ac:dyDescent="0.25">
      <c r="B25">
        <f t="shared" ref="B25:B28" si="21">B14</f>
        <v>2</v>
      </c>
      <c r="C25">
        <v>102.38</v>
      </c>
      <c r="D25">
        <v>51.19</v>
      </c>
      <c r="E25">
        <v>23.54</v>
      </c>
      <c r="G25">
        <v>51.5</v>
      </c>
    </row>
    <row r="26" spans="2:7" x14ac:dyDescent="0.25">
      <c r="B26">
        <f t="shared" si="21"/>
        <v>3</v>
      </c>
      <c r="C26">
        <v>106.92</v>
      </c>
      <c r="D26">
        <v>53.46</v>
      </c>
      <c r="E26">
        <v>23.51</v>
      </c>
      <c r="G26">
        <v>51.5</v>
      </c>
    </row>
    <row r="27" spans="2:7" x14ac:dyDescent="0.25">
      <c r="B27">
        <f t="shared" si="21"/>
        <v>4</v>
      </c>
      <c r="C27">
        <v>112.64</v>
      </c>
      <c r="D27">
        <v>56.32</v>
      </c>
      <c r="E27">
        <v>24.34</v>
      </c>
      <c r="G27">
        <v>51.5</v>
      </c>
    </row>
    <row r="28" spans="2:7" x14ac:dyDescent="0.25">
      <c r="B28">
        <f t="shared" si="21"/>
        <v>5</v>
      </c>
      <c r="C28">
        <v>119.99</v>
      </c>
      <c r="D28">
        <v>59.99</v>
      </c>
      <c r="E28">
        <v>25.59</v>
      </c>
      <c r="G28">
        <v>51.5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Cockshott</dc:creator>
  <cp:keywords/>
  <dc:description/>
  <cp:lastModifiedBy>William Cockshott</cp:lastModifiedBy>
  <cp:revision/>
  <dcterms:created xsi:type="dcterms:W3CDTF">2020-11-11T13:08:35Z</dcterms:created>
  <dcterms:modified xsi:type="dcterms:W3CDTF">2020-11-18T16:24:46Z</dcterms:modified>
  <cp:category/>
  <cp:contentStatus/>
</cp:coreProperties>
</file>