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wchavezd\Desktop\script-update-tabla-devolucion\script-update-tabla-devolucion\assets\"/>
    </mc:Choice>
  </mc:AlternateContent>
  <bookViews>
    <workbookView xWindow="0" yWindow="0" windowWidth="21570" windowHeight="8085" activeTab="1"/>
  </bookViews>
  <sheets>
    <sheet name="TD_VCP" sheetId="10" r:id="rId1"/>
    <sheet name="VCP" sheetId="11" r:id="rId2"/>
    <sheet name="BD" sheetId="13" state="hidden" r:id="rId3"/>
    <sheet name="Hoja5" sheetId="14" state="hidden" r:id="rId4"/>
  </sheets>
  <calcPr calcId="162913"/>
</workbook>
</file>

<file path=xl/calcChain.xml><?xml version="1.0" encoding="utf-8"?>
<calcChain xmlns="http://schemas.openxmlformats.org/spreadsheetml/2006/main">
  <c r="AI57" i="11" l="1"/>
  <c r="AI56" i="11"/>
  <c r="AI55" i="11"/>
  <c r="AI54" i="11"/>
  <c r="AC54" i="11"/>
  <c r="AI53" i="11"/>
  <c r="AC53" i="11"/>
  <c r="AI52" i="11"/>
  <c r="AC52" i="11"/>
  <c r="AB52" i="11"/>
  <c r="AI51" i="11"/>
  <c r="AC51" i="11"/>
  <c r="AB51" i="11"/>
  <c r="AI50" i="11"/>
  <c r="AC50" i="11"/>
  <c r="AB50" i="11"/>
  <c r="AI49" i="11"/>
  <c r="AC49" i="11"/>
  <c r="AB49" i="11"/>
  <c r="AI48" i="11"/>
  <c r="AF48" i="11"/>
  <c r="AC48" i="11"/>
  <c r="AB48" i="11"/>
  <c r="AI47" i="11"/>
  <c r="AF47" i="11"/>
  <c r="AC47" i="11"/>
  <c r="AB47" i="11"/>
  <c r="AI46" i="11"/>
  <c r="AF46" i="11"/>
  <c r="AC46" i="11"/>
  <c r="AB46" i="11"/>
  <c r="AI45" i="11"/>
  <c r="AG45" i="11"/>
  <c r="AF45" i="11"/>
  <c r="AD45" i="11"/>
  <c r="AC45" i="11"/>
  <c r="AB45" i="11"/>
  <c r="AI44" i="11"/>
  <c r="AG44" i="11"/>
  <c r="AF44" i="11"/>
  <c r="AD44" i="11"/>
  <c r="AC44" i="11"/>
  <c r="AB44" i="11"/>
  <c r="AI43" i="11"/>
  <c r="AG43" i="11"/>
  <c r="AF43" i="11"/>
  <c r="AD43" i="11"/>
  <c r="AC43" i="11"/>
  <c r="AB43" i="11"/>
  <c r="AI42" i="11"/>
  <c r="AG42" i="11"/>
  <c r="AF42" i="11"/>
  <c r="AD42" i="11"/>
  <c r="AC42" i="11"/>
  <c r="AB42" i="11"/>
  <c r="AI41" i="11"/>
  <c r="AG41" i="11"/>
  <c r="AF41" i="11"/>
  <c r="AE41" i="11"/>
  <c r="AD41" i="11"/>
  <c r="AC41" i="11"/>
  <c r="AB41" i="11"/>
  <c r="AI40" i="11"/>
  <c r="AG40" i="11"/>
  <c r="AF40" i="11"/>
  <c r="AE40" i="11"/>
  <c r="AD40" i="11"/>
  <c r="AC40" i="11"/>
  <c r="AB40" i="11"/>
  <c r="AI39" i="11"/>
  <c r="AG39" i="11"/>
  <c r="AF39" i="11"/>
  <c r="AE39" i="11"/>
  <c r="AD39" i="11"/>
  <c r="AC39" i="11"/>
  <c r="AB39" i="11"/>
  <c r="AI38" i="11"/>
  <c r="AG38" i="11"/>
  <c r="AF38" i="11"/>
  <c r="AE38" i="11"/>
  <c r="AD38" i="11"/>
  <c r="AC38" i="11"/>
  <c r="AB38" i="11"/>
  <c r="AI37" i="11"/>
  <c r="AH37" i="11"/>
  <c r="AG37" i="11"/>
  <c r="AF37" i="11"/>
  <c r="AE37" i="11"/>
  <c r="AD37" i="11"/>
  <c r="AC37" i="11"/>
  <c r="AB37" i="11"/>
  <c r="AA37" i="11"/>
  <c r="AI36" i="11"/>
  <c r="AH36" i="11"/>
  <c r="AG36" i="11"/>
  <c r="AF36" i="11"/>
  <c r="AE36" i="11"/>
  <c r="AD36" i="11"/>
  <c r="AC36" i="11"/>
  <c r="AB36" i="11"/>
  <c r="AA36" i="11"/>
  <c r="AI35" i="11"/>
  <c r="AH35" i="11"/>
  <c r="AG35" i="11"/>
  <c r="AF35" i="11"/>
  <c r="AE35" i="11"/>
  <c r="AD35" i="11"/>
  <c r="AC35" i="11"/>
  <c r="AB35" i="11"/>
  <c r="AA35" i="11"/>
  <c r="AI34" i="11"/>
  <c r="AH34" i="11"/>
  <c r="AG34" i="11"/>
  <c r="AF34" i="11"/>
  <c r="AE34" i="11"/>
  <c r="AD34" i="11"/>
  <c r="AC34" i="11"/>
  <c r="AB34" i="11"/>
  <c r="AA34" i="11"/>
  <c r="AI33" i="11"/>
  <c r="AH33" i="11"/>
  <c r="AG33" i="11"/>
  <c r="AF33" i="11"/>
  <c r="AE33" i="11"/>
  <c r="AD33" i="11"/>
  <c r="AC33" i="11"/>
  <c r="AB33" i="11"/>
  <c r="AA33" i="11"/>
  <c r="AI32" i="11"/>
  <c r="AH32" i="11"/>
  <c r="AG32" i="11"/>
  <c r="AF32" i="11"/>
  <c r="AE32" i="11"/>
  <c r="AD32" i="11"/>
  <c r="AC32" i="11"/>
  <c r="AB32" i="11"/>
  <c r="AA32" i="11"/>
  <c r="AI31" i="11"/>
  <c r="AH31" i="11"/>
  <c r="AG31" i="11"/>
  <c r="AF31" i="11"/>
  <c r="AE31" i="11"/>
  <c r="AD31" i="11"/>
  <c r="AC31" i="11"/>
  <c r="AB31" i="11"/>
  <c r="AA31" i="11"/>
  <c r="AH30" i="11"/>
  <c r="AG30" i="11"/>
  <c r="AF30" i="11"/>
  <c r="AE30" i="11"/>
  <c r="AD30" i="11"/>
  <c r="AC30" i="11"/>
  <c r="AB30" i="11"/>
  <c r="AA30" i="11"/>
  <c r="AH29" i="11"/>
  <c r="AG29" i="11"/>
  <c r="AF29" i="11"/>
  <c r="AE29" i="11"/>
  <c r="AD29" i="11"/>
  <c r="AC29" i="11"/>
  <c r="AB29" i="11"/>
  <c r="AA29" i="11"/>
  <c r="AG28" i="11"/>
  <c r="AF28" i="11"/>
  <c r="AE28" i="11"/>
  <c r="AD28" i="11"/>
  <c r="AC28" i="11"/>
  <c r="AB28" i="11"/>
  <c r="AA28" i="11"/>
  <c r="AG27" i="11"/>
  <c r="AF27" i="11"/>
  <c r="AE27" i="11"/>
  <c r="AD27" i="11"/>
  <c r="AC27" i="11"/>
  <c r="AB27" i="11"/>
  <c r="AA27" i="11"/>
  <c r="AF26" i="11"/>
  <c r="AE26" i="11"/>
  <c r="AD26" i="11"/>
  <c r="AC26" i="11"/>
  <c r="AB26" i="11"/>
  <c r="AA26" i="11"/>
  <c r="AE25" i="11"/>
  <c r="AD25" i="11"/>
  <c r="AC25" i="11"/>
  <c r="AB25" i="11"/>
  <c r="AA25" i="11"/>
  <c r="AD24" i="11"/>
  <c r="AC24" i="11"/>
  <c r="AB24" i="11"/>
  <c r="AA24" i="11"/>
  <c r="AD23" i="11"/>
  <c r="AC23" i="11"/>
  <c r="AB23" i="11"/>
  <c r="AA23" i="11"/>
  <c r="AC22" i="11"/>
  <c r="AB22" i="11"/>
  <c r="AA22" i="11"/>
  <c r="AB21" i="11"/>
  <c r="AA21" i="11"/>
  <c r="AA20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L28" i="14"/>
  <c r="K28" i="14"/>
  <c r="J28" i="14"/>
  <c r="I28" i="14"/>
  <c r="H28" i="14"/>
  <c r="G28" i="14"/>
  <c r="F28" i="14"/>
  <c r="E28" i="14"/>
  <c r="D28" i="14"/>
  <c r="C28" i="14"/>
  <c r="E2" i="13" l="1"/>
  <c r="H2" i="13"/>
  <c r="C3" i="13"/>
  <c r="C2" i="13" s="1"/>
  <c r="D3" i="13"/>
  <c r="D2" i="13" s="1"/>
  <c r="E3" i="13"/>
  <c r="F3" i="13"/>
  <c r="F2" i="13" s="1"/>
  <c r="G3" i="13"/>
  <c r="G2" i="13" s="1"/>
  <c r="H3" i="13"/>
  <c r="I3" i="13"/>
  <c r="I2" i="13" s="1"/>
  <c r="J3" i="13"/>
  <c r="J2" i="13" s="1"/>
  <c r="K3" i="13"/>
  <c r="K2" i="13" s="1"/>
  <c r="C4" i="13"/>
  <c r="D4" i="13"/>
  <c r="E4" i="13"/>
  <c r="F4" i="13"/>
  <c r="G4" i="13"/>
  <c r="H4" i="13"/>
  <c r="I4" i="13"/>
  <c r="J4" i="13"/>
  <c r="K4" i="13"/>
  <c r="C5" i="13"/>
  <c r="D5" i="13"/>
  <c r="E5" i="13"/>
  <c r="F5" i="13"/>
  <c r="G5" i="13"/>
  <c r="H5" i="13"/>
  <c r="I5" i="13"/>
  <c r="J5" i="13"/>
  <c r="K5" i="13"/>
  <c r="C6" i="13"/>
  <c r="D6" i="13"/>
  <c r="E6" i="13"/>
  <c r="F6" i="13"/>
  <c r="G6" i="13"/>
  <c r="H6" i="13"/>
  <c r="I6" i="13"/>
  <c r="J6" i="13"/>
  <c r="K6" i="13"/>
  <c r="C7" i="13"/>
  <c r="D7" i="13"/>
  <c r="E7" i="13"/>
  <c r="F7" i="13"/>
  <c r="G7" i="13"/>
  <c r="H7" i="13"/>
  <c r="I7" i="13"/>
  <c r="J7" i="13"/>
  <c r="K7" i="13"/>
  <c r="C8" i="13"/>
  <c r="D8" i="13"/>
  <c r="E8" i="13"/>
  <c r="F8" i="13"/>
  <c r="G8" i="13"/>
  <c r="H8" i="13"/>
  <c r="I8" i="13"/>
  <c r="J8" i="13"/>
  <c r="K8" i="13"/>
  <c r="C9" i="13"/>
  <c r="D9" i="13"/>
  <c r="E9" i="13"/>
  <c r="F9" i="13"/>
  <c r="G9" i="13"/>
  <c r="H9" i="13"/>
  <c r="I9" i="13"/>
  <c r="J9" i="13"/>
  <c r="K9" i="13"/>
  <c r="C10" i="13"/>
  <c r="D10" i="13"/>
  <c r="E10" i="13"/>
  <c r="F10" i="13"/>
  <c r="G10" i="13"/>
  <c r="H10" i="13"/>
  <c r="I10" i="13"/>
  <c r="J10" i="13"/>
  <c r="K10" i="13"/>
  <c r="B2" i="13"/>
  <c r="B3" i="13"/>
  <c r="B4" i="13"/>
  <c r="B5" i="13"/>
  <c r="B6" i="13"/>
  <c r="B7" i="13"/>
  <c r="B8" i="13"/>
  <c r="B9" i="13"/>
  <c r="B10" i="13"/>
  <c r="C14" i="13"/>
  <c r="D14" i="13"/>
  <c r="E14" i="13"/>
  <c r="F14" i="13"/>
  <c r="G14" i="13"/>
  <c r="H14" i="13"/>
  <c r="I14" i="13"/>
  <c r="J14" i="13"/>
  <c r="K14" i="13"/>
  <c r="C15" i="13"/>
  <c r="D15" i="13"/>
  <c r="E15" i="13"/>
  <c r="F15" i="13"/>
  <c r="G15" i="13"/>
  <c r="H15" i="13"/>
  <c r="I15" i="13"/>
  <c r="J15" i="13"/>
  <c r="K15" i="13"/>
  <c r="C16" i="13"/>
  <c r="D16" i="13"/>
  <c r="E16" i="13"/>
  <c r="F16" i="13"/>
  <c r="G16" i="13"/>
  <c r="H16" i="13"/>
  <c r="I16" i="13"/>
  <c r="J16" i="13"/>
  <c r="K16" i="13"/>
  <c r="C17" i="13"/>
  <c r="D17" i="13"/>
  <c r="E17" i="13"/>
  <c r="F17" i="13"/>
  <c r="G17" i="13"/>
  <c r="H17" i="13"/>
  <c r="I17" i="13"/>
  <c r="J17" i="13"/>
  <c r="K17" i="13"/>
  <c r="C18" i="13"/>
  <c r="D18" i="13"/>
  <c r="E18" i="13"/>
  <c r="F18" i="13"/>
  <c r="G18" i="13"/>
  <c r="H18" i="13"/>
  <c r="I18" i="13"/>
  <c r="J18" i="13"/>
  <c r="K18" i="13"/>
  <c r="C19" i="13"/>
  <c r="D19" i="13"/>
  <c r="E19" i="13"/>
  <c r="F19" i="13"/>
  <c r="G19" i="13"/>
  <c r="H19" i="13"/>
  <c r="I19" i="13"/>
  <c r="J19" i="13"/>
  <c r="K19" i="13"/>
  <c r="C20" i="13"/>
  <c r="D20" i="13"/>
  <c r="E20" i="13"/>
  <c r="F20" i="13"/>
  <c r="G20" i="13"/>
  <c r="H20" i="13"/>
  <c r="I20" i="13"/>
  <c r="J20" i="13"/>
  <c r="K20" i="13"/>
  <c r="C21" i="13"/>
  <c r="D21" i="13"/>
  <c r="E21" i="13"/>
  <c r="F21" i="13"/>
  <c r="G21" i="13"/>
  <c r="H21" i="13"/>
  <c r="I21" i="13"/>
  <c r="J21" i="13"/>
  <c r="K21" i="13"/>
  <c r="C22" i="13"/>
  <c r="D22" i="13"/>
  <c r="E22" i="13"/>
  <c r="F22" i="13"/>
  <c r="G22" i="13"/>
  <c r="H22" i="13"/>
  <c r="I22" i="13"/>
  <c r="J22" i="13"/>
  <c r="K22" i="13"/>
  <c r="B15" i="13"/>
  <c r="B16" i="13"/>
  <c r="B17" i="13"/>
  <c r="B18" i="13"/>
  <c r="B19" i="13"/>
  <c r="B20" i="13"/>
  <c r="B21" i="13"/>
  <c r="B22" i="13"/>
  <c r="B14" i="13"/>
  <c r="D18" i="14"/>
  <c r="E18" i="14"/>
  <c r="F18" i="14"/>
  <c r="G18" i="14"/>
  <c r="H18" i="14"/>
  <c r="I18" i="14"/>
  <c r="J18" i="14"/>
  <c r="K18" i="14"/>
  <c r="L18" i="14"/>
  <c r="D19" i="14"/>
  <c r="E19" i="14"/>
  <c r="F19" i="14"/>
  <c r="G19" i="14"/>
  <c r="H19" i="14"/>
  <c r="I19" i="14"/>
  <c r="J19" i="14"/>
  <c r="K19" i="14"/>
  <c r="L19" i="14"/>
  <c r="D20" i="14"/>
  <c r="E20" i="14"/>
  <c r="F20" i="14"/>
  <c r="G20" i="14"/>
  <c r="H20" i="14"/>
  <c r="I20" i="14"/>
  <c r="J20" i="14"/>
  <c r="K20" i="14"/>
  <c r="L20" i="14"/>
  <c r="D21" i="14"/>
  <c r="E21" i="14"/>
  <c r="F21" i="14"/>
  <c r="G21" i="14"/>
  <c r="H21" i="14"/>
  <c r="I21" i="14"/>
  <c r="J21" i="14"/>
  <c r="K21" i="14"/>
  <c r="L21" i="14"/>
  <c r="D22" i="14"/>
  <c r="E22" i="14"/>
  <c r="F22" i="14"/>
  <c r="G22" i="14"/>
  <c r="H22" i="14"/>
  <c r="I22" i="14"/>
  <c r="J22" i="14"/>
  <c r="K22" i="14"/>
  <c r="L22" i="14"/>
  <c r="D23" i="14"/>
  <c r="E23" i="14"/>
  <c r="F23" i="14"/>
  <c r="G23" i="14"/>
  <c r="H23" i="14"/>
  <c r="I23" i="14"/>
  <c r="J23" i="14"/>
  <c r="K23" i="14"/>
  <c r="L23" i="14"/>
  <c r="D25" i="14"/>
  <c r="E25" i="14"/>
  <c r="F25" i="14"/>
  <c r="G25" i="14"/>
  <c r="H25" i="14"/>
  <c r="I25" i="14"/>
  <c r="J25" i="14"/>
  <c r="K25" i="14"/>
  <c r="L25" i="14"/>
  <c r="C25" i="14"/>
  <c r="C23" i="14"/>
  <c r="C22" i="14"/>
  <c r="C21" i="14"/>
  <c r="C20" i="14"/>
  <c r="C19" i="14"/>
  <c r="C18" i="14"/>
  <c r="D3" i="14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C3" i="14"/>
  <c r="V28" i="11" l="1"/>
  <c r="AH28" i="11" s="1"/>
  <c r="U26" i="11"/>
  <c r="AG26" i="11" s="1"/>
  <c r="T25" i="11"/>
  <c r="AF25" i="11" s="1"/>
  <c r="S24" i="11"/>
  <c r="AE24" i="11" s="1"/>
  <c r="R22" i="11"/>
  <c r="AD22" i="11" s="1"/>
  <c r="Q21" i="11"/>
  <c r="AC21" i="11" s="1"/>
  <c r="P20" i="11"/>
  <c r="AB20" i="11" s="1"/>
  <c r="O19" i="11"/>
  <c r="AA19" i="11" s="1"/>
  <c r="N18" i="11"/>
  <c r="Y30" i="11"/>
  <c r="Z7" i="11"/>
  <c r="M30" i="11"/>
  <c r="M31" i="11" s="1"/>
  <c r="N7" i="11"/>
  <c r="A32" i="1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31" i="11"/>
  <c r="Z18" i="11" l="1"/>
  <c r="AS29" i="11"/>
  <c r="AR27" i="11"/>
  <c r="AR28" i="11"/>
  <c r="AR29" i="11"/>
  <c r="AQ30" i="11"/>
  <c r="AQ26" i="11"/>
  <c r="AQ27" i="11"/>
  <c r="AQ28" i="11"/>
  <c r="AQ29" i="11"/>
  <c r="AP29" i="11"/>
  <c r="AP26" i="11"/>
  <c r="AP28" i="11"/>
  <c r="AP25" i="11"/>
  <c r="AP27" i="11"/>
  <c r="AO26" i="11"/>
  <c r="AO24" i="11"/>
  <c r="AO28" i="11"/>
  <c r="AO25" i="11"/>
  <c r="AO23" i="11"/>
  <c r="AO27" i="11"/>
  <c r="AO29" i="11"/>
  <c r="AN22" i="11"/>
  <c r="AN28" i="11"/>
  <c r="AN25" i="11"/>
  <c r="AN23" i="11"/>
  <c r="AN27" i="11"/>
  <c r="AN24" i="11"/>
  <c r="AN29" i="11"/>
  <c r="AN26" i="11"/>
  <c r="AM28" i="11"/>
  <c r="AM25" i="11"/>
  <c r="AM23" i="11"/>
  <c r="AM27" i="11"/>
  <c r="AM21" i="11"/>
  <c r="AM24" i="11"/>
  <c r="AM29" i="11"/>
  <c r="AM26" i="11"/>
  <c r="AM22" i="11"/>
  <c r="AL23" i="11"/>
  <c r="AL25" i="11"/>
  <c r="AL20" i="11"/>
  <c r="AL27" i="11"/>
  <c r="AL21" i="11"/>
  <c r="AL24" i="11"/>
  <c r="AL29" i="11"/>
  <c r="AL26" i="11"/>
  <c r="AL22" i="11"/>
  <c r="AL28" i="11"/>
  <c r="AK27" i="11"/>
  <c r="AK19" i="11"/>
  <c r="AK26" i="11"/>
  <c r="AK25" i="11"/>
  <c r="AK24" i="11"/>
  <c r="AK23" i="11"/>
  <c r="AK22" i="11"/>
  <c r="AK29" i="11"/>
  <c r="AK21" i="11"/>
  <c r="AK28" i="11"/>
  <c r="AK20" i="11"/>
  <c r="W30" i="11"/>
  <c r="AI30" i="11" s="1"/>
  <c r="M32" i="11"/>
  <c r="N12" i="11"/>
  <c r="N13" i="11"/>
  <c r="Z13" i="11" s="1"/>
  <c r="N14" i="11"/>
  <c r="N15" i="11"/>
  <c r="N11" i="11"/>
  <c r="N16" i="11"/>
  <c r="N17" i="11"/>
  <c r="Z17" i="11" s="1"/>
  <c r="Y31" i="11"/>
  <c r="Z16" i="11" l="1"/>
  <c r="Z11" i="11"/>
  <c r="AP24" i="11"/>
  <c r="AK18" i="11"/>
  <c r="Z15" i="11"/>
  <c r="Z14" i="11"/>
  <c r="AO22" i="11"/>
  <c r="AL19" i="11"/>
  <c r="Z12" i="11"/>
  <c r="AN21" i="11"/>
  <c r="AS28" i="11"/>
  <c r="AK17" i="11"/>
  <c r="AK13" i="11"/>
  <c r="AQ25" i="11"/>
  <c r="AM20" i="11"/>
  <c r="AR26" i="11"/>
  <c r="AS30" i="11"/>
  <c r="AR30" i="11"/>
  <c r="AP30" i="11"/>
  <c r="AO30" i="11"/>
  <c r="AN30" i="11"/>
  <c r="AM30" i="11"/>
  <c r="AL30" i="11"/>
  <c r="AK30" i="11"/>
  <c r="Y32" i="11"/>
  <c r="M33" i="11"/>
  <c r="E4" i="10"/>
  <c r="D4" i="10"/>
  <c r="AK15" i="11" l="1"/>
  <c r="AK12" i="11"/>
  <c r="AT30" i="11"/>
  <c r="AK11" i="11"/>
  <c r="AK14" i="11"/>
  <c r="AK16" i="11"/>
  <c r="AT31" i="11"/>
  <c r="AS31" i="11"/>
  <c r="AR31" i="11"/>
  <c r="AQ31" i="11"/>
  <c r="AP31" i="11"/>
  <c r="AO31" i="11"/>
  <c r="AN31" i="11"/>
  <c r="AM31" i="11"/>
  <c r="AL31" i="11"/>
  <c r="AK31" i="11"/>
  <c r="AB7" i="11"/>
  <c r="P7" i="11"/>
  <c r="F4" i="10"/>
  <c r="AA7" i="11"/>
  <c r="O7" i="11"/>
  <c r="M34" i="11"/>
  <c r="Y33" i="11"/>
  <c r="AT32" i="11" l="1"/>
  <c r="AS32" i="11"/>
  <c r="AR32" i="11"/>
  <c r="AQ32" i="11"/>
  <c r="AP32" i="11"/>
  <c r="AO32" i="11"/>
  <c r="AN32" i="11"/>
  <c r="AM32" i="11"/>
  <c r="AL32" i="11"/>
  <c r="AK32" i="11"/>
  <c r="O18" i="11"/>
  <c r="AA18" i="11" s="1"/>
  <c r="O14" i="11"/>
  <c r="AA14" i="11" s="1"/>
  <c r="O12" i="11"/>
  <c r="AA12" i="11" s="1"/>
  <c r="O15" i="11"/>
  <c r="AA15" i="11" s="1"/>
  <c r="O17" i="11"/>
  <c r="AA17" i="11" s="1"/>
  <c r="O13" i="11"/>
  <c r="AA13" i="11" s="1"/>
  <c r="O11" i="11"/>
  <c r="AA11" i="11" s="1"/>
  <c r="O16" i="11"/>
  <c r="AA16" i="11" s="1"/>
  <c r="G4" i="10"/>
  <c r="Q7" i="11"/>
  <c r="AC7" i="11"/>
  <c r="P19" i="11"/>
  <c r="AB19" i="11" s="1"/>
  <c r="P17" i="11"/>
  <c r="AB17" i="11" s="1"/>
  <c r="P13" i="11"/>
  <c r="AB13" i="11" s="1"/>
  <c r="P11" i="11"/>
  <c r="AB11" i="11" s="1"/>
  <c r="P16" i="11"/>
  <c r="AB16" i="11" s="1"/>
  <c r="P12" i="11"/>
  <c r="AB12" i="11" s="1"/>
  <c r="P15" i="11"/>
  <c r="AB15" i="11" s="1"/>
  <c r="P14" i="11"/>
  <c r="AB14" i="11" s="1"/>
  <c r="P18" i="11"/>
  <c r="AB18" i="11" s="1"/>
  <c r="Y34" i="11"/>
  <c r="M35" i="11"/>
  <c r="AT33" i="11" l="1"/>
  <c r="AS33" i="11"/>
  <c r="AR33" i="11"/>
  <c r="AQ33" i="11"/>
  <c r="AP33" i="11"/>
  <c r="AO33" i="11"/>
  <c r="AN33" i="11"/>
  <c r="AM33" i="11"/>
  <c r="AL33" i="11"/>
  <c r="AK33" i="11"/>
  <c r="H4" i="10"/>
  <c r="I4" i="10" s="1"/>
  <c r="R7" i="11"/>
  <c r="AD7" i="11"/>
  <c r="Q18" i="11"/>
  <c r="AC18" i="11" s="1"/>
  <c r="Q14" i="11"/>
  <c r="AC14" i="11" s="1"/>
  <c r="Q11" i="11"/>
  <c r="AC11" i="11" s="1"/>
  <c r="Q13" i="11"/>
  <c r="AC13" i="11" s="1"/>
  <c r="Q17" i="11"/>
  <c r="AC17" i="11" s="1"/>
  <c r="Q12" i="11"/>
  <c r="AC12" i="11" s="1"/>
  <c r="Q16" i="11"/>
  <c r="AC16" i="11" s="1"/>
  <c r="Q20" i="11"/>
  <c r="AC20" i="11" s="1"/>
  <c r="Q15" i="11"/>
  <c r="AC15" i="11" s="1"/>
  <c r="Q19" i="11"/>
  <c r="AC19" i="11" s="1"/>
  <c r="M36" i="11"/>
  <c r="Y35" i="11"/>
  <c r="AM17" i="11" l="1"/>
  <c r="AM11" i="11"/>
  <c r="AM12" i="11"/>
  <c r="AM14" i="11"/>
  <c r="AL13" i="11"/>
  <c r="AL16" i="11"/>
  <c r="AL14" i="11"/>
  <c r="AL15" i="11"/>
  <c r="AM13" i="11"/>
  <c r="AM16" i="11"/>
  <c r="AM15" i="11"/>
  <c r="AM19" i="11"/>
  <c r="AL17" i="11"/>
  <c r="AL11" i="11"/>
  <c r="AL18" i="11"/>
  <c r="AL12" i="11"/>
  <c r="AM18" i="11"/>
  <c r="AT34" i="11"/>
  <c r="AS34" i="11"/>
  <c r="AR34" i="11"/>
  <c r="AQ34" i="11"/>
  <c r="AP34" i="11"/>
  <c r="AO34" i="11"/>
  <c r="AN34" i="11"/>
  <c r="AM34" i="11"/>
  <c r="AL34" i="11"/>
  <c r="AK34" i="11"/>
  <c r="R16" i="11"/>
  <c r="AD16" i="11" s="1"/>
  <c r="R17" i="11"/>
  <c r="AD17" i="11" s="1"/>
  <c r="R14" i="11"/>
  <c r="AD14" i="11" s="1"/>
  <c r="R18" i="11"/>
  <c r="AD18" i="11" s="1"/>
  <c r="R20" i="11"/>
  <c r="AD20" i="11" s="1"/>
  <c r="R13" i="11"/>
  <c r="AD13" i="11" s="1"/>
  <c r="R21" i="11"/>
  <c r="AD21" i="11" s="1"/>
  <c r="R15" i="11"/>
  <c r="AD15" i="11" s="1"/>
  <c r="R19" i="11"/>
  <c r="AD19" i="11" s="1"/>
  <c r="R11" i="11"/>
  <c r="AD11" i="11" s="1"/>
  <c r="R12" i="11"/>
  <c r="AD12" i="11" s="1"/>
  <c r="J4" i="10"/>
  <c r="S7" i="11"/>
  <c r="AE7" i="11"/>
  <c r="Y36" i="11"/>
  <c r="M37" i="11"/>
  <c r="AN20" i="11" l="1"/>
  <c r="AN18" i="11"/>
  <c r="AN14" i="11"/>
  <c r="AN15" i="11"/>
  <c r="AN19" i="11"/>
  <c r="AN13" i="11"/>
  <c r="AN12" i="11"/>
  <c r="AN11" i="11"/>
  <c r="AN17" i="11"/>
  <c r="AN16" i="11"/>
  <c r="AT35" i="11"/>
  <c r="AS35" i="11"/>
  <c r="AR35" i="11"/>
  <c r="AQ35" i="11"/>
  <c r="AP35" i="11"/>
  <c r="AO35" i="11"/>
  <c r="AN35" i="11"/>
  <c r="AM35" i="11"/>
  <c r="AL35" i="11"/>
  <c r="AK35" i="11"/>
  <c r="K4" i="10"/>
  <c r="AF7" i="11"/>
  <c r="T7" i="11"/>
  <c r="S13" i="11"/>
  <c r="AE13" i="11" s="1"/>
  <c r="S17" i="11"/>
  <c r="AE17" i="11" s="1"/>
  <c r="S21" i="11"/>
  <c r="AE21" i="11" s="1"/>
  <c r="S12" i="11"/>
  <c r="AE12" i="11" s="1"/>
  <c r="S14" i="11"/>
  <c r="AE14" i="11" s="1"/>
  <c r="S18" i="11"/>
  <c r="AE18" i="11" s="1"/>
  <c r="S19" i="11"/>
  <c r="AE19" i="11" s="1"/>
  <c r="S16" i="11"/>
  <c r="AE16" i="11" s="1"/>
  <c r="S15" i="11"/>
  <c r="AE15" i="11" s="1"/>
  <c r="S20" i="11"/>
  <c r="AE20" i="11" s="1"/>
  <c r="S11" i="11"/>
  <c r="AE11" i="11" s="1"/>
  <c r="S23" i="11"/>
  <c r="AE23" i="11" s="1"/>
  <c r="S22" i="11"/>
  <c r="AE22" i="11" s="1"/>
  <c r="M38" i="11"/>
  <c r="Y37" i="11"/>
  <c r="AO20" i="11" l="1"/>
  <c r="AO17" i="11"/>
  <c r="AO16" i="11"/>
  <c r="AO11" i="11"/>
  <c r="AO18" i="11"/>
  <c r="AO15" i="11"/>
  <c r="AO14" i="11"/>
  <c r="AO13" i="11"/>
  <c r="AO19" i="11"/>
  <c r="AO12" i="11"/>
  <c r="AO21" i="11"/>
  <c r="AT36" i="11"/>
  <c r="AS36" i="11"/>
  <c r="AR36" i="11"/>
  <c r="AQ36" i="11"/>
  <c r="AP36" i="11"/>
  <c r="AO36" i="11"/>
  <c r="AN36" i="11"/>
  <c r="AM36" i="11"/>
  <c r="AL36" i="11"/>
  <c r="AK36" i="11"/>
  <c r="T14" i="11"/>
  <c r="AF14" i="11" s="1"/>
  <c r="T16" i="11"/>
  <c r="AF16" i="11" s="1"/>
  <c r="T17" i="11"/>
  <c r="AF17" i="11" s="1"/>
  <c r="T19" i="11"/>
  <c r="AF19" i="11" s="1"/>
  <c r="T20" i="11"/>
  <c r="AF20" i="11" s="1"/>
  <c r="T22" i="11"/>
  <c r="AF22" i="11" s="1"/>
  <c r="T13" i="11"/>
  <c r="AF13" i="11" s="1"/>
  <c r="T15" i="11"/>
  <c r="AF15" i="11" s="1"/>
  <c r="T18" i="11"/>
  <c r="AF18" i="11" s="1"/>
  <c r="T12" i="11"/>
  <c r="AF12" i="11" s="1"/>
  <c r="T21" i="11"/>
  <c r="AF21" i="11" s="1"/>
  <c r="T23" i="11"/>
  <c r="AF23" i="11" s="1"/>
  <c r="T24" i="11"/>
  <c r="AF24" i="11" s="1"/>
  <c r="T11" i="11"/>
  <c r="AF11" i="11" s="1"/>
  <c r="L4" i="10"/>
  <c r="M4" i="10" s="1"/>
  <c r="AG7" i="11"/>
  <c r="U7" i="11"/>
  <c r="Y38" i="11"/>
  <c r="M39" i="11"/>
  <c r="AP11" i="11" l="1"/>
  <c r="AP14" i="11"/>
  <c r="AP18" i="11"/>
  <c r="AP15" i="11"/>
  <c r="AP13" i="11"/>
  <c r="AP12" i="11"/>
  <c r="AP19" i="11"/>
  <c r="AP20" i="11"/>
  <c r="AP22" i="11"/>
  <c r="AP21" i="11"/>
  <c r="AP23" i="11"/>
  <c r="AP16" i="11"/>
  <c r="AP17" i="11"/>
  <c r="AT37" i="11"/>
  <c r="AS37" i="11"/>
  <c r="AR37" i="11"/>
  <c r="AQ37" i="11"/>
  <c r="AP37" i="11"/>
  <c r="AO37" i="11"/>
  <c r="AN37" i="11"/>
  <c r="AM37" i="11"/>
  <c r="AL37" i="11"/>
  <c r="AK37" i="11"/>
  <c r="U16" i="11"/>
  <c r="AG16" i="11" s="1"/>
  <c r="U18" i="11"/>
  <c r="AG18" i="11" s="1"/>
  <c r="U21" i="11"/>
  <c r="AG21" i="11" s="1"/>
  <c r="U12" i="11"/>
  <c r="AG12" i="11" s="1"/>
  <c r="U24" i="11"/>
  <c r="AG24" i="11" s="1"/>
  <c r="U14" i="11"/>
  <c r="AG14" i="11" s="1"/>
  <c r="U17" i="11"/>
  <c r="AG17" i="11" s="1"/>
  <c r="U11" i="11"/>
  <c r="AG11" i="11" s="1"/>
  <c r="U20" i="11"/>
  <c r="AG20" i="11" s="1"/>
  <c r="U19" i="11"/>
  <c r="AG19" i="11" s="1"/>
  <c r="U15" i="11"/>
  <c r="AG15" i="11" s="1"/>
  <c r="U22" i="11"/>
  <c r="AG22" i="11" s="1"/>
  <c r="U23" i="11"/>
  <c r="AG23" i="11" s="1"/>
  <c r="U13" i="11"/>
  <c r="AG13" i="11" s="1"/>
  <c r="U25" i="11"/>
  <c r="AG25" i="11" s="1"/>
  <c r="N4" i="10"/>
  <c r="O4" i="10" s="1"/>
  <c r="AH7" i="11"/>
  <c r="V7" i="11"/>
  <c r="M40" i="11"/>
  <c r="Y39" i="11"/>
  <c r="AQ18" i="11" l="1"/>
  <c r="AQ11" i="11"/>
  <c r="AQ17" i="11"/>
  <c r="AQ23" i="11"/>
  <c r="AQ16" i="11"/>
  <c r="AQ21" i="11"/>
  <c r="AQ20" i="11"/>
  <c r="AQ14" i="11"/>
  <c r="AQ12" i="11"/>
  <c r="AQ22" i="11"/>
  <c r="AQ15" i="11"/>
  <c r="AQ24" i="11"/>
  <c r="AQ19" i="11"/>
  <c r="AQ13" i="11"/>
  <c r="AS38" i="11"/>
  <c r="AT38" i="11"/>
  <c r="AR38" i="11"/>
  <c r="AQ38" i="11"/>
  <c r="AP38" i="11"/>
  <c r="AO38" i="11"/>
  <c r="AN38" i="11"/>
  <c r="AM38" i="11"/>
  <c r="AL38" i="11"/>
  <c r="AK38" i="11"/>
  <c r="V21" i="11"/>
  <c r="AH21" i="11" s="1"/>
  <c r="V26" i="11"/>
  <c r="AH26" i="11" s="1"/>
  <c r="V22" i="11"/>
  <c r="AH22" i="11" s="1"/>
  <c r="V23" i="11"/>
  <c r="AH23" i="11" s="1"/>
  <c r="V18" i="11"/>
  <c r="AH18" i="11" s="1"/>
  <c r="V14" i="11"/>
  <c r="AH14" i="11" s="1"/>
  <c r="V19" i="11"/>
  <c r="AH19" i="11" s="1"/>
  <c r="V25" i="11"/>
  <c r="AH25" i="11" s="1"/>
  <c r="V20" i="11"/>
  <c r="AH20" i="11" s="1"/>
  <c r="V17" i="11"/>
  <c r="AH17" i="11" s="1"/>
  <c r="V12" i="11"/>
  <c r="AH12" i="11" s="1"/>
  <c r="V27" i="11"/>
  <c r="AH27" i="11" s="1"/>
  <c r="V24" i="11"/>
  <c r="AH24" i="11" s="1"/>
  <c r="V13" i="11"/>
  <c r="AH13" i="11" s="1"/>
  <c r="V16" i="11"/>
  <c r="AH16" i="11" s="1"/>
  <c r="V11" i="11"/>
  <c r="AH11" i="11" s="1"/>
  <c r="V15" i="11"/>
  <c r="AH15" i="11" s="1"/>
  <c r="P4" i="10"/>
  <c r="Q4" i="10" s="1"/>
  <c r="R4" i="10" s="1"/>
  <c r="S4" i="10" s="1"/>
  <c r="T4" i="10" s="1"/>
  <c r="W7" i="11"/>
  <c r="AI7" i="11"/>
  <c r="Y40" i="11"/>
  <c r="M41" i="11"/>
  <c r="AR22" i="11" l="1"/>
  <c r="AR13" i="11"/>
  <c r="AR17" i="11"/>
  <c r="AR21" i="11"/>
  <c r="AR18" i="11"/>
  <c r="AR24" i="11"/>
  <c r="AR25" i="11"/>
  <c r="AR16" i="11"/>
  <c r="AR15" i="11"/>
  <c r="AR19" i="11"/>
  <c r="AR23" i="11"/>
  <c r="AR11" i="11"/>
  <c r="AR20" i="11"/>
  <c r="AR12" i="11"/>
  <c r="AR14" i="11"/>
  <c r="AS39" i="11"/>
  <c r="AT39" i="11"/>
  <c r="AR39" i="11"/>
  <c r="AQ39" i="11"/>
  <c r="AP39" i="11"/>
  <c r="AO39" i="11"/>
  <c r="AN39" i="11"/>
  <c r="AM39" i="11"/>
  <c r="AL39" i="11"/>
  <c r="AK39" i="11"/>
  <c r="W23" i="11"/>
  <c r="AI23" i="11" s="1"/>
  <c r="W19" i="11"/>
  <c r="AI19" i="11" s="1"/>
  <c r="W17" i="11"/>
  <c r="AI17" i="11" s="1"/>
  <c r="W15" i="11"/>
  <c r="AI15" i="11" s="1"/>
  <c r="W11" i="11"/>
  <c r="AI11" i="11" s="1"/>
  <c r="W21" i="11"/>
  <c r="AI21" i="11" s="1"/>
  <c r="W20" i="11"/>
  <c r="AI20" i="11" s="1"/>
  <c r="W26" i="11"/>
  <c r="AI26" i="11" s="1"/>
  <c r="W22" i="11"/>
  <c r="AI22" i="11" s="1"/>
  <c r="W12" i="11"/>
  <c r="AI12" i="11" s="1"/>
  <c r="W24" i="11"/>
  <c r="AI24" i="11" s="1"/>
  <c r="W18" i="11"/>
  <c r="AI18" i="11" s="1"/>
  <c r="W14" i="11"/>
  <c r="AI14" i="11" s="1"/>
  <c r="W25" i="11"/>
  <c r="AI25" i="11" s="1"/>
  <c r="W29" i="11"/>
  <c r="AI29" i="11" s="1"/>
  <c r="W16" i="11"/>
  <c r="AI16" i="11" s="1"/>
  <c r="W27" i="11"/>
  <c r="AI27" i="11" s="1"/>
  <c r="W13" i="11"/>
  <c r="AI13" i="11" s="1"/>
  <c r="W28" i="11"/>
  <c r="AI28" i="11" s="1"/>
  <c r="M42" i="11"/>
  <c r="Y41" i="11"/>
  <c r="AS23" i="11" l="1"/>
  <c r="AS19" i="11"/>
  <c r="AS16" i="11"/>
  <c r="AS15" i="11"/>
  <c r="AS12" i="11"/>
  <c r="AS11" i="11"/>
  <c r="AS13" i="11"/>
  <c r="AS26" i="11"/>
  <c r="AS25" i="11"/>
  <c r="AS17" i="11"/>
  <c r="AS18" i="11"/>
  <c r="AS14" i="11"/>
  <c r="AS21" i="11"/>
  <c r="AS22" i="11"/>
  <c r="AS27" i="11"/>
  <c r="AS24" i="11"/>
  <c r="AS20" i="11"/>
  <c r="AS40" i="11"/>
  <c r="AT40" i="11"/>
  <c r="AR40" i="11"/>
  <c r="AQ40" i="11"/>
  <c r="AP40" i="11"/>
  <c r="AO40" i="11"/>
  <c r="AN40" i="11"/>
  <c r="AM40" i="11"/>
  <c r="AL40" i="11"/>
  <c r="AK40" i="11"/>
  <c r="Y42" i="11"/>
  <c r="M43" i="11"/>
  <c r="AT13" i="11" l="1"/>
  <c r="AT27" i="11"/>
  <c r="AT18" i="11"/>
  <c r="AT19" i="11"/>
  <c r="AT20" i="11"/>
  <c r="AT23" i="11"/>
  <c r="AT12" i="11"/>
  <c r="AT15" i="11"/>
  <c r="AT29" i="11"/>
  <c r="AT26" i="11"/>
  <c r="AT28" i="11"/>
  <c r="AT11" i="11"/>
  <c r="AT21" i="11"/>
  <c r="AT24" i="11"/>
  <c r="AT16" i="11"/>
  <c r="AT25" i="11"/>
  <c r="AT22" i="11"/>
  <c r="AT17" i="11"/>
  <c r="AT14" i="11"/>
  <c r="AS41" i="11"/>
  <c r="AT41" i="11"/>
  <c r="AR41" i="11"/>
  <c r="AQ41" i="11"/>
  <c r="AP41" i="11"/>
  <c r="AO41" i="11"/>
  <c r="AN41" i="11"/>
  <c r="AM41" i="11"/>
  <c r="AL41" i="11"/>
  <c r="AK41" i="11"/>
  <c r="M44" i="11"/>
  <c r="Y43" i="11"/>
  <c r="AS42" i="11" l="1"/>
  <c r="AP42" i="11"/>
  <c r="AT42" i="11"/>
  <c r="AR42" i="11"/>
  <c r="AQ42" i="11"/>
  <c r="AO42" i="11"/>
  <c r="AN42" i="11"/>
  <c r="AM42" i="11"/>
  <c r="AL42" i="11"/>
  <c r="AK42" i="11"/>
  <c r="Y44" i="11"/>
  <c r="M45" i="11"/>
  <c r="AS43" i="11" l="1"/>
  <c r="AP43" i="11"/>
  <c r="AT43" i="11"/>
  <c r="AR43" i="11"/>
  <c r="AQ43" i="11"/>
  <c r="AO43" i="11"/>
  <c r="AN43" i="11"/>
  <c r="AM43" i="11"/>
  <c r="AL43" i="11"/>
  <c r="AK43" i="11"/>
  <c r="M46" i="11"/>
  <c r="Y45" i="11"/>
  <c r="AS44" i="11" l="1"/>
  <c r="AP44" i="11"/>
  <c r="AT44" i="11"/>
  <c r="AR44" i="11"/>
  <c r="AQ44" i="11"/>
  <c r="AO44" i="11"/>
  <c r="AN44" i="11"/>
  <c r="AM44" i="11"/>
  <c r="AL44" i="11"/>
  <c r="AK44" i="11"/>
  <c r="Y46" i="11"/>
  <c r="M47" i="11"/>
  <c r="AS45" i="11" l="1"/>
  <c r="AP45" i="11"/>
  <c r="AT45" i="11"/>
  <c r="AR45" i="11"/>
  <c r="AQ45" i="11"/>
  <c r="AO45" i="11"/>
  <c r="AN45" i="11"/>
  <c r="AM45" i="11"/>
  <c r="AL45" i="11"/>
  <c r="AK45" i="11"/>
  <c r="Y47" i="11"/>
  <c r="M48" i="11"/>
  <c r="AS46" i="11" l="1"/>
  <c r="AR46" i="11"/>
  <c r="AP46" i="11"/>
  <c r="AO46" i="11"/>
  <c r="AT46" i="11"/>
  <c r="AQ46" i="11"/>
  <c r="AN46" i="11"/>
  <c r="AM46" i="11"/>
  <c r="AL46" i="11"/>
  <c r="AK46" i="11"/>
  <c r="M49" i="11"/>
  <c r="Y48" i="11"/>
  <c r="AS47" i="11" l="1"/>
  <c r="AR47" i="11"/>
  <c r="AP47" i="11"/>
  <c r="AO47" i="11"/>
  <c r="AT47" i="11"/>
  <c r="AQ47" i="11"/>
  <c r="AN47" i="11"/>
  <c r="AM47" i="11"/>
  <c r="AL47" i="11"/>
  <c r="AK47" i="11"/>
  <c r="Y49" i="11"/>
  <c r="M50" i="11"/>
  <c r="AS48" i="11" l="1"/>
  <c r="AR48" i="11"/>
  <c r="AP48" i="11"/>
  <c r="AO48" i="11"/>
  <c r="AT48" i="11"/>
  <c r="AQ48" i="11"/>
  <c r="AN48" i="11"/>
  <c r="AM48" i="11"/>
  <c r="AL48" i="11"/>
  <c r="AK48" i="11"/>
  <c r="M51" i="11"/>
  <c r="Y50" i="11"/>
  <c r="AS49" i="11" l="1"/>
  <c r="AR49" i="11"/>
  <c r="AQ49" i="11"/>
  <c r="AP49" i="11"/>
  <c r="AO49" i="11"/>
  <c r="AT49" i="11"/>
  <c r="AN49" i="11"/>
  <c r="AM49" i="11"/>
  <c r="AL49" i="11"/>
  <c r="AK49" i="11"/>
  <c r="Y51" i="11"/>
  <c r="M52" i="11"/>
  <c r="AS50" i="11" l="1"/>
  <c r="AR50" i="11"/>
  <c r="AQ50" i="11"/>
  <c r="AP50" i="11"/>
  <c r="AO50" i="11"/>
  <c r="AT50" i="11"/>
  <c r="AN50" i="11"/>
  <c r="AM50" i="11"/>
  <c r="AL50" i="11"/>
  <c r="AK50" i="11"/>
  <c r="M53" i="11"/>
  <c r="Y52" i="11"/>
  <c r="AS51" i="11" l="1"/>
  <c r="AR51" i="11"/>
  <c r="AQ51" i="11"/>
  <c r="AP51" i="11"/>
  <c r="AO51" i="11"/>
  <c r="AT51" i="11"/>
  <c r="AN51" i="11"/>
  <c r="AM51" i="11"/>
  <c r="AL51" i="11"/>
  <c r="AK51" i="11"/>
  <c r="M54" i="11"/>
  <c r="Y53" i="11"/>
  <c r="AS52" i="11" l="1"/>
  <c r="AR52" i="11"/>
  <c r="AQ52" i="11"/>
  <c r="AP52" i="11"/>
  <c r="AO52" i="11"/>
  <c r="AT52" i="11"/>
  <c r="AN52" i="11"/>
  <c r="AM52" i="11"/>
  <c r="AL52" i="11"/>
  <c r="AK52" i="11"/>
  <c r="Y54" i="11"/>
  <c r="M55" i="11"/>
  <c r="AS53" i="11" l="1"/>
  <c r="AR53" i="11"/>
  <c r="AQ53" i="11"/>
  <c r="AP53" i="11"/>
  <c r="AO53" i="11"/>
  <c r="AM53" i="11"/>
  <c r="AT53" i="11"/>
  <c r="AN53" i="11"/>
  <c r="AL53" i="11"/>
  <c r="AK53" i="11"/>
  <c r="M56" i="11"/>
  <c r="Y55" i="11"/>
  <c r="AS54" i="11" l="1"/>
  <c r="AR54" i="11"/>
  <c r="AQ54" i="11"/>
  <c r="AP54" i="11"/>
  <c r="AO54" i="11"/>
  <c r="AM54" i="11"/>
  <c r="AT54" i="11"/>
  <c r="AN54" i="11"/>
  <c r="AL54" i="11"/>
  <c r="AK54" i="11"/>
  <c r="Y56" i="11"/>
  <c r="M57" i="11"/>
  <c r="AS55" i="11" l="1"/>
  <c r="AR55" i="11"/>
  <c r="AQ55" i="11"/>
  <c r="AP55" i="11"/>
  <c r="AO55" i="11"/>
  <c r="AN55" i="11"/>
  <c r="AM55" i="11"/>
  <c r="AT55" i="11"/>
  <c r="AL55" i="11"/>
  <c r="AK55" i="11"/>
  <c r="M58" i="11"/>
  <c r="Y57" i="11"/>
  <c r="AS56" i="11" l="1"/>
  <c r="AR56" i="11"/>
  <c r="AQ56" i="11"/>
  <c r="AP56" i="11"/>
  <c r="AO56" i="11"/>
  <c r="AN56" i="11"/>
  <c r="AM56" i="11"/>
  <c r="AT56" i="11"/>
  <c r="AL56" i="11"/>
  <c r="AK56" i="11"/>
  <c r="Y58" i="11"/>
  <c r="M59" i="11"/>
  <c r="AS57" i="11" l="1"/>
  <c r="AR57" i="11"/>
  <c r="AQ57" i="11"/>
  <c r="AP57" i="11"/>
  <c r="AO57" i="11"/>
  <c r="AN57" i="11"/>
  <c r="AM57" i="11"/>
  <c r="AT57" i="11"/>
  <c r="AL57" i="11"/>
  <c r="AK57" i="11"/>
  <c r="M60" i="11"/>
  <c r="Y59" i="11"/>
  <c r="AT58" i="11" l="1"/>
  <c r="AS58" i="11"/>
  <c r="AR58" i="11"/>
  <c r="AQ58" i="11"/>
  <c r="AP58" i="11"/>
  <c r="AO58" i="11"/>
  <c r="AN58" i="11"/>
  <c r="AM58" i="11"/>
  <c r="AL58" i="11"/>
  <c r="AK58" i="11"/>
  <c r="Y60" i="11"/>
  <c r="AQ59" i="11"/>
  <c r="AS59" i="11"/>
  <c r="AR59" i="11"/>
  <c r="AT59" i="11"/>
  <c r="AM59" i="11"/>
  <c r="AL59" i="11"/>
  <c r="AK59" i="11"/>
  <c r="AO59" i="11"/>
  <c r="AN59" i="11"/>
  <c r="AP59" i="11"/>
  <c r="M61" i="11"/>
  <c r="M62" i="11" l="1"/>
  <c r="Y61" i="11"/>
  <c r="AQ60" i="11"/>
  <c r="AS60" i="11"/>
  <c r="AR60" i="11"/>
  <c r="AP60" i="11"/>
  <c r="AO60" i="11"/>
  <c r="AN60" i="11"/>
  <c r="AM60" i="11"/>
  <c r="AT60" i="11"/>
  <c r="AL60" i="11"/>
  <c r="AK60" i="11"/>
  <c r="Y62" i="11" l="1"/>
  <c r="AP61" i="11"/>
  <c r="AS61" i="11"/>
  <c r="AR61" i="11"/>
  <c r="AL61" i="11"/>
  <c r="AT61" i="11"/>
  <c r="AQ61" i="11"/>
  <c r="AM61" i="11"/>
  <c r="AK61" i="11"/>
  <c r="AN61" i="11"/>
  <c r="AO61" i="11"/>
  <c r="AS62" i="11" l="1"/>
  <c r="AR62" i="11"/>
  <c r="AT62" i="11"/>
  <c r="AO62" i="11"/>
  <c r="AN62" i="11"/>
  <c r="AL62" i="11"/>
  <c r="AM62" i="11"/>
  <c r="AK62" i="11"/>
  <c r="AP62" i="11"/>
  <c r="AQ62" i="11"/>
</calcChain>
</file>

<file path=xl/sharedStrings.xml><?xml version="1.0" encoding="utf-8"?>
<sst xmlns="http://schemas.openxmlformats.org/spreadsheetml/2006/main" count="177" uniqueCount="57">
  <si>
    <t>VidaCashPlus</t>
  </si>
  <si>
    <t>Póliza</t>
  </si>
  <si>
    <t>Plazo de pago de primas</t>
  </si>
  <si>
    <t>Año Póliza</t>
  </si>
  <si>
    <t>% Devolución</t>
  </si>
  <si>
    <t>Periodo de pago prima</t>
  </si>
  <si>
    <t># Columna</t>
  </si>
  <si>
    <t>Precálculo</t>
  </si>
  <si>
    <t>Tabla final</t>
  </si>
  <si>
    <t>Tabla devolución - Cotizador Digital</t>
  </si>
  <si>
    <t>VIDA CASH PLUS</t>
  </si>
  <si>
    <t>Póliza 1</t>
  </si>
  <si>
    <t>Póliza 2</t>
  </si>
  <si>
    <t>Póliza 3</t>
  </si>
  <si>
    <t>Póliza 4</t>
  </si>
  <si>
    <t>Póliza 5</t>
  </si>
  <si>
    <t>Póliza 6</t>
  </si>
  <si>
    <t>Póliza 7</t>
  </si>
  <si>
    <t>Póliza 8</t>
  </si>
  <si>
    <t>Póliza 9</t>
  </si>
  <si>
    <t>Póliza 10</t>
  </si>
  <si>
    <t>Año</t>
  </si>
  <si>
    <t>Tabla devolución correcta</t>
  </si>
  <si>
    <t>Período de Vigencia (años)</t>
  </si>
  <si>
    <t>Período de Pago Primas (años)</t>
  </si>
  <si>
    <t>Suma Asegurada US$</t>
  </si>
  <si>
    <t>Porcentaje Devolución</t>
  </si>
  <si>
    <t>Fecha de Nacimiento</t>
  </si>
  <si>
    <t>Sexo (M: Masculino, F: Femenino)</t>
  </si>
  <si>
    <t>Condición de Fumador</t>
  </si>
  <si>
    <t>Edad de Contratación</t>
  </si>
  <si>
    <t>Frecuencia de Pago - Cálculo</t>
  </si>
  <si>
    <t>No Fuma</t>
  </si>
  <si>
    <t>Mensual</t>
  </si>
  <si>
    <t>Nuevo Sol</t>
  </si>
  <si>
    <t>Masculino</t>
  </si>
  <si>
    <t>Femenino</t>
  </si>
  <si>
    <t>FECHARRC</t>
  </si>
  <si>
    <t>NUMEROPOLIZA</t>
  </si>
  <si>
    <t>MONEDA</t>
  </si>
  <si>
    <t>PRODUCTO</t>
  </si>
  <si>
    <t>INICIOVIGENCIA</t>
  </si>
  <si>
    <t>FINVIGENCIA</t>
  </si>
  <si>
    <t>FRECUENCIAPAGO</t>
  </si>
  <si>
    <t>PERIODOCOBERTURA</t>
  </si>
  <si>
    <t>PERIODOPAGORIMA</t>
  </si>
  <si>
    <t>CAPITALASEGURADOORIGINAL</t>
  </si>
  <si>
    <t>ASEGURADO_FECHANACIMIENTO</t>
  </si>
  <si>
    <t>ASEGURADO_SEXO</t>
  </si>
  <si>
    <t>ASEGURADO_EDADACTUARIAL</t>
  </si>
  <si>
    <t>ASEGURADO_FUMADOR</t>
  </si>
  <si>
    <t>CODIGOCOBERTURA</t>
  </si>
  <si>
    <t>PRIMASINRECARGO</t>
  </si>
  <si>
    <t>POR_DEV</t>
  </si>
  <si>
    <t>CAPITAL_ASEGURADO_2</t>
  </si>
  <si>
    <t>Prima</t>
  </si>
  <si>
    <t>Diferencias Tabla Correcta vs Digital: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</si>
</sst>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dd/mm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rgb="FFCC0066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19" fillId="0" borderId="0" xfId="0" applyFont="1"/>
    <xf numFmtId="0" fontId="0" fillId="3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2" xfId="43" applyFont="1" applyFill="1" applyBorder="1" applyAlignment="1">
      <alignment horizontal="center" vertical="center"/>
    </xf>
    <xf numFmtId="9" fontId="0" fillId="34" borderId="12" xfId="43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17" xfId="43" applyFont="1" applyFill="1" applyBorder="1" applyAlignment="1">
      <alignment horizontal="center" vertical="center"/>
    </xf>
    <xf numFmtId="9" fontId="0" fillId="0" borderId="18" xfId="43" applyFont="1" applyFill="1" applyBorder="1" applyAlignment="1">
      <alignment horizontal="center" vertical="center"/>
    </xf>
    <xf numFmtId="9" fontId="0" fillId="0" borderId="0" xfId="0" applyNumberFormat="1"/>
    <xf numFmtId="14" fontId="0" fillId="0" borderId="0" xfId="0" applyNumberFormat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19" fillId="0" borderId="0" xfId="0" applyFont="1" applyFill="1"/>
    <xf numFmtId="0" fontId="0" fillId="0" borderId="0" xfId="0" applyFill="1"/>
    <xf numFmtId="0" fontId="19" fillId="35" borderId="0" xfId="0" applyFont="1" applyFill="1"/>
    <xf numFmtId="0" fontId="0" fillId="35" borderId="0" xfId="0" applyFill="1"/>
    <xf numFmtId="9" fontId="22" fillId="0" borderId="12" xfId="43" applyFont="1" applyFill="1" applyBorder="1" applyAlignment="1">
      <alignment horizontal="center" vertical="center"/>
    </xf>
    <xf numFmtId="9" fontId="0" fillId="0" borderId="0" xfId="43" applyFont="1"/>
    <xf numFmtId="165" fontId="0" fillId="0" borderId="0" xfId="1" applyNumberFormat="1" applyFont="1"/>
    <xf numFmtId="165" fontId="18" fillId="0" borderId="0" xfId="1" applyNumberFormat="1" applyFont="1"/>
    <xf numFmtId="0" fontId="23" fillId="0" borderId="0" xfId="0" applyFont="1"/>
    <xf numFmtId="165" fontId="0" fillId="0" borderId="0" xfId="1" applyNumberFormat="1" applyFont="1" applyFill="1"/>
    <xf numFmtId="165" fontId="19" fillId="0" borderId="0" xfId="1" applyNumberFormat="1" applyFont="1" applyFill="1"/>
    <xf numFmtId="0" fontId="0" fillId="0" borderId="19" xfId="0" applyBorder="1" applyAlignment="1">
      <alignment vertical="center"/>
    </xf>
    <xf numFmtId="166" fontId="0" fillId="0" borderId="0" xfId="0" applyNumberFormat="1"/>
    <xf numFmtId="0" fontId="0" fillId="0" borderId="0" xfId="0" applyFill="1" applyBorder="1" applyAlignment="1">
      <alignment vertical="center"/>
    </xf>
    <xf numFmtId="0" fontId="0" fillId="36" borderId="0" xfId="0" applyFill="1"/>
    <xf numFmtId="0" fontId="22" fillId="0" borderId="0" xfId="0" applyFont="1"/>
    <xf numFmtId="43" fontId="18" fillId="35" borderId="0" xfId="1" applyNumberFormat="1" applyFont="1" applyFill="1"/>
    <xf numFmtId="165" fontId="0" fillId="0" borderId="0" xfId="0" applyNumberFormat="1" applyFill="1"/>
    <xf numFmtId="0" fontId="24" fillId="0" borderId="0" xfId="0" applyFont="1" applyFill="1"/>
    <xf numFmtId="0" fontId="25" fillId="0" borderId="0" xfId="1" applyNumberFormat="1" applyFont="1"/>
    <xf numFmtId="165" fontId="26" fillId="0" borderId="0" xfId="1" applyNumberFormat="1" applyFont="1" applyFill="1"/>
    <xf numFmtId="165" fontId="26" fillId="0" borderId="0" xfId="1" applyNumberFormat="1" applyFont="1"/>
    <xf numFmtId="164" fontId="26" fillId="0" borderId="0" xfId="1" applyNumberFormat="1" applyFont="1" applyFill="1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textRotation="90"/>
    </xf>
    <xf numFmtId="0" fontId="16" fillId="0" borderId="15" xfId="0" applyFont="1" applyBorder="1" applyAlignment="1">
      <alignment horizontal="center" vertical="center" textRotation="90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Porcentaje" xfId="43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0000FF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BE72"/>
  <sheetViews>
    <sheetView topLeftCell="A20" workbookViewId="0">
      <selection activeCell="F20" sqref="F20"/>
    </sheetView>
  </sheetViews>
  <sheetFormatPr baseColWidth="10" defaultColWidth="11.42578125" defaultRowHeight="15" x14ac:dyDescent="0.25"/>
  <cols>
    <col min="1" max="16384" width="11.42578125" style="3"/>
  </cols>
  <sheetData>
    <row r="1" spans="1:57" x14ac:dyDescent="0.25">
      <c r="C1" s="40" t="s">
        <v>2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3" spans="1:57" x14ac:dyDescent="0.25">
      <c r="C3" s="4">
        <v>8</v>
      </c>
      <c r="D3" s="4">
        <v>9</v>
      </c>
      <c r="E3" s="4">
        <v>10</v>
      </c>
      <c r="F3" s="4">
        <v>11</v>
      </c>
      <c r="G3" s="4">
        <v>12</v>
      </c>
      <c r="H3" s="4">
        <v>13</v>
      </c>
      <c r="I3" s="4">
        <v>14</v>
      </c>
      <c r="J3" s="4">
        <v>15</v>
      </c>
      <c r="K3" s="4">
        <v>16</v>
      </c>
      <c r="L3" s="4">
        <v>17</v>
      </c>
      <c r="M3" s="4">
        <v>18</v>
      </c>
      <c r="N3" s="4">
        <v>19</v>
      </c>
      <c r="O3" s="4">
        <v>20</v>
      </c>
      <c r="P3" s="4">
        <v>21</v>
      </c>
      <c r="Q3" s="4">
        <v>22</v>
      </c>
      <c r="R3" s="4">
        <v>23</v>
      </c>
      <c r="S3" s="4">
        <v>24</v>
      </c>
      <c r="T3" s="4">
        <v>25</v>
      </c>
      <c r="V3"/>
      <c r="X3" s="4">
        <v>10</v>
      </c>
      <c r="Y3" s="4">
        <v>11</v>
      </c>
      <c r="Z3" s="4">
        <v>12</v>
      </c>
      <c r="AA3" s="4">
        <v>13</v>
      </c>
      <c r="AB3" s="4">
        <v>14</v>
      </c>
      <c r="AC3" s="4">
        <v>15</v>
      </c>
      <c r="AD3" s="4">
        <v>16</v>
      </c>
      <c r="AE3" s="4">
        <v>17</v>
      </c>
      <c r="AF3" s="4">
        <v>18</v>
      </c>
      <c r="AG3" s="4">
        <v>19</v>
      </c>
      <c r="AH3" s="4">
        <v>20</v>
      </c>
      <c r="AI3" s="4">
        <v>21</v>
      </c>
      <c r="AJ3" s="4">
        <v>22</v>
      </c>
      <c r="AK3" s="4">
        <v>23</v>
      </c>
      <c r="AL3" s="4">
        <v>24</v>
      </c>
      <c r="AM3" s="4">
        <v>25</v>
      </c>
      <c r="AP3" s="4">
        <v>10</v>
      </c>
      <c r="AQ3" s="4">
        <v>11</v>
      </c>
      <c r="AR3" s="4">
        <v>12</v>
      </c>
      <c r="AS3" s="4">
        <v>13</v>
      </c>
      <c r="AT3" s="4">
        <v>14</v>
      </c>
      <c r="AU3" s="4">
        <v>15</v>
      </c>
      <c r="AV3" s="4">
        <v>16</v>
      </c>
      <c r="AW3" s="4">
        <v>17</v>
      </c>
      <c r="AX3" s="4">
        <v>18</v>
      </c>
      <c r="AY3" s="4">
        <v>19</v>
      </c>
      <c r="AZ3" s="4">
        <v>20</v>
      </c>
      <c r="BA3" s="4">
        <v>21</v>
      </c>
      <c r="BB3" s="4">
        <v>22</v>
      </c>
      <c r="BC3" s="4">
        <v>23</v>
      </c>
      <c r="BD3" s="4">
        <v>24</v>
      </c>
      <c r="BE3" s="4">
        <v>25</v>
      </c>
    </row>
    <row r="4" spans="1:57" hidden="1" x14ac:dyDescent="0.25">
      <c r="B4" s="5"/>
      <c r="C4" s="5">
        <v>2</v>
      </c>
      <c r="D4" s="5">
        <f>1+C4</f>
        <v>3</v>
      </c>
      <c r="E4" s="5">
        <f t="shared" ref="E4:T4" si="0">1+D4</f>
        <v>4</v>
      </c>
      <c r="F4" s="5">
        <f t="shared" si="0"/>
        <v>5</v>
      </c>
      <c r="G4" s="5">
        <f t="shared" si="0"/>
        <v>6</v>
      </c>
      <c r="H4" s="5">
        <f t="shared" si="0"/>
        <v>7</v>
      </c>
      <c r="I4" s="5">
        <f t="shared" si="0"/>
        <v>8</v>
      </c>
      <c r="J4" s="5">
        <f t="shared" si="0"/>
        <v>9</v>
      </c>
      <c r="K4" s="5">
        <f t="shared" si="0"/>
        <v>10</v>
      </c>
      <c r="L4" s="5">
        <f t="shared" si="0"/>
        <v>11</v>
      </c>
      <c r="M4" s="5">
        <f t="shared" si="0"/>
        <v>12</v>
      </c>
      <c r="N4" s="5">
        <f t="shared" si="0"/>
        <v>13</v>
      </c>
      <c r="O4" s="5">
        <f t="shared" si="0"/>
        <v>14</v>
      </c>
      <c r="P4" s="5">
        <f t="shared" si="0"/>
        <v>15</v>
      </c>
      <c r="Q4" s="5">
        <f t="shared" si="0"/>
        <v>16</v>
      </c>
      <c r="R4" s="5">
        <f t="shared" si="0"/>
        <v>17</v>
      </c>
      <c r="S4" s="5">
        <f t="shared" si="0"/>
        <v>18</v>
      </c>
      <c r="T4" s="5">
        <f t="shared" si="0"/>
        <v>19</v>
      </c>
    </row>
    <row r="5" spans="1:57" ht="15" customHeight="1" x14ac:dyDescent="0.25">
      <c r="A5" s="42" t="s">
        <v>3</v>
      </c>
      <c r="B5" s="6">
        <v>1</v>
      </c>
      <c r="C5" s="7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7">
        <v>0</v>
      </c>
      <c r="J5" s="7">
        <v>0</v>
      </c>
      <c r="K5" s="8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V5"/>
      <c r="W5" s="6">
        <v>1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O5" s="6">
        <v>1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</row>
    <row r="6" spans="1:57" x14ac:dyDescent="0.25">
      <c r="A6" s="43"/>
      <c r="B6" s="9">
        <v>2</v>
      </c>
      <c r="C6" s="7">
        <v>0</v>
      </c>
      <c r="D6" s="7">
        <v>0</v>
      </c>
      <c r="E6" s="8">
        <v>0</v>
      </c>
      <c r="F6" s="7">
        <v>0</v>
      </c>
      <c r="G6" s="8">
        <v>0</v>
      </c>
      <c r="H6" s="7">
        <v>0</v>
      </c>
      <c r="I6" s="7">
        <v>0</v>
      </c>
      <c r="J6" s="7">
        <v>0</v>
      </c>
      <c r="K6" s="8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V6"/>
      <c r="W6" s="9">
        <v>2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O6" s="9">
        <v>2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</row>
    <row r="7" spans="1:57" x14ac:dyDescent="0.25">
      <c r="A7" s="43"/>
      <c r="B7" s="9">
        <v>3</v>
      </c>
      <c r="C7" s="7">
        <v>0.05</v>
      </c>
      <c r="D7" s="7">
        <v>0.05</v>
      </c>
      <c r="E7" s="8">
        <v>0.02</v>
      </c>
      <c r="F7" s="7">
        <v>0.05</v>
      </c>
      <c r="G7" s="8">
        <v>0.02</v>
      </c>
      <c r="H7" s="7">
        <v>0.05</v>
      </c>
      <c r="I7" s="7">
        <v>0.05</v>
      </c>
      <c r="J7" s="7">
        <v>0.05</v>
      </c>
      <c r="K7" s="8">
        <v>0.02</v>
      </c>
      <c r="L7" s="7">
        <v>0.05</v>
      </c>
      <c r="M7" s="7">
        <v>0.05</v>
      </c>
      <c r="N7" s="7">
        <v>0.05</v>
      </c>
      <c r="O7" s="7">
        <v>0.05</v>
      </c>
      <c r="P7" s="7">
        <v>0.05</v>
      </c>
      <c r="Q7" s="7">
        <v>0.05</v>
      </c>
      <c r="R7" s="7">
        <v>0.05</v>
      </c>
      <c r="S7" s="7">
        <v>0.05</v>
      </c>
      <c r="T7" s="7">
        <v>0.05</v>
      </c>
      <c r="V7"/>
      <c r="W7" s="9">
        <v>3</v>
      </c>
      <c r="X7" s="10">
        <v>0.05</v>
      </c>
      <c r="Y7" s="10">
        <v>0.05</v>
      </c>
      <c r="Z7" s="10">
        <v>0.05</v>
      </c>
      <c r="AA7" s="10">
        <v>0.05</v>
      </c>
      <c r="AB7" s="10">
        <v>0.05</v>
      </c>
      <c r="AC7" s="10">
        <v>0.05</v>
      </c>
      <c r="AD7" s="10">
        <v>0.05</v>
      </c>
      <c r="AE7" s="10">
        <v>0.05</v>
      </c>
      <c r="AF7" s="10">
        <v>0.05</v>
      </c>
      <c r="AG7" s="10">
        <v>0.05</v>
      </c>
      <c r="AH7" s="10">
        <v>0.05</v>
      </c>
      <c r="AI7" s="10">
        <v>0.05</v>
      </c>
      <c r="AJ7" s="10">
        <v>0.05</v>
      </c>
      <c r="AK7" s="10">
        <v>0.05</v>
      </c>
      <c r="AL7" s="10">
        <v>0.05</v>
      </c>
      <c r="AM7" s="10">
        <v>0.05</v>
      </c>
      <c r="AO7" s="9">
        <v>3</v>
      </c>
      <c r="AP7" s="10">
        <v>0.05</v>
      </c>
      <c r="AQ7" s="10">
        <v>0.05</v>
      </c>
      <c r="AR7" s="10">
        <v>0.05</v>
      </c>
      <c r="AS7" s="10">
        <v>0.05</v>
      </c>
      <c r="AT7" s="10">
        <v>0.05</v>
      </c>
      <c r="AU7" s="10">
        <v>0.05</v>
      </c>
      <c r="AV7" s="10">
        <v>0.05</v>
      </c>
      <c r="AW7" s="10">
        <v>0.05</v>
      </c>
      <c r="AX7" s="10">
        <v>0.05</v>
      </c>
      <c r="AY7" s="10">
        <v>0.05</v>
      </c>
      <c r="AZ7" s="10">
        <v>0.05</v>
      </c>
      <c r="BA7" s="10">
        <v>0.05</v>
      </c>
      <c r="BB7" s="10">
        <v>0.05</v>
      </c>
      <c r="BC7" s="10">
        <v>0.05</v>
      </c>
      <c r="BD7" s="10">
        <v>0.05</v>
      </c>
      <c r="BE7" s="10">
        <v>0.05</v>
      </c>
    </row>
    <row r="8" spans="1:57" x14ac:dyDescent="0.25">
      <c r="A8" s="43"/>
      <c r="B8" s="9">
        <v>4</v>
      </c>
      <c r="C8" s="7">
        <v>0.05</v>
      </c>
      <c r="D8" s="7">
        <v>0.05</v>
      </c>
      <c r="E8" s="8">
        <v>0.02</v>
      </c>
      <c r="F8" s="7">
        <v>0.05</v>
      </c>
      <c r="G8" s="8">
        <v>0.02</v>
      </c>
      <c r="H8" s="7">
        <v>0.05</v>
      </c>
      <c r="I8" s="7">
        <v>0.05</v>
      </c>
      <c r="J8" s="7">
        <v>0.05</v>
      </c>
      <c r="K8" s="8">
        <v>0.02</v>
      </c>
      <c r="L8" s="7">
        <v>0.05</v>
      </c>
      <c r="M8" s="7">
        <v>0.05</v>
      </c>
      <c r="N8" s="7">
        <v>0.05</v>
      </c>
      <c r="O8" s="7">
        <v>0.05</v>
      </c>
      <c r="P8" s="7">
        <v>0.05</v>
      </c>
      <c r="Q8" s="7">
        <v>0.05</v>
      </c>
      <c r="R8" s="7">
        <v>0.05</v>
      </c>
      <c r="S8" s="7">
        <v>0.05</v>
      </c>
      <c r="T8" s="7">
        <v>0.05</v>
      </c>
      <c r="V8"/>
      <c r="W8" s="9">
        <v>4</v>
      </c>
      <c r="X8" s="10">
        <v>0.05</v>
      </c>
      <c r="Y8" s="10">
        <v>0.05</v>
      </c>
      <c r="Z8" s="10">
        <v>0.05</v>
      </c>
      <c r="AA8" s="10">
        <v>0.05</v>
      </c>
      <c r="AB8" s="10">
        <v>0.05</v>
      </c>
      <c r="AC8" s="10">
        <v>0.05</v>
      </c>
      <c r="AD8" s="10">
        <v>0.05</v>
      </c>
      <c r="AE8" s="10">
        <v>0.05</v>
      </c>
      <c r="AF8" s="10">
        <v>0.05</v>
      </c>
      <c r="AG8" s="10">
        <v>0.05</v>
      </c>
      <c r="AH8" s="10">
        <v>0.05</v>
      </c>
      <c r="AI8" s="10">
        <v>0.05</v>
      </c>
      <c r="AJ8" s="10">
        <v>0.05</v>
      </c>
      <c r="AK8" s="10">
        <v>0.05</v>
      </c>
      <c r="AL8" s="10">
        <v>0.05</v>
      </c>
      <c r="AM8" s="10">
        <v>0.05</v>
      </c>
      <c r="AO8" s="9">
        <v>4</v>
      </c>
      <c r="AP8" s="10">
        <v>0.05</v>
      </c>
      <c r="AQ8" s="10">
        <v>0.05</v>
      </c>
      <c r="AR8" s="10">
        <v>0.05</v>
      </c>
      <c r="AS8" s="10">
        <v>0.05</v>
      </c>
      <c r="AT8" s="10">
        <v>0.05</v>
      </c>
      <c r="AU8" s="10">
        <v>0.05</v>
      </c>
      <c r="AV8" s="10">
        <v>0.05</v>
      </c>
      <c r="AW8" s="10">
        <v>0.05</v>
      </c>
      <c r="AX8" s="10">
        <v>0.05</v>
      </c>
      <c r="AY8" s="10">
        <v>0.05</v>
      </c>
      <c r="AZ8" s="10">
        <v>0.05</v>
      </c>
      <c r="BA8" s="10">
        <v>0.05</v>
      </c>
      <c r="BB8" s="10">
        <v>0.05</v>
      </c>
      <c r="BC8" s="10">
        <v>0.05</v>
      </c>
      <c r="BD8" s="10">
        <v>0.05</v>
      </c>
      <c r="BE8" s="10">
        <v>0.05</v>
      </c>
    </row>
    <row r="9" spans="1:57" x14ac:dyDescent="0.25">
      <c r="A9" s="43"/>
      <c r="B9" s="9">
        <v>5</v>
      </c>
      <c r="C9" s="7">
        <v>0.05</v>
      </c>
      <c r="D9" s="7">
        <v>0.05</v>
      </c>
      <c r="E9" s="8">
        <v>0.02</v>
      </c>
      <c r="F9" s="7">
        <v>0.05</v>
      </c>
      <c r="G9" s="8">
        <v>0.02</v>
      </c>
      <c r="H9" s="7">
        <v>0.05</v>
      </c>
      <c r="I9" s="7">
        <v>0.05</v>
      </c>
      <c r="J9" s="7">
        <v>0.05</v>
      </c>
      <c r="K9" s="8">
        <v>0.02</v>
      </c>
      <c r="L9" s="7">
        <v>0.05</v>
      </c>
      <c r="M9" s="7">
        <v>0.05</v>
      </c>
      <c r="N9" s="7">
        <v>0.05</v>
      </c>
      <c r="O9" s="7">
        <v>0.05</v>
      </c>
      <c r="P9" s="7">
        <v>0.05</v>
      </c>
      <c r="Q9" s="7">
        <v>0.05</v>
      </c>
      <c r="R9" s="7">
        <v>0.05</v>
      </c>
      <c r="S9" s="7">
        <v>0.05</v>
      </c>
      <c r="T9" s="7">
        <v>0.05</v>
      </c>
      <c r="V9"/>
      <c r="W9" s="9">
        <v>5</v>
      </c>
      <c r="X9" s="10">
        <v>0.05</v>
      </c>
      <c r="Y9" s="10">
        <v>0.05</v>
      </c>
      <c r="Z9" s="10">
        <v>0.05</v>
      </c>
      <c r="AA9" s="10">
        <v>0.05</v>
      </c>
      <c r="AB9" s="10">
        <v>0.05</v>
      </c>
      <c r="AC9" s="10">
        <v>0.05</v>
      </c>
      <c r="AD9" s="10">
        <v>0.05</v>
      </c>
      <c r="AE9" s="10">
        <v>0.05</v>
      </c>
      <c r="AF9" s="10">
        <v>0.05</v>
      </c>
      <c r="AG9" s="10">
        <v>0.05</v>
      </c>
      <c r="AH9" s="10">
        <v>0.05</v>
      </c>
      <c r="AI9" s="10">
        <v>0.05</v>
      </c>
      <c r="AJ9" s="10">
        <v>0.05</v>
      </c>
      <c r="AK9" s="10">
        <v>0.05</v>
      </c>
      <c r="AL9" s="10">
        <v>0.05</v>
      </c>
      <c r="AM9" s="10">
        <v>0.05</v>
      </c>
      <c r="AO9" s="9">
        <v>5</v>
      </c>
      <c r="AP9" s="10">
        <v>0.05</v>
      </c>
      <c r="AQ9" s="10">
        <v>0.05</v>
      </c>
      <c r="AR9" s="10">
        <v>0.05</v>
      </c>
      <c r="AS9" s="10">
        <v>0.05</v>
      </c>
      <c r="AT9" s="10">
        <v>0.05</v>
      </c>
      <c r="AU9" s="10">
        <v>0.05</v>
      </c>
      <c r="AV9" s="10">
        <v>0.05</v>
      </c>
      <c r="AW9" s="10">
        <v>0.05</v>
      </c>
      <c r="AX9" s="10">
        <v>0.05</v>
      </c>
      <c r="AY9" s="10">
        <v>0.05</v>
      </c>
      <c r="AZ9" s="10">
        <v>0.05</v>
      </c>
      <c r="BA9" s="10">
        <v>0.05</v>
      </c>
      <c r="BB9" s="10">
        <v>0.05</v>
      </c>
      <c r="BC9" s="10">
        <v>0.05</v>
      </c>
      <c r="BD9" s="10">
        <v>0.05</v>
      </c>
      <c r="BE9" s="10">
        <v>0.05</v>
      </c>
    </row>
    <row r="10" spans="1:57" x14ac:dyDescent="0.25">
      <c r="A10" s="43"/>
      <c r="B10" s="9">
        <v>6</v>
      </c>
      <c r="C10" s="7">
        <v>4.9999999999999989E-2</v>
      </c>
      <c r="D10" s="7">
        <v>4.9999999999999989E-2</v>
      </c>
      <c r="E10" s="8">
        <v>0.02</v>
      </c>
      <c r="F10" s="7">
        <v>4.9999999999999989E-2</v>
      </c>
      <c r="G10" s="8">
        <v>0.02</v>
      </c>
      <c r="H10" s="7">
        <v>4.9999999999999989E-2</v>
      </c>
      <c r="I10" s="7">
        <v>4.9999999999999989E-2</v>
      </c>
      <c r="J10" s="7">
        <v>4.9999999999999989E-2</v>
      </c>
      <c r="K10" s="8">
        <v>0.02</v>
      </c>
      <c r="L10" s="7">
        <v>4.9999999999999989E-2</v>
      </c>
      <c r="M10" s="7">
        <v>4.9999999999999989E-2</v>
      </c>
      <c r="N10" s="7">
        <v>4.9999999999999989E-2</v>
      </c>
      <c r="O10" s="7">
        <v>4.9999999999999989E-2</v>
      </c>
      <c r="P10" s="7">
        <v>4.9999999999999989E-2</v>
      </c>
      <c r="Q10" s="7">
        <v>4.9999999999999989E-2</v>
      </c>
      <c r="R10" s="7">
        <v>4.9999999999999989E-2</v>
      </c>
      <c r="S10" s="7">
        <v>4.9999999999999989E-2</v>
      </c>
      <c r="T10" s="7">
        <v>4.9999999999999989E-2</v>
      </c>
      <c r="V10"/>
      <c r="W10" s="9">
        <v>6</v>
      </c>
      <c r="X10" s="10">
        <v>0.15</v>
      </c>
      <c r="Y10" s="10">
        <v>0.15</v>
      </c>
      <c r="Z10" s="10">
        <v>0.15</v>
      </c>
      <c r="AA10" s="10">
        <v>0.15</v>
      </c>
      <c r="AB10" s="10">
        <v>0.15</v>
      </c>
      <c r="AC10" s="10">
        <v>0.15</v>
      </c>
      <c r="AD10" s="10">
        <v>0.15</v>
      </c>
      <c r="AE10" s="10">
        <v>0.15</v>
      </c>
      <c r="AF10" s="10">
        <v>0.15</v>
      </c>
      <c r="AG10" s="10">
        <v>0.15</v>
      </c>
      <c r="AH10" s="10">
        <v>0.15</v>
      </c>
      <c r="AI10" s="10">
        <v>0.15</v>
      </c>
      <c r="AJ10" s="10">
        <v>0.15</v>
      </c>
      <c r="AK10" s="10">
        <v>0.15</v>
      </c>
      <c r="AL10" s="10">
        <v>0.15</v>
      </c>
      <c r="AM10" s="10">
        <v>0.15</v>
      </c>
      <c r="AO10" s="9">
        <v>6</v>
      </c>
      <c r="AP10" s="10">
        <v>0.15</v>
      </c>
      <c r="AQ10" s="10">
        <v>0.15</v>
      </c>
      <c r="AR10" s="10">
        <v>0.15</v>
      </c>
      <c r="AS10" s="10">
        <v>0.15</v>
      </c>
      <c r="AT10" s="10">
        <v>0.15</v>
      </c>
      <c r="AU10" s="10">
        <v>0.15</v>
      </c>
      <c r="AV10" s="10">
        <v>0.15</v>
      </c>
      <c r="AW10" s="10">
        <v>0.15</v>
      </c>
      <c r="AX10" s="10">
        <v>0.15</v>
      </c>
      <c r="AY10" s="10">
        <v>0.15</v>
      </c>
      <c r="AZ10" s="10">
        <v>0.15</v>
      </c>
      <c r="BA10" s="10">
        <v>0.15</v>
      </c>
      <c r="BB10" s="10">
        <v>0.15</v>
      </c>
      <c r="BC10" s="10">
        <v>0.15</v>
      </c>
      <c r="BD10" s="10">
        <v>0.15</v>
      </c>
      <c r="BE10" s="10">
        <v>0.15</v>
      </c>
    </row>
    <row r="11" spans="1:57" x14ac:dyDescent="0.25">
      <c r="A11" s="43"/>
      <c r="B11" s="9">
        <v>7</v>
      </c>
      <c r="C11" s="7">
        <v>4.9999999999999989E-2</v>
      </c>
      <c r="D11" s="7">
        <v>4.9999999999999989E-2</v>
      </c>
      <c r="E11" s="8">
        <v>0.02</v>
      </c>
      <c r="F11" s="7">
        <v>4.9999999999999989E-2</v>
      </c>
      <c r="G11" s="8">
        <v>0.02</v>
      </c>
      <c r="H11" s="7">
        <v>4.9999999999999989E-2</v>
      </c>
      <c r="I11" s="7">
        <v>4.9999999999999989E-2</v>
      </c>
      <c r="J11" s="7">
        <v>4.9999999999999989E-2</v>
      </c>
      <c r="K11" s="8">
        <v>0.02</v>
      </c>
      <c r="L11" s="7">
        <v>4.9999999999999989E-2</v>
      </c>
      <c r="M11" s="7">
        <v>4.9999999999999989E-2</v>
      </c>
      <c r="N11" s="7">
        <v>4.9999999999999989E-2</v>
      </c>
      <c r="O11" s="7">
        <v>4.9999999999999989E-2</v>
      </c>
      <c r="P11" s="7">
        <v>4.9999999999999989E-2</v>
      </c>
      <c r="Q11" s="7">
        <v>4.9999999999999989E-2</v>
      </c>
      <c r="R11" s="7">
        <v>4.9999999999999989E-2</v>
      </c>
      <c r="S11" s="7">
        <v>4.9999999999999989E-2</v>
      </c>
      <c r="T11" s="7">
        <v>4.9999999999999989E-2</v>
      </c>
      <c r="V11"/>
      <c r="W11" s="9">
        <v>7</v>
      </c>
      <c r="X11" s="10">
        <v>0.15</v>
      </c>
      <c r="Y11" s="10">
        <v>0.15</v>
      </c>
      <c r="Z11" s="10">
        <v>0.15</v>
      </c>
      <c r="AA11" s="10">
        <v>0.15</v>
      </c>
      <c r="AB11" s="10">
        <v>0.15</v>
      </c>
      <c r="AC11" s="10">
        <v>0.15</v>
      </c>
      <c r="AD11" s="10">
        <v>0.15</v>
      </c>
      <c r="AE11" s="10">
        <v>0.15</v>
      </c>
      <c r="AF11" s="10">
        <v>0.15</v>
      </c>
      <c r="AG11" s="10">
        <v>0.15</v>
      </c>
      <c r="AH11" s="10">
        <v>0.15</v>
      </c>
      <c r="AI11" s="10">
        <v>0.15</v>
      </c>
      <c r="AJ11" s="10">
        <v>0.15</v>
      </c>
      <c r="AK11" s="10">
        <v>0.15</v>
      </c>
      <c r="AL11" s="10">
        <v>0.15</v>
      </c>
      <c r="AM11" s="10">
        <v>0.15</v>
      </c>
      <c r="AO11" s="9">
        <v>7</v>
      </c>
      <c r="AP11" s="10">
        <v>0.15</v>
      </c>
      <c r="AQ11" s="10">
        <v>0.15</v>
      </c>
      <c r="AR11" s="10">
        <v>0.15</v>
      </c>
      <c r="AS11" s="10">
        <v>0.15</v>
      </c>
      <c r="AT11" s="10">
        <v>0.15</v>
      </c>
      <c r="AU11" s="10">
        <v>0.15</v>
      </c>
      <c r="AV11" s="10">
        <v>0.15</v>
      </c>
      <c r="AW11" s="10">
        <v>0.15</v>
      </c>
      <c r="AX11" s="10">
        <v>0.15</v>
      </c>
      <c r="AY11" s="10">
        <v>0.15</v>
      </c>
      <c r="AZ11" s="10">
        <v>0.15</v>
      </c>
      <c r="BA11" s="10">
        <v>0.15</v>
      </c>
      <c r="BB11" s="10">
        <v>0.15</v>
      </c>
      <c r="BC11" s="10">
        <v>0.15</v>
      </c>
      <c r="BD11" s="10">
        <v>0.15</v>
      </c>
      <c r="BE11" s="10">
        <v>0.15</v>
      </c>
    </row>
    <row r="12" spans="1:57" x14ac:dyDescent="0.25">
      <c r="A12" s="43"/>
      <c r="B12" s="9">
        <v>8</v>
      </c>
      <c r="C12" s="7">
        <v>4.9999999999999989E-2</v>
      </c>
      <c r="D12" s="7">
        <v>4.9999999999999989E-2</v>
      </c>
      <c r="E12" s="8">
        <v>0.05</v>
      </c>
      <c r="F12" s="7">
        <v>4.9999999999999989E-2</v>
      </c>
      <c r="G12" s="8">
        <v>0.05</v>
      </c>
      <c r="H12" s="7">
        <v>4.9999999999999989E-2</v>
      </c>
      <c r="I12" s="7">
        <v>4.9999999999999989E-2</v>
      </c>
      <c r="J12" s="7">
        <v>4.9999999999999989E-2</v>
      </c>
      <c r="K12" s="8">
        <v>0.05</v>
      </c>
      <c r="L12" s="7">
        <v>4.9999999999999989E-2</v>
      </c>
      <c r="M12" s="7">
        <v>4.9999999999999989E-2</v>
      </c>
      <c r="N12" s="7">
        <v>4.9999999999999989E-2</v>
      </c>
      <c r="O12" s="7">
        <v>4.9999999999999989E-2</v>
      </c>
      <c r="P12" s="7">
        <v>4.9999999999999989E-2</v>
      </c>
      <c r="Q12" s="7">
        <v>4.9999999999999989E-2</v>
      </c>
      <c r="R12" s="7">
        <v>4.9999999999999989E-2</v>
      </c>
      <c r="S12" s="7">
        <v>4.9999999999999989E-2</v>
      </c>
      <c r="T12" s="7">
        <v>4.9999999999999989E-2</v>
      </c>
      <c r="V12"/>
      <c r="W12" s="9">
        <v>8</v>
      </c>
      <c r="X12" s="10">
        <v>0.15</v>
      </c>
      <c r="Y12" s="10">
        <v>0.15</v>
      </c>
      <c r="Z12" s="10">
        <v>0.15</v>
      </c>
      <c r="AA12" s="10">
        <v>0.15</v>
      </c>
      <c r="AB12" s="10">
        <v>0.15</v>
      </c>
      <c r="AC12" s="10">
        <v>0.15</v>
      </c>
      <c r="AD12" s="10">
        <v>0.15</v>
      </c>
      <c r="AE12" s="10">
        <v>0.15</v>
      </c>
      <c r="AF12" s="10">
        <v>0.15</v>
      </c>
      <c r="AG12" s="10">
        <v>0.15</v>
      </c>
      <c r="AH12" s="10">
        <v>0.15</v>
      </c>
      <c r="AI12" s="10">
        <v>0.15</v>
      </c>
      <c r="AJ12" s="10">
        <v>0.15</v>
      </c>
      <c r="AK12" s="10">
        <v>0.15</v>
      </c>
      <c r="AL12" s="10">
        <v>0.15</v>
      </c>
      <c r="AM12" s="10">
        <v>0.15</v>
      </c>
      <c r="AO12" s="9">
        <v>8</v>
      </c>
      <c r="AP12" s="10">
        <v>0.15</v>
      </c>
      <c r="AQ12" s="10">
        <v>0.15</v>
      </c>
      <c r="AR12" s="10">
        <v>0.15</v>
      </c>
      <c r="AS12" s="10">
        <v>0.15</v>
      </c>
      <c r="AT12" s="10">
        <v>0.15</v>
      </c>
      <c r="AU12" s="10">
        <v>0.15</v>
      </c>
      <c r="AV12" s="10">
        <v>0.15</v>
      </c>
      <c r="AW12" s="10">
        <v>0.15</v>
      </c>
      <c r="AX12" s="10">
        <v>0.15</v>
      </c>
      <c r="AY12" s="10">
        <v>0.15</v>
      </c>
      <c r="AZ12" s="10">
        <v>0.15</v>
      </c>
      <c r="BA12" s="10">
        <v>0.15</v>
      </c>
      <c r="BB12" s="10">
        <v>0.15</v>
      </c>
      <c r="BC12" s="10">
        <v>0.15</v>
      </c>
      <c r="BD12" s="10">
        <v>0.15</v>
      </c>
      <c r="BE12" s="10">
        <v>0.15</v>
      </c>
    </row>
    <row r="13" spans="1:57" x14ac:dyDescent="0.25">
      <c r="A13" s="43"/>
      <c r="B13" s="9">
        <v>9</v>
      </c>
      <c r="C13" s="21"/>
      <c r="D13" s="7">
        <v>0.15</v>
      </c>
      <c r="E13" s="8">
        <v>0.05</v>
      </c>
      <c r="F13" s="7">
        <v>0.15</v>
      </c>
      <c r="G13" s="8">
        <v>0.05</v>
      </c>
      <c r="H13" s="7">
        <v>0.15</v>
      </c>
      <c r="I13" s="7">
        <v>0.15</v>
      </c>
      <c r="J13" s="7">
        <v>0.15</v>
      </c>
      <c r="K13" s="8">
        <v>0.05</v>
      </c>
      <c r="L13" s="7">
        <v>0.15</v>
      </c>
      <c r="M13" s="7">
        <v>0.15</v>
      </c>
      <c r="N13" s="7">
        <v>0.15</v>
      </c>
      <c r="O13" s="7">
        <v>0.15</v>
      </c>
      <c r="P13" s="7">
        <v>0.15</v>
      </c>
      <c r="Q13" s="7">
        <v>0.15</v>
      </c>
      <c r="R13" s="7">
        <v>0.15</v>
      </c>
      <c r="S13" s="7">
        <v>0.15</v>
      </c>
      <c r="T13" s="7">
        <v>0.15</v>
      </c>
      <c r="V13"/>
      <c r="W13" s="9">
        <v>9</v>
      </c>
      <c r="X13" s="10">
        <v>0.25</v>
      </c>
      <c r="Y13" s="10">
        <v>0.25</v>
      </c>
      <c r="Z13" s="10">
        <v>0.25</v>
      </c>
      <c r="AA13" s="10">
        <v>0.25</v>
      </c>
      <c r="AB13" s="10">
        <v>0.25</v>
      </c>
      <c r="AC13" s="10">
        <v>0.25</v>
      </c>
      <c r="AD13" s="10">
        <v>0.25</v>
      </c>
      <c r="AE13" s="10">
        <v>0.25</v>
      </c>
      <c r="AF13" s="10">
        <v>0.25</v>
      </c>
      <c r="AG13" s="10">
        <v>0.25</v>
      </c>
      <c r="AH13" s="10">
        <v>0.25</v>
      </c>
      <c r="AI13" s="10">
        <v>0.25</v>
      </c>
      <c r="AJ13" s="10">
        <v>0.25</v>
      </c>
      <c r="AK13" s="10">
        <v>0.25</v>
      </c>
      <c r="AL13" s="10">
        <v>0.25</v>
      </c>
      <c r="AM13" s="10">
        <v>0.25</v>
      </c>
      <c r="AO13" s="9">
        <v>9</v>
      </c>
      <c r="AP13" s="10">
        <v>0.25</v>
      </c>
      <c r="AQ13" s="10">
        <v>0.25</v>
      </c>
      <c r="AR13" s="10">
        <v>0.25</v>
      </c>
      <c r="AS13" s="10">
        <v>0.25</v>
      </c>
      <c r="AT13" s="10">
        <v>0.25</v>
      </c>
      <c r="AU13" s="10">
        <v>0.25</v>
      </c>
      <c r="AV13" s="10">
        <v>0.25</v>
      </c>
      <c r="AW13" s="10">
        <v>0.25</v>
      </c>
      <c r="AX13" s="10">
        <v>0.25</v>
      </c>
      <c r="AY13" s="10">
        <v>0.25</v>
      </c>
      <c r="AZ13" s="10">
        <v>0.25</v>
      </c>
      <c r="BA13" s="10">
        <v>0.25</v>
      </c>
      <c r="BB13" s="10">
        <v>0.25</v>
      </c>
      <c r="BC13" s="10">
        <v>0.25</v>
      </c>
      <c r="BD13" s="10">
        <v>0.25</v>
      </c>
      <c r="BE13" s="10">
        <v>0.25</v>
      </c>
    </row>
    <row r="14" spans="1:57" x14ac:dyDescent="0.25">
      <c r="A14" s="43"/>
      <c r="B14" s="9">
        <v>10</v>
      </c>
      <c r="C14" s="7"/>
      <c r="D14" s="21"/>
      <c r="E14" s="8">
        <v>0.05</v>
      </c>
      <c r="F14" s="7">
        <v>0.15</v>
      </c>
      <c r="G14" s="8">
        <v>0.05</v>
      </c>
      <c r="H14" s="7">
        <v>0.15</v>
      </c>
      <c r="I14" s="7">
        <v>0.15</v>
      </c>
      <c r="J14" s="7">
        <v>0.15</v>
      </c>
      <c r="K14" s="8">
        <v>0.05</v>
      </c>
      <c r="L14" s="7">
        <v>0.15</v>
      </c>
      <c r="M14" s="7">
        <v>0.15</v>
      </c>
      <c r="N14" s="7">
        <v>0.15</v>
      </c>
      <c r="O14" s="7">
        <v>0.15</v>
      </c>
      <c r="P14" s="7">
        <v>0.15</v>
      </c>
      <c r="Q14" s="7">
        <v>0.15</v>
      </c>
      <c r="R14" s="7">
        <v>0.15</v>
      </c>
      <c r="S14" s="7">
        <v>0.15</v>
      </c>
      <c r="T14" s="7">
        <v>0.15</v>
      </c>
      <c r="V14"/>
      <c r="W14" s="9">
        <v>10</v>
      </c>
      <c r="X14" s="10">
        <v>0.25</v>
      </c>
      <c r="Y14" s="10">
        <v>0.25</v>
      </c>
      <c r="Z14" s="10">
        <v>0.25</v>
      </c>
      <c r="AA14" s="10">
        <v>0.25</v>
      </c>
      <c r="AB14" s="10">
        <v>0.25</v>
      </c>
      <c r="AC14" s="10">
        <v>0.25</v>
      </c>
      <c r="AD14" s="10">
        <v>0.25</v>
      </c>
      <c r="AE14" s="10">
        <v>0.25</v>
      </c>
      <c r="AF14" s="10">
        <v>0.25</v>
      </c>
      <c r="AG14" s="10">
        <v>0.25</v>
      </c>
      <c r="AH14" s="10">
        <v>0.25</v>
      </c>
      <c r="AI14" s="10">
        <v>0.25</v>
      </c>
      <c r="AJ14" s="10">
        <v>0.25</v>
      </c>
      <c r="AK14" s="10">
        <v>0.25</v>
      </c>
      <c r="AL14" s="10">
        <v>0.25</v>
      </c>
      <c r="AM14" s="10">
        <v>0.25</v>
      </c>
      <c r="AO14" s="9">
        <v>10</v>
      </c>
      <c r="AP14" s="10">
        <v>0.25</v>
      </c>
      <c r="AQ14" s="10">
        <v>0.25</v>
      </c>
      <c r="AR14" s="10">
        <v>0.25</v>
      </c>
      <c r="AS14" s="10">
        <v>0.25</v>
      </c>
      <c r="AT14" s="10">
        <v>0.25</v>
      </c>
      <c r="AU14" s="10">
        <v>0.25</v>
      </c>
      <c r="AV14" s="10">
        <v>0.25</v>
      </c>
      <c r="AW14" s="10">
        <v>0.25</v>
      </c>
      <c r="AX14" s="10">
        <v>0.25</v>
      </c>
      <c r="AY14" s="10">
        <v>0.25</v>
      </c>
      <c r="AZ14" s="10">
        <v>0.25</v>
      </c>
      <c r="BA14" s="10">
        <v>0.25</v>
      </c>
      <c r="BB14" s="10">
        <v>0.25</v>
      </c>
      <c r="BC14" s="10">
        <v>0.25</v>
      </c>
      <c r="BD14" s="10">
        <v>0.25</v>
      </c>
      <c r="BE14" s="10">
        <v>0.25</v>
      </c>
    </row>
    <row r="15" spans="1:57" x14ac:dyDescent="0.25">
      <c r="A15" s="43"/>
      <c r="B15" s="9">
        <v>11</v>
      </c>
      <c r="C15" s="7"/>
      <c r="D15" s="7"/>
      <c r="E15" s="21"/>
      <c r="F15" s="7">
        <v>0.4</v>
      </c>
      <c r="G15" s="8">
        <v>0.05</v>
      </c>
      <c r="H15" s="7">
        <v>0.4</v>
      </c>
      <c r="I15" s="7">
        <v>0.4</v>
      </c>
      <c r="J15" s="7">
        <v>0.4</v>
      </c>
      <c r="K15" s="8">
        <v>0.05</v>
      </c>
      <c r="L15" s="7">
        <v>0.4</v>
      </c>
      <c r="M15" s="7">
        <v>0.4</v>
      </c>
      <c r="N15" s="7">
        <v>0.4</v>
      </c>
      <c r="O15" s="7">
        <v>0.4</v>
      </c>
      <c r="P15" s="7">
        <v>0.4</v>
      </c>
      <c r="Q15" s="7">
        <v>0.4</v>
      </c>
      <c r="R15" s="7">
        <v>0.4</v>
      </c>
      <c r="S15" s="7">
        <v>0.4</v>
      </c>
      <c r="T15" s="7">
        <v>0.4</v>
      </c>
      <c r="V15"/>
      <c r="W15" s="9">
        <v>11</v>
      </c>
      <c r="X15" s="10">
        <v>0</v>
      </c>
      <c r="Y15" s="10">
        <v>0.5</v>
      </c>
      <c r="Z15" s="10">
        <v>0.5</v>
      </c>
      <c r="AA15" s="10">
        <v>0.5</v>
      </c>
      <c r="AB15" s="10">
        <v>0.5</v>
      </c>
      <c r="AC15" s="10">
        <v>0.5</v>
      </c>
      <c r="AD15" s="10">
        <v>0.5</v>
      </c>
      <c r="AE15" s="10">
        <v>0.5</v>
      </c>
      <c r="AF15" s="10">
        <v>0.5</v>
      </c>
      <c r="AG15" s="10">
        <v>0.5</v>
      </c>
      <c r="AH15" s="10">
        <v>0.5</v>
      </c>
      <c r="AI15" s="10">
        <v>0.5</v>
      </c>
      <c r="AJ15" s="10">
        <v>0.5</v>
      </c>
      <c r="AK15" s="10">
        <v>0.5</v>
      </c>
      <c r="AL15" s="10">
        <v>0.5</v>
      </c>
      <c r="AM15" s="10">
        <v>0.5</v>
      </c>
      <c r="AO15" s="9">
        <v>11</v>
      </c>
      <c r="AP15" s="10">
        <v>0</v>
      </c>
      <c r="AQ15" s="10">
        <v>0.5</v>
      </c>
      <c r="AR15" s="10">
        <v>0.5</v>
      </c>
      <c r="AS15" s="10">
        <v>0.5</v>
      </c>
      <c r="AT15" s="10">
        <v>0.5</v>
      </c>
      <c r="AU15" s="10">
        <v>0.5</v>
      </c>
      <c r="AV15" s="10">
        <v>0.5</v>
      </c>
      <c r="AW15" s="10">
        <v>0.5</v>
      </c>
      <c r="AX15" s="10">
        <v>0.5</v>
      </c>
      <c r="AY15" s="10">
        <v>0.5</v>
      </c>
      <c r="AZ15" s="10">
        <v>0.5</v>
      </c>
      <c r="BA15" s="10">
        <v>0.5</v>
      </c>
      <c r="BB15" s="10">
        <v>0.5</v>
      </c>
      <c r="BC15" s="10">
        <v>0.5</v>
      </c>
      <c r="BD15" s="10">
        <v>0.5</v>
      </c>
      <c r="BE15" s="10">
        <v>0.5</v>
      </c>
    </row>
    <row r="16" spans="1:57" x14ac:dyDescent="0.25">
      <c r="A16" s="43"/>
      <c r="B16" s="9">
        <v>12</v>
      </c>
      <c r="C16" s="7"/>
      <c r="D16" s="7"/>
      <c r="E16" s="7"/>
      <c r="F16" s="21"/>
      <c r="G16" s="8">
        <v>0.1</v>
      </c>
      <c r="H16" s="7">
        <v>0.4</v>
      </c>
      <c r="I16" s="7">
        <v>0.4</v>
      </c>
      <c r="J16" s="7">
        <v>0.4</v>
      </c>
      <c r="K16" s="8">
        <v>0.1</v>
      </c>
      <c r="L16" s="7">
        <v>0.4</v>
      </c>
      <c r="M16" s="7">
        <v>0.4</v>
      </c>
      <c r="N16" s="7">
        <v>0.4</v>
      </c>
      <c r="O16" s="7">
        <v>0.4</v>
      </c>
      <c r="P16" s="7">
        <v>0.4</v>
      </c>
      <c r="Q16" s="7">
        <v>0.4</v>
      </c>
      <c r="R16" s="7">
        <v>0.4</v>
      </c>
      <c r="S16" s="7">
        <v>0.4</v>
      </c>
      <c r="T16" s="7">
        <v>0.4</v>
      </c>
      <c r="V16"/>
      <c r="W16" s="9">
        <v>12</v>
      </c>
      <c r="X16" s="10">
        <v>0</v>
      </c>
      <c r="Y16" s="10">
        <v>0</v>
      </c>
      <c r="Z16" s="10">
        <v>0.5</v>
      </c>
      <c r="AA16" s="10">
        <v>0.5</v>
      </c>
      <c r="AB16" s="10">
        <v>0.5</v>
      </c>
      <c r="AC16" s="10">
        <v>0.5</v>
      </c>
      <c r="AD16" s="10">
        <v>0.5</v>
      </c>
      <c r="AE16" s="10">
        <v>0.5</v>
      </c>
      <c r="AF16" s="10">
        <v>0.5</v>
      </c>
      <c r="AG16" s="10">
        <v>0.5</v>
      </c>
      <c r="AH16" s="10">
        <v>0.5</v>
      </c>
      <c r="AI16" s="10">
        <v>0.5</v>
      </c>
      <c r="AJ16" s="10">
        <v>0.5</v>
      </c>
      <c r="AK16" s="10">
        <v>0.5</v>
      </c>
      <c r="AL16" s="10">
        <v>0.5</v>
      </c>
      <c r="AM16" s="10">
        <v>0.5</v>
      </c>
      <c r="AO16" s="9">
        <v>12</v>
      </c>
      <c r="AP16" s="10">
        <v>0</v>
      </c>
      <c r="AQ16" s="10">
        <v>0</v>
      </c>
      <c r="AR16" s="10">
        <v>0.5</v>
      </c>
      <c r="AS16" s="10">
        <v>0.5</v>
      </c>
      <c r="AT16" s="10">
        <v>0.5</v>
      </c>
      <c r="AU16" s="10">
        <v>0.5</v>
      </c>
      <c r="AV16" s="10">
        <v>0.5</v>
      </c>
      <c r="AW16" s="10">
        <v>0.5</v>
      </c>
      <c r="AX16" s="10">
        <v>0.5</v>
      </c>
      <c r="AY16" s="10">
        <v>0.5</v>
      </c>
      <c r="AZ16" s="10">
        <v>0.5</v>
      </c>
      <c r="BA16" s="10">
        <v>0.5</v>
      </c>
      <c r="BB16" s="10">
        <v>0.5</v>
      </c>
      <c r="BC16" s="10">
        <v>0.5</v>
      </c>
      <c r="BD16" s="10">
        <v>0.5</v>
      </c>
      <c r="BE16" s="10">
        <v>0.5</v>
      </c>
    </row>
    <row r="17" spans="1:57" x14ac:dyDescent="0.25">
      <c r="A17" s="43"/>
      <c r="B17" s="9">
        <v>13</v>
      </c>
      <c r="C17" s="7"/>
      <c r="D17" s="7"/>
      <c r="E17" s="7"/>
      <c r="F17" s="7"/>
      <c r="G17" s="21"/>
      <c r="H17" s="7">
        <v>0.4</v>
      </c>
      <c r="I17" s="7">
        <v>0.4</v>
      </c>
      <c r="J17" s="7">
        <v>0.4</v>
      </c>
      <c r="K17" s="8">
        <v>0.1</v>
      </c>
      <c r="L17" s="7">
        <v>0.4</v>
      </c>
      <c r="M17" s="7">
        <v>0.4</v>
      </c>
      <c r="N17" s="7">
        <v>0.4</v>
      </c>
      <c r="O17" s="7">
        <v>0.4</v>
      </c>
      <c r="P17" s="7">
        <v>0.4</v>
      </c>
      <c r="Q17" s="7">
        <v>0.4</v>
      </c>
      <c r="R17" s="7">
        <v>0.4</v>
      </c>
      <c r="S17" s="7">
        <v>0.4</v>
      </c>
      <c r="T17" s="7">
        <v>0.4</v>
      </c>
      <c r="V17"/>
      <c r="W17" s="9">
        <v>13</v>
      </c>
      <c r="X17" s="10">
        <v>0</v>
      </c>
      <c r="Y17" s="10">
        <v>0</v>
      </c>
      <c r="Z17" s="10">
        <v>0</v>
      </c>
      <c r="AA17" s="10">
        <v>0.5</v>
      </c>
      <c r="AB17" s="10">
        <v>0.5</v>
      </c>
      <c r="AC17" s="10">
        <v>0.5</v>
      </c>
      <c r="AD17" s="10">
        <v>0.5</v>
      </c>
      <c r="AE17" s="10">
        <v>0.5</v>
      </c>
      <c r="AF17" s="10">
        <v>0.5</v>
      </c>
      <c r="AG17" s="10">
        <v>0.5</v>
      </c>
      <c r="AH17" s="10">
        <v>0.5</v>
      </c>
      <c r="AI17" s="10">
        <v>0.5</v>
      </c>
      <c r="AJ17" s="10">
        <v>0.5</v>
      </c>
      <c r="AK17" s="10">
        <v>0.5</v>
      </c>
      <c r="AL17" s="10">
        <v>0.5</v>
      </c>
      <c r="AM17" s="10">
        <v>0.5</v>
      </c>
      <c r="AO17" s="9">
        <v>13</v>
      </c>
      <c r="AP17" s="10">
        <v>0</v>
      </c>
      <c r="AQ17" s="10">
        <v>0</v>
      </c>
      <c r="AR17" s="10">
        <v>0</v>
      </c>
      <c r="AS17" s="10">
        <v>0.5</v>
      </c>
      <c r="AT17" s="10">
        <v>0.5</v>
      </c>
      <c r="AU17" s="10">
        <v>0.5</v>
      </c>
      <c r="AV17" s="10">
        <v>0.5</v>
      </c>
      <c r="AW17" s="10">
        <v>0.5</v>
      </c>
      <c r="AX17" s="10">
        <v>0.5</v>
      </c>
      <c r="AY17" s="10">
        <v>0.5</v>
      </c>
      <c r="AZ17" s="10">
        <v>0.5</v>
      </c>
      <c r="BA17" s="10">
        <v>0.5</v>
      </c>
      <c r="BB17" s="10">
        <v>0.5</v>
      </c>
      <c r="BC17" s="10">
        <v>0.5</v>
      </c>
      <c r="BD17" s="10">
        <v>0.5</v>
      </c>
      <c r="BE17" s="10">
        <v>0.5</v>
      </c>
    </row>
    <row r="18" spans="1:57" x14ac:dyDescent="0.25">
      <c r="A18" s="43"/>
      <c r="B18" s="9">
        <v>14</v>
      </c>
      <c r="C18" s="7"/>
      <c r="D18" s="7"/>
      <c r="E18" s="7"/>
      <c r="F18" s="7"/>
      <c r="G18" s="7"/>
      <c r="H18" s="21"/>
      <c r="I18" s="7">
        <v>0.70000000000000007</v>
      </c>
      <c r="J18" s="7">
        <v>0.70000000000000007</v>
      </c>
      <c r="K18" s="8">
        <v>0.1</v>
      </c>
      <c r="L18" s="7">
        <v>0.70000000000000007</v>
      </c>
      <c r="M18" s="7">
        <v>0.70000000000000007</v>
      </c>
      <c r="N18" s="7">
        <v>0.70000000000000007</v>
      </c>
      <c r="O18" s="7">
        <v>0.70000000000000007</v>
      </c>
      <c r="P18" s="7">
        <v>0.70000000000000007</v>
      </c>
      <c r="Q18" s="7">
        <v>0.70000000000000007</v>
      </c>
      <c r="R18" s="7">
        <v>0.70000000000000007</v>
      </c>
      <c r="S18" s="7">
        <v>0.70000000000000007</v>
      </c>
      <c r="T18" s="7">
        <v>0.70000000000000007</v>
      </c>
      <c r="V18"/>
      <c r="W18" s="9">
        <v>14</v>
      </c>
      <c r="X18" s="10">
        <v>0</v>
      </c>
      <c r="Y18" s="10">
        <v>0</v>
      </c>
      <c r="Z18" s="10">
        <v>0</v>
      </c>
      <c r="AA18" s="10">
        <v>0</v>
      </c>
      <c r="AB18" s="10">
        <v>0.8</v>
      </c>
      <c r="AC18" s="10">
        <v>0.8</v>
      </c>
      <c r="AD18" s="10">
        <v>0.8</v>
      </c>
      <c r="AE18" s="10">
        <v>0.8</v>
      </c>
      <c r="AF18" s="10">
        <v>0.8</v>
      </c>
      <c r="AG18" s="10">
        <v>0.8</v>
      </c>
      <c r="AH18" s="10">
        <v>0.8</v>
      </c>
      <c r="AI18" s="10">
        <v>0.8</v>
      </c>
      <c r="AJ18" s="10">
        <v>0.8</v>
      </c>
      <c r="AK18" s="10">
        <v>0.8</v>
      </c>
      <c r="AL18" s="10">
        <v>0.8</v>
      </c>
      <c r="AM18" s="10">
        <v>0.8</v>
      </c>
      <c r="AO18" s="9">
        <v>14</v>
      </c>
      <c r="AP18" s="10">
        <v>0</v>
      </c>
      <c r="AQ18" s="10">
        <v>0</v>
      </c>
      <c r="AR18" s="10">
        <v>0</v>
      </c>
      <c r="AS18" s="10">
        <v>0</v>
      </c>
      <c r="AT18" s="10">
        <v>0.8</v>
      </c>
      <c r="AU18" s="10">
        <v>0.8</v>
      </c>
      <c r="AV18" s="10">
        <v>0.8</v>
      </c>
      <c r="AW18" s="10">
        <v>0.8</v>
      </c>
      <c r="AX18" s="10">
        <v>0.8</v>
      </c>
      <c r="AY18" s="10">
        <v>0.8</v>
      </c>
      <c r="AZ18" s="10">
        <v>0.8</v>
      </c>
      <c r="BA18" s="10">
        <v>0.8</v>
      </c>
      <c r="BB18" s="10">
        <v>0.8</v>
      </c>
      <c r="BC18" s="10">
        <v>0.8</v>
      </c>
      <c r="BD18" s="10">
        <v>0.8</v>
      </c>
      <c r="BE18" s="10">
        <v>0.8</v>
      </c>
    </row>
    <row r="19" spans="1:57" x14ac:dyDescent="0.25">
      <c r="A19" s="43"/>
      <c r="B19" s="9">
        <v>15</v>
      </c>
      <c r="C19" s="7"/>
      <c r="D19" s="7"/>
      <c r="E19" s="7"/>
      <c r="F19" s="7"/>
      <c r="G19" s="7"/>
      <c r="H19" s="7"/>
      <c r="I19" s="21"/>
      <c r="J19" s="7">
        <v>0.70000000000000007</v>
      </c>
      <c r="K19" s="8">
        <v>0.3</v>
      </c>
      <c r="L19" s="7">
        <v>0.70000000000000007</v>
      </c>
      <c r="M19" s="7">
        <v>0.70000000000000007</v>
      </c>
      <c r="N19" s="7">
        <v>0.70000000000000007</v>
      </c>
      <c r="O19" s="7">
        <v>0.70000000000000007</v>
      </c>
      <c r="P19" s="7">
        <v>0.70000000000000007</v>
      </c>
      <c r="Q19" s="7">
        <v>0.70000000000000007</v>
      </c>
      <c r="R19" s="7">
        <v>0.70000000000000007</v>
      </c>
      <c r="S19" s="7">
        <v>0.70000000000000007</v>
      </c>
      <c r="T19" s="7">
        <v>0.70000000000000007</v>
      </c>
      <c r="V19"/>
      <c r="W19" s="9">
        <v>15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0.8</v>
      </c>
      <c r="AD19" s="10">
        <v>0.8</v>
      </c>
      <c r="AE19" s="10">
        <v>0.8</v>
      </c>
      <c r="AF19" s="10">
        <v>0.8</v>
      </c>
      <c r="AG19" s="10">
        <v>0.8</v>
      </c>
      <c r="AH19" s="10">
        <v>0.8</v>
      </c>
      <c r="AI19" s="10">
        <v>0.8</v>
      </c>
      <c r="AJ19" s="10">
        <v>0.8</v>
      </c>
      <c r="AK19" s="10">
        <v>0.8</v>
      </c>
      <c r="AL19" s="10">
        <v>0.8</v>
      </c>
      <c r="AM19" s="10">
        <v>0.8</v>
      </c>
      <c r="AO19" s="9">
        <v>15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0.8</v>
      </c>
      <c r="AV19" s="10">
        <v>0.8</v>
      </c>
      <c r="AW19" s="10">
        <v>0.8</v>
      </c>
      <c r="AX19" s="10">
        <v>0.8</v>
      </c>
      <c r="AY19" s="10">
        <v>0.8</v>
      </c>
      <c r="AZ19" s="10">
        <v>0.8</v>
      </c>
      <c r="BA19" s="10">
        <v>0.8</v>
      </c>
      <c r="BB19" s="10">
        <v>0.8</v>
      </c>
      <c r="BC19" s="10">
        <v>0.8</v>
      </c>
      <c r="BD19" s="10">
        <v>0.8</v>
      </c>
      <c r="BE19" s="10">
        <v>0.8</v>
      </c>
    </row>
    <row r="20" spans="1:57" x14ac:dyDescent="0.25">
      <c r="A20" s="43"/>
      <c r="B20" s="9">
        <v>16</v>
      </c>
      <c r="C20" s="7"/>
      <c r="D20" s="7"/>
      <c r="E20" s="7"/>
      <c r="F20" s="7"/>
      <c r="G20" s="7"/>
      <c r="H20" s="7"/>
      <c r="I20" s="7"/>
      <c r="J20" s="21"/>
      <c r="K20" s="8">
        <v>0.3</v>
      </c>
      <c r="L20" s="7">
        <v>0.70000000000000007</v>
      </c>
      <c r="M20" s="7">
        <v>0.70000000000000007</v>
      </c>
      <c r="N20" s="7">
        <v>0.70000000000000007</v>
      </c>
      <c r="O20" s="7">
        <v>0.70000000000000007</v>
      </c>
      <c r="P20" s="7">
        <v>0.70000000000000007</v>
      </c>
      <c r="Q20" s="7">
        <v>0.70000000000000007</v>
      </c>
      <c r="R20" s="7">
        <v>0.70000000000000007</v>
      </c>
      <c r="S20" s="7">
        <v>0.70000000000000007</v>
      </c>
      <c r="T20" s="7">
        <v>0.70000000000000007</v>
      </c>
      <c r="V20"/>
      <c r="W20" s="9">
        <v>16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0.8</v>
      </c>
      <c r="AE20" s="10">
        <v>0.8</v>
      </c>
      <c r="AF20" s="10">
        <v>0.8</v>
      </c>
      <c r="AG20" s="10">
        <v>0.8</v>
      </c>
      <c r="AH20" s="10">
        <v>0.8</v>
      </c>
      <c r="AI20" s="10">
        <v>0.8</v>
      </c>
      <c r="AJ20" s="10">
        <v>0.8</v>
      </c>
      <c r="AK20" s="10">
        <v>0.8</v>
      </c>
      <c r="AL20" s="10">
        <v>0.8</v>
      </c>
      <c r="AM20" s="10">
        <v>0.8</v>
      </c>
      <c r="AO20" s="9">
        <v>16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0.8</v>
      </c>
      <c r="AW20" s="10">
        <v>0.8</v>
      </c>
      <c r="AX20" s="10">
        <v>0.8</v>
      </c>
      <c r="AY20" s="10">
        <v>0.8</v>
      </c>
      <c r="AZ20" s="10">
        <v>0.8</v>
      </c>
      <c r="BA20" s="10">
        <v>0.8</v>
      </c>
      <c r="BB20" s="10">
        <v>0.8</v>
      </c>
      <c r="BC20" s="10">
        <v>0.8</v>
      </c>
      <c r="BD20" s="10">
        <v>0.8</v>
      </c>
      <c r="BE20" s="10">
        <v>0.8</v>
      </c>
    </row>
    <row r="21" spans="1:57" x14ac:dyDescent="0.25">
      <c r="A21" s="43"/>
      <c r="B21" s="9">
        <v>17</v>
      </c>
      <c r="C21" s="7"/>
      <c r="D21" s="7"/>
      <c r="E21" s="7"/>
      <c r="F21" s="7"/>
      <c r="G21" s="7"/>
      <c r="H21" s="7"/>
      <c r="I21" s="7"/>
      <c r="J21" s="7"/>
      <c r="K21" s="21"/>
      <c r="L21" s="7">
        <v>0.70000000000000007</v>
      </c>
      <c r="M21" s="7">
        <v>0.70000000000000007</v>
      </c>
      <c r="N21" s="7">
        <v>0.70000000000000007</v>
      </c>
      <c r="O21" s="7">
        <v>0.70000000000000007</v>
      </c>
      <c r="P21" s="7">
        <v>0.70000000000000007</v>
      </c>
      <c r="Q21" s="7">
        <v>0.70000000000000007</v>
      </c>
      <c r="R21" s="7">
        <v>0.70000000000000007</v>
      </c>
      <c r="S21" s="7">
        <v>0.70000000000000007</v>
      </c>
      <c r="T21" s="7">
        <v>0.70000000000000007</v>
      </c>
      <c r="V21"/>
      <c r="W21" s="9">
        <v>17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0.8</v>
      </c>
      <c r="AF21" s="10">
        <v>0.8</v>
      </c>
      <c r="AG21" s="10">
        <v>0.8</v>
      </c>
      <c r="AH21" s="10">
        <v>0.8</v>
      </c>
      <c r="AI21" s="10">
        <v>0.8</v>
      </c>
      <c r="AJ21" s="10">
        <v>0.8</v>
      </c>
      <c r="AK21" s="10">
        <v>0.8</v>
      </c>
      <c r="AL21" s="10">
        <v>0.8</v>
      </c>
      <c r="AM21" s="10">
        <v>0.8</v>
      </c>
      <c r="AO21" s="9">
        <v>17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0.8</v>
      </c>
      <c r="AX21" s="10">
        <v>0.8</v>
      </c>
      <c r="AY21" s="10">
        <v>0.8</v>
      </c>
      <c r="AZ21" s="10">
        <v>0.8</v>
      </c>
      <c r="BA21" s="10">
        <v>0.8</v>
      </c>
      <c r="BB21" s="10">
        <v>0.8</v>
      </c>
      <c r="BC21" s="10">
        <v>0.8</v>
      </c>
      <c r="BD21" s="10">
        <v>0.8</v>
      </c>
      <c r="BE21" s="10">
        <v>0.8</v>
      </c>
    </row>
    <row r="22" spans="1:57" x14ac:dyDescent="0.25">
      <c r="A22" s="43"/>
      <c r="B22" s="9">
        <v>18</v>
      </c>
      <c r="C22" s="7"/>
      <c r="D22" s="7"/>
      <c r="E22" s="7"/>
      <c r="F22" s="7"/>
      <c r="G22" s="7"/>
      <c r="H22" s="7"/>
      <c r="I22" s="7"/>
      <c r="J22" s="7"/>
      <c r="K22" s="7"/>
      <c r="L22" s="21"/>
      <c r="M22" s="7">
        <v>0.70000000000000007</v>
      </c>
      <c r="N22" s="7">
        <v>0.70000000000000007</v>
      </c>
      <c r="O22" s="7">
        <v>0.70000000000000007</v>
      </c>
      <c r="P22" s="7">
        <v>0.70000000000000007</v>
      </c>
      <c r="Q22" s="7">
        <v>0.70000000000000007</v>
      </c>
      <c r="R22" s="7">
        <v>0.70000000000000007</v>
      </c>
      <c r="S22" s="7">
        <v>0.70000000000000007</v>
      </c>
      <c r="T22" s="7">
        <v>0.70000000000000007</v>
      </c>
      <c r="V22"/>
      <c r="W22" s="9">
        <v>18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0.8</v>
      </c>
      <c r="AG22" s="10">
        <v>0.8</v>
      </c>
      <c r="AH22" s="10">
        <v>0.8</v>
      </c>
      <c r="AI22" s="10">
        <v>0.8</v>
      </c>
      <c r="AJ22" s="10">
        <v>0.8</v>
      </c>
      <c r="AK22" s="10">
        <v>0.8</v>
      </c>
      <c r="AL22" s="10">
        <v>0.8</v>
      </c>
      <c r="AM22" s="10">
        <v>0.8</v>
      </c>
      <c r="AO22" s="9">
        <v>18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0.8</v>
      </c>
      <c r="AY22" s="10">
        <v>0.8</v>
      </c>
      <c r="AZ22" s="10">
        <v>0.8</v>
      </c>
      <c r="BA22" s="10">
        <v>0.8</v>
      </c>
      <c r="BB22" s="10">
        <v>0.8</v>
      </c>
      <c r="BC22" s="10">
        <v>0.8</v>
      </c>
      <c r="BD22" s="10">
        <v>0.8</v>
      </c>
      <c r="BE22" s="10">
        <v>0.8</v>
      </c>
    </row>
    <row r="23" spans="1:57" x14ac:dyDescent="0.25">
      <c r="A23" s="43"/>
      <c r="B23" s="9">
        <v>19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21"/>
      <c r="N23" s="7">
        <v>0.70000000000000007</v>
      </c>
      <c r="O23" s="7">
        <v>0.70000000000000007</v>
      </c>
      <c r="P23" s="7">
        <v>0.70000000000000007</v>
      </c>
      <c r="Q23" s="7">
        <v>0.70000000000000007</v>
      </c>
      <c r="R23" s="7">
        <v>0.70000000000000007</v>
      </c>
      <c r="S23" s="7">
        <v>0.70000000000000007</v>
      </c>
      <c r="T23" s="7">
        <v>0.70000000000000007</v>
      </c>
      <c r="V23"/>
      <c r="W23" s="9">
        <v>19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0.8</v>
      </c>
      <c r="AH23" s="10">
        <v>0.8</v>
      </c>
      <c r="AI23" s="10">
        <v>0.8</v>
      </c>
      <c r="AJ23" s="10">
        <v>0.8</v>
      </c>
      <c r="AK23" s="10">
        <v>0.8</v>
      </c>
      <c r="AL23" s="10">
        <v>0.8</v>
      </c>
      <c r="AM23" s="10">
        <v>0.8</v>
      </c>
      <c r="AO23" s="9">
        <v>19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0.8</v>
      </c>
      <c r="AZ23" s="10">
        <v>0.8</v>
      </c>
      <c r="BA23" s="10">
        <v>0.8</v>
      </c>
      <c r="BB23" s="10">
        <v>0.8</v>
      </c>
      <c r="BC23" s="10">
        <v>0.8</v>
      </c>
      <c r="BD23" s="10">
        <v>0.8</v>
      </c>
      <c r="BE23" s="10">
        <v>0.8</v>
      </c>
    </row>
    <row r="24" spans="1:57" x14ac:dyDescent="0.25">
      <c r="A24" s="43"/>
      <c r="B24" s="9">
        <v>20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21"/>
      <c r="O24" s="7">
        <v>0.70000000000000007</v>
      </c>
      <c r="P24" s="7">
        <v>0.70000000000000007</v>
      </c>
      <c r="Q24" s="7">
        <v>0.70000000000000007</v>
      </c>
      <c r="R24" s="7">
        <v>0.70000000000000007</v>
      </c>
      <c r="S24" s="7">
        <v>0.70000000000000007</v>
      </c>
      <c r="T24" s="7">
        <v>0.70000000000000007</v>
      </c>
      <c r="V24"/>
      <c r="W24" s="9">
        <v>20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0.8</v>
      </c>
      <c r="AI24" s="10">
        <v>0.8</v>
      </c>
      <c r="AJ24" s="10">
        <v>0.8</v>
      </c>
      <c r="AK24" s="10">
        <v>0.8</v>
      </c>
      <c r="AL24" s="10">
        <v>0.8</v>
      </c>
      <c r="AM24" s="10">
        <v>0.8</v>
      </c>
      <c r="AO24" s="9">
        <v>20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0.8</v>
      </c>
      <c r="BA24" s="10">
        <v>0.8</v>
      </c>
      <c r="BB24" s="10">
        <v>0.8</v>
      </c>
      <c r="BC24" s="10">
        <v>0.8</v>
      </c>
      <c r="BD24" s="10">
        <v>0.8</v>
      </c>
      <c r="BE24" s="10">
        <v>0.8</v>
      </c>
    </row>
    <row r="25" spans="1:57" x14ac:dyDescent="0.25">
      <c r="A25" s="43"/>
      <c r="B25" s="9">
        <v>21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21"/>
      <c r="P25" s="7">
        <v>0.70000000000000007</v>
      </c>
      <c r="Q25" s="7">
        <v>0.70000000000000007</v>
      </c>
      <c r="R25" s="7">
        <v>0.70000000000000007</v>
      </c>
      <c r="S25" s="7">
        <v>0.70000000000000007</v>
      </c>
      <c r="T25" s="7">
        <v>0.70000000000000007</v>
      </c>
      <c r="V25"/>
      <c r="W25" s="9">
        <v>21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0.8</v>
      </c>
      <c r="AJ25" s="10">
        <v>0.8</v>
      </c>
      <c r="AK25" s="10">
        <v>0.8</v>
      </c>
      <c r="AL25" s="10">
        <v>0.8</v>
      </c>
      <c r="AM25" s="10">
        <v>0.8</v>
      </c>
      <c r="AO25" s="9">
        <v>21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0.8</v>
      </c>
      <c r="BB25" s="10">
        <v>0.8</v>
      </c>
      <c r="BC25" s="10">
        <v>0.8</v>
      </c>
      <c r="BD25" s="10">
        <v>0.8</v>
      </c>
      <c r="BE25" s="10">
        <v>0.8</v>
      </c>
    </row>
    <row r="26" spans="1:57" x14ac:dyDescent="0.25">
      <c r="A26" s="43"/>
      <c r="B26" s="9">
        <v>22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21"/>
      <c r="Q26" s="7">
        <v>0.70000000000000007</v>
      </c>
      <c r="R26" s="7">
        <v>0.70000000000000007</v>
      </c>
      <c r="S26" s="7">
        <v>0.70000000000000007</v>
      </c>
      <c r="T26" s="7">
        <v>0.70000000000000007</v>
      </c>
      <c r="V26"/>
      <c r="W26" s="9">
        <v>22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0.8</v>
      </c>
      <c r="AK26" s="10">
        <v>0.8</v>
      </c>
      <c r="AL26" s="10">
        <v>0.8</v>
      </c>
      <c r="AM26" s="10">
        <v>0.8</v>
      </c>
      <c r="AO26" s="9">
        <v>22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0.8</v>
      </c>
      <c r="BC26" s="10">
        <v>0.8</v>
      </c>
      <c r="BD26" s="10">
        <v>0.8</v>
      </c>
      <c r="BE26" s="10">
        <v>0.8</v>
      </c>
    </row>
    <row r="27" spans="1:57" x14ac:dyDescent="0.25">
      <c r="A27" s="43"/>
      <c r="B27" s="9">
        <v>23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21"/>
      <c r="R27" s="7">
        <v>0.70000000000000007</v>
      </c>
      <c r="S27" s="7">
        <v>0.70000000000000007</v>
      </c>
      <c r="T27" s="7">
        <v>0.70000000000000007</v>
      </c>
      <c r="V27"/>
      <c r="W27" s="9">
        <v>23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0.8</v>
      </c>
      <c r="AL27" s="10">
        <v>0.8</v>
      </c>
      <c r="AM27" s="10">
        <v>0.8</v>
      </c>
      <c r="AO27" s="9">
        <v>23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0.8</v>
      </c>
      <c r="BD27" s="10">
        <v>0.8</v>
      </c>
      <c r="BE27" s="10">
        <v>0.8</v>
      </c>
    </row>
    <row r="28" spans="1:57" x14ac:dyDescent="0.25">
      <c r="A28" s="43"/>
      <c r="B28" s="9">
        <v>24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21"/>
      <c r="S28" s="7">
        <v>0.70000000000000007</v>
      </c>
      <c r="T28" s="7">
        <v>0.70000000000000007</v>
      </c>
      <c r="V28"/>
      <c r="W28" s="9">
        <v>24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0.8</v>
      </c>
      <c r="AM28" s="10">
        <v>0.8</v>
      </c>
      <c r="AO28" s="9">
        <v>24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0.8</v>
      </c>
      <c r="BE28" s="10">
        <v>0.8</v>
      </c>
    </row>
    <row r="29" spans="1:57" x14ac:dyDescent="0.25">
      <c r="A29" s="43"/>
      <c r="B29" s="9">
        <v>25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21"/>
      <c r="T29" s="7">
        <v>0.70000000000000007</v>
      </c>
      <c r="V29"/>
      <c r="W29" s="9">
        <v>25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0.8</v>
      </c>
      <c r="AO29" s="9">
        <v>25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0.8</v>
      </c>
    </row>
    <row r="30" spans="1:57" x14ac:dyDescent="0.25">
      <c r="A30" s="43"/>
      <c r="B30" s="9">
        <v>26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21"/>
      <c r="V30"/>
      <c r="W30" s="9">
        <v>26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O30" s="9">
        <v>26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25">
      <c r="A31" s="43"/>
      <c r="B31" s="9">
        <v>27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V31"/>
      <c r="W31" s="9">
        <v>27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O31" s="9">
        <v>27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25">
      <c r="A32" s="43"/>
      <c r="B32" s="9">
        <v>28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V32"/>
      <c r="W32" s="9">
        <v>28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O32" s="9">
        <v>28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25">
      <c r="A33" s="43"/>
      <c r="B33" s="9">
        <v>29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V33"/>
      <c r="W33" s="9">
        <v>29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O33" s="9">
        <v>29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25">
      <c r="A34" s="43"/>
      <c r="B34" s="9">
        <v>30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V34"/>
      <c r="W34" s="9">
        <v>30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O34" s="9">
        <v>30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25">
      <c r="A35" s="43"/>
      <c r="B35" s="9">
        <v>31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V35"/>
      <c r="W35" s="9">
        <v>31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O35" s="9">
        <v>31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25">
      <c r="A36" s="43"/>
      <c r="B36" s="9">
        <v>32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V36"/>
      <c r="W36" s="9">
        <v>32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O36" s="9">
        <v>32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25">
      <c r="A37" s="43"/>
      <c r="B37" s="9">
        <v>33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V37"/>
      <c r="W37" s="9">
        <v>33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O37" s="9">
        <v>33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25">
      <c r="A38" s="43"/>
      <c r="B38" s="9">
        <v>34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V38"/>
      <c r="W38" s="9">
        <v>34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O38" s="9">
        <v>34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25">
      <c r="A39" s="43"/>
      <c r="B39" s="9">
        <v>35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V39"/>
      <c r="W39" s="9">
        <v>35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O39" s="9">
        <v>35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25">
      <c r="A40" s="43"/>
      <c r="B40" s="9">
        <v>36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V40"/>
      <c r="W40" s="9">
        <v>36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O40" s="9">
        <v>36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25">
      <c r="A41" s="43"/>
      <c r="B41" s="9">
        <v>37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V41"/>
      <c r="W41" s="9">
        <v>37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O41" s="9">
        <v>37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25">
      <c r="A42" s="43"/>
      <c r="B42" s="9">
        <v>38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V42"/>
      <c r="W42" s="9">
        <v>38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O42" s="9">
        <v>38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25">
      <c r="A43" s="43"/>
      <c r="B43" s="9">
        <v>39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V43"/>
      <c r="W43" s="9">
        <v>39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O43" s="9">
        <v>39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25">
      <c r="A44" s="43"/>
      <c r="B44" s="9">
        <v>40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V44"/>
      <c r="W44" s="9">
        <v>40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O44" s="9">
        <v>40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</row>
    <row r="45" spans="1:57" x14ac:dyDescent="0.25">
      <c r="A45" s="43"/>
      <c r="B45" s="9">
        <v>41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V45"/>
      <c r="W45" s="9">
        <v>41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O45" s="9">
        <v>41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</row>
    <row r="46" spans="1:57" x14ac:dyDescent="0.25">
      <c r="A46" s="43"/>
      <c r="B46" s="9">
        <v>42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V46"/>
      <c r="W46" s="9">
        <v>42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O46" s="9">
        <v>42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</row>
    <row r="47" spans="1:57" x14ac:dyDescent="0.25">
      <c r="A47" s="43"/>
      <c r="B47" s="9">
        <v>43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V47"/>
      <c r="W47" s="9">
        <v>43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O47" s="9">
        <v>43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</row>
    <row r="48" spans="1:57" x14ac:dyDescent="0.25">
      <c r="A48" s="43"/>
      <c r="B48" s="9">
        <v>44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V48"/>
      <c r="W48" s="9">
        <v>44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O48" s="9">
        <v>44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</row>
    <row r="49" spans="1:57" x14ac:dyDescent="0.25">
      <c r="A49" s="43"/>
      <c r="B49" s="9">
        <v>45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V49"/>
      <c r="W49" s="9">
        <v>45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O49" s="9">
        <v>45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</row>
    <row r="50" spans="1:57" x14ac:dyDescent="0.25">
      <c r="A50" s="43"/>
      <c r="B50" s="9">
        <v>46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V50"/>
      <c r="W50" s="9">
        <v>46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O50" s="9">
        <v>46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</row>
    <row r="51" spans="1:57" x14ac:dyDescent="0.25">
      <c r="A51" s="43"/>
      <c r="B51" s="9">
        <v>47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V51"/>
      <c r="W51" s="9">
        <v>47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O51" s="9">
        <v>47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</row>
    <row r="52" spans="1:57" x14ac:dyDescent="0.25">
      <c r="A52" s="43"/>
      <c r="B52" s="9">
        <v>48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V52"/>
      <c r="W52" s="9">
        <v>48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O52" s="9">
        <v>48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</row>
    <row r="53" spans="1:57" x14ac:dyDescent="0.25">
      <c r="A53" s="43"/>
      <c r="B53" s="9">
        <v>49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V53"/>
      <c r="W53" s="9">
        <v>49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O53" s="9">
        <v>49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</row>
    <row r="54" spans="1:57" x14ac:dyDescent="0.25">
      <c r="A54" s="43"/>
      <c r="B54" s="9">
        <v>50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V54"/>
      <c r="W54" s="9">
        <v>50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O54" s="9">
        <v>50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</row>
    <row r="55" spans="1:57" x14ac:dyDescent="0.25">
      <c r="A55" s="43"/>
      <c r="B55" s="9">
        <v>51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V55"/>
      <c r="W55" s="9">
        <v>51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O55" s="9">
        <v>51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</row>
    <row r="56" spans="1:57" x14ac:dyDescent="0.25">
      <c r="A56" s="43"/>
      <c r="B56" s="9">
        <v>52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V56"/>
      <c r="W56" s="9">
        <v>52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O56" s="9">
        <v>52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</row>
    <row r="57" spans="1:57" x14ac:dyDescent="0.25">
      <c r="A57" s="43"/>
      <c r="B57" s="9">
        <v>53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V57"/>
      <c r="W57" s="9">
        <v>53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O57" s="9">
        <v>53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</row>
    <row r="58" spans="1:57" x14ac:dyDescent="0.25">
      <c r="A58" s="43"/>
      <c r="B58" s="9">
        <v>54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V58"/>
      <c r="W58" s="9">
        <v>54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O58" s="9">
        <v>54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</row>
    <row r="59" spans="1:57" x14ac:dyDescent="0.25">
      <c r="A59" s="43"/>
      <c r="B59" s="9">
        <v>55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V59"/>
      <c r="W59" s="9">
        <v>55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O59" s="9">
        <v>55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</row>
    <row r="60" spans="1:57" x14ac:dyDescent="0.25">
      <c r="A60" s="43"/>
      <c r="B60" s="9">
        <v>56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V60"/>
      <c r="W60" s="9">
        <v>56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O60" s="9">
        <v>56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</row>
    <row r="61" spans="1:57" x14ac:dyDescent="0.25">
      <c r="A61" s="43"/>
      <c r="B61" s="9">
        <v>57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V61"/>
      <c r="W61" s="9">
        <v>57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O61" s="9">
        <v>57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</row>
    <row r="62" spans="1:57" x14ac:dyDescent="0.25">
      <c r="A62" s="43"/>
      <c r="B62" s="9">
        <v>58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V62"/>
      <c r="W62" s="9">
        <v>58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O62" s="9">
        <v>58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</row>
    <row r="63" spans="1:57" x14ac:dyDescent="0.25">
      <c r="A63" s="43"/>
      <c r="B63" s="9">
        <v>59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V63"/>
      <c r="W63" s="9">
        <v>59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O63" s="9">
        <v>59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</row>
    <row r="64" spans="1:57" x14ac:dyDescent="0.25">
      <c r="A64" s="43"/>
      <c r="B64" s="9">
        <v>60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V64"/>
      <c r="W64" s="9">
        <v>60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O64" s="9">
        <v>60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</row>
    <row r="65" spans="1:57" x14ac:dyDescent="0.25">
      <c r="A65" s="43"/>
      <c r="B65" s="9">
        <v>61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V65"/>
      <c r="W65" s="9">
        <v>61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O65" s="9">
        <v>61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</row>
    <row r="66" spans="1:57" x14ac:dyDescent="0.25">
      <c r="A66" s="43"/>
      <c r="B66" s="9">
        <v>62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V66"/>
      <c r="W66" s="9">
        <v>62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O66" s="9">
        <v>62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</row>
    <row r="67" spans="1:57" x14ac:dyDescent="0.25">
      <c r="A67" s="43"/>
      <c r="B67" s="9">
        <v>63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V67"/>
      <c r="W67" s="9">
        <v>63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O67" s="9">
        <v>63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</row>
    <row r="68" spans="1:57" x14ac:dyDescent="0.25">
      <c r="A68" s="43"/>
      <c r="B68" s="9">
        <v>64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V68"/>
      <c r="W68" s="9">
        <v>64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O68" s="9">
        <v>64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</row>
    <row r="69" spans="1:57" x14ac:dyDescent="0.25">
      <c r="A69" s="43"/>
      <c r="B69" s="9">
        <v>65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V69"/>
      <c r="W69" s="9">
        <v>65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O69" s="9">
        <v>65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</row>
    <row r="70" spans="1:57" x14ac:dyDescent="0.25">
      <c r="A70" s="43"/>
      <c r="B70" s="9">
        <v>66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V70"/>
      <c r="W70" s="9">
        <v>66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O70" s="9">
        <v>66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</row>
    <row r="71" spans="1:57" x14ac:dyDescent="0.25">
      <c r="A71" s="43"/>
      <c r="B71" s="9">
        <v>67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V71"/>
      <c r="W71" s="9">
        <v>67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O71" s="9">
        <v>67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</row>
    <row r="72" spans="1:57" x14ac:dyDescent="0.25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</sheetData>
  <mergeCells count="2">
    <mergeCell ref="C1:T1"/>
    <mergeCell ref="A5:A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V62"/>
  <sheetViews>
    <sheetView tabSelected="1" topLeftCell="H2" zoomScaleNormal="100" workbookViewId="0">
      <selection activeCell="AJ16" sqref="AJ16"/>
    </sheetView>
  </sheetViews>
  <sheetFormatPr baseColWidth="10" defaultRowHeight="15" outlineLevelCol="1" x14ac:dyDescent="0.25"/>
  <cols>
    <col min="1" max="1" width="19.42578125" bestFit="1" customWidth="1"/>
    <col min="2" max="11" width="11" bestFit="1" customWidth="1"/>
    <col min="13" max="13" width="26.28515625" hidden="1" customWidth="1" outlineLevel="1"/>
    <col min="14" max="24" width="11.5703125" hidden="1" customWidth="1" outlineLevel="1"/>
    <col min="25" max="25" width="11.5703125" collapsed="1"/>
    <col min="26" max="36" width="11.5703125" customWidth="1"/>
    <col min="37" max="46" width="11.5703125" style="26" customWidth="1"/>
    <col min="47" max="48" width="11.5703125" style="18"/>
  </cols>
  <sheetData>
    <row r="1" spans="1:48" ht="18.75" x14ac:dyDescent="0.3">
      <c r="A1" s="16" t="s">
        <v>10</v>
      </c>
      <c r="AK1" s="27"/>
      <c r="AL1" s="27"/>
      <c r="AM1" s="27"/>
      <c r="AN1" s="27"/>
      <c r="AO1" s="27"/>
      <c r="AP1" s="27"/>
      <c r="AQ1" s="27"/>
      <c r="AR1" s="27"/>
      <c r="AS1" s="27"/>
      <c r="AT1" s="27"/>
      <c r="AU1"/>
      <c r="AV1"/>
    </row>
    <row r="2" spans="1:48" x14ac:dyDescent="0.25">
      <c r="AK2" s="27"/>
      <c r="AL2" s="27"/>
      <c r="AM2" s="27"/>
      <c r="AN2" s="27"/>
      <c r="AO2" s="27"/>
      <c r="AP2" s="27"/>
      <c r="AQ2" s="27"/>
      <c r="AR2" s="27"/>
      <c r="AS2" s="27"/>
      <c r="AT2" s="27"/>
      <c r="AU2"/>
      <c r="AV2"/>
    </row>
    <row r="3" spans="1:48" ht="18.75" x14ac:dyDescent="0.3">
      <c r="A3" s="16" t="s">
        <v>9</v>
      </c>
      <c r="M3" s="16" t="s">
        <v>22</v>
      </c>
      <c r="Y3" s="16" t="s">
        <v>22</v>
      </c>
      <c r="AK3" s="27"/>
      <c r="AL3" s="27"/>
      <c r="AM3" s="27"/>
      <c r="AN3" s="27"/>
      <c r="AO3" s="27"/>
      <c r="AP3" s="27"/>
      <c r="AQ3" s="27"/>
      <c r="AR3" s="27"/>
      <c r="AS3" s="27"/>
      <c r="AT3" s="27"/>
      <c r="AU3"/>
      <c r="AV3"/>
    </row>
    <row r="4" spans="1:48" ht="18.75" x14ac:dyDescent="0.3">
      <c r="A4" s="16"/>
      <c r="M4" s="25" t="s">
        <v>7</v>
      </c>
      <c r="Y4" s="15" t="s">
        <v>8</v>
      </c>
      <c r="AK4" s="27"/>
      <c r="AL4" s="27"/>
      <c r="AM4" s="27"/>
      <c r="AN4" s="27"/>
      <c r="AO4" s="27"/>
      <c r="AP4" s="27"/>
      <c r="AQ4" s="27"/>
      <c r="AR4" s="27"/>
      <c r="AS4" s="27"/>
      <c r="AT4" s="27"/>
      <c r="AU4"/>
      <c r="AV4"/>
    </row>
    <row r="5" spans="1:48" x14ac:dyDescent="0.25">
      <c r="A5" t="s">
        <v>4</v>
      </c>
      <c r="B5" s="12">
        <v>1.25</v>
      </c>
      <c r="C5" s="12">
        <v>1.4</v>
      </c>
      <c r="D5" s="12">
        <v>1.25</v>
      </c>
      <c r="E5" s="12">
        <v>1.5</v>
      </c>
      <c r="F5" s="12">
        <v>1.25</v>
      </c>
      <c r="G5" s="12">
        <v>1.5</v>
      </c>
      <c r="H5" s="12">
        <v>1.5</v>
      </c>
      <c r="I5" s="12">
        <v>1.4</v>
      </c>
      <c r="J5" s="12">
        <v>1.6</v>
      </c>
      <c r="K5" s="12">
        <v>1.7</v>
      </c>
      <c r="M5" t="s">
        <v>4</v>
      </c>
      <c r="N5" s="12">
        <v>1.25</v>
      </c>
      <c r="O5" s="12">
        <v>1.4</v>
      </c>
      <c r="P5" s="12">
        <v>1.25</v>
      </c>
      <c r="Q5" s="12">
        <v>1.5</v>
      </c>
      <c r="R5" s="12">
        <v>1.25</v>
      </c>
      <c r="S5" s="12">
        <v>1.5</v>
      </c>
      <c r="T5" s="12">
        <v>1.5</v>
      </c>
      <c r="U5" s="12">
        <v>1.4</v>
      </c>
      <c r="V5" s="12">
        <v>1.6</v>
      </c>
      <c r="W5" s="12">
        <v>1.7</v>
      </c>
      <c r="Y5" t="s">
        <v>4</v>
      </c>
      <c r="Z5" s="12">
        <v>0.5</v>
      </c>
      <c r="AA5" s="12">
        <v>1.35</v>
      </c>
      <c r="AB5" s="12">
        <v>1.25</v>
      </c>
      <c r="AC5" s="12">
        <v>1.5</v>
      </c>
      <c r="AD5" s="12">
        <v>1.25</v>
      </c>
      <c r="AE5" s="12">
        <v>1.5</v>
      </c>
      <c r="AF5" s="12">
        <v>1.5</v>
      </c>
      <c r="AG5" s="12">
        <v>1.4</v>
      </c>
      <c r="AH5" s="12">
        <v>1.6</v>
      </c>
      <c r="AI5" s="12">
        <v>1.7</v>
      </c>
      <c r="AK5" s="27"/>
      <c r="AL5" s="27"/>
      <c r="AM5" s="27"/>
      <c r="AN5" s="27"/>
      <c r="AO5" s="27"/>
      <c r="AP5" s="27"/>
      <c r="AQ5" s="27"/>
      <c r="AR5" s="27"/>
      <c r="AS5" s="27"/>
      <c r="AT5" s="27"/>
      <c r="AU5"/>
      <c r="AV5"/>
    </row>
    <row r="6" spans="1:48" x14ac:dyDescent="0.25">
      <c r="A6" t="s">
        <v>5</v>
      </c>
      <c r="B6">
        <v>8</v>
      </c>
      <c r="C6">
        <v>9</v>
      </c>
      <c r="D6">
        <v>10</v>
      </c>
      <c r="E6">
        <v>11</v>
      </c>
      <c r="F6">
        <v>12</v>
      </c>
      <c r="G6">
        <v>14</v>
      </c>
      <c r="H6">
        <v>15</v>
      </c>
      <c r="I6">
        <v>16</v>
      </c>
      <c r="J6">
        <v>18</v>
      </c>
      <c r="K6">
        <v>20</v>
      </c>
      <c r="M6" t="s">
        <v>5</v>
      </c>
      <c r="N6">
        <v>8</v>
      </c>
      <c r="O6">
        <v>9</v>
      </c>
      <c r="P6">
        <v>10</v>
      </c>
      <c r="Q6">
        <v>11</v>
      </c>
      <c r="R6">
        <v>12</v>
      </c>
      <c r="S6">
        <v>14</v>
      </c>
      <c r="T6">
        <v>15</v>
      </c>
      <c r="U6">
        <v>16</v>
      </c>
      <c r="V6">
        <v>18</v>
      </c>
      <c r="W6">
        <v>20</v>
      </c>
      <c r="Y6" t="s">
        <v>5</v>
      </c>
      <c r="Z6">
        <v>8</v>
      </c>
      <c r="AA6">
        <v>9</v>
      </c>
      <c r="AB6">
        <v>10</v>
      </c>
      <c r="AC6">
        <v>11</v>
      </c>
      <c r="AD6">
        <v>12</v>
      </c>
      <c r="AE6">
        <v>14</v>
      </c>
      <c r="AF6">
        <v>15</v>
      </c>
      <c r="AG6">
        <v>16</v>
      </c>
      <c r="AH6">
        <v>18</v>
      </c>
      <c r="AI6">
        <v>20</v>
      </c>
      <c r="AK6" s="27"/>
      <c r="AL6" s="27"/>
      <c r="AM6" s="27"/>
      <c r="AN6" s="27"/>
      <c r="AO6" s="27"/>
      <c r="AP6" s="27"/>
      <c r="AQ6" s="27"/>
      <c r="AR6" s="27"/>
      <c r="AS6" s="27"/>
      <c r="AT6" s="27"/>
      <c r="AU6"/>
      <c r="AV6"/>
    </row>
    <row r="7" spans="1:48" hidden="1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M7" s="14" t="s">
        <v>6</v>
      </c>
      <c r="N7" s="14">
        <f>+HLOOKUP(N6,TD_VCP!$C$3:$T$4,2,FALSE)</f>
        <v>2</v>
      </c>
      <c r="O7" s="14">
        <f>+HLOOKUP(O6,TD_VCP!$C$3:$T$4,2,FALSE)</f>
        <v>3</v>
      </c>
      <c r="P7" s="14">
        <f>+HLOOKUP(P6,TD_VCP!$C$3:$T$4,2,FALSE)</f>
        <v>4</v>
      </c>
      <c r="Q7" s="14">
        <f>+HLOOKUP(Q6,TD_VCP!$C$3:$T$4,2,FALSE)</f>
        <v>5</v>
      </c>
      <c r="R7" s="14">
        <f>+HLOOKUP(R6,TD_VCP!$C$3:$T$4,2,FALSE)</f>
        <v>6</v>
      </c>
      <c r="S7" s="14">
        <f>+HLOOKUP(S6,TD_VCP!$C$3:$T$4,2,FALSE)</f>
        <v>8</v>
      </c>
      <c r="T7" s="14">
        <f>+HLOOKUP(T6,TD_VCP!$C$3:$T$4,2,FALSE)</f>
        <v>9</v>
      </c>
      <c r="U7" s="14">
        <f>+HLOOKUP(U6,TD_VCP!$C$3:$T$4,2,FALSE)</f>
        <v>10</v>
      </c>
      <c r="V7" s="14">
        <f>+HLOOKUP(V6,TD_VCP!$C$3:$T$4,2,FALSE)</f>
        <v>12</v>
      </c>
      <c r="W7" s="14">
        <f>+HLOOKUP(W6,TD_VCP!$C$3:$T$4,2,FALSE)</f>
        <v>14</v>
      </c>
      <c r="Y7" s="14" t="s">
        <v>6</v>
      </c>
      <c r="Z7" s="14">
        <f>+HLOOKUP(Z6,TD_VCP!$C$3:$T$4,2,FALSE)</f>
        <v>2</v>
      </c>
      <c r="AA7" s="14">
        <f>+HLOOKUP(AA6,TD_VCP!$C$3:$T$4,2,FALSE)</f>
        <v>3</v>
      </c>
      <c r="AB7" s="14">
        <f>+HLOOKUP(AB6,TD_VCP!$C$3:$T$4,2,FALSE)</f>
        <v>4</v>
      </c>
      <c r="AC7" s="14">
        <f>+HLOOKUP(AC6,TD_VCP!$C$3:$T$4,2,FALSE)</f>
        <v>5</v>
      </c>
      <c r="AD7" s="14">
        <f>+HLOOKUP(AD6,TD_VCP!$C$3:$T$4,2,FALSE)</f>
        <v>6</v>
      </c>
      <c r="AE7" s="14">
        <f>+HLOOKUP(AE6,TD_VCP!$C$3:$T$4,2,FALSE)</f>
        <v>8</v>
      </c>
      <c r="AF7" s="14">
        <f>+HLOOKUP(AF6,TD_VCP!$C$3:$T$4,2,FALSE)</f>
        <v>9</v>
      </c>
      <c r="AG7" s="14">
        <f>+HLOOKUP(AG6,TD_VCP!$C$3:$T$4,2,FALSE)</f>
        <v>10</v>
      </c>
      <c r="AH7" s="14">
        <f>+HLOOKUP(AH6,TD_VCP!$C$3:$T$4,2,FALSE)</f>
        <v>12</v>
      </c>
      <c r="AI7" s="14">
        <f>+HLOOKUP(AI6,TD_VCP!$C$3:$T$4,2,FALSE)</f>
        <v>14</v>
      </c>
      <c r="AK7" s="27"/>
      <c r="AL7" s="27"/>
      <c r="AM7" s="27"/>
      <c r="AN7" s="27"/>
      <c r="AO7" s="27"/>
      <c r="AP7" s="27"/>
      <c r="AQ7" s="27"/>
      <c r="AR7" s="27"/>
      <c r="AS7" s="27"/>
      <c r="AT7" s="27"/>
      <c r="AU7"/>
      <c r="AV7"/>
    </row>
    <row r="8" spans="1:48" ht="21" x14ac:dyDescent="0.35">
      <c r="B8" s="36">
        <v>7800111709</v>
      </c>
      <c r="C8" s="36">
        <v>7800121192</v>
      </c>
      <c r="D8" s="36">
        <v>7800111054</v>
      </c>
      <c r="E8" s="36">
        <v>7800111172</v>
      </c>
      <c r="F8" s="36">
        <v>7800121195</v>
      </c>
      <c r="G8" s="36">
        <v>7800110763</v>
      </c>
      <c r="H8" s="36">
        <v>7800111626</v>
      </c>
      <c r="I8" s="36">
        <v>7800111604</v>
      </c>
      <c r="J8" s="36">
        <v>7800110989</v>
      </c>
      <c r="K8" s="36">
        <v>7800110939</v>
      </c>
      <c r="AK8" s="35" t="s">
        <v>56</v>
      </c>
      <c r="AL8" s="27"/>
      <c r="AM8" s="27"/>
      <c r="AN8" s="27"/>
      <c r="AO8" s="27"/>
      <c r="AP8" s="27"/>
      <c r="AQ8" s="27"/>
      <c r="AR8" s="27"/>
      <c r="AS8" s="27"/>
      <c r="AT8" s="27"/>
      <c r="AU8"/>
      <c r="AV8"/>
    </row>
    <row r="9" spans="1:48" x14ac:dyDescent="0.25">
      <c r="AK9" s="27"/>
      <c r="AL9" s="27"/>
      <c r="AM9" s="27"/>
      <c r="AN9" s="27"/>
      <c r="AO9" s="27"/>
      <c r="AP9" s="27"/>
      <c r="AQ9" s="27"/>
      <c r="AR9" s="27"/>
      <c r="AS9" s="27"/>
      <c r="AT9" s="27"/>
      <c r="AU9"/>
      <c r="AV9"/>
    </row>
    <row r="10" spans="1:48" x14ac:dyDescent="0.25">
      <c r="A10" s="2" t="s">
        <v>21</v>
      </c>
      <c r="B10" s="2" t="s">
        <v>11</v>
      </c>
      <c r="C10" s="2" t="s">
        <v>12</v>
      </c>
      <c r="D10" s="2" t="s">
        <v>13</v>
      </c>
      <c r="E10" s="2" t="s">
        <v>14</v>
      </c>
      <c r="F10" s="2" t="s">
        <v>15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20</v>
      </c>
      <c r="M10" s="2" t="s">
        <v>1</v>
      </c>
      <c r="N10" s="2" t="s">
        <v>11</v>
      </c>
      <c r="O10" s="2" t="s">
        <v>12</v>
      </c>
      <c r="P10" s="2" t="s">
        <v>13</v>
      </c>
      <c r="Q10" s="2" t="s">
        <v>14</v>
      </c>
      <c r="R10" s="2" t="s">
        <v>15</v>
      </c>
      <c r="S10" s="2" t="s">
        <v>16</v>
      </c>
      <c r="T10" s="2" t="s">
        <v>17</v>
      </c>
      <c r="U10" s="2" t="s">
        <v>18</v>
      </c>
      <c r="V10" s="2" t="s">
        <v>19</v>
      </c>
      <c r="W10" s="2" t="s">
        <v>20</v>
      </c>
      <c r="Y10" s="2" t="s">
        <v>21</v>
      </c>
      <c r="Z10" s="2" t="s">
        <v>11</v>
      </c>
      <c r="AA10" s="2" t="s">
        <v>12</v>
      </c>
      <c r="AB10" s="2" t="s">
        <v>13</v>
      </c>
      <c r="AC10" s="2" t="s">
        <v>14</v>
      </c>
      <c r="AD10" s="2" t="s">
        <v>15</v>
      </c>
      <c r="AE10" s="2" t="s">
        <v>16</v>
      </c>
      <c r="AF10" s="2" t="s">
        <v>17</v>
      </c>
      <c r="AG10" s="2" t="s">
        <v>18</v>
      </c>
      <c r="AH10" s="2" t="s">
        <v>19</v>
      </c>
      <c r="AI10" s="2" t="s">
        <v>20</v>
      </c>
      <c r="AK10" s="2" t="s">
        <v>11</v>
      </c>
      <c r="AL10" s="2" t="s">
        <v>12</v>
      </c>
      <c r="AM10" s="2" t="s">
        <v>13</v>
      </c>
      <c r="AN10" s="2" t="s">
        <v>14</v>
      </c>
      <c r="AO10" s="2" t="s">
        <v>15</v>
      </c>
      <c r="AP10" s="2" t="s">
        <v>16</v>
      </c>
      <c r="AQ10" s="2" t="s">
        <v>17</v>
      </c>
      <c r="AR10" s="2" t="s">
        <v>18</v>
      </c>
      <c r="AS10" s="2" t="s">
        <v>19</v>
      </c>
      <c r="AT10" s="2" t="s">
        <v>20</v>
      </c>
    </row>
    <row r="11" spans="1:48" x14ac:dyDescent="0.25">
      <c r="A11" s="2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M11" s="2">
        <v>1</v>
      </c>
      <c r="N11">
        <f>IF($M11=N$6,1,VLOOKUP($M11+1,TD_VCP!$B$3:$T$71,N$7,FALSE))</f>
        <v>0</v>
      </c>
      <c r="O11">
        <f>IF($M11=O$6,1,VLOOKUP($M11+1,TD_VCP!$B$3:$T$71,O$7,FALSE))</f>
        <v>0</v>
      </c>
      <c r="P11">
        <f>IF($M11=P$6,1,VLOOKUP($M11+1,TD_VCP!$B$3:$T$71,P$7,FALSE))</f>
        <v>0</v>
      </c>
      <c r="Q11">
        <f>IF($M11=Q$6,1,VLOOKUP($M11+1,TD_VCP!$B$3:$T$71,Q$7,FALSE))</f>
        <v>0</v>
      </c>
      <c r="R11">
        <f>IF($M11=R$6,1,VLOOKUP($M11+1,TD_VCP!$B$3:$T$71,R$7,FALSE))</f>
        <v>0</v>
      </c>
      <c r="S11">
        <f>IF($M11=S$6,1,VLOOKUP($M11+1,TD_VCP!$B$3:$T$71,S$7,FALSE))</f>
        <v>0</v>
      </c>
      <c r="T11">
        <f>IF($M11=T$6,1,VLOOKUP($M11+1,TD_VCP!$B$3:$T$71,T$7,FALSE))</f>
        <v>0</v>
      </c>
      <c r="U11">
        <f>IF($M11=U$6,1,VLOOKUP($M11+1,TD_VCP!$B$3:$T$71,U$7,FALSE))</f>
        <v>0</v>
      </c>
      <c r="V11">
        <f>IF($M11=V$6,1,VLOOKUP($M11+1,TD_VCP!$B$3:$T$71,V$7,FALSE))</f>
        <v>0</v>
      </c>
      <c r="W11">
        <f>IF($M11=W$6,1,VLOOKUP($M11+1,TD_VCP!$B$3:$T$71,W$7,FALSE))</f>
        <v>0</v>
      </c>
      <c r="Y11" s="2">
        <v>1</v>
      </c>
      <c r="Z11" s="24">
        <f>+N11*Z$5</f>
        <v>0</v>
      </c>
      <c r="AA11" s="24">
        <f t="shared" ref="AA11:AI26" si="0">+O11*AA$5</f>
        <v>0</v>
      </c>
      <c r="AB11" s="24">
        <f t="shared" si="0"/>
        <v>0</v>
      </c>
      <c r="AC11" s="24">
        <f t="shared" si="0"/>
        <v>0</v>
      </c>
      <c r="AD11" s="24">
        <f t="shared" si="0"/>
        <v>0</v>
      </c>
      <c r="AE11" s="24">
        <f t="shared" si="0"/>
        <v>0</v>
      </c>
      <c r="AF11" s="24">
        <f t="shared" si="0"/>
        <v>0</v>
      </c>
      <c r="AG11" s="24">
        <f t="shared" si="0"/>
        <v>0</v>
      </c>
      <c r="AH11" s="24">
        <f t="shared" si="0"/>
        <v>0</v>
      </c>
      <c r="AI11" s="24">
        <f t="shared" si="0"/>
        <v>0</v>
      </c>
      <c r="AK11" s="37">
        <f>+Z11-B11</f>
        <v>0</v>
      </c>
      <c r="AL11" s="37">
        <f t="shared" ref="AL11:AT26" si="1">+AA11-C11</f>
        <v>0</v>
      </c>
      <c r="AM11" s="37">
        <f t="shared" si="1"/>
        <v>0</v>
      </c>
      <c r="AN11" s="37">
        <f t="shared" si="1"/>
        <v>0</v>
      </c>
      <c r="AO11" s="37">
        <f t="shared" si="1"/>
        <v>0</v>
      </c>
      <c r="AP11" s="37">
        <f t="shared" si="1"/>
        <v>0</v>
      </c>
      <c r="AQ11" s="37">
        <f t="shared" si="1"/>
        <v>0</v>
      </c>
      <c r="AR11" s="37">
        <f t="shared" si="1"/>
        <v>0</v>
      </c>
      <c r="AS11" s="37">
        <f t="shared" si="1"/>
        <v>0</v>
      </c>
      <c r="AT11" s="37">
        <f t="shared" si="1"/>
        <v>0</v>
      </c>
    </row>
    <row r="12" spans="1:48" x14ac:dyDescent="0.25">
      <c r="A12" s="2">
        <v>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M12" s="2">
        <v>2</v>
      </c>
      <c r="N12">
        <f>IF($M12=N$6,1,VLOOKUP($M12+1,TD_VCP!$B$3:$T$71,N$7,FALSE))</f>
        <v>0.05</v>
      </c>
      <c r="O12">
        <f>IF($M12=O$6,1,VLOOKUP($M12+1,TD_VCP!$B$3:$T$71,O$7,FALSE))</f>
        <v>0.05</v>
      </c>
      <c r="P12">
        <f>IF($M12=P$6,1,VLOOKUP($M12+1,TD_VCP!$B$3:$T$71,P$7,FALSE))</f>
        <v>0.02</v>
      </c>
      <c r="Q12">
        <f>IF($M12=Q$6,1,VLOOKUP($M12+1,TD_VCP!$B$3:$T$71,Q$7,FALSE))</f>
        <v>0.05</v>
      </c>
      <c r="R12">
        <f>IF($M12=R$6,1,VLOOKUP($M12+1,TD_VCP!$B$3:$T$71,R$7,FALSE))</f>
        <v>0.02</v>
      </c>
      <c r="S12">
        <f>IF($M12=S$6,1,VLOOKUP($M12+1,TD_VCP!$B$3:$T$71,S$7,FALSE))</f>
        <v>0.05</v>
      </c>
      <c r="T12">
        <f>IF($M12=T$6,1,VLOOKUP($M12+1,TD_VCP!$B$3:$T$71,T$7,FALSE))</f>
        <v>0.05</v>
      </c>
      <c r="U12">
        <f>IF($M12=U$6,1,VLOOKUP($M12+1,TD_VCP!$B$3:$T$71,U$7,FALSE))</f>
        <v>0.02</v>
      </c>
      <c r="V12">
        <f>IF($M12=V$6,1,VLOOKUP($M12+1,TD_VCP!$B$3:$T$71,V$7,FALSE))</f>
        <v>0.05</v>
      </c>
      <c r="W12">
        <f>IF($M12=W$6,1,VLOOKUP($M12+1,TD_VCP!$B$3:$T$71,W$7,FALSE))</f>
        <v>0.05</v>
      </c>
      <c r="Y12" s="2">
        <v>2</v>
      </c>
      <c r="Z12" s="24">
        <f t="shared" ref="Z12:Z58" si="2">+N12*Z$5</f>
        <v>2.5000000000000001E-2</v>
      </c>
      <c r="AA12" s="24">
        <f t="shared" si="0"/>
        <v>6.7500000000000004E-2</v>
      </c>
      <c r="AB12" s="24">
        <f t="shared" si="0"/>
        <v>2.5000000000000001E-2</v>
      </c>
      <c r="AC12" s="24">
        <f t="shared" si="0"/>
        <v>7.5000000000000011E-2</v>
      </c>
      <c r="AD12" s="24">
        <f t="shared" si="0"/>
        <v>2.5000000000000001E-2</v>
      </c>
      <c r="AE12" s="24">
        <f t="shared" si="0"/>
        <v>7.5000000000000011E-2</v>
      </c>
      <c r="AF12" s="24">
        <f t="shared" si="0"/>
        <v>7.5000000000000011E-2</v>
      </c>
      <c r="AG12" s="24">
        <f t="shared" si="0"/>
        <v>2.7999999999999997E-2</v>
      </c>
      <c r="AH12" s="24">
        <f t="shared" si="0"/>
        <v>8.0000000000000016E-2</v>
      </c>
      <c r="AI12" s="24">
        <f t="shared" si="0"/>
        <v>8.5000000000000006E-2</v>
      </c>
      <c r="AK12" s="38">
        <f t="shared" ref="AK12:AK62" si="3">+Z12-B12</f>
        <v>2.5000000000000001E-2</v>
      </c>
      <c r="AL12" s="38">
        <f t="shared" si="1"/>
        <v>6.7500000000000004E-2</v>
      </c>
      <c r="AM12" s="38">
        <f t="shared" si="1"/>
        <v>2.5000000000000001E-2</v>
      </c>
      <c r="AN12" s="38">
        <f t="shared" si="1"/>
        <v>7.5000000000000011E-2</v>
      </c>
      <c r="AO12" s="38">
        <f t="shared" si="1"/>
        <v>2.5000000000000001E-2</v>
      </c>
      <c r="AP12" s="38">
        <f t="shared" si="1"/>
        <v>7.5000000000000011E-2</v>
      </c>
      <c r="AQ12" s="38">
        <f t="shared" si="1"/>
        <v>7.5000000000000011E-2</v>
      </c>
      <c r="AR12" s="38">
        <f t="shared" si="1"/>
        <v>2.7999999999999997E-2</v>
      </c>
      <c r="AS12" s="38">
        <f t="shared" si="1"/>
        <v>8.0000000000000016E-2</v>
      </c>
      <c r="AT12" s="38">
        <f t="shared" si="1"/>
        <v>8.5000000000000006E-2</v>
      </c>
      <c r="AV12" s="34"/>
    </row>
    <row r="13" spans="1:48" x14ac:dyDescent="0.25">
      <c r="A13" s="2">
        <v>3</v>
      </c>
      <c r="B13" s="1">
        <v>6.25E-2</v>
      </c>
      <c r="C13" s="1">
        <v>7.0000000000000007E-2</v>
      </c>
      <c r="D13" s="1">
        <v>2.5000000000000001E-2</v>
      </c>
      <c r="E13" s="1">
        <v>7.4999999999999997E-2</v>
      </c>
      <c r="F13" s="1">
        <v>2.5000000000000001E-2</v>
      </c>
      <c r="G13" s="1">
        <v>7.4999999999999997E-2</v>
      </c>
      <c r="H13" s="1">
        <v>7.4999999999999997E-2</v>
      </c>
      <c r="I13" s="1">
        <v>2.8000000000000001E-2</v>
      </c>
      <c r="J13" s="1">
        <v>0.08</v>
      </c>
      <c r="K13" s="1">
        <v>8.5000000000000006E-2</v>
      </c>
      <c r="M13" s="2">
        <v>3</v>
      </c>
      <c r="N13">
        <f>IF($M13=N$6,1,VLOOKUP($M13+1,TD_VCP!$B$3:$T$71,N$7,FALSE))</f>
        <v>0.05</v>
      </c>
      <c r="O13">
        <f>IF($M13=O$6,1,VLOOKUP($M13+1,TD_VCP!$B$3:$T$71,O$7,FALSE))</f>
        <v>0.05</v>
      </c>
      <c r="P13">
        <f>IF($M13=P$6,1,VLOOKUP($M13+1,TD_VCP!$B$3:$T$71,P$7,FALSE))</f>
        <v>0.02</v>
      </c>
      <c r="Q13">
        <f>IF($M13=Q$6,1,VLOOKUP($M13+1,TD_VCP!$B$3:$T$71,Q$7,FALSE))</f>
        <v>0.05</v>
      </c>
      <c r="R13">
        <f>IF($M13=R$6,1,VLOOKUP($M13+1,TD_VCP!$B$3:$T$71,R$7,FALSE))</f>
        <v>0.02</v>
      </c>
      <c r="S13">
        <f>IF($M13=S$6,1,VLOOKUP($M13+1,TD_VCP!$B$3:$T$71,S$7,FALSE))</f>
        <v>0.05</v>
      </c>
      <c r="T13">
        <f>IF($M13=T$6,1,VLOOKUP($M13+1,TD_VCP!$B$3:$T$71,T$7,FALSE))</f>
        <v>0.05</v>
      </c>
      <c r="U13">
        <f>IF($M13=U$6,1,VLOOKUP($M13+1,TD_VCP!$B$3:$T$71,U$7,FALSE))</f>
        <v>0.02</v>
      </c>
      <c r="V13">
        <f>IF($M13=V$6,1,VLOOKUP($M13+1,TD_VCP!$B$3:$T$71,V$7,FALSE))</f>
        <v>0.05</v>
      </c>
      <c r="W13">
        <f>IF($M13=W$6,1,VLOOKUP($M13+1,TD_VCP!$B$3:$T$71,W$7,FALSE))</f>
        <v>0.05</v>
      </c>
      <c r="Y13" s="2">
        <v>3</v>
      </c>
      <c r="Z13" s="24">
        <f t="shared" si="2"/>
        <v>2.5000000000000001E-2</v>
      </c>
      <c r="AA13" s="24">
        <f t="shared" si="0"/>
        <v>6.7500000000000004E-2</v>
      </c>
      <c r="AB13" s="24">
        <f t="shared" si="0"/>
        <v>2.5000000000000001E-2</v>
      </c>
      <c r="AC13" s="24">
        <f t="shared" si="0"/>
        <v>7.5000000000000011E-2</v>
      </c>
      <c r="AD13" s="24">
        <f t="shared" si="0"/>
        <v>2.5000000000000001E-2</v>
      </c>
      <c r="AE13" s="24">
        <f t="shared" si="0"/>
        <v>7.5000000000000011E-2</v>
      </c>
      <c r="AF13" s="24">
        <f t="shared" si="0"/>
        <v>7.5000000000000011E-2</v>
      </c>
      <c r="AG13" s="24">
        <f t="shared" si="0"/>
        <v>2.7999999999999997E-2</v>
      </c>
      <c r="AH13" s="24">
        <f t="shared" si="0"/>
        <v>8.0000000000000016E-2</v>
      </c>
      <c r="AI13" s="24">
        <f t="shared" si="0"/>
        <v>8.5000000000000006E-2</v>
      </c>
      <c r="AK13" s="38">
        <f t="shared" si="3"/>
        <v>-3.7499999999999999E-2</v>
      </c>
      <c r="AL13" s="38">
        <f t="shared" si="1"/>
        <v>-2.5000000000000022E-3</v>
      </c>
      <c r="AM13" s="38">
        <f t="shared" si="1"/>
        <v>0</v>
      </c>
      <c r="AN13" s="38">
        <f t="shared" si="1"/>
        <v>0</v>
      </c>
      <c r="AO13" s="38">
        <f t="shared" si="1"/>
        <v>0</v>
      </c>
      <c r="AP13" s="38">
        <f t="shared" si="1"/>
        <v>0</v>
      </c>
      <c r="AQ13" s="38">
        <f t="shared" si="1"/>
        <v>0</v>
      </c>
      <c r="AR13" s="38">
        <f t="shared" si="1"/>
        <v>0</v>
      </c>
      <c r="AS13" s="38">
        <f t="shared" si="1"/>
        <v>0</v>
      </c>
      <c r="AT13" s="38">
        <f t="shared" si="1"/>
        <v>0</v>
      </c>
      <c r="AV13" s="34"/>
    </row>
    <row r="14" spans="1:48" x14ac:dyDescent="0.25">
      <c r="A14" s="2">
        <v>4</v>
      </c>
      <c r="B14" s="1">
        <v>6.25E-2</v>
      </c>
      <c r="C14" s="1">
        <v>7.0000000000000007E-2</v>
      </c>
      <c r="D14" s="1">
        <v>2.5000000000000001E-2</v>
      </c>
      <c r="E14" s="1">
        <v>7.4999999999999997E-2</v>
      </c>
      <c r="F14" s="1">
        <v>2.5000000000000001E-2</v>
      </c>
      <c r="G14" s="1">
        <v>7.4999999999999997E-2</v>
      </c>
      <c r="H14" s="1">
        <v>7.4999999999999997E-2</v>
      </c>
      <c r="I14" s="1">
        <v>2.8000000000000001E-2</v>
      </c>
      <c r="J14" s="1">
        <v>0.08</v>
      </c>
      <c r="K14" s="1">
        <v>8.5000000000000006E-2</v>
      </c>
      <c r="M14" s="2">
        <v>4</v>
      </c>
      <c r="N14">
        <f>IF($M14=N$6,1,VLOOKUP($M14+1,TD_VCP!$B$3:$T$71,N$7,FALSE))</f>
        <v>0.05</v>
      </c>
      <c r="O14">
        <f>IF($M14=O$6,1,VLOOKUP($M14+1,TD_VCP!$B$3:$T$71,O$7,FALSE))</f>
        <v>0.05</v>
      </c>
      <c r="P14">
        <f>IF($M14=P$6,1,VLOOKUP($M14+1,TD_VCP!$B$3:$T$71,P$7,FALSE))</f>
        <v>0.02</v>
      </c>
      <c r="Q14">
        <f>IF($M14=Q$6,1,VLOOKUP($M14+1,TD_VCP!$B$3:$T$71,Q$7,FALSE))</f>
        <v>0.05</v>
      </c>
      <c r="R14">
        <f>IF($M14=R$6,1,VLOOKUP($M14+1,TD_VCP!$B$3:$T$71,R$7,FALSE))</f>
        <v>0.02</v>
      </c>
      <c r="S14">
        <f>IF($M14=S$6,1,VLOOKUP($M14+1,TD_VCP!$B$3:$T$71,S$7,FALSE))</f>
        <v>0.05</v>
      </c>
      <c r="T14">
        <f>IF($M14=T$6,1,VLOOKUP($M14+1,TD_VCP!$B$3:$T$71,T$7,FALSE))</f>
        <v>0.05</v>
      </c>
      <c r="U14">
        <f>IF($M14=U$6,1,VLOOKUP($M14+1,TD_VCP!$B$3:$T$71,U$7,FALSE))</f>
        <v>0.02</v>
      </c>
      <c r="V14">
        <f>IF($M14=V$6,1,VLOOKUP($M14+1,TD_VCP!$B$3:$T$71,V$7,FALSE))</f>
        <v>0.05</v>
      </c>
      <c r="W14">
        <f>IF($M14=W$6,1,VLOOKUP($M14+1,TD_VCP!$B$3:$T$71,W$7,FALSE))</f>
        <v>0.05</v>
      </c>
      <c r="Y14" s="2">
        <v>4</v>
      </c>
      <c r="Z14" s="24">
        <f t="shared" si="2"/>
        <v>2.5000000000000001E-2</v>
      </c>
      <c r="AA14" s="24">
        <f t="shared" si="0"/>
        <v>6.7500000000000004E-2</v>
      </c>
      <c r="AB14" s="24">
        <f t="shared" si="0"/>
        <v>2.5000000000000001E-2</v>
      </c>
      <c r="AC14" s="24">
        <f t="shared" si="0"/>
        <v>7.5000000000000011E-2</v>
      </c>
      <c r="AD14" s="24">
        <f t="shared" si="0"/>
        <v>2.5000000000000001E-2</v>
      </c>
      <c r="AE14" s="24">
        <f t="shared" si="0"/>
        <v>7.5000000000000011E-2</v>
      </c>
      <c r="AF14" s="24">
        <f t="shared" si="0"/>
        <v>7.5000000000000011E-2</v>
      </c>
      <c r="AG14" s="24">
        <f t="shared" si="0"/>
        <v>2.7999999999999997E-2</v>
      </c>
      <c r="AH14" s="24">
        <f t="shared" si="0"/>
        <v>8.0000000000000016E-2</v>
      </c>
      <c r="AI14" s="24">
        <f t="shared" si="0"/>
        <v>8.5000000000000006E-2</v>
      </c>
      <c r="AK14" s="38">
        <f t="shared" si="3"/>
        <v>-3.7499999999999999E-2</v>
      </c>
      <c r="AL14" s="38">
        <f t="shared" si="1"/>
        <v>-2.5000000000000022E-3</v>
      </c>
      <c r="AM14" s="38">
        <f t="shared" si="1"/>
        <v>0</v>
      </c>
      <c r="AN14" s="38">
        <f t="shared" si="1"/>
        <v>0</v>
      </c>
      <c r="AO14" s="38">
        <f t="shared" si="1"/>
        <v>0</v>
      </c>
      <c r="AP14" s="38">
        <f t="shared" si="1"/>
        <v>0</v>
      </c>
      <c r="AQ14" s="38">
        <f t="shared" si="1"/>
        <v>0</v>
      </c>
      <c r="AR14" s="38">
        <f t="shared" si="1"/>
        <v>0</v>
      </c>
      <c r="AS14" s="38">
        <f t="shared" si="1"/>
        <v>0</v>
      </c>
      <c r="AT14" s="38">
        <f t="shared" si="1"/>
        <v>0</v>
      </c>
      <c r="AV14" s="34"/>
    </row>
    <row r="15" spans="1:48" x14ac:dyDescent="0.25">
      <c r="A15" s="2">
        <v>5</v>
      </c>
      <c r="B15" s="1">
        <v>6.25E-2</v>
      </c>
      <c r="C15" s="1">
        <v>7.0000000000000007E-2</v>
      </c>
      <c r="D15" s="1">
        <v>2.5000000000000001E-2</v>
      </c>
      <c r="E15" s="1">
        <v>7.4999999999999997E-2</v>
      </c>
      <c r="F15" s="1">
        <v>2.5000000000000001E-2</v>
      </c>
      <c r="G15" s="1">
        <v>7.4999999999999997E-2</v>
      </c>
      <c r="H15" s="1">
        <v>7.4999999999999997E-2</v>
      </c>
      <c r="I15" s="1">
        <v>2.8000000000000001E-2</v>
      </c>
      <c r="J15" s="1">
        <v>0.08</v>
      </c>
      <c r="K15" s="1">
        <v>8.5000000000000006E-2</v>
      </c>
      <c r="M15" s="2">
        <v>5</v>
      </c>
      <c r="N15">
        <f>IF($M15=N$6,1,VLOOKUP($M15+1,TD_VCP!$B$3:$T$71,N$7,FALSE))</f>
        <v>4.9999999999999989E-2</v>
      </c>
      <c r="O15">
        <f>IF($M15=O$6,1,VLOOKUP($M15+1,TD_VCP!$B$3:$T$71,O$7,FALSE))</f>
        <v>4.9999999999999989E-2</v>
      </c>
      <c r="P15">
        <f>IF($M15=P$6,1,VLOOKUP($M15+1,TD_VCP!$B$3:$T$71,P$7,FALSE))</f>
        <v>0.02</v>
      </c>
      <c r="Q15">
        <f>IF($M15=Q$6,1,VLOOKUP($M15+1,TD_VCP!$B$3:$T$71,Q$7,FALSE))</f>
        <v>4.9999999999999989E-2</v>
      </c>
      <c r="R15">
        <f>IF($M15=R$6,1,VLOOKUP($M15+1,TD_VCP!$B$3:$T$71,R$7,FALSE))</f>
        <v>0.02</v>
      </c>
      <c r="S15">
        <f>IF($M15=S$6,1,VLOOKUP($M15+1,TD_VCP!$B$3:$T$71,S$7,FALSE))</f>
        <v>4.9999999999999989E-2</v>
      </c>
      <c r="T15">
        <f>IF($M15=T$6,1,VLOOKUP($M15+1,TD_VCP!$B$3:$T$71,T$7,FALSE))</f>
        <v>4.9999999999999989E-2</v>
      </c>
      <c r="U15">
        <f>IF($M15=U$6,1,VLOOKUP($M15+1,TD_VCP!$B$3:$T$71,U$7,FALSE))</f>
        <v>0.02</v>
      </c>
      <c r="V15">
        <f>IF($M15=V$6,1,VLOOKUP($M15+1,TD_VCP!$B$3:$T$71,V$7,FALSE))</f>
        <v>4.9999999999999989E-2</v>
      </c>
      <c r="W15">
        <f>IF($M15=W$6,1,VLOOKUP($M15+1,TD_VCP!$B$3:$T$71,W$7,FALSE))</f>
        <v>4.9999999999999989E-2</v>
      </c>
      <c r="Y15" s="2">
        <v>5</v>
      </c>
      <c r="Z15" s="24">
        <f t="shared" si="2"/>
        <v>2.4999999999999994E-2</v>
      </c>
      <c r="AA15" s="24">
        <f t="shared" si="0"/>
        <v>6.7499999999999991E-2</v>
      </c>
      <c r="AB15" s="24">
        <f t="shared" si="0"/>
        <v>2.5000000000000001E-2</v>
      </c>
      <c r="AC15" s="24">
        <f t="shared" si="0"/>
        <v>7.4999999999999983E-2</v>
      </c>
      <c r="AD15" s="24">
        <f t="shared" si="0"/>
        <v>2.5000000000000001E-2</v>
      </c>
      <c r="AE15" s="24">
        <f t="shared" si="0"/>
        <v>7.4999999999999983E-2</v>
      </c>
      <c r="AF15" s="24">
        <f t="shared" si="0"/>
        <v>7.4999999999999983E-2</v>
      </c>
      <c r="AG15" s="24">
        <f t="shared" si="0"/>
        <v>2.7999999999999997E-2</v>
      </c>
      <c r="AH15" s="24">
        <f t="shared" si="0"/>
        <v>7.9999999999999988E-2</v>
      </c>
      <c r="AI15" s="24">
        <f t="shared" si="0"/>
        <v>8.4999999999999978E-2</v>
      </c>
      <c r="AK15" s="38">
        <f t="shared" si="3"/>
        <v>-3.7500000000000006E-2</v>
      </c>
      <c r="AL15" s="38">
        <f t="shared" si="1"/>
        <v>-2.5000000000000161E-3</v>
      </c>
      <c r="AM15" s="38">
        <f t="shared" si="1"/>
        <v>0</v>
      </c>
      <c r="AN15" s="38">
        <f t="shared" si="1"/>
        <v>0</v>
      </c>
      <c r="AO15" s="38">
        <f t="shared" si="1"/>
        <v>0</v>
      </c>
      <c r="AP15" s="38">
        <f t="shared" si="1"/>
        <v>0</v>
      </c>
      <c r="AQ15" s="38">
        <f t="shared" si="1"/>
        <v>0</v>
      </c>
      <c r="AR15" s="38">
        <f t="shared" si="1"/>
        <v>0</v>
      </c>
      <c r="AS15" s="38">
        <f t="shared" si="1"/>
        <v>0</v>
      </c>
      <c r="AT15" s="38">
        <f t="shared" si="1"/>
        <v>0</v>
      </c>
      <c r="AV15" s="34"/>
    </row>
    <row r="16" spans="1:48" x14ac:dyDescent="0.25">
      <c r="A16" s="2">
        <v>6</v>
      </c>
      <c r="B16" s="1">
        <v>6.25E-2</v>
      </c>
      <c r="C16" s="1">
        <v>7.0000000000000007E-2</v>
      </c>
      <c r="D16" s="1">
        <v>2.5000000000000001E-2</v>
      </c>
      <c r="E16" s="1">
        <v>7.4999999999999997E-2</v>
      </c>
      <c r="F16" s="1">
        <v>2.5000000000000001E-2</v>
      </c>
      <c r="G16" s="1">
        <v>7.4999999999999997E-2</v>
      </c>
      <c r="H16" s="1">
        <v>7.4999999999999997E-2</v>
      </c>
      <c r="I16" s="1">
        <v>2.8000000000000001E-2</v>
      </c>
      <c r="J16" s="1">
        <v>0.08</v>
      </c>
      <c r="K16" s="1">
        <v>8.5000000000000006E-2</v>
      </c>
      <c r="M16" s="2">
        <v>6</v>
      </c>
      <c r="N16">
        <f>IF($M16=N$6,1,VLOOKUP($M16+1,TD_VCP!$B$3:$T$71,N$7,FALSE))</f>
        <v>4.9999999999999989E-2</v>
      </c>
      <c r="O16">
        <f>IF($M16=O$6,1,VLOOKUP($M16+1,TD_VCP!$B$3:$T$71,O$7,FALSE))</f>
        <v>4.9999999999999989E-2</v>
      </c>
      <c r="P16">
        <f>IF($M16=P$6,1,VLOOKUP($M16+1,TD_VCP!$B$3:$T$71,P$7,FALSE))</f>
        <v>0.02</v>
      </c>
      <c r="Q16">
        <f>IF($M16=Q$6,1,VLOOKUP($M16+1,TD_VCP!$B$3:$T$71,Q$7,FALSE))</f>
        <v>4.9999999999999989E-2</v>
      </c>
      <c r="R16">
        <f>IF($M16=R$6,1,VLOOKUP($M16+1,TD_VCP!$B$3:$T$71,R$7,FALSE))</f>
        <v>0.02</v>
      </c>
      <c r="S16">
        <f>IF($M16=S$6,1,VLOOKUP($M16+1,TD_VCP!$B$3:$T$71,S$7,FALSE))</f>
        <v>4.9999999999999989E-2</v>
      </c>
      <c r="T16">
        <f>IF($M16=T$6,1,VLOOKUP($M16+1,TD_VCP!$B$3:$T$71,T$7,FALSE))</f>
        <v>4.9999999999999989E-2</v>
      </c>
      <c r="U16">
        <f>IF($M16=U$6,1,VLOOKUP($M16+1,TD_VCP!$B$3:$T$71,U$7,FALSE))</f>
        <v>0.02</v>
      </c>
      <c r="V16">
        <f>IF($M16=V$6,1,VLOOKUP($M16+1,TD_VCP!$B$3:$T$71,V$7,FALSE))</f>
        <v>4.9999999999999989E-2</v>
      </c>
      <c r="W16">
        <f>IF($M16=W$6,1,VLOOKUP($M16+1,TD_VCP!$B$3:$T$71,W$7,FALSE))</f>
        <v>4.9999999999999989E-2</v>
      </c>
      <c r="Y16" s="2">
        <v>6</v>
      </c>
      <c r="Z16" s="24">
        <f t="shared" si="2"/>
        <v>2.4999999999999994E-2</v>
      </c>
      <c r="AA16" s="24">
        <f t="shared" si="0"/>
        <v>6.7499999999999991E-2</v>
      </c>
      <c r="AB16" s="24">
        <f t="shared" si="0"/>
        <v>2.5000000000000001E-2</v>
      </c>
      <c r="AC16" s="24">
        <f t="shared" si="0"/>
        <v>7.4999999999999983E-2</v>
      </c>
      <c r="AD16" s="24">
        <f t="shared" si="0"/>
        <v>2.5000000000000001E-2</v>
      </c>
      <c r="AE16" s="24">
        <f t="shared" si="0"/>
        <v>7.4999999999999983E-2</v>
      </c>
      <c r="AF16" s="24">
        <f t="shared" si="0"/>
        <v>7.4999999999999983E-2</v>
      </c>
      <c r="AG16" s="24">
        <f t="shared" si="0"/>
        <v>2.7999999999999997E-2</v>
      </c>
      <c r="AH16" s="24">
        <f t="shared" si="0"/>
        <v>7.9999999999999988E-2</v>
      </c>
      <c r="AI16" s="24">
        <f t="shared" si="0"/>
        <v>8.4999999999999978E-2</v>
      </c>
      <c r="AK16" s="37">
        <f t="shared" si="3"/>
        <v>-3.7500000000000006E-2</v>
      </c>
      <c r="AL16" s="37">
        <f t="shared" si="1"/>
        <v>-2.5000000000000161E-3</v>
      </c>
      <c r="AM16" s="37">
        <f t="shared" si="1"/>
        <v>0</v>
      </c>
      <c r="AN16" s="37">
        <f t="shared" si="1"/>
        <v>0</v>
      </c>
      <c r="AO16" s="37">
        <f t="shared" si="1"/>
        <v>0</v>
      </c>
      <c r="AP16" s="37">
        <f t="shared" si="1"/>
        <v>0</v>
      </c>
      <c r="AQ16" s="37">
        <f t="shared" si="1"/>
        <v>0</v>
      </c>
      <c r="AR16" s="37">
        <f t="shared" si="1"/>
        <v>0</v>
      </c>
      <c r="AS16" s="37">
        <f t="shared" si="1"/>
        <v>0</v>
      </c>
      <c r="AT16" s="37">
        <f t="shared" si="1"/>
        <v>0</v>
      </c>
      <c r="AV16" s="34"/>
    </row>
    <row r="17" spans="1:48" x14ac:dyDescent="0.25">
      <c r="A17" s="2">
        <v>7</v>
      </c>
      <c r="B17" s="1">
        <v>6.25E-2</v>
      </c>
      <c r="C17" s="1">
        <v>7.0000000000000007E-2</v>
      </c>
      <c r="D17" s="1">
        <v>2.5000000000000001E-2</v>
      </c>
      <c r="E17" s="1">
        <v>7.4999999999999997E-2</v>
      </c>
      <c r="F17" s="1">
        <v>2.5000000000000001E-2</v>
      </c>
      <c r="G17" s="1">
        <v>7.4999999999999997E-2</v>
      </c>
      <c r="H17" s="1">
        <v>7.4999999999999997E-2</v>
      </c>
      <c r="I17" s="1">
        <v>2.8000000000000001E-2</v>
      </c>
      <c r="J17" s="1">
        <v>0.08</v>
      </c>
      <c r="K17" s="1">
        <v>8.5000000000000006E-2</v>
      </c>
      <c r="M17" s="2">
        <v>7</v>
      </c>
      <c r="N17">
        <f>IF($M17=N$6,1,VLOOKUP($M17+1,TD_VCP!$B$3:$T$71,N$7,FALSE))</f>
        <v>4.9999999999999989E-2</v>
      </c>
      <c r="O17">
        <f>IF($M17=O$6,1,VLOOKUP($M17+1,TD_VCP!$B$3:$T$71,O$7,FALSE))</f>
        <v>4.9999999999999989E-2</v>
      </c>
      <c r="P17">
        <f>IF($M17=P$6,1,VLOOKUP($M17+1,TD_VCP!$B$3:$T$71,P$7,FALSE))</f>
        <v>0.05</v>
      </c>
      <c r="Q17">
        <f>IF($M17=Q$6,1,VLOOKUP($M17+1,TD_VCP!$B$3:$T$71,Q$7,FALSE))</f>
        <v>4.9999999999999989E-2</v>
      </c>
      <c r="R17">
        <f>IF($M17=R$6,1,VLOOKUP($M17+1,TD_VCP!$B$3:$T$71,R$7,FALSE))</f>
        <v>0.05</v>
      </c>
      <c r="S17">
        <f>IF($M17=S$6,1,VLOOKUP($M17+1,TD_VCP!$B$3:$T$71,S$7,FALSE))</f>
        <v>4.9999999999999989E-2</v>
      </c>
      <c r="T17">
        <f>IF($M17=T$6,1,VLOOKUP($M17+1,TD_VCP!$B$3:$T$71,T$7,FALSE))</f>
        <v>4.9999999999999989E-2</v>
      </c>
      <c r="U17">
        <f>IF($M17=U$6,1,VLOOKUP($M17+1,TD_VCP!$B$3:$T$71,U$7,FALSE))</f>
        <v>0.05</v>
      </c>
      <c r="V17">
        <f>IF($M17=V$6,1,VLOOKUP($M17+1,TD_VCP!$B$3:$T$71,V$7,FALSE))</f>
        <v>4.9999999999999989E-2</v>
      </c>
      <c r="W17">
        <f>IF($M17=W$6,1,VLOOKUP($M17+1,TD_VCP!$B$3:$T$71,W$7,FALSE))</f>
        <v>4.9999999999999989E-2</v>
      </c>
      <c r="Y17" s="2">
        <v>7</v>
      </c>
      <c r="Z17" s="24">
        <f t="shared" si="2"/>
        <v>2.4999999999999994E-2</v>
      </c>
      <c r="AA17" s="24">
        <f t="shared" si="0"/>
        <v>6.7499999999999991E-2</v>
      </c>
      <c r="AB17" s="24">
        <f t="shared" si="0"/>
        <v>6.25E-2</v>
      </c>
      <c r="AC17" s="24">
        <f t="shared" si="0"/>
        <v>7.4999999999999983E-2</v>
      </c>
      <c r="AD17" s="24">
        <f t="shared" si="0"/>
        <v>6.25E-2</v>
      </c>
      <c r="AE17" s="24">
        <f t="shared" si="0"/>
        <v>7.4999999999999983E-2</v>
      </c>
      <c r="AF17" s="24">
        <f t="shared" si="0"/>
        <v>7.4999999999999983E-2</v>
      </c>
      <c r="AG17" s="24">
        <f t="shared" si="0"/>
        <v>6.9999999999999993E-2</v>
      </c>
      <c r="AH17" s="24">
        <f t="shared" si="0"/>
        <v>7.9999999999999988E-2</v>
      </c>
      <c r="AI17" s="24">
        <f t="shared" si="0"/>
        <v>8.4999999999999978E-2</v>
      </c>
      <c r="AK17" s="37">
        <f t="shared" si="3"/>
        <v>-3.7500000000000006E-2</v>
      </c>
      <c r="AL17" s="37">
        <f t="shared" si="1"/>
        <v>-2.5000000000000161E-3</v>
      </c>
      <c r="AM17" s="37">
        <f>+AB17-D17</f>
        <v>3.7499999999999999E-2</v>
      </c>
      <c r="AN17" s="37">
        <f t="shared" si="1"/>
        <v>0</v>
      </c>
      <c r="AO17" s="37">
        <f>+AD17-F17</f>
        <v>3.7499999999999999E-2</v>
      </c>
      <c r="AP17" s="37">
        <f t="shared" si="1"/>
        <v>0</v>
      </c>
      <c r="AQ17" s="37">
        <f t="shared" si="1"/>
        <v>0</v>
      </c>
      <c r="AR17" s="37">
        <f t="shared" si="1"/>
        <v>4.1999999999999996E-2</v>
      </c>
      <c r="AS17" s="37">
        <f t="shared" si="1"/>
        <v>0</v>
      </c>
      <c r="AT17" s="37">
        <f t="shared" si="1"/>
        <v>0</v>
      </c>
      <c r="AV17" s="34"/>
    </row>
    <row r="18" spans="1:48" x14ac:dyDescent="0.25">
      <c r="A18" s="2">
        <v>8</v>
      </c>
      <c r="B18" s="19">
        <v>1.25</v>
      </c>
      <c r="C18" s="1">
        <v>7.0000000000000007E-2</v>
      </c>
      <c r="D18" s="1">
        <v>6.25E-2</v>
      </c>
      <c r="E18" s="1">
        <v>7.4999999999999997E-2</v>
      </c>
      <c r="F18" s="1">
        <v>6.25E-2</v>
      </c>
      <c r="G18" s="1">
        <v>7.4999999999999997E-2</v>
      </c>
      <c r="H18" s="1">
        <v>7.4999999999999997E-2</v>
      </c>
      <c r="I18" s="1">
        <v>7.0000000000000007E-2</v>
      </c>
      <c r="J18" s="1">
        <v>0.08</v>
      </c>
      <c r="K18" s="1">
        <v>8.5000000000000006E-2</v>
      </c>
      <c r="M18" s="2">
        <v>8</v>
      </c>
      <c r="N18" s="20">
        <f>IF($M18=N$6,1,VLOOKUP($M18+1,TD_VCP!$B$3:$T$71,N$7,FALSE))</f>
        <v>1</v>
      </c>
      <c r="O18">
        <f>IF($M18=O$6,1,VLOOKUP($M18+1,TD_VCP!$B$3:$T$71,O$7,FALSE))</f>
        <v>0.15</v>
      </c>
      <c r="P18">
        <f>IF($M18=P$6,1,VLOOKUP($M18+1,TD_VCP!$B$3:$T$71,P$7,FALSE))</f>
        <v>0.05</v>
      </c>
      <c r="Q18">
        <f>IF($M18=Q$6,1,VLOOKUP($M18+1,TD_VCP!$B$3:$T$71,Q$7,FALSE))</f>
        <v>0.15</v>
      </c>
      <c r="R18">
        <f>IF($M18=R$6,1,VLOOKUP($M18+1,TD_VCP!$B$3:$T$71,R$7,FALSE))</f>
        <v>0.05</v>
      </c>
      <c r="S18">
        <f>IF($M18=S$6,1,VLOOKUP($M18+1,TD_VCP!$B$3:$T$71,S$7,FALSE))</f>
        <v>0.15</v>
      </c>
      <c r="T18">
        <f>IF($M18=T$6,1,VLOOKUP($M18+1,TD_VCP!$B$3:$T$71,T$7,FALSE))</f>
        <v>0.15</v>
      </c>
      <c r="U18">
        <f>IF($M18=U$6,1,VLOOKUP($M18+1,TD_VCP!$B$3:$T$71,U$7,FALSE))</f>
        <v>0.05</v>
      </c>
      <c r="V18">
        <f>IF($M18=V$6,1,VLOOKUP($M18+1,TD_VCP!$B$3:$T$71,V$7,FALSE))</f>
        <v>0.15</v>
      </c>
      <c r="W18">
        <f>IF($M18=W$6,1,VLOOKUP($M18+1,TD_VCP!$B$3:$T$71,W$7,FALSE))</f>
        <v>0.15</v>
      </c>
      <c r="Y18" s="2">
        <v>8</v>
      </c>
      <c r="Z18" s="33">
        <f t="shared" si="2"/>
        <v>0.5</v>
      </c>
      <c r="AA18" s="24">
        <f t="shared" si="0"/>
        <v>0.20250000000000001</v>
      </c>
      <c r="AB18" s="24">
        <f t="shared" si="0"/>
        <v>6.25E-2</v>
      </c>
      <c r="AC18" s="24">
        <f t="shared" si="0"/>
        <v>0.22499999999999998</v>
      </c>
      <c r="AD18" s="24">
        <f t="shared" si="0"/>
        <v>6.25E-2</v>
      </c>
      <c r="AE18" s="24">
        <f t="shared" si="0"/>
        <v>0.22499999999999998</v>
      </c>
      <c r="AF18" s="24">
        <f t="shared" si="0"/>
        <v>0.22499999999999998</v>
      </c>
      <c r="AG18" s="24">
        <f t="shared" si="0"/>
        <v>6.9999999999999993E-2</v>
      </c>
      <c r="AH18" s="24">
        <f t="shared" si="0"/>
        <v>0.24</v>
      </c>
      <c r="AI18" s="24">
        <f t="shared" si="0"/>
        <v>0.255</v>
      </c>
      <c r="AK18" s="39">
        <f t="shared" si="3"/>
        <v>-0.75</v>
      </c>
      <c r="AL18" s="37">
        <f t="shared" si="1"/>
        <v>0.13250000000000001</v>
      </c>
      <c r="AM18" s="37">
        <f t="shared" si="1"/>
        <v>0</v>
      </c>
      <c r="AN18" s="37">
        <f t="shared" si="1"/>
        <v>0.14999999999999997</v>
      </c>
      <c r="AO18" s="37">
        <f t="shared" si="1"/>
        <v>0</v>
      </c>
      <c r="AP18" s="37">
        <f t="shared" si="1"/>
        <v>0.14999999999999997</v>
      </c>
      <c r="AQ18" s="37">
        <f t="shared" si="1"/>
        <v>0.14999999999999997</v>
      </c>
      <c r="AR18" s="37">
        <f t="shared" si="1"/>
        <v>0</v>
      </c>
      <c r="AS18" s="37">
        <f t="shared" si="1"/>
        <v>0.15999999999999998</v>
      </c>
      <c r="AT18" s="37">
        <f t="shared" si="1"/>
        <v>0.16999999999999998</v>
      </c>
      <c r="AV18" s="34"/>
    </row>
    <row r="19" spans="1:48" x14ac:dyDescent="0.25">
      <c r="A19" s="2">
        <v>9</v>
      </c>
      <c r="B19" s="1">
        <v>1.2850999999999999</v>
      </c>
      <c r="C19" s="19">
        <v>1.4</v>
      </c>
      <c r="D19" s="1">
        <v>6.25E-2</v>
      </c>
      <c r="E19" s="1">
        <v>0.22500000000000001</v>
      </c>
      <c r="F19" s="1">
        <v>6.25E-2</v>
      </c>
      <c r="G19" s="1">
        <v>0.22500000000000001</v>
      </c>
      <c r="H19" s="1">
        <v>0.22500000000000001</v>
      </c>
      <c r="I19" s="1">
        <v>7.0000000000000007E-2</v>
      </c>
      <c r="J19" s="1">
        <v>0.24</v>
      </c>
      <c r="K19" s="1">
        <v>0.255</v>
      </c>
      <c r="M19" s="2">
        <v>9</v>
      </c>
      <c r="N19" s="32">
        <v>1.0280858269308533</v>
      </c>
      <c r="O19" s="20">
        <f>IF($M19=O$6,1,VLOOKUP($M19+1,TD_VCP!$B$3:$T$71,O$7,FALSE))</f>
        <v>1</v>
      </c>
      <c r="P19">
        <f>IF($M19=P$6,1,VLOOKUP($M19+1,TD_VCP!$B$3:$T$71,P$7,FALSE))</f>
        <v>0.05</v>
      </c>
      <c r="Q19">
        <f>IF($M19=Q$6,1,VLOOKUP($M19+1,TD_VCP!$B$3:$T$71,Q$7,FALSE))</f>
        <v>0.15</v>
      </c>
      <c r="R19">
        <f>IF($M19=R$6,1,VLOOKUP($M19+1,TD_VCP!$B$3:$T$71,R$7,FALSE))</f>
        <v>0.05</v>
      </c>
      <c r="S19">
        <f>IF($M19=S$6,1,VLOOKUP($M19+1,TD_VCP!$B$3:$T$71,S$7,FALSE))</f>
        <v>0.15</v>
      </c>
      <c r="T19">
        <f>IF($M19=T$6,1,VLOOKUP($M19+1,TD_VCP!$B$3:$T$71,T$7,FALSE))</f>
        <v>0.15</v>
      </c>
      <c r="U19">
        <f>IF($M19=U$6,1,VLOOKUP($M19+1,TD_VCP!$B$3:$T$71,U$7,FALSE))</f>
        <v>0.05</v>
      </c>
      <c r="V19">
        <f>IF($M19=V$6,1,VLOOKUP($M19+1,TD_VCP!$B$3:$T$71,V$7,FALSE))</f>
        <v>0.15</v>
      </c>
      <c r="W19">
        <f>IF($M19=W$6,1,VLOOKUP($M19+1,TD_VCP!$B$3:$T$71,W$7,FALSE))</f>
        <v>0.15</v>
      </c>
      <c r="Y19" s="2">
        <v>9</v>
      </c>
      <c r="Z19" s="24">
        <f t="shared" si="2"/>
        <v>0.51404291346542663</v>
      </c>
      <c r="AA19" s="33">
        <f t="shared" si="0"/>
        <v>1.35</v>
      </c>
      <c r="AB19" s="24">
        <f t="shared" si="0"/>
        <v>6.25E-2</v>
      </c>
      <c r="AC19" s="24">
        <f t="shared" si="0"/>
        <v>0.22499999999999998</v>
      </c>
      <c r="AD19" s="24">
        <f t="shared" si="0"/>
        <v>6.25E-2</v>
      </c>
      <c r="AE19" s="24">
        <f t="shared" si="0"/>
        <v>0.22499999999999998</v>
      </c>
      <c r="AF19" s="24">
        <f t="shared" si="0"/>
        <v>0.22499999999999998</v>
      </c>
      <c r="AG19" s="24">
        <f t="shared" si="0"/>
        <v>6.9999999999999993E-2</v>
      </c>
      <c r="AH19" s="24">
        <f t="shared" si="0"/>
        <v>0.24</v>
      </c>
      <c r="AI19" s="24">
        <f t="shared" si="0"/>
        <v>0.255</v>
      </c>
      <c r="AK19" s="39">
        <f t="shared" si="3"/>
        <v>-0.77105708653457328</v>
      </c>
      <c r="AL19" s="39">
        <f t="shared" si="1"/>
        <v>-4.9999999999999822E-2</v>
      </c>
      <c r="AM19" s="37">
        <f t="shared" si="1"/>
        <v>0</v>
      </c>
      <c r="AN19" s="37">
        <f t="shared" si="1"/>
        <v>0</v>
      </c>
      <c r="AO19" s="37">
        <f t="shared" si="1"/>
        <v>0</v>
      </c>
      <c r="AP19" s="37">
        <f t="shared" si="1"/>
        <v>0</v>
      </c>
      <c r="AQ19" s="37">
        <f t="shared" si="1"/>
        <v>0</v>
      </c>
      <c r="AR19" s="37">
        <f t="shared" si="1"/>
        <v>0</v>
      </c>
      <c r="AS19" s="37">
        <f t="shared" si="1"/>
        <v>0</v>
      </c>
      <c r="AT19" s="37">
        <f t="shared" si="1"/>
        <v>0</v>
      </c>
      <c r="AV19" s="34"/>
    </row>
    <row r="20" spans="1:48" x14ac:dyDescent="0.25">
      <c r="A20" s="2">
        <v>10</v>
      </c>
      <c r="B20" s="1">
        <v>1.3203</v>
      </c>
      <c r="C20" s="1">
        <v>1.4623999999999999</v>
      </c>
      <c r="D20" s="19">
        <v>1.25</v>
      </c>
      <c r="E20" s="17">
        <v>0.22500000000000001</v>
      </c>
      <c r="F20" s="1">
        <v>6.25E-2</v>
      </c>
      <c r="G20" s="1">
        <v>0.22500000000000001</v>
      </c>
      <c r="H20" s="1">
        <v>0.22500000000000001</v>
      </c>
      <c r="I20" s="1">
        <v>7.0000000000000007E-2</v>
      </c>
      <c r="J20" s="1">
        <v>0.24</v>
      </c>
      <c r="K20" s="1">
        <v>0.255</v>
      </c>
      <c r="M20" s="2">
        <v>10</v>
      </c>
      <c r="N20" s="32">
        <v>1.0561716538617065</v>
      </c>
      <c r="O20" s="32">
        <v>1.0445759752084438</v>
      </c>
      <c r="P20" s="20">
        <f>IF($M20=P$6,1,VLOOKUP($M20+1,TD_VCP!$B$3:$T$71,P$7,FALSE))</f>
        <v>1</v>
      </c>
      <c r="Q20">
        <f>IF($M20=Q$6,1,VLOOKUP($M20+1,TD_VCP!$B$3:$T$71,Q$7,FALSE))</f>
        <v>0.4</v>
      </c>
      <c r="R20">
        <f>IF($M20=R$6,1,VLOOKUP($M20+1,TD_VCP!$B$3:$T$71,R$7,FALSE))</f>
        <v>0.05</v>
      </c>
      <c r="S20">
        <f>IF($M20=S$6,1,VLOOKUP($M20+1,TD_VCP!$B$3:$T$71,S$7,FALSE))</f>
        <v>0.4</v>
      </c>
      <c r="T20">
        <f>IF($M20=T$6,1,VLOOKUP($M20+1,TD_VCP!$B$3:$T$71,T$7,FALSE))</f>
        <v>0.4</v>
      </c>
      <c r="U20">
        <f>IF($M20=U$6,1,VLOOKUP($M20+1,TD_VCP!$B$3:$T$71,U$7,FALSE))</f>
        <v>0.05</v>
      </c>
      <c r="V20">
        <f>IF($M20=V$6,1,VLOOKUP($M20+1,TD_VCP!$B$3:$T$71,V$7,FALSE))</f>
        <v>0.4</v>
      </c>
      <c r="W20">
        <f>IF($M20=W$6,1,VLOOKUP($M20+1,TD_VCP!$B$3:$T$71,W$7,FALSE))</f>
        <v>0.4</v>
      </c>
      <c r="Y20" s="2">
        <v>10</v>
      </c>
      <c r="Z20" s="24">
        <f t="shared" si="2"/>
        <v>0.52808582693085326</v>
      </c>
      <c r="AA20" s="24">
        <f t="shared" si="0"/>
        <v>1.4101775665313991</v>
      </c>
      <c r="AB20" s="33">
        <f t="shared" si="0"/>
        <v>1.25</v>
      </c>
      <c r="AC20" s="24">
        <f t="shared" si="0"/>
        <v>0.60000000000000009</v>
      </c>
      <c r="AD20" s="24">
        <f t="shared" si="0"/>
        <v>6.25E-2</v>
      </c>
      <c r="AE20" s="24">
        <f t="shared" si="0"/>
        <v>0.60000000000000009</v>
      </c>
      <c r="AF20" s="24">
        <f t="shared" si="0"/>
        <v>0.60000000000000009</v>
      </c>
      <c r="AG20" s="24">
        <f t="shared" si="0"/>
        <v>6.9999999999999993E-2</v>
      </c>
      <c r="AH20" s="24">
        <f t="shared" si="0"/>
        <v>0.64000000000000012</v>
      </c>
      <c r="AI20" s="24">
        <f t="shared" si="0"/>
        <v>0.68</v>
      </c>
      <c r="AK20" s="39">
        <f t="shared" si="3"/>
        <v>-0.79221417306914677</v>
      </c>
      <c r="AL20" s="39">
        <f t="shared" si="1"/>
        <v>-5.2222433468600782E-2</v>
      </c>
      <c r="AM20" s="39">
        <f t="shared" si="1"/>
        <v>0</v>
      </c>
      <c r="AN20" s="37">
        <f t="shared" si="1"/>
        <v>0.37500000000000011</v>
      </c>
      <c r="AO20" s="37">
        <f t="shared" si="1"/>
        <v>0</v>
      </c>
      <c r="AP20" s="37">
        <f t="shared" si="1"/>
        <v>0.37500000000000011</v>
      </c>
      <c r="AQ20" s="37">
        <f t="shared" si="1"/>
        <v>0.37500000000000011</v>
      </c>
      <c r="AR20" s="37">
        <f t="shared" si="1"/>
        <v>0</v>
      </c>
      <c r="AS20" s="37">
        <f t="shared" si="1"/>
        <v>0.40000000000000013</v>
      </c>
      <c r="AT20" s="37">
        <f t="shared" si="1"/>
        <v>0.42500000000000004</v>
      </c>
      <c r="AV20" s="34"/>
    </row>
    <row r="21" spans="1:48" x14ac:dyDescent="0.25">
      <c r="A21" s="2">
        <v>11</v>
      </c>
      <c r="B21">
        <v>1.3553999999999999</v>
      </c>
      <c r="C21" s="1">
        <v>1.5248999999999999</v>
      </c>
      <c r="D21" s="1">
        <v>1.2767999999999999</v>
      </c>
      <c r="E21" s="19">
        <v>1.5</v>
      </c>
      <c r="F21" s="1">
        <v>6.25E-2</v>
      </c>
      <c r="G21" s="1">
        <v>0.6</v>
      </c>
      <c r="H21" s="1">
        <v>0.6</v>
      </c>
      <c r="I21" s="1">
        <v>7.0000000000000007E-2</v>
      </c>
      <c r="J21" s="1">
        <v>0.64</v>
      </c>
      <c r="K21" s="1">
        <v>0.68</v>
      </c>
      <c r="M21" s="2">
        <v>11</v>
      </c>
      <c r="N21" s="32">
        <v>1.0842574807925596</v>
      </c>
      <c r="O21" s="32">
        <v>1.0891519504168878</v>
      </c>
      <c r="P21" s="32">
        <v>1.0214330379854164</v>
      </c>
      <c r="Q21" s="20">
        <f>IF($M21=Q$6,1,VLOOKUP($M21+1,TD_VCP!$B$3:$T$71,Q$7,FALSE))</f>
        <v>1</v>
      </c>
      <c r="R21">
        <f>IF($M21=R$6,1,VLOOKUP($M21+1,TD_VCP!$B$3:$T$71,R$7,FALSE))</f>
        <v>0.1</v>
      </c>
      <c r="S21">
        <f>IF($M21=S$6,1,VLOOKUP($M21+1,TD_VCP!$B$3:$T$71,S$7,FALSE))</f>
        <v>0.4</v>
      </c>
      <c r="T21">
        <f>IF($M21=T$6,1,VLOOKUP($M21+1,TD_VCP!$B$3:$T$71,T$7,FALSE))</f>
        <v>0.4</v>
      </c>
      <c r="U21">
        <f>IF($M21=U$6,1,VLOOKUP($M21+1,TD_VCP!$B$3:$T$71,U$7,FALSE))</f>
        <v>0.1</v>
      </c>
      <c r="V21">
        <f>IF($M21=V$6,1,VLOOKUP($M21+1,TD_VCP!$B$3:$T$71,V$7,FALSE))</f>
        <v>0.4</v>
      </c>
      <c r="W21">
        <f>IF($M21=W$6,1,VLOOKUP($M21+1,TD_VCP!$B$3:$T$71,W$7,FALSE))</f>
        <v>0.4</v>
      </c>
      <c r="Y21" s="2">
        <v>11</v>
      </c>
      <c r="Z21" s="24">
        <f t="shared" si="2"/>
        <v>0.54212874039627978</v>
      </c>
      <c r="AA21" s="24">
        <f t="shared" si="0"/>
        <v>1.4703551330627986</v>
      </c>
      <c r="AB21" s="24">
        <f t="shared" si="0"/>
        <v>1.2767912974817706</v>
      </c>
      <c r="AC21" s="33">
        <f t="shared" si="0"/>
        <v>1.5</v>
      </c>
      <c r="AD21" s="24">
        <f t="shared" si="0"/>
        <v>0.125</v>
      </c>
      <c r="AE21" s="24">
        <f t="shared" si="0"/>
        <v>0.60000000000000009</v>
      </c>
      <c r="AF21" s="24">
        <f t="shared" si="0"/>
        <v>0.60000000000000009</v>
      </c>
      <c r="AG21" s="24">
        <f t="shared" si="0"/>
        <v>0.13999999999999999</v>
      </c>
      <c r="AH21" s="24">
        <f t="shared" si="0"/>
        <v>0.64000000000000012</v>
      </c>
      <c r="AI21" s="24">
        <f t="shared" si="0"/>
        <v>0.68</v>
      </c>
      <c r="AK21" s="39">
        <f t="shared" si="3"/>
        <v>-0.81327125960372015</v>
      </c>
      <c r="AL21" s="39">
        <f t="shared" si="1"/>
        <v>-5.4544866937201286E-2</v>
      </c>
      <c r="AM21" s="39">
        <f t="shared" si="1"/>
        <v>-8.7025182293754E-6</v>
      </c>
      <c r="AN21" s="39">
        <f t="shared" si="1"/>
        <v>0</v>
      </c>
      <c r="AO21" s="37">
        <f t="shared" si="1"/>
        <v>6.25E-2</v>
      </c>
      <c r="AP21" s="37">
        <f t="shared" si="1"/>
        <v>0</v>
      </c>
      <c r="AQ21" s="37">
        <f t="shared" si="1"/>
        <v>0</v>
      </c>
      <c r="AR21" s="37">
        <f t="shared" si="1"/>
        <v>6.9999999999999979E-2</v>
      </c>
      <c r="AS21" s="37">
        <f t="shared" si="1"/>
        <v>0</v>
      </c>
      <c r="AT21" s="37">
        <f t="shared" si="1"/>
        <v>0</v>
      </c>
      <c r="AV21" s="34"/>
    </row>
    <row r="22" spans="1:48" x14ac:dyDescent="0.25">
      <c r="A22" s="2">
        <v>12</v>
      </c>
      <c r="B22">
        <v>1.3904000000000001</v>
      </c>
      <c r="C22">
        <v>1.5871999999999999</v>
      </c>
      <c r="D22" s="1">
        <v>1.3036000000000001</v>
      </c>
      <c r="E22" s="17">
        <v>1.5705</v>
      </c>
      <c r="F22" s="19">
        <v>1.25</v>
      </c>
      <c r="G22" s="1">
        <v>0.6</v>
      </c>
      <c r="H22" s="1">
        <v>0.6</v>
      </c>
      <c r="I22" s="1">
        <v>0.14000000000000001</v>
      </c>
      <c r="J22" s="1">
        <v>0.64</v>
      </c>
      <c r="K22" s="1">
        <v>0.68</v>
      </c>
      <c r="M22" s="2">
        <v>12</v>
      </c>
      <c r="N22" s="32">
        <v>1.1123433077234128</v>
      </c>
      <c r="O22" s="32">
        <v>1.1337279256253316</v>
      </c>
      <c r="P22" s="32">
        <v>1.0428660759708326</v>
      </c>
      <c r="Q22" s="32">
        <v>1.0470312064236744</v>
      </c>
      <c r="R22" s="20">
        <f>IF($M22=R$6,1,VLOOKUP($M22+1,TD_VCP!$B$3:$T$71,R$7,FALSE))</f>
        <v>1</v>
      </c>
      <c r="S22">
        <f>IF($M22=S$6,1,VLOOKUP($M22+1,TD_VCP!$B$3:$T$71,S$7,FALSE))</f>
        <v>0.4</v>
      </c>
      <c r="T22">
        <f>IF($M22=T$6,1,VLOOKUP($M22+1,TD_VCP!$B$3:$T$71,T$7,FALSE))</f>
        <v>0.4</v>
      </c>
      <c r="U22">
        <f>IF($M22=U$6,1,VLOOKUP($M22+1,TD_VCP!$B$3:$T$71,U$7,FALSE))</f>
        <v>0.1</v>
      </c>
      <c r="V22">
        <f>IF($M22=V$6,1,VLOOKUP($M22+1,TD_VCP!$B$3:$T$71,V$7,FALSE))</f>
        <v>0.4</v>
      </c>
      <c r="W22">
        <f>IF($M22=W$6,1,VLOOKUP($M22+1,TD_VCP!$B$3:$T$71,W$7,FALSE))</f>
        <v>0.4</v>
      </c>
      <c r="Y22" s="2">
        <v>12</v>
      </c>
      <c r="Z22" s="24">
        <f t="shared" si="2"/>
        <v>0.55617165386170642</v>
      </c>
      <c r="AA22" s="24">
        <f t="shared" si="0"/>
        <v>1.5305326995941979</v>
      </c>
      <c r="AB22" s="24">
        <f t="shared" si="0"/>
        <v>1.3035825949635407</v>
      </c>
      <c r="AC22" s="24">
        <f t="shared" si="0"/>
        <v>1.5705468096355117</v>
      </c>
      <c r="AD22" s="33">
        <f t="shared" si="0"/>
        <v>1.25</v>
      </c>
      <c r="AE22" s="24">
        <f t="shared" si="0"/>
        <v>0.60000000000000009</v>
      </c>
      <c r="AF22" s="24">
        <f t="shared" si="0"/>
        <v>0.60000000000000009</v>
      </c>
      <c r="AG22" s="24">
        <f t="shared" si="0"/>
        <v>0.13999999999999999</v>
      </c>
      <c r="AH22" s="24">
        <f t="shared" si="0"/>
        <v>0.64000000000000012</v>
      </c>
      <c r="AI22" s="24">
        <f t="shared" si="0"/>
        <v>0.68</v>
      </c>
      <c r="AK22" s="39">
        <f t="shared" si="3"/>
        <v>-0.83422834613829366</v>
      </c>
      <c r="AL22" s="39">
        <f t="shared" si="1"/>
        <v>-5.6667300405802035E-2</v>
      </c>
      <c r="AM22" s="39">
        <f t="shared" si="1"/>
        <v>-1.7405036459416934E-5</v>
      </c>
      <c r="AN22" s="39">
        <f t="shared" si="1"/>
        <v>4.6809635511735337E-5</v>
      </c>
      <c r="AO22" s="39">
        <f t="shared" si="1"/>
        <v>0</v>
      </c>
      <c r="AP22" s="37">
        <f t="shared" si="1"/>
        <v>0</v>
      </c>
      <c r="AQ22" s="37">
        <f t="shared" si="1"/>
        <v>0</v>
      </c>
      <c r="AR22" s="37">
        <f t="shared" si="1"/>
        <v>0</v>
      </c>
      <c r="AS22" s="37">
        <f t="shared" si="1"/>
        <v>0</v>
      </c>
      <c r="AT22" s="37">
        <f t="shared" si="1"/>
        <v>0</v>
      </c>
      <c r="AV22" s="34"/>
    </row>
    <row r="23" spans="1:48" x14ac:dyDescent="0.25">
      <c r="A23" s="2">
        <v>13</v>
      </c>
      <c r="B23">
        <v>1.4255</v>
      </c>
      <c r="C23">
        <v>1.6496</v>
      </c>
      <c r="D23">
        <v>1.3304</v>
      </c>
      <c r="E23" s="17">
        <v>1.6412</v>
      </c>
      <c r="F23" s="1">
        <v>1.2758</v>
      </c>
      <c r="G23" s="1">
        <v>0.6</v>
      </c>
      <c r="H23" s="1">
        <v>0.6</v>
      </c>
      <c r="I23" s="1">
        <v>0.14000000000000001</v>
      </c>
      <c r="J23" s="1">
        <v>0.64</v>
      </c>
      <c r="K23" s="1">
        <v>0.68</v>
      </c>
      <c r="M23" s="2">
        <v>13</v>
      </c>
      <c r="N23" s="32">
        <v>1.1404291346542661</v>
      </c>
      <c r="O23" s="32">
        <v>1.1783039008337757</v>
      </c>
      <c r="P23" s="32">
        <v>1.064299113956249</v>
      </c>
      <c r="Q23" s="32">
        <v>1.0940624128473488</v>
      </c>
      <c r="R23" s="32">
        <v>1.0206220601199167</v>
      </c>
      <c r="S23">
        <f>IF($M23=S$6,1,VLOOKUP($M23+1,TD_VCP!$B$3:$T$71,S$7,FALSE))</f>
        <v>0.70000000000000007</v>
      </c>
      <c r="T23">
        <f>IF($M23=T$6,1,VLOOKUP($M23+1,TD_VCP!$B$3:$T$71,T$7,FALSE))</f>
        <v>0.70000000000000007</v>
      </c>
      <c r="U23">
        <f>IF($M23=U$6,1,VLOOKUP($M23+1,TD_VCP!$B$3:$T$71,U$7,FALSE))</f>
        <v>0.1</v>
      </c>
      <c r="V23">
        <f>IF($M23=V$6,1,VLOOKUP($M23+1,TD_VCP!$B$3:$T$71,V$7,FALSE))</f>
        <v>0.70000000000000007</v>
      </c>
      <c r="W23">
        <f>IF($M23=W$6,1,VLOOKUP($M23+1,TD_VCP!$B$3:$T$71,W$7,FALSE))</f>
        <v>0.70000000000000007</v>
      </c>
      <c r="Y23" s="2">
        <v>13</v>
      </c>
      <c r="Z23" s="24">
        <f t="shared" si="2"/>
        <v>0.57021456732713305</v>
      </c>
      <c r="AA23" s="24">
        <f t="shared" si="0"/>
        <v>1.5907102661255972</v>
      </c>
      <c r="AB23" s="24">
        <f t="shared" si="0"/>
        <v>1.3303738924453112</v>
      </c>
      <c r="AC23" s="24">
        <f t="shared" si="0"/>
        <v>1.6410936192710233</v>
      </c>
      <c r="AD23" s="24">
        <f t="shared" si="0"/>
        <v>1.2757775751498959</v>
      </c>
      <c r="AE23" s="24">
        <f t="shared" si="0"/>
        <v>1.05</v>
      </c>
      <c r="AF23" s="24">
        <f t="shared" si="0"/>
        <v>1.05</v>
      </c>
      <c r="AG23" s="24">
        <f t="shared" si="0"/>
        <v>0.13999999999999999</v>
      </c>
      <c r="AH23" s="24">
        <f t="shared" si="0"/>
        <v>1.1200000000000001</v>
      </c>
      <c r="AI23" s="24">
        <f t="shared" si="0"/>
        <v>1.1900000000000002</v>
      </c>
      <c r="AK23" s="39">
        <f t="shared" si="3"/>
        <v>-0.85528543267286694</v>
      </c>
      <c r="AL23" s="39">
        <f t="shared" si="1"/>
        <v>-5.8889733874402772E-2</v>
      </c>
      <c r="AM23" s="39">
        <f t="shared" si="1"/>
        <v>-2.6107554688792334E-5</v>
      </c>
      <c r="AN23" s="39">
        <f t="shared" si="1"/>
        <v>-1.0638072897672934E-4</v>
      </c>
      <c r="AO23" s="39">
        <f t="shared" si="1"/>
        <v>-2.242485010417461E-5</v>
      </c>
      <c r="AP23" s="37">
        <f t="shared" si="1"/>
        <v>0.45000000000000007</v>
      </c>
      <c r="AQ23" s="37">
        <f t="shared" si="1"/>
        <v>0.45000000000000007</v>
      </c>
      <c r="AR23" s="37">
        <f t="shared" si="1"/>
        <v>0</v>
      </c>
      <c r="AS23" s="37">
        <f t="shared" si="1"/>
        <v>0.48000000000000009</v>
      </c>
      <c r="AT23" s="37">
        <f t="shared" si="1"/>
        <v>0.51000000000000012</v>
      </c>
      <c r="AV23" s="34"/>
    </row>
    <row r="24" spans="1:48" x14ac:dyDescent="0.25">
      <c r="A24" s="2">
        <v>14</v>
      </c>
      <c r="B24">
        <v>1.4605999999999999</v>
      </c>
      <c r="C24">
        <v>1.7121</v>
      </c>
      <c r="D24">
        <v>1.3571</v>
      </c>
      <c r="E24" s="17">
        <v>1.7117</v>
      </c>
      <c r="F24" s="1">
        <v>1.3015000000000001</v>
      </c>
      <c r="G24" s="19">
        <v>1.5</v>
      </c>
      <c r="H24" s="1">
        <v>1.05</v>
      </c>
      <c r="I24" s="1">
        <v>0.14000000000000001</v>
      </c>
      <c r="J24" s="1">
        <v>1.1200000000000001</v>
      </c>
      <c r="K24" s="1">
        <v>1.19</v>
      </c>
      <c r="M24" s="2">
        <v>14</v>
      </c>
      <c r="N24" s="32">
        <v>1.1685149615851194</v>
      </c>
      <c r="O24" s="32">
        <v>1.2228798760422195</v>
      </c>
      <c r="P24" s="32">
        <v>1.0857321519416652</v>
      </c>
      <c r="Q24" s="32">
        <v>1.1410936192710233</v>
      </c>
      <c r="R24" s="32">
        <v>1.0412441202398337</v>
      </c>
      <c r="S24" s="20">
        <f>IF($M24=S$6,1,VLOOKUP($M24+1,TD_VCP!$B$3:$T$71,S$7,FALSE))</f>
        <v>1</v>
      </c>
      <c r="T24">
        <f>IF($M24=T$6,1,VLOOKUP($M24+1,TD_VCP!$B$3:$T$71,T$7,FALSE))</f>
        <v>0.70000000000000007</v>
      </c>
      <c r="U24">
        <f>IF($M24=U$6,1,VLOOKUP($M24+1,TD_VCP!$B$3:$T$71,U$7,FALSE))</f>
        <v>0.3</v>
      </c>
      <c r="V24">
        <f>IF($M24=V$6,1,VLOOKUP($M24+1,TD_VCP!$B$3:$T$71,V$7,FALSE))</f>
        <v>0.70000000000000007</v>
      </c>
      <c r="W24">
        <f>IF($M24=W$6,1,VLOOKUP($M24+1,TD_VCP!$B$3:$T$71,W$7,FALSE))</f>
        <v>0.70000000000000007</v>
      </c>
      <c r="Y24" s="2">
        <v>14</v>
      </c>
      <c r="Z24" s="24">
        <f t="shared" si="2"/>
        <v>0.58425748079255968</v>
      </c>
      <c r="AA24" s="24">
        <f t="shared" si="0"/>
        <v>1.6508878326569965</v>
      </c>
      <c r="AB24" s="24">
        <f t="shared" si="0"/>
        <v>1.3571651899270814</v>
      </c>
      <c r="AC24" s="24">
        <f t="shared" si="0"/>
        <v>1.7116404289065348</v>
      </c>
      <c r="AD24" s="24">
        <f t="shared" si="0"/>
        <v>1.3015551502997922</v>
      </c>
      <c r="AE24" s="33">
        <f t="shared" si="0"/>
        <v>1.5</v>
      </c>
      <c r="AF24" s="24">
        <f t="shared" si="0"/>
        <v>1.05</v>
      </c>
      <c r="AG24" s="24">
        <f t="shared" si="0"/>
        <v>0.42</v>
      </c>
      <c r="AH24" s="24">
        <f t="shared" si="0"/>
        <v>1.1200000000000001</v>
      </c>
      <c r="AI24" s="24">
        <f t="shared" si="0"/>
        <v>1.1900000000000002</v>
      </c>
      <c r="AK24" s="39">
        <f t="shared" si="3"/>
        <v>-0.87634251920744022</v>
      </c>
      <c r="AL24" s="39">
        <f t="shared" si="1"/>
        <v>-6.1212167343003498E-2</v>
      </c>
      <c r="AM24" s="39">
        <f t="shared" si="1"/>
        <v>6.5189927081377164E-5</v>
      </c>
      <c r="AN24" s="39">
        <f t="shared" si="1"/>
        <v>-5.9571093465216052E-5</v>
      </c>
      <c r="AO24" s="39">
        <f t="shared" si="1"/>
        <v>5.5150299792083857E-5</v>
      </c>
      <c r="AP24" s="39">
        <f t="shared" si="1"/>
        <v>0</v>
      </c>
      <c r="AQ24" s="37">
        <f t="shared" si="1"/>
        <v>0</v>
      </c>
      <c r="AR24" s="37">
        <f t="shared" si="1"/>
        <v>0.27999999999999997</v>
      </c>
      <c r="AS24" s="37">
        <f t="shared" si="1"/>
        <v>0</v>
      </c>
      <c r="AT24" s="37">
        <f t="shared" si="1"/>
        <v>0</v>
      </c>
      <c r="AV24" s="34"/>
    </row>
    <row r="25" spans="1:48" x14ac:dyDescent="0.25">
      <c r="A25" s="2">
        <v>15</v>
      </c>
      <c r="B25">
        <v>1.4958</v>
      </c>
      <c r="C25">
        <v>1.7745</v>
      </c>
      <c r="D25">
        <v>1.3839999999999999</v>
      </c>
      <c r="E25" s="18">
        <v>1.7822</v>
      </c>
      <c r="F25" s="1">
        <v>1.3273999999999999</v>
      </c>
      <c r="G25" s="1">
        <v>1.5521</v>
      </c>
      <c r="H25" s="19">
        <v>1.5</v>
      </c>
      <c r="I25" s="1">
        <v>0.42</v>
      </c>
      <c r="J25" s="1">
        <v>1.1200000000000001</v>
      </c>
      <c r="K25" s="1">
        <v>1.19</v>
      </c>
      <c r="M25" s="2">
        <v>15</v>
      </c>
      <c r="N25" s="32">
        <v>1.1966007885159726</v>
      </c>
      <c r="O25" s="32">
        <v>1.2674558512506633</v>
      </c>
      <c r="P25" s="32">
        <v>1.1071651899270816</v>
      </c>
      <c r="Q25" s="32">
        <v>1.1881248256946977</v>
      </c>
      <c r="R25" s="32">
        <v>1.0618661803597504</v>
      </c>
      <c r="S25" s="32">
        <v>1.0346982019032263</v>
      </c>
      <c r="T25" s="20">
        <f>IF($M25=T$6,1,VLOOKUP($M25+1,TD_VCP!$B$3:$T$71,T$7,FALSE))</f>
        <v>1</v>
      </c>
      <c r="U25">
        <f>IF($M25=U$6,1,VLOOKUP($M25+1,TD_VCP!$B$3:$T$71,U$7,FALSE))</f>
        <v>0.3</v>
      </c>
      <c r="V25">
        <f>IF($M25=V$6,1,VLOOKUP($M25+1,TD_VCP!$B$3:$T$71,V$7,FALSE))</f>
        <v>0.70000000000000007</v>
      </c>
      <c r="W25">
        <f>IF($M25=W$6,1,VLOOKUP($M25+1,TD_VCP!$B$3:$T$71,W$7,FALSE))</f>
        <v>0.70000000000000007</v>
      </c>
      <c r="Y25" s="2">
        <v>15</v>
      </c>
      <c r="Z25" s="24">
        <f t="shared" si="2"/>
        <v>0.59830039425798631</v>
      </c>
      <c r="AA25" s="24">
        <f t="shared" si="0"/>
        <v>1.7110653991883955</v>
      </c>
      <c r="AB25" s="24">
        <f t="shared" si="0"/>
        <v>1.3839564874088519</v>
      </c>
      <c r="AC25" s="24">
        <f t="shared" si="0"/>
        <v>1.7821872385420465</v>
      </c>
      <c r="AD25" s="24">
        <f t="shared" si="0"/>
        <v>1.3273327254496881</v>
      </c>
      <c r="AE25" s="24">
        <f t="shared" si="0"/>
        <v>1.5520473028548394</v>
      </c>
      <c r="AF25" s="33">
        <f t="shared" si="0"/>
        <v>1.5</v>
      </c>
      <c r="AG25" s="24">
        <f t="shared" si="0"/>
        <v>0.42</v>
      </c>
      <c r="AH25" s="24">
        <f t="shared" si="0"/>
        <v>1.1200000000000001</v>
      </c>
      <c r="AI25" s="24">
        <f t="shared" si="0"/>
        <v>1.1900000000000002</v>
      </c>
      <c r="AK25" s="39">
        <f t="shared" si="3"/>
        <v>-0.89749960574201371</v>
      </c>
      <c r="AL25" s="39">
        <f t="shared" si="1"/>
        <v>-6.3434600811604458E-2</v>
      </c>
      <c r="AM25" s="39">
        <f t="shared" si="1"/>
        <v>-4.3512591147987223E-5</v>
      </c>
      <c r="AN25" s="39">
        <f t="shared" si="1"/>
        <v>-1.2761457953480715E-5</v>
      </c>
      <c r="AO25" s="39">
        <f t="shared" si="1"/>
        <v>-6.7274550311857695E-5</v>
      </c>
      <c r="AP25" s="39">
        <f t="shared" si="1"/>
        <v>-5.2697145160651715E-5</v>
      </c>
      <c r="AQ25" s="39">
        <f t="shared" si="1"/>
        <v>0</v>
      </c>
      <c r="AR25" s="37">
        <f t="shared" si="1"/>
        <v>0</v>
      </c>
      <c r="AS25" s="37">
        <f t="shared" si="1"/>
        <v>0</v>
      </c>
      <c r="AT25" s="37">
        <f t="shared" si="1"/>
        <v>0</v>
      </c>
      <c r="AV25" s="34"/>
    </row>
    <row r="26" spans="1:48" x14ac:dyDescent="0.25">
      <c r="A26" s="2">
        <v>16</v>
      </c>
      <c r="B26">
        <v>1.5308999999999999</v>
      </c>
      <c r="C26">
        <v>1.8368</v>
      </c>
      <c r="D26">
        <v>1.4108000000000001</v>
      </c>
      <c r="E26">
        <v>1.8528</v>
      </c>
      <c r="F26">
        <v>1.3531</v>
      </c>
      <c r="G26" s="1">
        <v>1.6041000000000001</v>
      </c>
      <c r="H26" s="1">
        <v>1.5456000000000001</v>
      </c>
      <c r="I26" s="19">
        <v>1.4</v>
      </c>
      <c r="J26" s="1">
        <v>1.1200000000000001</v>
      </c>
      <c r="K26" s="1">
        <v>1.19</v>
      </c>
      <c r="M26" s="2">
        <v>16</v>
      </c>
      <c r="N26" s="32">
        <v>1.2246866154468259</v>
      </c>
      <c r="O26" s="32">
        <v>1.3120318264591073</v>
      </c>
      <c r="P26" s="32">
        <v>1.128598227912498</v>
      </c>
      <c r="Q26" s="32">
        <v>1.2351560321183719</v>
      </c>
      <c r="R26" s="32">
        <v>1.0824882404796672</v>
      </c>
      <c r="S26" s="32">
        <v>1.0693964038064527</v>
      </c>
      <c r="T26" s="32">
        <v>1.0304315007801801</v>
      </c>
      <c r="U26" s="20">
        <f>IF($M26=U$6,1,VLOOKUP($M26+1,TD_VCP!$B$3:$T$71,U$7,FALSE))</f>
        <v>1</v>
      </c>
      <c r="V26">
        <f>IF($M26=V$6,1,VLOOKUP($M26+1,TD_VCP!$B$3:$T$71,V$7,FALSE))</f>
        <v>0.70000000000000007</v>
      </c>
      <c r="W26">
        <f>IF($M26=W$6,1,VLOOKUP($M26+1,TD_VCP!$B$3:$T$71,W$7,FALSE))</f>
        <v>0.70000000000000007</v>
      </c>
      <c r="Y26" s="2">
        <v>16</v>
      </c>
      <c r="Z26" s="24">
        <f t="shared" si="2"/>
        <v>0.61234330772341294</v>
      </c>
      <c r="AA26" s="24">
        <f t="shared" si="0"/>
        <v>1.771242965719795</v>
      </c>
      <c r="AB26" s="24">
        <f t="shared" si="0"/>
        <v>1.4107477848906225</v>
      </c>
      <c r="AC26" s="24">
        <f t="shared" si="0"/>
        <v>1.8527340481775578</v>
      </c>
      <c r="AD26" s="24">
        <f t="shared" si="0"/>
        <v>1.3531103005995839</v>
      </c>
      <c r="AE26" s="24">
        <f t="shared" si="0"/>
        <v>1.6040946057096792</v>
      </c>
      <c r="AF26" s="24">
        <f t="shared" si="0"/>
        <v>1.5456472511702701</v>
      </c>
      <c r="AG26" s="33">
        <f t="shared" si="0"/>
        <v>1.4</v>
      </c>
      <c r="AH26" s="24">
        <f t="shared" si="0"/>
        <v>1.1200000000000001</v>
      </c>
      <c r="AI26" s="24">
        <f t="shared" si="0"/>
        <v>1.1900000000000002</v>
      </c>
      <c r="AK26" s="39">
        <f t="shared" si="3"/>
        <v>-0.91855669227658698</v>
      </c>
      <c r="AL26" s="39">
        <f t="shared" si="1"/>
        <v>-6.5557034280204984E-2</v>
      </c>
      <c r="AM26" s="39">
        <f t="shared" si="1"/>
        <v>-5.2215109377584668E-5</v>
      </c>
      <c r="AN26" s="39">
        <f t="shared" si="1"/>
        <v>-6.5951822442178454E-5</v>
      </c>
      <c r="AO26" s="39">
        <f t="shared" si="1"/>
        <v>1.0300599583956682E-5</v>
      </c>
      <c r="AP26" s="39">
        <f t="shared" si="1"/>
        <v>-5.3942903208703541E-6</v>
      </c>
      <c r="AQ26" s="39">
        <f t="shared" si="1"/>
        <v>4.7251170270046217E-5</v>
      </c>
      <c r="AR26" s="39">
        <f t="shared" si="1"/>
        <v>0</v>
      </c>
      <c r="AS26" s="37">
        <f t="shared" si="1"/>
        <v>0</v>
      </c>
      <c r="AT26" s="37">
        <f t="shared" si="1"/>
        <v>0</v>
      </c>
      <c r="AV26" s="34"/>
    </row>
    <row r="27" spans="1:48" x14ac:dyDescent="0.25">
      <c r="A27" s="2">
        <v>17</v>
      </c>
      <c r="B27">
        <v>1.5660000000000001</v>
      </c>
      <c r="C27">
        <v>1.8992</v>
      </c>
      <c r="D27">
        <v>1.4375</v>
      </c>
      <c r="E27">
        <v>1.9233</v>
      </c>
      <c r="F27">
        <v>1.3789</v>
      </c>
      <c r="G27">
        <v>1.6561999999999999</v>
      </c>
      <c r="H27">
        <v>1.5913999999999999</v>
      </c>
      <c r="I27">
        <v>1.4293</v>
      </c>
      <c r="J27">
        <v>1.1200000000000001</v>
      </c>
      <c r="K27">
        <v>1.19</v>
      </c>
      <c r="M27" s="2">
        <v>17</v>
      </c>
      <c r="N27" s="32">
        <v>1.2527724423776792</v>
      </c>
      <c r="O27" s="32">
        <v>1.3566078016675511</v>
      </c>
      <c r="P27" s="32">
        <v>1.1500312658979142</v>
      </c>
      <c r="Q27" s="32">
        <v>1.2821872385420463</v>
      </c>
      <c r="R27" s="32">
        <v>1.1031103005995841</v>
      </c>
      <c r="S27" s="32">
        <v>1.104094605709679</v>
      </c>
      <c r="T27" s="32">
        <v>1.0608630015603602</v>
      </c>
      <c r="U27" s="32">
        <v>1.0208790161121175</v>
      </c>
      <c r="V27">
        <f>IF($M27=V$6,1,VLOOKUP($M27+1,TD_VCP!$B$3:$T$71,V$7,FALSE))</f>
        <v>0.70000000000000007</v>
      </c>
      <c r="W27">
        <f>IF($M27=W$6,1,VLOOKUP($M27+1,TD_VCP!$B$3:$T$71,W$7,FALSE))</f>
        <v>0.70000000000000007</v>
      </c>
      <c r="Y27" s="2">
        <v>17</v>
      </c>
      <c r="Z27" s="24">
        <f t="shared" si="2"/>
        <v>0.62638622118883958</v>
      </c>
      <c r="AA27" s="24">
        <f t="shared" ref="AA27:AA37" si="4">+O27*AA$5</f>
        <v>1.8314205322511941</v>
      </c>
      <c r="AB27" s="24">
        <f t="shared" ref="AB27:AB52" si="5">+P27*AB$5</f>
        <v>1.4375390823723926</v>
      </c>
      <c r="AC27" s="24">
        <f t="shared" ref="AC27:AC54" si="6">+Q27*AC$5</f>
        <v>1.9232808578130696</v>
      </c>
      <c r="AD27" s="24">
        <f t="shared" ref="AD27:AD45" si="7">+R27*AD$5</f>
        <v>1.3788878757494802</v>
      </c>
      <c r="AE27" s="24">
        <f t="shared" ref="AE27:AE41" si="8">+S27*AE$5</f>
        <v>1.6561419085645186</v>
      </c>
      <c r="AF27" s="24">
        <f t="shared" ref="AF27:AF48" si="9">+T27*AF$5</f>
        <v>1.5912945023405403</v>
      </c>
      <c r="AG27" s="24">
        <f t="shared" ref="AG27:AG45" si="10">+U27*AG$5</f>
        <v>1.4292306225569644</v>
      </c>
      <c r="AH27" s="24">
        <f t="shared" ref="AH27:AH37" si="11">+V27*AH$5</f>
        <v>1.1200000000000001</v>
      </c>
      <c r="AI27" s="24">
        <f t="shared" ref="AI27:AI57" si="12">+W27*AI$5</f>
        <v>1.1900000000000002</v>
      </c>
      <c r="AK27" s="39">
        <f t="shared" si="3"/>
        <v>-0.93961377881116048</v>
      </c>
      <c r="AL27" s="39">
        <f t="shared" ref="AL27:AL62" si="13">+AA27-C27</f>
        <v>-6.7779467748805944E-2</v>
      </c>
      <c r="AM27" s="39">
        <f t="shared" ref="AM27:AM62" si="14">+AB27-D27</f>
        <v>3.908237239258483E-5</v>
      </c>
      <c r="AN27" s="39">
        <f t="shared" ref="AN27:AN62" si="15">+AC27-E27</f>
        <v>-1.9142186930443117E-5</v>
      </c>
      <c r="AO27" s="39">
        <f t="shared" ref="AO27:AO62" si="16">+AD27-F27</f>
        <v>-1.2124250519773838E-5</v>
      </c>
      <c r="AP27" s="39">
        <f t="shared" ref="AP27:AP62" si="17">+AE27-G27</f>
        <v>-5.8091435481300024E-5</v>
      </c>
      <c r="AQ27" s="39">
        <f t="shared" ref="AQ27:AT62" si="18">+AF27-H27</f>
        <v>-1.054976594596635E-4</v>
      </c>
      <c r="AR27" s="39">
        <f t="shared" si="18"/>
        <v>-6.9377443035589792E-5</v>
      </c>
      <c r="AS27" s="37">
        <f t="shared" si="18"/>
        <v>0</v>
      </c>
      <c r="AT27" s="37">
        <f t="shared" si="18"/>
        <v>0</v>
      </c>
      <c r="AV27" s="34"/>
    </row>
    <row r="28" spans="1:48" x14ac:dyDescent="0.25">
      <c r="A28" s="2">
        <v>18</v>
      </c>
      <c r="B28">
        <v>1.6011</v>
      </c>
      <c r="C28">
        <v>1.9617</v>
      </c>
      <c r="D28">
        <v>1.4643999999999999</v>
      </c>
      <c r="E28">
        <v>1.9938</v>
      </c>
      <c r="F28">
        <v>1.4046000000000001</v>
      </c>
      <c r="G28">
        <v>1.7081999999999999</v>
      </c>
      <c r="H28">
        <v>1.637</v>
      </c>
      <c r="I28">
        <v>1.4584999999999999</v>
      </c>
      <c r="J28" s="20">
        <v>1.6</v>
      </c>
      <c r="K28">
        <v>1.19</v>
      </c>
      <c r="M28" s="2">
        <v>18</v>
      </c>
      <c r="N28" s="32">
        <v>1.2808582693085322</v>
      </c>
      <c r="O28" s="32">
        <v>1.4011837768759952</v>
      </c>
      <c r="P28" s="32">
        <v>1.1714643038833306</v>
      </c>
      <c r="Q28" s="32">
        <v>1.3292184449657207</v>
      </c>
      <c r="R28" s="32">
        <v>1.1237323607195009</v>
      </c>
      <c r="S28" s="32">
        <v>1.1387928076129052</v>
      </c>
      <c r="T28" s="32">
        <v>1.0912945023405405</v>
      </c>
      <c r="U28" s="32">
        <v>1.0417580322242348</v>
      </c>
      <c r="V28" s="20">
        <f>IF($M28=V$6,1,VLOOKUP($M28+1,TD_VCP!$B$3:$T$71,V$7,FALSE))</f>
        <v>1</v>
      </c>
      <c r="W28">
        <f>IF($M28=W$6,1,VLOOKUP($M28+1,TD_VCP!$B$3:$T$71,W$7,FALSE))</f>
        <v>0.70000000000000007</v>
      </c>
      <c r="Y28" s="2">
        <v>18</v>
      </c>
      <c r="Z28" s="24">
        <f t="shared" si="2"/>
        <v>0.6404291346542661</v>
      </c>
      <c r="AA28" s="24">
        <f t="shared" si="4"/>
        <v>1.8915980987825936</v>
      </c>
      <c r="AB28" s="24">
        <f t="shared" si="5"/>
        <v>1.4643303798541631</v>
      </c>
      <c r="AC28" s="24">
        <f t="shared" si="6"/>
        <v>1.9938276674485811</v>
      </c>
      <c r="AD28" s="24">
        <f t="shared" si="7"/>
        <v>1.4046654508993761</v>
      </c>
      <c r="AE28" s="24">
        <f t="shared" si="8"/>
        <v>1.708189211419358</v>
      </c>
      <c r="AF28" s="24">
        <f t="shared" si="9"/>
        <v>1.6369417535108108</v>
      </c>
      <c r="AG28" s="24">
        <f t="shared" si="10"/>
        <v>1.4584612451139287</v>
      </c>
      <c r="AH28" s="33">
        <f t="shared" si="11"/>
        <v>1.6</v>
      </c>
      <c r="AI28" s="24">
        <f t="shared" si="12"/>
        <v>1.1900000000000002</v>
      </c>
      <c r="AK28" s="39">
        <f t="shared" si="3"/>
        <v>-0.96067086534573387</v>
      </c>
      <c r="AL28" s="39">
        <f t="shared" si="13"/>
        <v>-7.0101901217406448E-2</v>
      </c>
      <c r="AM28" s="39">
        <f t="shared" si="14"/>
        <v>-6.9620145836779557E-5</v>
      </c>
      <c r="AN28" s="39">
        <f t="shared" si="15"/>
        <v>2.7667448581070175E-5</v>
      </c>
      <c r="AO28" s="39">
        <f t="shared" si="16"/>
        <v>6.5450899376040539E-5</v>
      </c>
      <c r="AP28" s="39">
        <f t="shared" si="17"/>
        <v>-1.0788580641962753E-5</v>
      </c>
      <c r="AQ28" s="39">
        <f t="shared" si="18"/>
        <v>-5.824648918917319E-5</v>
      </c>
      <c r="AR28" s="39">
        <f t="shared" si="18"/>
        <v>-3.8754886071190597E-5</v>
      </c>
      <c r="AS28" s="39">
        <f t="shared" si="18"/>
        <v>0</v>
      </c>
      <c r="AT28" s="37">
        <f t="shared" si="18"/>
        <v>0</v>
      </c>
      <c r="AV28" s="34"/>
    </row>
    <row r="29" spans="1:48" x14ac:dyDescent="0.25">
      <c r="A29" s="2">
        <v>19</v>
      </c>
      <c r="B29">
        <v>1.6361000000000001</v>
      </c>
      <c r="C29">
        <v>2.0240999999999998</v>
      </c>
      <c r="D29">
        <v>1.4911000000000001</v>
      </c>
      <c r="E29">
        <v>2.0644999999999998</v>
      </c>
      <c r="F29">
        <v>1.4305000000000001</v>
      </c>
      <c r="G29">
        <v>1.7603</v>
      </c>
      <c r="H29">
        <v>1.6826000000000001</v>
      </c>
      <c r="I29">
        <v>1.4876</v>
      </c>
      <c r="J29">
        <v>1.6549</v>
      </c>
      <c r="K29">
        <v>1.19</v>
      </c>
      <c r="M29" s="2">
        <v>19</v>
      </c>
      <c r="N29" s="32">
        <v>1.3089440962393855</v>
      </c>
      <c r="O29" s="32">
        <v>1.445759752084439</v>
      </c>
      <c r="P29" s="32">
        <v>1.1928973418687467</v>
      </c>
      <c r="Q29" s="32">
        <v>1.3762496513893951</v>
      </c>
      <c r="R29" s="32">
        <v>1.1443544208394179</v>
      </c>
      <c r="S29" s="32">
        <v>1.1734910095161317</v>
      </c>
      <c r="T29" s="32">
        <v>1.1217260031207206</v>
      </c>
      <c r="U29" s="32">
        <v>1.0626370483363523</v>
      </c>
      <c r="V29" s="32">
        <v>1.0342542994079504</v>
      </c>
      <c r="W29">
        <f>IF($M29=W$6,1,VLOOKUP($M29+1,TD_VCP!$B$3:$T$71,W$7,FALSE))</f>
        <v>0.70000000000000007</v>
      </c>
      <c r="Y29" s="2">
        <v>19</v>
      </c>
      <c r="Z29" s="24">
        <f t="shared" si="2"/>
        <v>0.65447204811969273</v>
      </c>
      <c r="AA29" s="24">
        <f t="shared" si="4"/>
        <v>1.9517756653139928</v>
      </c>
      <c r="AB29" s="24">
        <f t="shared" si="5"/>
        <v>1.4911216773359335</v>
      </c>
      <c r="AC29" s="24">
        <f t="shared" si="6"/>
        <v>2.0643744770840926</v>
      </c>
      <c r="AD29" s="24">
        <f t="shared" si="7"/>
        <v>1.4304430260492724</v>
      </c>
      <c r="AE29" s="24">
        <f t="shared" si="8"/>
        <v>1.7602365142741976</v>
      </c>
      <c r="AF29" s="24">
        <f t="shared" si="9"/>
        <v>1.682589004681081</v>
      </c>
      <c r="AG29" s="24">
        <f t="shared" si="10"/>
        <v>1.4876918676708932</v>
      </c>
      <c r="AH29" s="24">
        <f t="shared" si="11"/>
        <v>1.6548068790527208</v>
      </c>
      <c r="AI29" s="24">
        <f t="shared" si="12"/>
        <v>1.1900000000000002</v>
      </c>
      <c r="AK29" s="39">
        <f t="shared" si="3"/>
        <v>-0.98162795188030738</v>
      </c>
      <c r="AL29" s="39">
        <f t="shared" si="13"/>
        <v>-7.2324334686006964E-2</v>
      </c>
      <c r="AM29" s="39">
        <f t="shared" si="14"/>
        <v>2.1677335933389941E-5</v>
      </c>
      <c r="AN29" s="39">
        <f t="shared" si="15"/>
        <v>-1.2552291590717246E-4</v>
      </c>
      <c r="AO29" s="39">
        <f t="shared" si="16"/>
        <v>-5.6973950727678968E-5</v>
      </c>
      <c r="AP29" s="39">
        <f t="shared" si="17"/>
        <v>-6.3485725802392423E-5</v>
      </c>
      <c r="AQ29" s="39">
        <f t="shared" si="18"/>
        <v>-1.0995318919126973E-5</v>
      </c>
      <c r="AR29" s="39">
        <f t="shared" si="18"/>
        <v>9.1867670893197584E-5</v>
      </c>
      <c r="AS29" s="39">
        <f t="shared" si="18"/>
        <v>-9.3120947279201616E-5</v>
      </c>
      <c r="AT29" s="37">
        <f t="shared" si="18"/>
        <v>0</v>
      </c>
      <c r="AV29" s="34"/>
    </row>
    <row r="30" spans="1:48" x14ac:dyDescent="0.25">
      <c r="A30" s="2">
        <v>20</v>
      </c>
      <c r="B30">
        <v>1.6713</v>
      </c>
      <c r="C30">
        <v>2.0863999999999998</v>
      </c>
      <c r="D30">
        <v>1.5179</v>
      </c>
      <c r="E30">
        <v>2.1349999999999998</v>
      </c>
      <c r="F30">
        <v>1.4562999999999999</v>
      </c>
      <c r="G30">
        <v>1.8123</v>
      </c>
      <c r="H30">
        <v>1.7282999999999999</v>
      </c>
      <c r="I30">
        <v>1.5168999999999999</v>
      </c>
      <c r="J30">
        <v>1.7096</v>
      </c>
      <c r="K30" s="20">
        <v>1.7</v>
      </c>
      <c r="M30" s="2">
        <f t="shared" ref="M30:M62" si="19">+M29+1</f>
        <v>20</v>
      </c>
      <c r="N30" s="32">
        <v>1.3370299231702387</v>
      </c>
      <c r="O30" s="32">
        <v>1.4903357272928828</v>
      </c>
      <c r="P30" s="32">
        <v>1.2143303798541631</v>
      </c>
      <c r="Q30" s="32">
        <v>1.4232808578130696</v>
      </c>
      <c r="R30" s="32">
        <v>1.1649764809593346</v>
      </c>
      <c r="S30" s="32">
        <v>1.208189211419358</v>
      </c>
      <c r="T30" s="32">
        <v>1.1521575039009007</v>
      </c>
      <c r="U30" s="32">
        <v>1.0835160644484698</v>
      </c>
      <c r="V30" s="32">
        <v>1.0685085988159007</v>
      </c>
      <c r="W30" s="20">
        <f>IF($M30=W$6,1,VLOOKUP($M30+1,TD_VCP!$B$3:$T$71,W$7,FALSE))</f>
        <v>1</v>
      </c>
      <c r="Y30" s="2">
        <f t="shared" ref="Y30:Y62" si="20">+Y29+1</f>
        <v>20</v>
      </c>
      <c r="Z30" s="24">
        <f t="shared" si="2"/>
        <v>0.66851496158511936</v>
      </c>
      <c r="AA30" s="24">
        <f t="shared" si="4"/>
        <v>2.0119532318453919</v>
      </c>
      <c r="AB30" s="24">
        <f t="shared" si="5"/>
        <v>1.5179129748177038</v>
      </c>
      <c r="AC30" s="24">
        <f t="shared" si="6"/>
        <v>2.1349212867196043</v>
      </c>
      <c r="AD30" s="24">
        <f t="shared" si="7"/>
        <v>1.4562206011991683</v>
      </c>
      <c r="AE30" s="24">
        <f t="shared" si="8"/>
        <v>1.812283817129037</v>
      </c>
      <c r="AF30" s="24">
        <f t="shared" si="9"/>
        <v>1.7282362558513511</v>
      </c>
      <c r="AG30" s="24">
        <f t="shared" si="10"/>
        <v>1.5169224902278577</v>
      </c>
      <c r="AH30" s="24">
        <f t="shared" si="11"/>
        <v>1.7096137581054411</v>
      </c>
      <c r="AI30" s="33">
        <f t="shared" si="12"/>
        <v>1.7</v>
      </c>
      <c r="AK30" s="39">
        <f t="shared" si="3"/>
        <v>-1.0027850384148806</v>
      </c>
      <c r="AL30" s="39">
        <f t="shared" si="13"/>
        <v>-7.4446768154607934E-2</v>
      </c>
      <c r="AM30" s="39">
        <f t="shared" si="14"/>
        <v>1.2974817703792496E-5</v>
      </c>
      <c r="AN30" s="39">
        <f t="shared" si="15"/>
        <v>-7.8713280395437124E-5</v>
      </c>
      <c r="AO30" s="39">
        <f t="shared" si="16"/>
        <v>-7.9398800831631533E-5</v>
      </c>
      <c r="AP30" s="39">
        <f t="shared" si="17"/>
        <v>-1.6182870963055151E-5</v>
      </c>
      <c r="AQ30" s="39">
        <f t="shared" si="18"/>
        <v>-6.3744148648847698E-5</v>
      </c>
      <c r="AR30" s="39">
        <f t="shared" si="18"/>
        <v>2.2490227857829836E-5</v>
      </c>
      <c r="AS30" s="39">
        <f t="shared" si="18"/>
        <v>1.3758105441130652E-5</v>
      </c>
      <c r="AT30" s="39">
        <f t="shared" si="18"/>
        <v>0</v>
      </c>
      <c r="AV30" s="34"/>
    </row>
    <row r="31" spans="1:48" x14ac:dyDescent="0.25">
      <c r="A31" s="2">
        <f>+A30+1</f>
        <v>21</v>
      </c>
      <c r="B31">
        <v>1.7063999999999999</v>
      </c>
      <c r="C31">
        <v>2.1488999999999998</v>
      </c>
      <c r="D31">
        <v>1.5448</v>
      </c>
      <c r="E31">
        <v>2.2054999999999998</v>
      </c>
      <c r="F31">
        <v>1.482</v>
      </c>
      <c r="G31">
        <v>1.8644000000000001</v>
      </c>
      <c r="H31">
        <v>1.7739</v>
      </c>
      <c r="I31">
        <v>1.5462</v>
      </c>
      <c r="J31">
        <v>1.7645</v>
      </c>
      <c r="K31">
        <v>1.7448999999999999</v>
      </c>
      <c r="M31" s="2">
        <f t="shared" si="19"/>
        <v>21</v>
      </c>
      <c r="N31" s="32">
        <v>1.365115750101092</v>
      </c>
      <c r="O31" s="32">
        <v>1.5349117025013266</v>
      </c>
      <c r="P31" s="32">
        <v>1.2357634178395793</v>
      </c>
      <c r="Q31" s="32">
        <v>1.470312064236744</v>
      </c>
      <c r="R31" s="32">
        <v>1.1855985410792513</v>
      </c>
      <c r="S31" s="32">
        <v>1.2428874133225842</v>
      </c>
      <c r="T31" s="32">
        <v>1.1825890046810807</v>
      </c>
      <c r="U31" s="32">
        <v>1.1043950805605873</v>
      </c>
      <c r="V31" s="32">
        <v>1.1027628982238511</v>
      </c>
      <c r="W31" s="32">
        <v>1.0264090983563481</v>
      </c>
      <c r="Y31" s="2">
        <f t="shared" si="20"/>
        <v>21</v>
      </c>
      <c r="Z31" s="24">
        <f t="shared" si="2"/>
        <v>0.68255787505054599</v>
      </c>
      <c r="AA31" s="24">
        <f t="shared" si="4"/>
        <v>2.0721307983767909</v>
      </c>
      <c r="AB31" s="24">
        <f t="shared" si="5"/>
        <v>1.5447042722994742</v>
      </c>
      <c r="AC31" s="24">
        <f t="shared" si="6"/>
        <v>2.2054680963551161</v>
      </c>
      <c r="AD31" s="24">
        <f t="shared" si="7"/>
        <v>1.4819981763490642</v>
      </c>
      <c r="AE31" s="24">
        <f t="shared" si="8"/>
        <v>1.8643311199838764</v>
      </c>
      <c r="AF31" s="24">
        <f t="shared" si="9"/>
        <v>1.7738835070216212</v>
      </c>
      <c r="AG31" s="24">
        <f t="shared" si="10"/>
        <v>1.5461531127848223</v>
      </c>
      <c r="AH31" s="24">
        <f t="shared" si="11"/>
        <v>1.7644206371581619</v>
      </c>
      <c r="AI31" s="24">
        <f t="shared" si="12"/>
        <v>1.7448954672057917</v>
      </c>
      <c r="AK31" s="39">
        <f t="shared" si="3"/>
        <v>-1.023842124949454</v>
      </c>
      <c r="AL31" s="39">
        <f t="shared" si="13"/>
        <v>-7.6769201623208883E-2</v>
      </c>
      <c r="AM31" s="39">
        <f t="shared" si="14"/>
        <v>-9.5727700525793935E-5</v>
      </c>
      <c r="AN31" s="39">
        <f t="shared" si="15"/>
        <v>-3.1903644883701787E-5</v>
      </c>
      <c r="AO31" s="39">
        <f t="shared" si="16"/>
        <v>-1.823650935817156E-6</v>
      </c>
      <c r="AP31" s="39">
        <f t="shared" si="17"/>
        <v>-6.8880016123706866E-5</v>
      </c>
      <c r="AQ31" s="39">
        <f t="shared" si="18"/>
        <v>-1.6492978378801482E-5</v>
      </c>
      <c r="AR31" s="39">
        <f t="shared" si="18"/>
        <v>-4.6887215177759956E-5</v>
      </c>
      <c r="AS31" s="39">
        <f t="shared" si="18"/>
        <v>-7.9362841838070963E-5</v>
      </c>
      <c r="AT31" s="39">
        <f t="shared" si="18"/>
        <v>-4.5327942082007411E-6</v>
      </c>
      <c r="AV31" s="34"/>
    </row>
    <row r="32" spans="1:48" x14ac:dyDescent="0.25">
      <c r="A32" s="2">
        <f t="shared" ref="A32:A62" si="21">+A31+1</f>
        <v>22</v>
      </c>
      <c r="B32">
        <v>1.7415</v>
      </c>
      <c r="C32">
        <v>2.2113</v>
      </c>
      <c r="D32">
        <v>1.5714999999999999</v>
      </c>
      <c r="E32">
        <v>2.2761</v>
      </c>
      <c r="F32">
        <v>1.5078</v>
      </c>
      <c r="G32">
        <v>1.9164000000000001</v>
      </c>
      <c r="H32">
        <v>1.8194999999999999</v>
      </c>
      <c r="I32">
        <v>1.5753999999999999</v>
      </c>
      <c r="J32">
        <v>1.8191999999999999</v>
      </c>
      <c r="K32">
        <v>1.7898000000000001</v>
      </c>
      <c r="L32" s="23"/>
      <c r="M32" s="2">
        <f t="shared" si="19"/>
        <v>22</v>
      </c>
      <c r="N32" s="32">
        <v>1.3932015770319452</v>
      </c>
      <c r="O32" s="32">
        <v>1.5794876777097706</v>
      </c>
      <c r="P32" s="32">
        <v>1.2571964558249957</v>
      </c>
      <c r="Q32" s="32">
        <v>1.5173432706604184</v>
      </c>
      <c r="R32" s="32">
        <v>1.2062206011991683</v>
      </c>
      <c r="S32" s="32">
        <v>1.2775856152258105</v>
      </c>
      <c r="T32" s="32">
        <v>1.2130205054612608</v>
      </c>
      <c r="U32" s="32">
        <v>1.1252740966727046</v>
      </c>
      <c r="V32" s="32">
        <v>1.1370171976318015</v>
      </c>
      <c r="W32" s="32">
        <v>1.0528181967126964</v>
      </c>
      <c r="Y32" s="2">
        <f t="shared" si="20"/>
        <v>22</v>
      </c>
      <c r="Z32" s="24">
        <f t="shared" si="2"/>
        <v>0.69660078851597262</v>
      </c>
      <c r="AA32" s="24">
        <f t="shared" si="4"/>
        <v>2.1323083649081904</v>
      </c>
      <c r="AB32" s="24">
        <f t="shared" si="5"/>
        <v>1.5714955697812447</v>
      </c>
      <c r="AC32" s="24">
        <f t="shared" si="6"/>
        <v>2.2760149059906274</v>
      </c>
      <c r="AD32" s="24">
        <f t="shared" si="7"/>
        <v>1.5077757514989605</v>
      </c>
      <c r="AE32" s="24">
        <f t="shared" si="8"/>
        <v>1.9163784228387157</v>
      </c>
      <c r="AF32" s="24">
        <f t="shared" si="9"/>
        <v>1.8195307581918914</v>
      </c>
      <c r="AG32" s="24">
        <f t="shared" si="10"/>
        <v>1.5753837353417863</v>
      </c>
      <c r="AH32" s="24">
        <f t="shared" si="11"/>
        <v>1.8192275162108826</v>
      </c>
      <c r="AI32" s="24">
        <f t="shared" si="12"/>
        <v>1.7897909344115839</v>
      </c>
      <c r="AK32" s="39">
        <f t="shared" si="3"/>
        <v>-1.0448992114840274</v>
      </c>
      <c r="AL32" s="39">
        <f t="shared" si="13"/>
        <v>-7.899163509180962E-2</v>
      </c>
      <c r="AM32" s="39">
        <f t="shared" si="14"/>
        <v>-4.4302187551803485E-6</v>
      </c>
      <c r="AN32" s="39">
        <f t="shared" si="15"/>
        <v>-8.5094009372621571E-5</v>
      </c>
      <c r="AO32" s="39">
        <f t="shared" si="16"/>
        <v>-2.4248501039547676E-5</v>
      </c>
      <c r="AP32" s="39">
        <f t="shared" si="17"/>
        <v>-2.1577161284369595E-5</v>
      </c>
      <c r="AQ32" s="39">
        <f t="shared" si="18"/>
        <v>3.075819189146678E-5</v>
      </c>
      <c r="AR32" s="39">
        <f t="shared" si="18"/>
        <v>-1.6264658213582806E-5</v>
      </c>
      <c r="AS32" s="39">
        <f t="shared" si="18"/>
        <v>2.7516210882705394E-5</v>
      </c>
      <c r="AT32" s="39">
        <f t="shared" si="18"/>
        <v>-9.0655884161794376E-6</v>
      </c>
      <c r="AV32" s="34"/>
    </row>
    <row r="33" spans="1:48" x14ac:dyDescent="0.25">
      <c r="A33" s="2">
        <f t="shared" si="21"/>
        <v>23</v>
      </c>
      <c r="B33">
        <v>1.7766</v>
      </c>
      <c r="C33">
        <v>2.2736999999999998</v>
      </c>
      <c r="D33">
        <v>1.5983000000000001</v>
      </c>
      <c r="E33">
        <v>2.3466</v>
      </c>
      <c r="F33">
        <v>1.5335000000000001</v>
      </c>
      <c r="G33">
        <v>1.9684999999999999</v>
      </c>
      <c r="H33">
        <v>1.8653</v>
      </c>
      <c r="I33">
        <v>1.6047</v>
      </c>
      <c r="J33">
        <v>1.8741000000000001</v>
      </c>
      <c r="K33">
        <v>1.8346</v>
      </c>
      <c r="L33" s="23"/>
      <c r="M33" s="2">
        <f t="shared" si="19"/>
        <v>23</v>
      </c>
      <c r="N33" s="32">
        <v>1.4212874039627983</v>
      </c>
      <c r="O33" s="32">
        <v>1.6240636529182146</v>
      </c>
      <c r="P33" s="32">
        <v>1.2786294938104121</v>
      </c>
      <c r="Q33" s="32">
        <v>1.5643744770840926</v>
      </c>
      <c r="R33" s="32">
        <v>1.226842661319085</v>
      </c>
      <c r="S33" s="32">
        <v>1.312283817129037</v>
      </c>
      <c r="T33" s="32">
        <v>1.2434520062414411</v>
      </c>
      <c r="U33" s="32">
        <v>1.1461531127848221</v>
      </c>
      <c r="V33" s="32">
        <v>1.1712714970397518</v>
      </c>
      <c r="W33" s="32">
        <v>1.0792272950690445</v>
      </c>
      <c r="Y33" s="2">
        <f t="shared" si="20"/>
        <v>23</v>
      </c>
      <c r="Z33" s="24">
        <f t="shared" si="2"/>
        <v>0.71064370198139915</v>
      </c>
      <c r="AA33" s="24">
        <f t="shared" si="4"/>
        <v>2.1924859314395899</v>
      </c>
      <c r="AB33" s="24">
        <f t="shared" si="5"/>
        <v>1.5982868672630151</v>
      </c>
      <c r="AC33" s="24">
        <f t="shared" si="6"/>
        <v>2.3465617156261391</v>
      </c>
      <c r="AD33" s="24">
        <f t="shared" si="7"/>
        <v>1.5335533266488564</v>
      </c>
      <c r="AE33" s="24">
        <f t="shared" si="8"/>
        <v>1.9684257256935553</v>
      </c>
      <c r="AF33" s="24">
        <f t="shared" si="9"/>
        <v>1.8651780093621617</v>
      </c>
      <c r="AG33" s="24">
        <f t="shared" si="10"/>
        <v>1.6046143578987508</v>
      </c>
      <c r="AH33" s="24">
        <f t="shared" si="11"/>
        <v>1.8740343952636029</v>
      </c>
      <c r="AI33" s="24">
        <f t="shared" si="12"/>
        <v>1.8346864016173756</v>
      </c>
      <c r="AK33" s="39">
        <f t="shared" si="3"/>
        <v>-1.0659562980186008</v>
      </c>
      <c r="AL33" s="39">
        <f t="shared" si="13"/>
        <v>-8.1214068560409913E-2</v>
      </c>
      <c r="AM33" s="39">
        <f t="shared" si="14"/>
        <v>-1.3132736984999838E-5</v>
      </c>
      <c r="AN33" s="39">
        <f t="shared" si="15"/>
        <v>-3.8284373860886234E-5</v>
      </c>
      <c r="AO33" s="39">
        <f t="shared" si="16"/>
        <v>5.3326648856266701E-5</v>
      </c>
      <c r="AP33" s="39">
        <f t="shared" si="17"/>
        <v>-7.4274306444577221E-5</v>
      </c>
      <c r="AQ33" s="39">
        <f t="shared" si="18"/>
        <v>-1.2199063783824293E-4</v>
      </c>
      <c r="AR33" s="39">
        <f t="shared" si="18"/>
        <v>-8.5642101249172597E-5</v>
      </c>
      <c r="AS33" s="39">
        <f t="shared" si="18"/>
        <v>-6.5604736397162355E-5</v>
      </c>
      <c r="AT33" s="39">
        <f t="shared" si="18"/>
        <v>8.6401617375608808E-5</v>
      </c>
      <c r="AV33" s="34"/>
    </row>
    <row r="34" spans="1:48" x14ac:dyDescent="0.25">
      <c r="A34" s="2">
        <f t="shared" si="21"/>
        <v>24</v>
      </c>
      <c r="B34">
        <v>1.8118000000000001</v>
      </c>
      <c r="C34">
        <v>2.3359999999999999</v>
      </c>
      <c r="D34">
        <v>1.6251</v>
      </c>
      <c r="E34">
        <v>2.4171</v>
      </c>
      <c r="F34">
        <v>1.5593999999999999</v>
      </c>
      <c r="G34">
        <v>2.0205000000000002</v>
      </c>
      <c r="H34">
        <v>1.9109</v>
      </c>
      <c r="I34">
        <v>1.6337999999999999</v>
      </c>
      <c r="J34">
        <v>1.9288000000000001</v>
      </c>
      <c r="K34">
        <v>1.8794999999999999</v>
      </c>
      <c r="L34" s="23"/>
      <c r="M34" s="2">
        <f t="shared" si="19"/>
        <v>24</v>
      </c>
      <c r="N34" s="32">
        <v>1.4493732308936518</v>
      </c>
      <c r="O34" s="32">
        <v>1.6686396281266584</v>
      </c>
      <c r="P34" s="32">
        <v>1.3000625317958283</v>
      </c>
      <c r="Q34" s="32">
        <v>1.6114056835077673</v>
      </c>
      <c r="R34" s="32">
        <v>1.2474647214390018</v>
      </c>
      <c r="S34" s="32">
        <v>1.3469820190322632</v>
      </c>
      <c r="T34" s="32">
        <v>1.2738835070216212</v>
      </c>
      <c r="U34" s="32">
        <v>1.1670321288969396</v>
      </c>
      <c r="V34" s="32">
        <v>1.2055257964477022</v>
      </c>
      <c r="W34" s="32">
        <v>1.1056363934253928</v>
      </c>
      <c r="Y34" s="2">
        <f t="shared" si="20"/>
        <v>24</v>
      </c>
      <c r="Z34" s="24">
        <f t="shared" si="2"/>
        <v>0.72468661544682589</v>
      </c>
      <c r="AA34" s="24">
        <f t="shared" si="4"/>
        <v>2.252663497970989</v>
      </c>
      <c r="AB34" s="24">
        <f t="shared" si="5"/>
        <v>1.6250781647447854</v>
      </c>
      <c r="AC34" s="24">
        <f t="shared" si="6"/>
        <v>2.4171085252616509</v>
      </c>
      <c r="AD34" s="24">
        <f t="shared" si="7"/>
        <v>1.5593309017987522</v>
      </c>
      <c r="AE34" s="24">
        <f t="shared" si="8"/>
        <v>2.0204730285483947</v>
      </c>
      <c r="AF34" s="24">
        <f t="shared" si="9"/>
        <v>1.9108252605324318</v>
      </c>
      <c r="AG34" s="24">
        <f t="shared" si="10"/>
        <v>1.6338449804557154</v>
      </c>
      <c r="AH34" s="24">
        <f t="shared" si="11"/>
        <v>1.9288412743163237</v>
      </c>
      <c r="AI34" s="24">
        <f t="shared" si="12"/>
        <v>1.8795818688231676</v>
      </c>
      <c r="AK34" s="39">
        <f t="shared" si="3"/>
        <v>-1.0871133845531742</v>
      </c>
      <c r="AL34" s="39">
        <f t="shared" si="13"/>
        <v>-8.3336502029010884E-2</v>
      </c>
      <c r="AM34" s="39">
        <f t="shared" si="14"/>
        <v>-2.1835255214597282E-5</v>
      </c>
      <c r="AN34" s="39">
        <f t="shared" si="15"/>
        <v>8.525261650849103E-6</v>
      </c>
      <c r="AO34" s="39">
        <f t="shared" si="16"/>
        <v>-6.9098201247674851E-5</v>
      </c>
      <c r="AP34" s="39">
        <f t="shared" si="17"/>
        <v>-2.6971451605461993E-5</v>
      </c>
      <c r="AQ34" s="39">
        <f t="shared" si="18"/>
        <v>-7.4739467568196716E-5</v>
      </c>
      <c r="AR34" s="39">
        <f t="shared" si="18"/>
        <v>4.4980455715437628E-5</v>
      </c>
      <c r="AS34" s="39">
        <f t="shared" si="18"/>
        <v>4.1274316323614002E-5</v>
      </c>
      <c r="AT34" s="39">
        <f t="shared" si="18"/>
        <v>8.1868823167630111E-5</v>
      </c>
      <c r="AV34" s="34"/>
    </row>
    <row r="35" spans="1:48" x14ac:dyDescent="0.25">
      <c r="A35" s="2">
        <f t="shared" si="21"/>
        <v>25</v>
      </c>
      <c r="B35">
        <v>1.8469</v>
      </c>
      <c r="C35">
        <v>2.3984999999999999</v>
      </c>
      <c r="D35">
        <v>1.6518999999999999</v>
      </c>
      <c r="E35">
        <v>2.4878</v>
      </c>
      <c r="F35">
        <v>1.5851</v>
      </c>
      <c r="G35">
        <v>2.0726</v>
      </c>
      <c r="H35">
        <v>1.9564999999999999</v>
      </c>
      <c r="I35">
        <v>1.6631</v>
      </c>
      <c r="J35">
        <v>1.9837</v>
      </c>
      <c r="K35">
        <v>1.9244000000000001</v>
      </c>
      <c r="L35" s="23"/>
      <c r="M35" s="2">
        <f t="shared" si="19"/>
        <v>25</v>
      </c>
      <c r="N35" s="32">
        <v>1.4774590578245048</v>
      </c>
      <c r="O35" s="32">
        <v>1.7132156033351023</v>
      </c>
      <c r="P35" s="32">
        <v>1.3214955697812447</v>
      </c>
      <c r="Q35" s="32">
        <v>1.6584368899314414</v>
      </c>
      <c r="R35" s="32">
        <v>1.2680867815589187</v>
      </c>
      <c r="S35" s="32">
        <v>1.3816802209354897</v>
      </c>
      <c r="T35" s="32">
        <v>1.3043150078018013</v>
      </c>
      <c r="U35" s="32">
        <v>1.1879111450090569</v>
      </c>
      <c r="V35" s="32">
        <v>1.2397800958556526</v>
      </c>
      <c r="W35" s="32">
        <v>1.1320454917817409</v>
      </c>
      <c r="Y35" s="2">
        <f t="shared" si="20"/>
        <v>25</v>
      </c>
      <c r="Z35" s="24">
        <f t="shared" si="2"/>
        <v>0.73872952891225241</v>
      </c>
      <c r="AA35" s="24">
        <f t="shared" si="4"/>
        <v>2.312841064502388</v>
      </c>
      <c r="AB35" s="24">
        <f t="shared" si="5"/>
        <v>1.651869462226556</v>
      </c>
      <c r="AC35" s="24">
        <f t="shared" si="6"/>
        <v>2.4876553348971622</v>
      </c>
      <c r="AD35" s="24">
        <f t="shared" si="7"/>
        <v>1.5851084769486485</v>
      </c>
      <c r="AE35" s="24">
        <f t="shared" si="8"/>
        <v>2.0725203314032346</v>
      </c>
      <c r="AF35" s="24">
        <f t="shared" si="9"/>
        <v>1.956472511702702</v>
      </c>
      <c r="AG35" s="24">
        <f t="shared" si="10"/>
        <v>1.6630756030126796</v>
      </c>
      <c r="AH35" s="24">
        <f t="shared" si="11"/>
        <v>1.9836481533690442</v>
      </c>
      <c r="AI35" s="24">
        <f t="shared" si="12"/>
        <v>1.9244773360289593</v>
      </c>
      <c r="AK35" s="39">
        <f t="shared" si="3"/>
        <v>-1.1081704710877476</v>
      </c>
      <c r="AL35" s="39">
        <f t="shared" si="13"/>
        <v>-8.5658935497611832E-2</v>
      </c>
      <c r="AM35" s="39">
        <f t="shared" si="14"/>
        <v>-3.0537773443972682E-5</v>
      </c>
      <c r="AN35" s="39">
        <f t="shared" si="15"/>
        <v>-1.4466510283783762E-4</v>
      </c>
      <c r="AO35" s="39">
        <f t="shared" si="16"/>
        <v>8.4769486485836154E-6</v>
      </c>
      <c r="AP35" s="39">
        <f t="shared" si="17"/>
        <v>-7.9668596765447575E-5</v>
      </c>
      <c r="AQ35" s="39">
        <f t="shared" si="18"/>
        <v>-2.7488297297928455E-5</v>
      </c>
      <c r="AR35" s="39">
        <f t="shared" si="18"/>
        <v>-2.4396987320374208E-5</v>
      </c>
      <c r="AS35" s="39">
        <f t="shared" si="18"/>
        <v>-5.1846630955809658E-5</v>
      </c>
      <c r="AT35" s="39">
        <f t="shared" si="18"/>
        <v>7.7336028959207326E-5</v>
      </c>
      <c r="AV35" s="34"/>
    </row>
    <row r="36" spans="1:48" x14ac:dyDescent="0.25">
      <c r="A36" s="2">
        <f t="shared" si="21"/>
        <v>26</v>
      </c>
      <c r="B36">
        <v>1.8818999999999999</v>
      </c>
      <c r="C36">
        <v>2.4609000000000001</v>
      </c>
      <c r="D36">
        <v>1.6786000000000001</v>
      </c>
      <c r="E36">
        <v>2.5583</v>
      </c>
      <c r="F36">
        <v>1.6109</v>
      </c>
      <c r="G36">
        <v>2.1246</v>
      </c>
      <c r="H36">
        <v>2.0021</v>
      </c>
      <c r="I36">
        <v>1.6922999999999999</v>
      </c>
      <c r="J36">
        <v>2.0384000000000002</v>
      </c>
      <c r="K36">
        <v>1.9695</v>
      </c>
      <c r="L36" s="23"/>
      <c r="M36" s="2">
        <f t="shared" si="19"/>
        <v>26</v>
      </c>
      <c r="N36" s="32">
        <v>1.5055448847553581</v>
      </c>
      <c r="O36" s="32">
        <v>1.7577915785435461</v>
      </c>
      <c r="P36" s="32">
        <v>1.3429286077666611</v>
      </c>
      <c r="Q36" s="32">
        <v>1.7054680963551159</v>
      </c>
      <c r="R36" s="32">
        <v>1.2887088416788355</v>
      </c>
      <c r="S36" s="32">
        <v>1.416378422838716</v>
      </c>
      <c r="T36" s="32">
        <v>1.3347465085819814</v>
      </c>
      <c r="U36" s="32">
        <v>1.2087901611211744</v>
      </c>
      <c r="V36" s="32">
        <v>1.2740343952636028</v>
      </c>
      <c r="W36" s="32">
        <v>1.1584545901380889</v>
      </c>
      <c r="Y36" s="2">
        <f t="shared" si="20"/>
        <v>26</v>
      </c>
      <c r="Z36" s="24">
        <f t="shared" si="2"/>
        <v>0.75277244237767904</v>
      </c>
      <c r="AA36" s="24">
        <f t="shared" si="4"/>
        <v>2.3730186310337875</v>
      </c>
      <c r="AB36" s="24">
        <f t="shared" si="5"/>
        <v>1.6786607597083263</v>
      </c>
      <c r="AC36" s="24">
        <f t="shared" si="6"/>
        <v>2.5582021445326739</v>
      </c>
      <c r="AD36" s="24">
        <f t="shared" si="7"/>
        <v>1.6108860520985444</v>
      </c>
      <c r="AE36" s="24">
        <f t="shared" si="8"/>
        <v>2.1245676342580739</v>
      </c>
      <c r="AF36" s="24">
        <f t="shared" si="9"/>
        <v>2.0021197628729723</v>
      </c>
      <c r="AG36" s="24">
        <f t="shared" si="10"/>
        <v>1.6923062255696442</v>
      </c>
      <c r="AH36" s="24">
        <f t="shared" si="11"/>
        <v>2.0384550324217647</v>
      </c>
      <c r="AI36" s="24">
        <f t="shared" si="12"/>
        <v>1.9693728032347511</v>
      </c>
      <c r="AK36" s="39">
        <f t="shared" si="3"/>
        <v>-1.1291275576223208</v>
      </c>
      <c r="AL36" s="39">
        <f t="shared" si="13"/>
        <v>-8.788136896621257E-2</v>
      </c>
      <c r="AM36" s="39">
        <f t="shared" si="14"/>
        <v>6.0759708326196815E-5</v>
      </c>
      <c r="AN36" s="39">
        <f t="shared" si="15"/>
        <v>-9.7855467326102286E-5</v>
      </c>
      <c r="AO36" s="39">
        <f t="shared" si="16"/>
        <v>-1.3947901455590994E-5</v>
      </c>
      <c r="AP36" s="39">
        <f t="shared" si="17"/>
        <v>-3.2365741926110303E-5</v>
      </c>
      <c r="AQ36" s="39">
        <f t="shared" si="18"/>
        <v>1.9762872972339807E-5</v>
      </c>
      <c r="AR36" s="39">
        <f t="shared" si="18"/>
        <v>6.225569644247031E-6</v>
      </c>
      <c r="AS36" s="39">
        <f t="shared" si="18"/>
        <v>5.503242176452261E-5</v>
      </c>
      <c r="AT36" s="39">
        <f t="shared" si="18"/>
        <v>-1.2719676524897139E-4</v>
      </c>
      <c r="AV36" s="34"/>
    </row>
    <row r="37" spans="1:48" x14ac:dyDescent="0.25">
      <c r="A37" s="2">
        <f t="shared" si="21"/>
        <v>27</v>
      </c>
      <c r="B37">
        <v>1.917</v>
      </c>
      <c r="C37">
        <v>2.5234000000000001</v>
      </c>
      <c r="D37">
        <v>1.7055</v>
      </c>
      <c r="E37">
        <v>2.6288</v>
      </c>
      <c r="F37">
        <v>1.6366000000000001</v>
      </c>
      <c r="G37">
        <v>2.1766999999999999</v>
      </c>
      <c r="H37">
        <v>2.0478000000000001</v>
      </c>
      <c r="I37">
        <v>1.7216</v>
      </c>
      <c r="J37">
        <v>2.0933000000000002</v>
      </c>
      <c r="K37">
        <v>2.0143</v>
      </c>
      <c r="L37" s="23"/>
      <c r="M37" s="2">
        <f t="shared" si="19"/>
        <v>27</v>
      </c>
      <c r="N37" s="32">
        <v>1.5336307116862113</v>
      </c>
      <c r="O37" s="32">
        <v>1.8023675537519901</v>
      </c>
      <c r="P37" s="32">
        <v>1.3643616457520773</v>
      </c>
      <c r="Q37" s="32">
        <v>1.7524993027787903</v>
      </c>
      <c r="R37" s="32">
        <v>1.3093309017987522</v>
      </c>
      <c r="S37" s="32">
        <v>1.4510766247419422</v>
      </c>
      <c r="T37" s="32">
        <v>1.3651780093621615</v>
      </c>
      <c r="U37" s="32">
        <v>1.2296691772332919</v>
      </c>
      <c r="V37" s="32">
        <v>1.3082886946715533</v>
      </c>
      <c r="W37" s="32">
        <v>1.1848636884944372</v>
      </c>
      <c r="Y37" s="2">
        <f t="shared" si="20"/>
        <v>27</v>
      </c>
      <c r="Z37" s="24">
        <f t="shared" si="2"/>
        <v>0.76681535584310567</v>
      </c>
      <c r="AA37" s="24">
        <f t="shared" si="4"/>
        <v>2.4331961975651866</v>
      </c>
      <c r="AB37" s="24">
        <f t="shared" si="5"/>
        <v>1.7054520571900966</v>
      </c>
      <c r="AC37" s="24">
        <f t="shared" si="6"/>
        <v>2.6287489541681852</v>
      </c>
      <c r="AD37" s="24">
        <f t="shared" si="7"/>
        <v>1.6366636272484403</v>
      </c>
      <c r="AE37" s="24">
        <f t="shared" si="8"/>
        <v>2.1766149371129133</v>
      </c>
      <c r="AF37" s="24">
        <f t="shared" si="9"/>
        <v>2.0477670140432425</v>
      </c>
      <c r="AG37" s="24">
        <f t="shared" si="10"/>
        <v>1.7215368481266087</v>
      </c>
      <c r="AH37" s="24">
        <f t="shared" si="11"/>
        <v>2.0932619114744853</v>
      </c>
      <c r="AI37" s="24">
        <f t="shared" si="12"/>
        <v>2.0142682704405432</v>
      </c>
      <c r="AK37" s="39">
        <f t="shared" si="3"/>
        <v>-1.1501846441568944</v>
      </c>
      <c r="AL37" s="39">
        <f t="shared" si="13"/>
        <v>-9.0203802434813518E-2</v>
      </c>
      <c r="AM37" s="39">
        <f t="shared" si="14"/>
        <v>-4.7942809903389616E-5</v>
      </c>
      <c r="AN37" s="39">
        <f t="shared" si="15"/>
        <v>-5.1045831814811038E-5</v>
      </c>
      <c r="AO37" s="39">
        <f t="shared" si="16"/>
        <v>6.3627248440223383E-5</v>
      </c>
      <c r="AP37" s="39">
        <f t="shared" si="17"/>
        <v>-8.5062887086539973E-5</v>
      </c>
      <c r="AQ37" s="39">
        <f t="shared" si="18"/>
        <v>-3.2985956757602963E-5</v>
      </c>
      <c r="AR37" s="39">
        <f t="shared" si="18"/>
        <v>-6.3151873391342761E-5</v>
      </c>
      <c r="AS37" s="39">
        <f t="shared" si="18"/>
        <v>-3.808852551490105E-5</v>
      </c>
      <c r="AT37" s="39">
        <f t="shared" si="18"/>
        <v>-3.1729559456739054E-5</v>
      </c>
      <c r="AV37" s="34"/>
    </row>
    <row r="38" spans="1:48" x14ac:dyDescent="0.25">
      <c r="A38" s="2">
        <f t="shared" si="21"/>
        <v>28</v>
      </c>
      <c r="B38">
        <v>1.9520999999999999</v>
      </c>
      <c r="D38">
        <v>1.7323</v>
      </c>
      <c r="E38">
        <v>2.6993999999999998</v>
      </c>
      <c r="F38">
        <v>1.6625000000000001</v>
      </c>
      <c r="G38">
        <v>2.2286999999999999</v>
      </c>
      <c r="H38">
        <v>2.0933999999999999</v>
      </c>
      <c r="I38">
        <v>1.7506999999999999</v>
      </c>
      <c r="J38">
        <v>0</v>
      </c>
      <c r="K38">
        <v>2.0592000000000001</v>
      </c>
      <c r="L38" s="23"/>
      <c r="M38" s="2">
        <f t="shared" si="19"/>
        <v>28</v>
      </c>
      <c r="N38" s="32">
        <v>1.5617165386170644</v>
      </c>
      <c r="P38" s="32">
        <v>1.3857946837374935</v>
      </c>
      <c r="Q38" s="32">
        <v>1.7995305092024647</v>
      </c>
      <c r="R38" s="32">
        <v>1.3299529619186692</v>
      </c>
      <c r="S38" s="32">
        <v>1.4857748266451685</v>
      </c>
      <c r="T38" s="32">
        <v>1.3956095101423418</v>
      </c>
      <c r="U38" s="32">
        <v>1.2505481933454095</v>
      </c>
      <c r="W38" s="32">
        <v>1.2112727868507853</v>
      </c>
      <c r="Y38" s="2">
        <f t="shared" si="20"/>
        <v>28</v>
      </c>
      <c r="Z38" s="24">
        <f t="shared" si="2"/>
        <v>0.78085826930853219</v>
      </c>
      <c r="AA38" s="24"/>
      <c r="AB38" s="24">
        <f t="shared" si="5"/>
        <v>1.732243354671867</v>
      </c>
      <c r="AC38" s="24">
        <f t="shared" si="6"/>
        <v>2.699295763803697</v>
      </c>
      <c r="AD38" s="24">
        <f t="shared" si="7"/>
        <v>1.6624412023983366</v>
      </c>
      <c r="AE38" s="24">
        <f t="shared" si="8"/>
        <v>2.2286622399677527</v>
      </c>
      <c r="AF38" s="24">
        <f t="shared" si="9"/>
        <v>2.0934142652135126</v>
      </c>
      <c r="AG38" s="24">
        <f t="shared" si="10"/>
        <v>1.7507674706835732</v>
      </c>
      <c r="AH38" s="24"/>
      <c r="AI38" s="24">
        <f t="shared" si="12"/>
        <v>2.059163737646335</v>
      </c>
      <c r="AK38" s="39">
        <f t="shared" si="3"/>
        <v>-1.1712417306914678</v>
      </c>
      <c r="AL38" s="39">
        <f t="shared" si="13"/>
        <v>0</v>
      </c>
      <c r="AM38" s="39">
        <f t="shared" si="14"/>
        <v>-5.6645328132987061E-5</v>
      </c>
      <c r="AN38" s="39">
        <f t="shared" si="15"/>
        <v>-1.0423619630284264E-4</v>
      </c>
      <c r="AO38" s="39">
        <f t="shared" si="16"/>
        <v>-5.8797601663496124E-5</v>
      </c>
      <c r="AP38" s="39">
        <f t="shared" si="17"/>
        <v>-3.7760032247202702E-5</v>
      </c>
      <c r="AQ38" s="39">
        <f t="shared" si="18"/>
        <v>1.4265213512665298E-5</v>
      </c>
      <c r="AR38" s="39">
        <f t="shared" si="18"/>
        <v>6.7470683573267465E-5</v>
      </c>
      <c r="AS38" s="39">
        <f t="shared" si="18"/>
        <v>0</v>
      </c>
      <c r="AT38" s="39">
        <f t="shared" si="18"/>
        <v>-3.6262353665161839E-5</v>
      </c>
      <c r="AV38" s="34"/>
    </row>
    <row r="39" spans="1:48" x14ac:dyDescent="0.25">
      <c r="A39" s="2">
        <f t="shared" si="21"/>
        <v>29</v>
      </c>
      <c r="B39">
        <v>1.9873000000000001</v>
      </c>
      <c r="D39">
        <v>1.7589999999999999</v>
      </c>
      <c r="E39">
        <v>2.7698999999999998</v>
      </c>
      <c r="F39">
        <v>1.6882999999999999</v>
      </c>
      <c r="G39">
        <v>2.2808000000000002</v>
      </c>
      <c r="H39">
        <v>2.1389999999999998</v>
      </c>
      <c r="I39">
        <v>1.78</v>
      </c>
      <c r="J39">
        <v>0</v>
      </c>
      <c r="K39">
        <v>2.1040999999999999</v>
      </c>
      <c r="L39" s="23"/>
      <c r="M39" s="2">
        <f t="shared" si="19"/>
        <v>29</v>
      </c>
      <c r="N39" s="32">
        <v>1.5898023655479179</v>
      </c>
      <c r="P39" s="32">
        <v>1.4072277217229099</v>
      </c>
      <c r="Q39" s="32">
        <v>1.8465617156261391</v>
      </c>
      <c r="R39" s="32">
        <v>1.3505750220385859</v>
      </c>
      <c r="S39" s="32">
        <v>1.5204730285483947</v>
      </c>
      <c r="T39" s="32">
        <v>1.4260410109225219</v>
      </c>
      <c r="U39" s="32">
        <v>1.271427209457527</v>
      </c>
      <c r="W39" s="32">
        <v>1.2376818852071336</v>
      </c>
      <c r="Y39" s="2">
        <f t="shared" si="20"/>
        <v>29</v>
      </c>
      <c r="Z39" s="24">
        <f t="shared" si="2"/>
        <v>0.79490118277395894</v>
      </c>
      <c r="AA39" s="24"/>
      <c r="AB39" s="24">
        <f t="shared" si="5"/>
        <v>1.7590346521536373</v>
      </c>
      <c r="AC39" s="24">
        <f t="shared" si="6"/>
        <v>2.7698425734392087</v>
      </c>
      <c r="AD39" s="24">
        <f t="shared" si="7"/>
        <v>1.6882187775482325</v>
      </c>
      <c r="AE39" s="24">
        <f t="shared" si="8"/>
        <v>2.2807095428225921</v>
      </c>
      <c r="AF39" s="24">
        <f t="shared" si="9"/>
        <v>2.1390615163837827</v>
      </c>
      <c r="AG39" s="24">
        <f t="shared" si="10"/>
        <v>1.7799980932405377</v>
      </c>
      <c r="AH39" s="24"/>
      <c r="AI39" s="24">
        <f t="shared" si="12"/>
        <v>2.1040592048521272</v>
      </c>
      <c r="AK39" s="39">
        <f t="shared" si="3"/>
        <v>-1.1923988172260411</v>
      </c>
      <c r="AL39" s="39">
        <f t="shared" si="13"/>
        <v>0</v>
      </c>
      <c r="AM39" s="39">
        <f t="shared" si="14"/>
        <v>3.4652153637404481E-5</v>
      </c>
      <c r="AN39" s="39">
        <f t="shared" si="15"/>
        <v>-5.7426560791107306E-5</v>
      </c>
      <c r="AO39" s="39">
        <f t="shared" si="16"/>
        <v>-8.1222451767448689E-5</v>
      </c>
      <c r="AP39" s="39">
        <f t="shared" si="17"/>
        <v>-9.0457177408076461E-5</v>
      </c>
      <c r="AQ39" s="39">
        <f t="shared" si="18"/>
        <v>6.1516383782933559E-5</v>
      </c>
      <c r="AR39" s="39">
        <f t="shared" si="18"/>
        <v>-1.9067594623223272E-6</v>
      </c>
      <c r="AS39" s="39">
        <f t="shared" si="18"/>
        <v>0</v>
      </c>
      <c r="AT39" s="39">
        <f t="shared" si="18"/>
        <v>-4.0795147872696447E-5</v>
      </c>
      <c r="AV39" s="34"/>
    </row>
    <row r="40" spans="1:48" x14ac:dyDescent="0.25">
      <c r="A40" s="2">
        <f t="shared" si="21"/>
        <v>30</v>
      </c>
      <c r="B40">
        <v>2.0224000000000002</v>
      </c>
      <c r="D40">
        <v>1.7859</v>
      </c>
      <c r="E40">
        <v>2.8403999999999998</v>
      </c>
      <c r="F40">
        <v>1.714</v>
      </c>
      <c r="G40">
        <v>2.3328000000000002</v>
      </c>
      <c r="H40">
        <v>2.1848000000000001</v>
      </c>
      <c r="I40">
        <v>1.8091999999999999</v>
      </c>
      <c r="J40">
        <v>0</v>
      </c>
      <c r="K40">
        <v>2.149</v>
      </c>
      <c r="L40" s="23"/>
      <c r="M40" s="2">
        <f t="shared" si="19"/>
        <v>30</v>
      </c>
      <c r="N40" s="32">
        <v>1.6178881924787709</v>
      </c>
      <c r="P40" s="32">
        <v>1.4286607597083263</v>
      </c>
      <c r="Q40" s="32">
        <v>1.8935929220498133</v>
      </c>
      <c r="R40" s="32">
        <v>1.3711970821585027</v>
      </c>
      <c r="S40" s="32">
        <v>1.5551712304516212</v>
      </c>
      <c r="T40" s="32">
        <v>1.456472511702702</v>
      </c>
      <c r="U40" s="32">
        <v>1.2923062255696443</v>
      </c>
      <c r="W40" s="32">
        <v>1.2640909835634817</v>
      </c>
      <c r="Y40" s="2">
        <f t="shared" si="20"/>
        <v>30</v>
      </c>
      <c r="Z40" s="24">
        <f t="shared" si="2"/>
        <v>0.80894409623938546</v>
      </c>
      <c r="AA40" s="24"/>
      <c r="AB40" s="24">
        <f t="shared" si="5"/>
        <v>1.7858259496354079</v>
      </c>
      <c r="AC40" s="24">
        <f t="shared" si="6"/>
        <v>2.84038938307472</v>
      </c>
      <c r="AD40" s="24">
        <f t="shared" si="7"/>
        <v>1.7139963526981283</v>
      </c>
      <c r="AE40" s="24">
        <f t="shared" si="8"/>
        <v>2.3327568456774319</v>
      </c>
      <c r="AF40" s="24">
        <f t="shared" si="9"/>
        <v>2.1847087675540529</v>
      </c>
      <c r="AG40" s="24">
        <f t="shared" si="10"/>
        <v>1.8092287157975018</v>
      </c>
      <c r="AH40" s="24"/>
      <c r="AI40" s="24">
        <f t="shared" si="12"/>
        <v>2.1489546720579189</v>
      </c>
      <c r="AK40" s="39">
        <f t="shared" si="3"/>
        <v>-1.2134559037606147</v>
      </c>
      <c r="AL40" s="39">
        <f t="shared" si="13"/>
        <v>0</v>
      </c>
      <c r="AM40" s="39">
        <f t="shared" si="14"/>
        <v>-7.405036459218195E-5</v>
      </c>
      <c r="AN40" s="39">
        <f t="shared" si="15"/>
        <v>-1.0616925279816058E-5</v>
      </c>
      <c r="AO40" s="39">
        <f t="shared" si="16"/>
        <v>-3.647301871634312E-6</v>
      </c>
      <c r="AP40" s="39">
        <f t="shared" si="17"/>
        <v>-4.31543225682951E-5</v>
      </c>
      <c r="AQ40" s="39">
        <f t="shared" si="18"/>
        <v>-9.1232445947220242E-5</v>
      </c>
      <c r="AR40" s="39">
        <f t="shared" si="18"/>
        <v>2.8715797501854823E-5</v>
      </c>
      <c r="AS40" s="39">
        <f t="shared" si="18"/>
        <v>0</v>
      </c>
      <c r="AT40" s="39">
        <f t="shared" si="18"/>
        <v>-4.5327942081119232E-5</v>
      </c>
      <c r="AV40" s="34"/>
    </row>
    <row r="41" spans="1:48" x14ac:dyDescent="0.25">
      <c r="A41" s="2">
        <f t="shared" si="21"/>
        <v>31</v>
      </c>
      <c r="B41">
        <v>2.0575000000000001</v>
      </c>
      <c r="D41">
        <v>1.8126</v>
      </c>
      <c r="E41">
        <v>2.9110999999999998</v>
      </c>
      <c r="F41">
        <v>1.7398</v>
      </c>
      <c r="G41">
        <v>2.3849</v>
      </c>
      <c r="H41">
        <v>2.2303999999999999</v>
      </c>
      <c r="I41">
        <v>1.8385</v>
      </c>
      <c r="J41">
        <v>0</v>
      </c>
      <c r="K41">
        <v>2.1939000000000002</v>
      </c>
      <c r="L41" s="23"/>
      <c r="M41" s="2">
        <f t="shared" si="19"/>
        <v>31</v>
      </c>
      <c r="N41" s="32">
        <v>1.6459740194096242</v>
      </c>
      <c r="P41" s="32">
        <v>1.4500937976937425</v>
      </c>
      <c r="Q41" s="32">
        <v>1.940624128473488</v>
      </c>
      <c r="R41" s="32">
        <v>1.3918191422784196</v>
      </c>
      <c r="S41" s="32">
        <v>1.5898694323548477</v>
      </c>
      <c r="T41" s="32">
        <v>1.4869040124828821</v>
      </c>
      <c r="U41" s="32">
        <v>1.3131852416817618</v>
      </c>
      <c r="W41" s="32">
        <v>1.29050008191983</v>
      </c>
      <c r="Y41" s="2">
        <f t="shared" si="20"/>
        <v>31</v>
      </c>
      <c r="Z41" s="24">
        <f t="shared" si="2"/>
        <v>0.82298700970481209</v>
      </c>
      <c r="AA41" s="24"/>
      <c r="AB41" s="24">
        <f t="shared" si="5"/>
        <v>1.8126172471171782</v>
      </c>
      <c r="AC41" s="24">
        <f t="shared" si="6"/>
        <v>2.9109361927102322</v>
      </c>
      <c r="AD41" s="24">
        <f t="shared" si="7"/>
        <v>1.7397739278480246</v>
      </c>
      <c r="AE41" s="24">
        <f t="shared" si="8"/>
        <v>2.3848041485322717</v>
      </c>
      <c r="AF41" s="24">
        <f t="shared" si="9"/>
        <v>2.230356018724323</v>
      </c>
      <c r="AG41" s="24">
        <f t="shared" si="10"/>
        <v>1.8384593383544663</v>
      </c>
      <c r="AH41" s="24"/>
      <c r="AI41" s="24">
        <f t="shared" si="12"/>
        <v>2.1938501392637111</v>
      </c>
      <c r="AK41" s="39">
        <f t="shared" si="3"/>
        <v>-1.2345129902951881</v>
      </c>
      <c r="AL41" s="39">
        <f t="shared" si="13"/>
        <v>0</v>
      </c>
      <c r="AM41" s="39">
        <f t="shared" si="14"/>
        <v>1.7247117178209592E-5</v>
      </c>
      <c r="AN41" s="39">
        <f t="shared" si="15"/>
        <v>-1.6380728976761461E-4</v>
      </c>
      <c r="AO41" s="39">
        <f t="shared" si="16"/>
        <v>-2.6072151975364832E-5</v>
      </c>
      <c r="AP41" s="39">
        <f t="shared" si="17"/>
        <v>-9.5851467728280682E-5</v>
      </c>
      <c r="AQ41" s="39">
        <f t="shared" si="18"/>
        <v>-4.3981275676951981E-5</v>
      </c>
      <c r="AR41" s="39">
        <f t="shared" si="18"/>
        <v>-4.0661645533734969E-5</v>
      </c>
      <c r="AS41" s="39">
        <f t="shared" si="18"/>
        <v>0</v>
      </c>
      <c r="AT41" s="39">
        <f t="shared" si="18"/>
        <v>-4.9860736289097929E-5</v>
      </c>
      <c r="AV41" s="34"/>
    </row>
    <row r="42" spans="1:48" x14ac:dyDescent="0.25">
      <c r="A42" s="2">
        <f t="shared" si="21"/>
        <v>32</v>
      </c>
      <c r="B42">
        <v>2.0926</v>
      </c>
      <c r="D42">
        <v>1.8393999999999999</v>
      </c>
      <c r="E42">
        <v>2.9815999999999998</v>
      </c>
      <c r="F42">
        <v>1.7655000000000001</v>
      </c>
      <c r="H42">
        <v>2.2759999999999998</v>
      </c>
      <c r="I42">
        <v>1.8676999999999999</v>
      </c>
      <c r="J42">
        <v>0</v>
      </c>
      <c r="K42">
        <v>2.2387000000000001</v>
      </c>
      <c r="L42" s="23"/>
      <c r="M42" s="2">
        <f t="shared" si="19"/>
        <v>32</v>
      </c>
      <c r="N42" s="32">
        <v>1.6740598463404774</v>
      </c>
      <c r="P42" s="32">
        <v>1.4715268356791589</v>
      </c>
      <c r="Q42" s="32">
        <v>1.9876553348971622</v>
      </c>
      <c r="R42" s="32">
        <v>1.4124412023983364</v>
      </c>
      <c r="T42" s="32">
        <v>1.5173355132630624</v>
      </c>
      <c r="U42" s="32">
        <v>1.3340642577938793</v>
      </c>
      <c r="W42" s="32">
        <v>1.3169091802761781</v>
      </c>
      <c r="Y42" s="2">
        <f t="shared" si="20"/>
        <v>32</v>
      </c>
      <c r="Z42" s="24">
        <f t="shared" si="2"/>
        <v>0.83702992317023872</v>
      </c>
      <c r="AA42" s="24"/>
      <c r="AB42" s="24">
        <f t="shared" si="5"/>
        <v>1.8394085445989485</v>
      </c>
      <c r="AC42" s="24">
        <f t="shared" si="6"/>
        <v>2.981483002345743</v>
      </c>
      <c r="AD42" s="24">
        <f t="shared" si="7"/>
        <v>1.7655515029979205</v>
      </c>
      <c r="AE42" s="24"/>
      <c r="AF42" s="24">
        <f t="shared" si="9"/>
        <v>2.2760032698945936</v>
      </c>
      <c r="AG42" s="24">
        <f t="shared" si="10"/>
        <v>1.8676899609114308</v>
      </c>
      <c r="AH42" s="24"/>
      <c r="AI42" s="24">
        <f t="shared" si="12"/>
        <v>2.2387456064695028</v>
      </c>
      <c r="AK42" s="39">
        <f t="shared" si="3"/>
        <v>-1.2555700768297613</v>
      </c>
      <c r="AL42" s="39">
        <f t="shared" si="13"/>
        <v>0</v>
      </c>
      <c r="AM42" s="39">
        <f t="shared" si="14"/>
        <v>8.5445989486121476E-6</v>
      </c>
      <c r="AN42" s="39">
        <f t="shared" si="15"/>
        <v>-1.1699765425676745E-4</v>
      </c>
      <c r="AO42" s="39">
        <f t="shared" si="16"/>
        <v>5.1502997920449545E-5</v>
      </c>
      <c r="AP42" s="39">
        <f t="shared" si="17"/>
        <v>0</v>
      </c>
      <c r="AQ42" s="39">
        <f t="shared" si="18"/>
        <v>3.2698945937603696E-6</v>
      </c>
      <c r="AR42" s="39">
        <f t="shared" si="18"/>
        <v>-1.003908856911373E-5</v>
      </c>
      <c r="AS42" s="39">
        <f t="shared" si="18"/>
        <v>0</v>
      </c>
      <c r="AT42" s="39">
        <f t="shared" si="18"/>
        <v>4.5606469502690317E-5</v>
      </c>
      <c r="AV42" s="34"/>
    </row>
    <row r="43" spans="1:48" x14ac:dyDescent="0.25">
      <c r="A43" s="2">
        <f t="shared" si="21"/>
        <v>33</v>
      </c>
      <c r="B43">
        <v>2.1276000000000002</v>
      </c>
      <c r="D43">
        <v>1.8663000000000001</v>
      </c>
      <c r="E43">
        <v>3.0520999999999998</v>
      </c>
      <c r="F43">
        <v>1.7914000000000001</v>
      </c>
      <c r="H43">
        <v>2.3216999999999999</v>
      </c>
      <c r="I43">
        <v>1.8969</v>
      </c>
      <c r="J43">
        <v>0</v>
      </c>
      <c r="K43">
        <v>2.2835999999999999</v>
      </c>
      <c r="L43" s="23"/>
      <c r="M43" s="2">
        <f t="shared" si="19"/>
        <v>33</v>
      </c>
      <c r="N43" s="32">
        <v>1.7021456732713307</v>
      </c>
      <c r="P43" s="32">
        <v>1.4929598736645753</v>
      </c>
      <c r="Q43" s="32">
        <v>2.0346865413208368</v>
      </c>
      <c r="R43" s="32">
        <v>1.4330632625182531</v>
      </c>
      <c r="T43" s="32">
        <v>1.5477670140432425</v>
      </c>
      <c r="U43" s="32">
        <v>1.3549432739059966</v>
      </c>
      <c r="W43" s="32">
        <v>1.3433182786325264</v>
      </c>
      <c r="Y43" s="2">
        <f t="shared" si="20"/>
        <v>33</v>
      </c>
      <c r="Z43" s="24">
        <f t="shared" si="2"/>
        <v>0.85107283663566535</v>
      </c>
      <c r="AA43" s="24"/>
      <c r="AB43" s="24">
        <f t="shared" si="5"/>
        <v>1.8661998420807191</v>
      </c>
      <c r="AC43" s="24">
        <f t="shared" si="6"/>
        <v>3.0520298119812552</v>
      </c>
      <c r="AD43" s="24">
        <f t="shared" si="7"/>
        <v>1.7913290781478164</v>
      </c>
      <c r="AE43" s="24"/>
      <c r="AF43" s="24">
        <f t="shared" si="9"/>
        <v>2.3216505210648637</v>
      </c>
      <c r="AG43" s="24">
        <f t="shared" si="10"/>
        <v>1.8969205834683951</v>
      </c>
      <c r="AH43" s="24"/>
      <c r="AI43" s="24">
        <f t="shared" si="12"/>
        <v>2.283641073675295</v>
      </c>
      <c r="AK43" s="39">
        <f t="shared" si="3"/>
        <v>-1.2765271633643347</v>
      </c>
      <c r="AL43" s="39">
        <f t="shared" si="13"/>
        <v>0</v>
      </c>
      <c r="AM43" s="39">
        <f t="shared" si="14"/>
        <v>-1.0015791928097428E-4</v>
      </c>
      <c r="AN43" s="39">
        <f t="shared" si="15"/>
        <v>-7.0188018744588021E-5</v>
      </c>
      <c r="AO43" s="39">
        <f t="shared" si="16"/>
        <v>-7.0921852183714051E-5</v>
      </c>
      <c r="AP43" s="39">
        <f t="shared" si="17"/>
        <v>0</v>
      </c>
      <c r="AQ43" s="39">
        <f t="shared" si="18"/>
        <v>-4.94789351361824E-5</v>
      </c>
      <c r="AR43" s="39">
        <f t="shared" si="18"/>
        <v>2.058346839506342E-5</v>
      </c>
      <c r="AS43" s="39">
        <f t="shared" si="18"/>
        <v>0</v>
      </c>
      <c r="AT43" s="39">
        <f t="shared" si="18"/>
        <v>4.1073675295155709E-5</v>
      </c>
      <c r="AV43" s="34"/>
    </row>
    <row r="44" spans="1:48" x14ac:dyDescent="0.25">
      <c r="A44" s="2">
        <f t="shared" si="21"/>
        <v>34</v>
      </c>
      <c r="B44">
        <v>2.1627999999999998</v>
      </c>
      <c r="D44">
        <v>1.893</v>
      </c>
      <c r="E44">
        <v>3.1227</v>
      </c>
      <c r="F44">
        <v>1.8170999999999999</v>
      </c>
      <c r="H44">
        <v>2.3673000000000002</v>
      </c>
      <c r="I44">
        <v>1.9260999999999999</v>
      </c>
      <c r="J44">
        <v>0</v>
      </c>
      <c r="K44">
        <v>2.3285</v>
      </c>
      <c r="L44" s="23"/>
      <c r="M44" s="2">
        <f t="shared" si="19"/>
        <v>34</v>
      </c>
      <c r="N44" s="32">
        <v>1.730231500202184</v>
      </c>
      <c r="P44" s="32">
        <v>1.5143929116499915</v>
      </c>
      <c r="Q44" s="32">
        <v>2.081717747744511</v>
      </c>
      <c r="R44" s="32">
        <v>1.4536853226381701</v>
      </c>
      <c r="T44" s="32">
        <v>1.5781985148234225</v>
      </c>
      <c r="U44" s="32">
        <v>1.3758222900181141</v>
      </c>
      <c r="W44" s="32">
        <v>1.3697273769888745</v>
      </c>
      <c r="Y44" s="2">
        <f t="shared" si="20"/>
        <v>34</v>
      </c>
      <c r="Z44" s="24">
        <f t="shared" si="2"/>
        <v>0.86511575010109198</v>
      </c>
      <c r="AA44" s="24"/>
      <c r="AB44" s="24">
        <f t="shared" si="5"/>
        <v>1.8929911395624894</v>
      </c>
      <c r="AC44" s="24">
        <f t="shared" si="6"/>
        <v>3.1225766216167665</v>
      </c>
      <c r="AD44" s="24">
        <f t="shared" si="7"/>
        <v>1.8171066532977127</v>
      </c>
      <c r="AE44" s="24"/>
      <c r="AF44" s="24">
        <f t="shared" si="9"/>
        <v>2.3672977722351338</v>
      </c>
      <c r="AG44" s="24">
        <f t="shared" si="10"/>
        <v>1.9261512060253596</v>
      </c>
      <c r="AH44" s="24"/>
      <c r="AI44" s="24">
        <f t="shared" si="12"/>
        <v>2.3285365408810867</v>
      </c>
      <c r="AK44" s="39">
        <f t="shared" si="3"/>
        <v>-1.2976842498989078</v>
      </c>
      <c r="AL44" s="39">
        <f t="shared" si="13"/>
        <v>0</v>
      </c>
      <c r="AM44" s="39">
        <f t="shared" si="14"/>
        <v>-8.8604375105827415E-6</v>
      </c>
      <c r="AN44" s="39">
        <f t="shared" si="15"/>
        <v>-1.233783832335078E-4</v>
      </c>
      <c r="AO44" s="39">
        <f t="shared" si="16"/>
        <v>6.6532977127664594E-6</v>
      </c>
      <c r="AP44" s="39">
        <f t="shared" si="17"/>
        <v>0</v>
      </c>
      <c r="AQ44" s="39">
        <f t="shared" si="18"/>
        <v>-2.2277648663582283E-6</v>
      </c>
      <c r="AR44" s="39">
        <f t="shared" si="18"/>
        <v>5.1206025359684659E-5</v>
      </c>
      <c r="AS44" s="39">
        <f t="shared" si="18"/>
        <v>0</v>
      </c>
      <c r="AT44" s="39">
        <f t="shared" si="18"/>
        <v>3.6540881086732924E-5</v>
      </c>
      <c r="AV44" s="34"/>
    </row>
    <row r="45" spans="1:48" x14ac:dyDescent="0.25">
      <c r="A45" s="2">
        <f t="shared" si="21"/>
        <v>35</v>
      </c>
      <c r="B45">
        <v>2.1979000000000002</v>
      </c>
      <c r="D45">
        <v>1.9198</v>
      </c>
      <c r="E45">
        <v>3.1932</v>
      </c>
      <c r="F45">
        <v>1.8429</v>
      </c>
      <c r="H45">
        <v>2.4129</v>
      </c>
      <c r="I45">
        <v>1.9554</v>
      </c>
      <c r="J45">
        <v>0</v>
      </c>
      <c r="K45">
        <v>2.3734000000000002</v>
      </c>
      <c r="L45" s="23"/>
      <c r="M45" s="2">
        <f t="shared" si="19"/>
        <v>35</v>
      </c>
      <c r="N45" s="32">
        <v>1.758317327133037</v>
      </c>
      <c r="P45" s="32">
        <v>1.5358259496354076</v>
      </c>
      <c r="Q45" s="32">
        <v>2.1287489541681852</v>
      </c>
      <c r="R45" s="32">
        <v>1.4743073827580868</v>
      </c>
      <c r="T45" s="32">
        <v>1.6086300156036026</v>
      </c>
      <c r="U45" s="32">
        <v>1.3967013061302316</v>
      </c>
      <c r="W45" s="32">
        <v>1.3961364753452226</v>
      </c>
      <c r="Y45" s="2">
        <f t="shared" si="20"/>
        <v>35</v>
      </c>
      <c r="Z45" s="24">
        <f t="shared" si="2"/>
        <v>0.87915866356651851</v>
      </c>
      <c r="AA45" s="24"/>
      <c r="AB45" s="24">
        <f t="shared" si="5"/>
        <v>1.9197824370442595</v>
      </c>
      <c r="AC45" s="24">
        <f t="shared" si="6"/>
        <v>3.1931234312522778</v>
      </c>
      <c r="AD45" s="24">
        <f t="shared" si="7"/>
        <v>1.8428842284476086</v>
      </c>
      <c r="AE45" s="24"/>
      <c r="AF45" s="24">
        <f t="shared" si="9"/>
        <v>2.412945023405404</v>
      </c>
      <c r="AG45" s="24">
        <f t="shared" si="10"/>
        <v>1.9553818285823241</v>
      </c>
      <c r="AH45" s="24"/>
      <c r="AI45" s="24">
        <f t="shared" si="12"/>
        <v>2.3734320080868785</v>
      </c>
      <c r="AK45" s="39">
        <f t="shared" si="3"/>
        <v>-1.3187413364334817</v>
      </c>
      <c r="AL45" s="39">
        <f t="shared" si="13"/>
        <v>0</v>
      </c>
      <c r="AM45" s="39">
        <f t="shared" si="14"/>
        <v>-1.7562955740402231E-5</v>
      </c>
      <c r="AN45" s="39">
        <f t="shared" si="15"/>
        <v>-7.6568747722216557E-5</v>
      </c>
      <c r="AO45" s="39">
        <f t="shared" si="16"/>
        <v>-1.577155239140815E-5</v>
      </c>
      <c r="AP45" s="39">
        <f t="shared" si="17"/>
        <v>0</v>
      </c>
      <c r="AQ45" s="39">
        <f t="shared" si="18"/>
        <v>4.5023405403910033E-5</v>
      </c>
      <c r="AR45" s="39">
        <f t="shared" si="18"/>
        <v>-1.8171417675905133E-5</v>
      </c>
      <c r="AS45" s="39">
        <f t="shared" si="18"/>
        <v>0</v>
      </c>
      <c r="AT45" s="39">
        <f t="shared" si="18"/>
        <v>3.2008086878310138E-5</v>
      </c>
      <c r="AV45" s="34"/>
    </row>
    <row r="46" spans="1:48" x14ac:dyDescent="0.25">
      <c r="A46" s="2">
        <f t="shared" si="21"/>
        <v>36</v>
      </c>
      <c r="B46">
        <v>2.2330000000000001</v>
      </c>
      <c r="D46">
        <v>1.9466000000000001</v>
      </c>
      <c r="E46">
        <v>3.2637</v>
      </c>
      <c r="H46">
        <v>2.4586999999999999</v>
      </c>
      <c r="I46">
        <v>0</v>
      </c>
      <c r="J46">
        <v>0</v>
      </c>
      <c r="K46">
        <v>2.4182999999999999</v>
      </c>
      <c r="L46" s="23"/>
      <c r="M46" s="2">
        <f t="shared" si="19"/>
        <v>36</v>
      </c>
      <c r="N46" s="32">
        <v>1.7864031540638905</v>
      </c>
      <c r="P46" s="32">
        <v>1.5572589876208243</v>
      </c>
      <c r="Q46" s="32">
        <v>2.1757801605918599</v>
      </c>
      <c r="T46" s="32">
        <v>1.6390615163837827</v>
      </c>
      <c r="W46" s="32">
        <v>1.4225455737015709</v>
      </c>
      <c r="Y46" s="2">
        <f t="shared" si="20"/>
        <v>36</v>
      </c>
      <c r="Z46" s="24">
        <f t="shared" si="2"/>
        <v>0.89320157703194525</v>
      </c>
      <c r="AA46" s="24"/>
      <c r="AB46" s="24">
        <f t="shared" si="5"/>
        <v>1.9465737345260303</v>
      </c>
      <c r="AC46" s="24">
        <f t="shared" si="6"/>
        <v>3.26367024088779</v>
      </c>
      <c r="AD46" s="24"/>
      <c r="AE46" s="24"/>
      <c r="AF46" s="24">
        <f t="shared" si="9"/>
        <v>2.4585922745756741</v>
      </c>
      <c r="AG46" s="24"/>
      <c r="AH46" s="24"/>
      <c r="AI46" s="24">
        <f t="shared" si="12"/>
        <v>2.4183274752926702</v>
      </c>
      <c r="AK46" s="39">
        <f t="shared" si="3"/>
        <v>-1.3397984229680548</v>
      </c>
      <c r="AL46" s="39">
        <f t="shared" si="13"/>
        <v>0</v>
      </c>
      <c r="AM46" s="39">
        <f t="shared" si="14"/>
        <v>-2.6265473969777631E-5</v>
      </c>
      <c r="AN46" s="39">
        <f t="shared" si="15"/>
        <v>-2.9759112210037131E-5</v>
      </c>
      <c r="AO46" s="39">
        <f t="shared" si="16"/>
        <v>0</v>
      </c>
      <c r="AP46" s="39">
        <f t="shared" si="17"/>
        <v>0</v>
      </c>
      <c r="AQ46" s="39">
        <f t="shared" si="18"/>
        <v>-1.0772542432579968E-4</v>
      </c>
      <c r="AR46" s="39">
        <f t="shared" si="18"/>
        <v>0</v>
      </c>
      <c r="AS46" s="39">
        <f t="shared" si="18"/>
        <v>0</v>
      </c>
      <c r="AT46" s="39">
        <f t="shared" si="18"/>
        <v>2.7475292670331442E-5</v>
      </c>
      <c r="AV46" s="34"/>
    </row>
    <row r="47" spans="1:48" x14ac:dyDescent="0.25">
      <c r="A47" s="2">
        <f t="shared" si="21"/>
        <v>37</v>
      </c>
      <c r="B47">
        <v>2.2681</v>
      </c>
      <c r="D47">
        <v>1.9734</v>
      </c>
      <c r="E47">
        <v>3.3344</v>
      </c>
      <c r="H47">
        <v>2.5043000000000002</v>
      </c>
      <c r="I47">
        <v>0</v>
      </c>
      <c r="J47">
        <v>0</v>
      </c>
      <c r="K47">
        <v>2.4632999999999998</v>
      </c>
      <c r="L47" s="23"/>
      <c r="M47" s="2">
        <f t="shared" si="19"/>
        <v>37</v>
      </c>
      <c r="N47" s="32">
        <v>1.8144889809947435</v>
      </c>
      <c r="P47" s="32">
        <v>1.5786920256062404</v>
      </c>
      <c r="Q47" s="32">
        <v>2.2228113670155345</v>
      </c>
      <c r="T47" s="32">
        <v>1.6694930171639628</v>
      </c>
      <c r="W47" s="32">
        <v>1.4489546720579189</v>
      </c>
      <c r="Y47" s="2">
        <f t="shared" si="20"/>
        <v>37</v>
      </c>
      <c r="Z47" s="24">
        <f t="shared" si="2"/>
        <v>0.90724449049737177</v>
      </c>
      <c r="AA47" s="24"/>
      <c r="AB47" s="24">
        <f t="shared" si="5"/>
        <v>1.9733650320078007</v>
      </c>
      <c r="AC47" s="24">
        <f t="shared" si="6"/>
        <v>3.3342170505233018</v>
      </c>
      <c r="AD47" s="24"/>
      <c r="AE47" s="24"/>
      <c r="AF47" s="24">
        <f t="shared" si="9"/>
        <v>2.5042395257459442</v>
      </c>
      <c r="AG47" s="24"/>
      <c r="AH47" s="24"/>
      <c r="AI47" s="24">
        <f t="shared" si="12"/>
        <v>2.463222942498462</v>
      </c>
      <c r="AK47" s="39">
        <f t="shared" si="3"/>
        <v>-1.3608555095026282</v>
      </c>
      <c r="AL47" s="39">
        <f t="shared" si="13"/>
        <v>0</v>
      </c>
      <c r="AM47" s="39">
        <f t="shared" si="14"/>
        <v>-3.4967992199375075E-5</v>
      </c>
      <c r="AN47" s="39">
        <f t="shared" si="15"/>
        <v>-1.8294947669827977E-4</v>
      </c>
      <c r="AO47" s="39">
        <f t="shared" si="16"/>
        <v>0</v>
      </c>
      <c r="AP47" s="39">
        <f t="shared" si="17"/>
        <v>0</v>
      </c>
      <c r="AQ47" s="39">
        <f t="shared" si="18"/>
        <v>-6.0474254055975507E-5</v>
      </c>
      <c r="AR47" s="39">
        <f t="shared" si="18"/>
        <v>0</v>
      </c>
      <c r="AS47" s="39">
        <f t="shared" si="18"/>
        <v>0</v>
      </c>
      <c r="AT47" s="39">
        <f t="shared" si="18"/>
        <v>-7.7057501537858286E-5</v>
      </c>
      <c r="AV47" s="34"/>
    </row>
    <row r="48" spans="1:48" x14ac:dyDescent="0.25">
      <c r="A48" s="2">
        <f t="shared" si="21"/>
        <v>38</v>
      </c>
      <c r="B48">
        <v>2.3033000000000001</v>
      </c>
      <c r="D48">
        <v>2.0001000000000002</v>
      </c>
      <c r="E48">
        <v>3.4049</v>
      </c>
      <c r="H48">
        <v>2.5499000000000001</v>
      </c>
      <c r="I48">
        <v>0</v>
      </c>
      <c r="J48">
        <v>0</v>
      </c>
      <c r="K48">
        <v>2.5082</v>
      </c>
      <c r="L48" s="23"/>
      <c r="M48" s="2">
        <f t="shared" si="19"/>
        <v>38</v>
      </c>
      <c r="N48" s="32">
        <v>1.8425748079255968</v>
      </c>
      <c r="P48" s="32">
        <v>1.6001250635916566</v>
      </c>
      <c r="Q48" s="32">
        <v>2.2698425734392087</v>
      </c>
      <c r="T48" s="32">
        <v>1.6999245179441429</v>
      </c>
      <c r="W48" s="32">
        <v>1.4753637704142673</v>
      </c>
      <c r="Y48" s="2">
        <f t="shared" si="20"/>
        <v>38</v>
      </c>
      <c r="Z48" s="24">
        <f t="shared" si="2"/>
        <v>0.9212874039627984</v>
      </c>
      <c r="AA48" s="24"/>
      <c r="AB48" s="24">
        <f t="shared" si="5"/>
        <v>2.0001563294895708</v>
      </c>
      <c r="AC48" s="24">
        <f t="shared" si="6"/>
        <v>3.404763860158813</v>
      </c>
      <c r="AD48" s="24"/>
      <c r="AE48" s="24"/>
      <c r="AF48" s="24">
        <f t="shared" si="9"/>
        <v>2.5498867769162143</v>
      </c>
      <c r="AG48" s="24"/>
      <c r="AH48" s="24"/>
      <c r="AI48" s="24">
        <f t="shared" si="12"/>
        <v>2.5081184097042541</v>
      </c>
      <c r="AK48" s="39">
        <f t="shared" si="3"/>
        <v>-1.3820125960372018</v>
      </c>
      <c r="AL48" s="39">
        <f t="shared" si="13"/>
        <v>0</v>
      </c>
      <c r="AM48" s="39">
        <f t="shared" si="14"/>
        <v>5.6329489570572377E-5</v>
      </c>
      <c r="AN48" s="39">
        <f t="shared" si="15"/>
        <v>-1.3613984118698852E-4</v>
      </c>
      <c r="AO48" s="39">
        <f t="shared" si="16"/>
        <v>0</v>
      </c>
      <c r="AP48" s="39">
        <f t="shared" si="17"/>
        <v>0</v>
      </c>
      <c r="AQ48" s="39">
        <f t="shared" si="18"/>
        <v>-1.3223083785707246E-5</v>
      </c>
      <c r="AR48" s="39">
        <f t="shared" si="18"/>
        <v>0</v>
      </c>
      <c r="AS48" s="39">
        <f t="shared" si="18"/>
        <v>0</v>
      </c>
      <c r="AT48" s="39">
        <f t="shared" si="18"/>
        <v>-8.1590295745836983E-5</v>
      </c>
      <c r="AV48" s="34"/>
    </row>
    <row r="49" spans="1:48" x14ac:dyDescent="0.25">
      <c r="A49" s="2">
        <f t="shared" si="21"/>
        <v>39</v>
      </c>
      <c r="B49">
        <v>2.3384</v>
      </c>
      <c r="D49">
        <v>2.0270000000000001</v>
      </c>
      <c r="E49">
        <v>3.4754</v>
      </c>
      <c r="H49">
        <v>0</v>
      </c>
      <c r="I49">
        <v>0</v>
      </c>
      <c r="J49">
        <v>0</v>
      </c>
      <c r="K49">
        <v>2.5531000000000001</v>
      </c>
      <c r="L49" s="23"/>
      <c r="M49" s="2">
        <f t="shared" si="19"/>
        <v>39</v>
      </c>
      <c r="N49" s="32">
        <v>1.8706606348564501</v>
      </c>
      <c r="P49" s="32">
        <v>1.621558101577073</v>
      </c>
      <c r="Q49" s="32">
        <v>2.3168737798628829</v>
      </c>
      <c r="W49" s="32">
        <v>1.5017728687706153</v>
      </c>
      <c r="Y49" s="2">
        <f t="shared" si="20"/>
        <v>39</v>
      </c>
      <c r="Z49" s="24">
        <f t="shared" si="2"/>
        <v>0.93533031742822503</v>
      </c>
      <c r="AA49" s="24"/>
      <c r="AB49" s="24">
        <f t="shared" si="5"/>
        <v>2.0269476269713413</v>
      </c>
      <c r="AC49" s="24">
        <f t="shared" si="6"/>
        <v>3.4753106697943243</v>
      </c>
      <c r="AD49" s="24"/>
      <c r="AE49" s="24"/>
      <c r="AF49" s="24"/>
      <c r="AG49" s="24"/>
      <c r="AH49" s="24"/>
      <c r="AI49" s="24">
        <f t="shared" si="12"/>
        <v>2.5530138769100459</v>
      </c>
      <c r="AK49" s="39">
        <f t="shared" si="3"/>
        <v>-1.403069682571775</v>
      </c>
      <c r="AL49" s="39">
        <f t="shared" si="13"/>
        <v>0</v>
      </c>
      <c r="AM49" s="39">
        <f t="shared" si="14"/>
        <v>-5.2373028658792009E-5</v>
      </c>
      <c r="AN49" s="39">
        <f t="shared" si="15"/>
        <v>-8.9330205675697272E-5</v>
      </c>
      <c r="AO49" s="39">
        <f t="shared" si="16"/>
        <v>0</v>
      </c>
      <c r="AP49" s="39">
        <f t="shared" si="17"/>
        <v>0</v>
      </c>
      <c r="AQ49" s="39">
        <f t="shared" si="18"/>
        <v>0</v>
      </c>
      <c r="AR49" s="39">
        <f t="shared" si="18"/>
        <v>0</v>
      </c>
      <c r="AS49" s="39">
        <f t="shared" si="18"/>
        <v>0</v>
      </c>
      <c r="AT49" s="39">
        <f t="shared" si="18"/>
        <v>-8.6123089954259768E-5</v>
      </c>
      <c r="AV49" s="34"/>
    </row>
    <row r="50" spans="1:48" x14ac:dyDescent="0.25">
      <c r="A50" s="2">
        <f t="shared" si="21"/>
        <v>40</v>
      </c>
      <c r="B50">
        <v>2.3734000000000002</v>
      </c>
      <c r="D50">
        <v>2.0537999999999998</v>
      </c>
      <c r="E50">
        <v>3.5459999999999998</v>
      </c>
      <c r="H50">
        <v>0</v>
      </c>
      <c r="I50">
        <v>0</v>
      </c>
      <c r="J50">
        <v>0</v>
      </c>
      <c r="K50">
        <v>2.5979000000000001</v>
      </c>
      <c r="L50" s="23"/>
      <c r="M50" s="2">
        <f t="shared" si="19"/>
        <v>40</v>
      </c>
      <c r="N50" s="32">
        <v>1.8987464617873033</v>
      </c>
      <c r="P50" s="32">
        <v>1.6429911395624894</v>
      </c>
      <c r="Q50" s="32">
        <v>2.3639049862865571</v>
      </c>
      <c r="W50" s="32">
        <v>1.5281819671269634</v>
      </c>
      <c r="Y50" s="2">
        <f t="shared" si="20"/>
        <v>40</v>
      </c>
      <c r="Z50" s="24">
        <f t="shared" si="2"/>
        <v>0.94937323089365167</v>
      </c>
      <c r="AA50" s="24"/>
      <c r="AB50" s="24">
        <f t="shared" si="5"/>
        <v>2.0537389244531119</v>
      </c>
      <c r="AC50" s="24">
        <f t="shared" si="6"/>
        <v>3.5458574794298356</v>
      </c>
      <c r="AD50" s="24"/>
      <c r="AE50" s="24"/>
      <c r="AF50" s="24"/>
      <c r="AG50" s="24"/>
      <c r="AH50" s="24"/>
      <c r="AI50" s="24">
        <f t="shared" si="12"/>
        <v>2.5979093441158376</v>
      </c>
      <c r="AK50" s="39">
        <f t="shared" si="3"/>
        <v>-1.4240267691063484</v>
      </c>
      <c r="AL50" s="39">
        <f t="shared" si="13"/>
        <v>0</v>
      </c>
      <c r="AM50" s="39">
        <f t="shared" si="14"/>
        <v>-6.1075546887945364E-5</v>
      </c>
      <c r="AN50" s="39">
        <f t="shared" si="15"/>
        <v>-1.4252057016417297E-4</v>
      </c>
      <c r="AO50" s="39">
        <f t="shared" si="16"/>
        <v>0</v>
      </c>
      <c r="AP50" s="39">
        <f t="shared" si="17"/>
        <v>0</v>
      </c>
      <c r="AQ50" s="39">
        <f t="shared" si="18"/>
        <v>0</v>
      </c>
      <c r="AR50" s="39">
        <f t="shared" si="18"/>
        <v>0</v>
      </c>
      <c r="AS50" s="39">
        <f t="shared" si="18"/>
        <v>0</v>
      </c>
      <c r="AT50" s="39">
        <f t="shared" si="18"/>
        <v>9.3441158375284772E-6</v>
      </c>
      <c r="AV50" s="34"/>
    </row>
    <row r="51" spans="1:48" x14ac:dyDescent="0.25">
      <c r="A51" s="2">
        <f t="shared" si="21"/>
        <v>41</v>
      </c>
      <c r="B51">
        <v>2.4085000000000001</v>
      </c>
      <c r="D51">
        <v>2.0804999999999998</v>
      </c>
      <c r="E51">
        <v>3.6164999999999998</v>
      </c>
      <c r="H51">
        <v>0</v>
      </c>
      <c r="I51">
        <v>0</v>
      </c>
      <c r="J51">
        <v>0</v>
      </c>
      <c r="K51">
        <v>2.6427999999999998</v>
      </c>
      <c r="L51" s="23"/>
      <c r="M51" s="2">
        <f t="shared" si="19"/>
        <v>41</v>
      </c>
      <c r="N51" s="32">
        <v>1.9268322887181566</v>
      </c>
      <c r="P51" s="32">
        <v>1.6644241775479056</v>
      </c>
      <c r="Q51" s="32">
        <v>2.4109361927102317</v>
      </c>
      <c r="W51" s="32">
        <v>1.5545910654833117</v>
      </c>
      <c r="Y51" s="2">
        <f t="shared" si="20"/>
        <v>41</v>
      </c>
      <c r="Z51" s="24">
        <f t="shared" si="2"/>
        <v>0.9634161443590783</v>
      </c>
      <c r="AA51" s="24"/>
      <c r="AB51" s="24">
        <f t="shared" si="5"/>
        <v>2.080530221934882</v>
      </c>
      <c r="AC51" s="24">
        <f t="shared" si="6"/>
        <v>3.6164042890653478</v>
      </c>
      <c r="AD51" s="24"/>
      <c r="AE51" s="24"/>
      <c r="AF51" s="24"/>
      <c r="AG51" s="24"/>
      <c r="AH51" s="24"/>
      <c r="AI51" s="24">
        <f t="shared" si="12"/>
        <v>2.6428048113216298</v>
      </c>
      <c r="AK51" s="39">
        <f t="shared" si="3"/>
        <v>-1.4450838556409218</v>
      </c>
      <c r="AL51" s="39">
        <f t="shared" si="13"/>
        <v>0</v>
      </c>
      <c r="AM51" s="39">
        <f t="shared" si="14"/>
        <v>3.0221934882224133E-5</v>
      </c>
      <c r="AN51" s="39">
        <f t="shared" si="15"/>
        <v>-9.571093465199354E-5</v>
      </c>
      <c r="AO51" s="39">
        <f t="shared" si="16"/>
        <v>0</v>
      </c>
      <c r="AP51" s="39">
        <f t="shared" si="17"/>
        <v>0</v>
      </c>
      <c r="AQ51" s="39">
        <f t="shared" si="18"/>
        <v>0</v>
      </c>
      <c r="AR51" s="39">
        <f t="shared" si="18"/>
        <v>0</v>
      </c>
      <c r="AS51" s="39">
        <f t="shared" si="18"/>
        <v>0</v>
      </c>
      <c r="AT51" s="39">
        <f t="shared" si="18"/>
        <v>4.8113216299938699E-6</v>
      </c>
      <c r="AV51" s="34"/>
    </row>
    <row r="52" spans="1:48" x14ac:dyDescent="0.25">
      <c r="A52" s="2">
        <f t="shared" si="21"/>
        <v>42</v>
      </c>
      <c r="B52">
        <v>2.4436</v>
      </c>
      <c r="D52">
        <v>2.1074000000000002</v>
      </c>
      <c r="E52">
        <v>3.6869999999999998</v>
      </c>
      <c r="H52">
        <v>0</v>
      </c>
      <c r="I52">
        <v>0</v>
      </c>
      <c r="J52">
        <v>0</v>
      </c>
      <c r="K52">
        <v>2.6877</v>
      </c>
      <c r="L52" s="23"/>
      <c r="M52" s="2">
        <f t="shared" si="19"/>
        <v>42</v>
      </c>
      <c r="N52" s="32">
        <v>1.9549181156490096</v>
      </c>
      <c r="P52" s="32">
        <v>1.685857215533322</v>
      </c>
      <c r="Q52" s="32">
        <v>2.4579673991339064</v>
      </c>
      <c r="W52" s="32">
        <v>1.58100016383966</v>
      </c>
      <c r="Y52" s="2">
        <f t="shared" si="20"/>
        <v>42</v>
      </c>
      <c r="Z52" s="24">
        <f t="shared" si="2"/>
        <v>0.97745905782450482</v>
      </c>
      <c r="AA52" s="24"/>
      <c r="AB52" s="24">
        <f t="shared" si="5"/>
        <v>2.1073215194166526</v>
      </c>
      <c r="AC52" s="24">
        <f t="shared" si="6"/>
        <v>3.6869510987008596</v>
      </c>
      <c r="AD52" s="24"/>
      <c r="AE52" s="24"/>
      <c r="AF52" s="24"/>
      <c r="AG52" s="24"/>
      <c r="AH52" s="24"/>
      <c r="AI52" s="24">
        <f t="shared" si="12"/>
        <v>2.687700278527422</v>
      </c>
      <c r="AK52" s="39">
        <f t="shared" si="3"/>
        <v>-1.4661409421754952</v>
      </c>
      <c r="AL52" s="39">
        <f t="shared" si="13"/>
        <v>0</v>
      </c>
      <c r="AM52" s="39">
        <f t="shared" si="14"/>
        <v>-7.8480583347584343E-5</v>
      </c>
      <c r="AN52" s="39">
        <f t="shared" si="15"/>
        <v>-4.8901299140258203E-5</v>
      </c>
      <c r="AO52" s="39">
        <f t="shared" si="16"/>
        <v>0</v>
      </c>
      <c r="AP52" s="39">
        <f t="shared" si="17"/>
        <v>0</v>
      </c>
      <c r="AQ52" s="39">
        <f t="shared" si="18"/>
        <v>0</v>
      </c>
      <c r="AR52" s="39">
        <f t="shared" si="18"/>
        <v>0</v>
      </c>
      <c r="AS52" s="39">
        <f t="shared" si="18"/>
        <v>0</v>
      </c>
      <c r="AT52" s="39">
        <f t="shared" si="18"/>
        <v>2.7852742201517344E-7</v>
      </c>
      <c r="AV52" s="34"/>
    </row>
    <row r="53" spans="1:48" x14ac:dyDescent="0.25">
      <c r="A53" s="2">
        <f t="shared" si="21"/>
        <v>43</v>
      </c>
      <c r="B53">
        <v>2.4788000000000001</v>
      </c>
      <c r="E53">
        <v>3.7576999999999998</v>
      </c>
      <c r="H53">
        <v>0</v>
      </c>
      <c r="I53">
        <v>0</v>
      </c>
      <c r="J53">
        <v>0</v>
      </c>
      <c r="K53">
        <v>2.7326000000000001</v>
      </c>
      <c r="L53" s="23"/>
      <c r="M53" s="2">
        <f t="shared" si="19"/>
        <v>43</v>
      </c>
      <c r="N53" s="32">
        <v>1.9830039425798631</v>
      </c>
      <c r="Q53" s="32">
        <v>2.5049986055575806</v>
      </c>
      <c r="W53" s="32">
        <v>1.6074092621960081</v>
      </c>
      <c r="Y53" s="2">
        <f t="shared" si="20"/>
        <v>43</v>
      </c>
      <c r="Z53" s="24">
        <f t="shared" si="2"/>
        <v>0.99150197128993156</v>
      </c>
      <c r="AA53" s="24"/>
      <c r="AB53" s="24"/>
      <c r="AC53" s="24">
        <f t="shared" si="6"/>
        <v>3.7574979083363709</v>
      </c>
      <c r="AD53" s="24"/>
      <c r="AE53" s="24"/>
      <c r="AF53" s="24"/>
      <c r="AG53" s="24"/>
      <c r="AH53" s="24"/>
      <c r="AI53" s="24">
        <f t="shared" si="12"/>
        <v>2.7325957457332137</v>
      </c>
      <c r="AK53" s="39">
        <f t="shared" si="3"/>
        <v>-1.4872980287100686</v>
      </c>
      <c r="AL53" s="39">
        <f t="shared" si="13"/>
        <v>0</v>
      </c>
      <c r="AM53" s="39">
        <f t="shared" si="14"/>
        <v>0</v>
      </c>
      <c r="AN53" s="39">
        <f t="shared" si="15"/>
        <v>-2.0209166362894493E-4</v>
      </c>
      <c r="AO53" s="39">
        <f t="shared" si="16"/>
        <v>0</v>
      </c>
      <c r="AP53" s="39">
        <f t="shared" si="17"/>
        <v>0</v>
      </c>
      <c r="AQ53" s="39">
        <f t="shared" si="18"/>
        <v>0</v>
      </c>
      <c r="AR53" s="39">
        <f t="shared" si="18"/>
        <v>0</v>
      </c>
      <c r="AS53" s="39">
        <f t="shared" si="18"/>
        <v>0</v>
      </c>
      <c r="AT53" s="39">
        <f t="shared" si="18"/>
        <v>-4.2542667864076122E-6</v>
      </c>
      <c r="AV53" s="34"/>
    </row>
    <row r="54" spans="1:48" x14ac:dyDescent="0.25">
      <c r="A54" s="2">
        <f t="shared" si="21"/>
        <v>44</v>
      </c>
      <c r="B54">
        <v>2.5139</v>
      </c>
      <c r="E54">
        <v>3.8281999999999998</v>
      </c>
      <c r="H54">
        <v>0</v>
      </c>
      <c r="I54">
        <v>0</v>
      </c>
      <c r="J54">
        <v>0</v>
      </c>
      <c r="K54">
        <v>2.7774999999999999</v>
      </c>
      <c r="L54" s="23"/>
      <c r="M54" s="2">
        <f t="shared" si="19"/>
        <v>44</v>
      </c>
      <c r="N54" s="32">
        <v>2.0110897695107162</v>
      </c>
      <c r="Q54" s="32">
        <v>2.5520298119812548</v>
      </c>
      <c r="W54" s="32">
        <v>1.6338183605523562</v>
      </c>
      <c r="Y54" s="2">
        <f t="shared" si="20"/>
        <v>44</v>
      </c>
      <c r="Z54" s="24">
        <f t="shared" si="2"/>
        <v>1.0055448847553581</v>
      </c>
      <c r="AA54" s="24"/>
      <c r="AB54" s="24"/>
      <c r="AC54" s="24">
        <f t="shared" si="6"/>
        <v>3.8280447179718822</v>
      </c>
      <c r="AD54" s="24"/>
      <c r="AE54" s="24"/>
      <c r="AF54" s="24"/>
      <c r="AG54" s="24"/>
      <c r="AH54" s="24"/>
      <c r="AI54" s="24">
        <f t="shared" si="12"/>
        <v>2.7774912129390055</v>
      </c>
      <c r="AK54" s="39">
        <f t="shared" si="3"/>
        <v>-1.5083551152446419</v>
      </c>
      <c r="AL54" s="39">
        <f t="shared" si="13"/>
        <v>0</v>
      </c>
      <c r="AM54" s="39">
        <f t="shared" si="14"/>
        <v>0</v>
      </c>
      <c r="AN54" s="39">
        <f t="shared" si="15"/>
        <v>-1.5528202811765368E-4</v>
      </c>
      <c r="AO54" s="39">
        <f t="shared" si="16"/>
        <v>0</v>
      </c>
      <c r="AP54" s="39">
        <f t="shared" si="17"/>
        <v>0</v>
      </c>
      <c r="AQ54" s="39">
        <f t="shared" si="18"/>
        <v>0</v>
      </c>
      <c r="AR54" s="39">
        <f t="shared" si="18"/>
        <v>0</v>
      </c>
      <c r="AS54" s="39">
        <f t="shared" si="18"/>
        <v>0</v>
      </c>
      <c r="AT54" s="39">
        <f t="shared" si="18"/>
        <v>-8.7870609943863087E-6</v>
      </c>
      <c r="AV54" s="34"/>
    </row>
    <row r="55" spans="1:48" x14ac:dyDescent="0.25">
      <c r="A55" s="2">
        <f t="shared" si="21"/>
        <v>45</v>
      </c>
      <c r="B55">
        <v>2.5489999999999999</v>
      </c>
      <c r="H55">
        <v>0</v>
      </c>
      <c r="I55">
        <v>0</v>
      </c>
      <c r="J55">
        <v>0</v>
      </c>
      <c r="K55">
        <v>2.8222999999999998</v>
      </c>
      <c r="L55" s="23"/>
      <c r="M55" s="2">
        <f t="shared" si="19"/>
        <v>45</v>
      </c>
      <c r="N55" s="32">
        <v>2.0391755964415692</v>
      </c>
      <c r="W55" s="32">
        <v>1.6602274589087043</v>
      </c>
      <c r="Y55" s="2">
        <f t="shared" si="20"/>
        <v>45</v>
      </c>
      <c r="Z55" s="24">
        <f t="shared" si="2"/>
        <v>1.0195877982207846</v>
      </c>
      <c r="AA55" s="24"/>
      <c r="AB55" s="24"/>
      <c r="AC55" s="24"/>
      <c r="AD55" s="24"/>
      <c r="AE55" s="24"/>
      <c r="AF55" s="24"/>
      <c r="AG55" s="24"/>
      <c r="AH55" s="24"/>
      <c r="AI55" s="24">
        <f t="shared" si="12"/>
        <v>2.8223866801447972</v>
      </c>
      <c r="AK55" s="39">
        <f t="shared" si="3"/>
        <v>-1.5294122017792153</v>
      </c>
      <c r="AL55" s="39">
        <f t="shared" si="13"/>
        <v>0</v>
      </c>
      <c r="AM55" s="39">
        <f t="shared" si="14"/>
        <v>0</v>
      </c>
      <c r="AN55" s="39">
        <f t="shared" si="15"/>
        <v>0</v>
      </c>
      <c r="AO55" s="39">
        <f t="shared" si="16"/>
        <v>0</v>
      </c>
      <c r="AP55" s="39">
        <f t="shared" si="17"/>
        <v>0</v>
      </c>
      <c r="AQ55" s="39">
        <f t="shared" si="18"/>
        <v>0</v>
      </c>
      <c r="AR55" s="39">
        <f t="shared" si="18"/>
        <v>0</v>
      </c>
      <c r="AS55" s="39">
        <f t="shared" si="18"/>
        <v>0</v>
      </c>
      <c r="AT55" s="39">
        <f t="shared" si="18"/>
        <v>8.6680144797401937E-5</v>
      </c>
      <c r="AV55" s="34"/>
    </row>
    <row r="56" spans="1:48" x14ac:dyDescent="0.25">
      <c r="A56" s="2">
        <f t="shared" si="21"/>
        <v>46</v>
      </c>
      <c r="B56">
        <v>2.5840999999999998</v>
      </c>
      <c r="H56">
        <v>0</v>
      </c>
      <c r="I56">
        <v>0</v>
      </c>
      <c r="J56">
        <v>0</v>
      </c>
      <c r="K56">
        <v>2.8672</v>
      </c>
      <c r="L56" s="23"/>
      <c r="M56" s="2">
        <f t="shared" si="19"/>
        <v>46</v>
      </c>
      <c r="N56" s="32">
        <v>2.0672614233724227</v>
      </c>
      <c r="W56" s="32">
        <v>1.6866365572650526</v>
      </c>
      <c r="Y56" s="2">
        <f t="shared" si="20"/>
        <v>46</v>
      </c>
      <c r="Z56" s="24">
        <f t="shared" si="2"/>
        <v>1.0336307116862113</v>
      </c>
      <c r="AA56" s="24"/>
      <c r="AB56" s="24"/>
      <c r="AC56" s="24"/>
      <c r="AD56" s="24"/>
      <c r="AE56" s="24"/>
      <c r="AF56" s="24"/>
      <c r="AG56" s="24"/>
      <c r="AH56" s="24"/>
      <c r="AI56" s="24">
        <f t="shared" si="12"/>
        <v>2.8672821473505894</v>
      </c>
      <c r="AK56" s="39">
        <f t="shared" si="3"/>
        <v>-1.5504692883137885</v>
      </c>
      <c r="AL56" s="39">
        <f t="shared" si="13"/>
        <v>0</v>
      </c>
      <c r="AM56" s="39">
        <f t="shared" si="14"/>
        <v>0</v>
      </c>
      <c r="AN56" s="39">
        <f t="shared" si="15"/>
        <v>0</v>
      </c>
      <c r="AO56" s="39">
        <f t="shared" si="16"/>
        <v>0</v>
      </c>
      <c r="AP56" s="39">
        <f t="shared" si="17"/>
        <v>0</v>
      </c>
      <c r="AQ56" s="39">
        <f t="shared" si="18"/>
        <v>0</v>
      </c>
      <c r="AR56" s="39">
        <f t="shared" si="18"/>
        <v>0</v>
      </c>
      <c r="AS56" s="39">
        <f t="shared" si="18"/>
        <v>0</v>
      </c>
      <c r="AT56" s="39">
        <f t="shared" si="18"/>
        <v>8.214735058942324E-5</v>
      </c>
      <c r="AV56" s="34"/>
    </row>
    <row r="57" spans="1:48" x14ac:dyDescent="0.25">
      <c r="A57" s="2">
        <f t="shared" si="21"/>
        <v>47</v>
      </c>
      <c r="B57">
        <v>2.6191</v>
      </c>
      <c r="H57">
        <v>0</v>
      </c>
      <c r="I57">
        <v>0</v>
      </c>
      <c r="J57">
        <v>0</v>
      </c>
      <c r="K57">
        <v>2.9121000000000001</v>
      </c>
      <c r="L57" s="23"/>
      <c r="M57" s="2">
        <f t="shared" si="19"/>
        <v>47</v>
      </c>
      <c r="N57" s="32">
        <v>2.0953472503032762</v>
      </c>
      <c r="W57" s="32">
        <v>1.7130456556214009</v>
      </c>
      <c r="Y57" s="2">
        <f t="shared" si="20"/>
        <v>47</v>
      </c>
      <c r="Z57" s="24">
        <f t="shared" si="2"/>
        <v>1.0476736251516381</v>
      </c>
      <c r="AA57" s="24"/>
      <c r="AB57" s="24"/>
      <c r="AC57" s="24"/>
      <c r="AD57" s="24"/>
      <c r="AE57" s="24"/>
      <c r="AF57" s="24"/>
      <c r="AG57" s="24"/>
      <c r="AH57" s="24"/>
      <c r="AI57" s="24">
        <f t="shared" si="12"/>
        <v>2.9121776145563816</v>
      </c>
      <c r="AK57" s="39">
        <f t="shared" si="3"/>
        <v>-1.5714263748483619</v>
      </c>
      <c r="AL57" s="39">
        <f t="shared" si="13"/>
        <v>0</v>
      </c>
      <c r="AM57" s="39">
        <f t="shared" si="14"/>
        <v>0</v>
      </c>
      <c r="AN57" s="39">
        <f t="shared" si="15"/>
        <v>0</v>
      </c>
      <c r="AO57" s="39">
        <f t="shared" si="16"/>
        <v>0</v>
      </c>
      <c r="AP57" s="39">
        <f t="shared" si="17"/>
        <v>0</v>
      </c>
      <c r="AQ57" s="39">
        <f t="shared" si="18"/>
        <v>0</v>
      </c>
      <c r="AR57" s="39">
        <f t="shared" si="18"/>
        <v>0</v>
      </c>
      <c r="AS57" s="39">
        <f t="shared" si="18"/>
        <v>0</v>
      </c>
      <c r="AT57" s="39">
        <f t="shared" si="18"/>
        <v>7.7614556381444544E-5</v>
      </c>
      <c r="AV57" s="34"/>
    </row>
    <row r="58" spans="1:48" x14ac:dyDescent="0.25">
      <c r="A58" s="2">
        <f t="shared" si="21"/>
        <v>48</v>
      </c>
      <c r="B58">
        <v>2.6543000000000001</v>
      </c>
      <c r="H58">
        <v>0</v>
      </c>
      <c r="I58">
        <v>0</v>
      </c>
      <c r="J58">
        <v>0</v>
      </c>
      <c r="K58">
        <v>0</v>
      </c>
      <c r="L58" s="23"/>
      <c r="M58" s="2">
        <f t="shared" si="19"/>
        <v>48</v>
      </c>
      <c r="N58" s="32">
        <v>2.1234330772341288</v>
      </c>
      <c r="Y58" s="2">
        <f t="shared" si="20"/>
        <v>48</v>
      </c>
      <c r="Z58" s="24">
        <f t="shared" si="2"/>
        <v>1.0617165386170644</v>
      </c>
      <c r="AA58" s="24"/>
      <c r="AB58" s="24"/>
      <c r="AC58" s="24"/>
      <c r="AD58" s="24"/>
      <c r="AE58" s="24"/>
      <c r="AF58" s="24"/>
      <c r="AG58" s="24"/>
      <c r="AH58" s="24"/>
      <c r="AI58" s="24"/>
      <c r="AK58" s="39">
        <f t="shared" si="3"/>
        <v>-1.5925834613829357</v>
      </c>
      <c r="AL58" s="39">
        <f t="shared" si="13"/>
        <v>0</v>
      </c>
      <c r="AM58" s="39">
        <f t="shared" si="14"/>
        <v>0</v>
      </c>
      <c r="AN58" s="39">
        <f t="shared" si="15"/>
        <v>0</v>
      </c>
      <c r="AO58" s="39">
        <f t="shared" si="16"/>
        <v>0</v>
      </c>
      <c r="AP58" s="39">
        <f t="shared" si="17"/>
        <v>0</v>
      </c>
      <c r="AQ58" s="39">
        <f t="shared" si="18"/>
        <v>0</v>
      </c>
      <c r="AR58" s="39">
        <f t="shared" si="18"/>
        <v>0</v>
      </c>
      <c r="AS58" s="39">
        <f t="shared" si="18"/>
        <v>0</v>
      </c>
      <c r="AT58" s="39">
        <f t="shared" si="18"/>
        <v>0</v>
      </c>
      <c r="AV58" s="34"/>
    </row>
    <row r="59" spans="1:48" x14ac:dyDescent="0.25">
      <c r="A59" s="2">
        <f t="shared" si="21"/>
        <v>49</v>
      </c>
      <c r="H59">
        <v>0</v>
      </c>
      <c r="I59">
        <v>0</v>
      </c>
      <c r="J59">
        <v>0</v>
      </c>
      <c r="K59">
        <v>0</v>
      </c>
      <c r="L59" s="23"/>
      <c r="M59" s="2">
        <f t="shared" si="19"/>
        <v>49</v>
      </c>
      <c r="Y59" s="2">
        <f t="shared" si="20"/>
        <v>49</v>
      </c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K59" s="39">
        <f t="shared" si="3"/>
        <v>0</v>
      </c>
      <c r="AL59" s="39">
        <f t="shared" si="13"/>
        <v>0</v>
      </c>
      <c r="AM59" s="39">
        <f t="shared" si="14"/>
        <v>0</v>
      </c>
      <c r="AN59" s="39">
        <f t="shared" si="15"/>
        <v>0</v>
      </c>
      <c r="AO59" s="39">
        <f t="shared" si="16"/>
        <v>0</v>
      </c>
      <c r="AP59" s="39">
        <f t="shared" si="17"/>
        <v>0</v>
      </c>
      <c r="AQ59" s="39">
        <f t="shared" si="18"/>
        <v>0</v>
      </c>
      <c r="AR59" s="39">
        <f t="shared" si="18"/>
        <v>0</v>
      </c>
      <c r="AS59" s="39">
        <f t="shared" si="18"/>
        <v>0</v>
      </c>
      <c r="AT59" s="39">
        <f t="shared" si="18"/>
        <v>0</v>
      </c>
      <c r="AV59" s="34"/>
    </row>
    <row r="60" spans="1:48" x14ac:dyDescent="0.25">
      <c r="A60" s="2">
        <f t="shared" si="21"/>
        <v>50</v>
      </c>
      <c r="H60">
        <v>0</v>
      </c>
      <c r="I60">
        <v>0</v>
      </c>
      <c r="J60">
        <v>0</v>
      </c>
      <c r="K60">
        <v>0</v>
      </c>
      <c r="L60" s="23"/>
      <c r="M60" s="2">
        <f t="shared" si="19"/>
        <v>50</v>
      </c>
      <c r="Y60" s="2">
        <f t="shared" si="20"/>
        <v>50</v>
      </c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K60" s="39">
        <f t="shared" si="3"/>
        <v>0</v>
      </c>
      <c r="AL60" s="39">
        <f t="shared" si="13"/>
        <v>0</v>
      </c>
      <c r="AM60" s="39">
        <f t="shared" si="14"/>
        <v>0</v>
      </c>
      <c r="AN60" s="39">
        <f t="shared" si="15"/>
        <v>0</v>
      </c>
      <c r="AO60" s="39">
        <f t="shared" si="16"/>
        <v>0</v>
      </c>
      <c r="AP60" s="39">
        <f t="shared" si="17"/>
        <v>0</v>
      </c>
      <c r="AQ60" s="39">
        <f t="shared" si="18"/>
        <v>0</v>
      </c>
      <c r="AR60" s="39">
        <f t="shared" si="18"/>
        <v>0</v>
      </c>
      <c r="AS60" s="39">
        <f t="shared" si="18"/>
        <v>0</v>
      </c>
      <c r="AT60" s="39">
        <f t="shared" si="18"/>
        <v>0</v>
      </c>
      <c r="AV60" s="34"/>
    </row>
    <row r="61" spans="1:48" x14ac:dyDescent="0.25">
      <c r="A61" s="2">
        <f t="shared" si="21"/>
        <v>51</v>
      </c>
      <c r="H61">
        <v>0</v>
      </c>
      <c r="I61">
        <v>0</v>
      </c>
      <c r="J61">
        <v>0</v>
      </c>
      <c r="K61">
        <v>0</v>
      </c>
      <c r="L61" s="23"/>
      <c r="M61" s="2">
        <f t="shared" si="19"/>
        <v>51</v>
      </c>
      <c r="Y61" s="2">
        <f t="shared" si="20"/>
        <v>51</v>
      </c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K61" s="39">
        <f t="shared" si="3"/>
        <v>0</v>
      </c>
      <c r="AL61" s="39">
        <f t="shared" si="13"/>
        <v>0</v>
      </c>
      <c r="AM61" s="39">
        <f t="shared" si="14"/>
        <v>0</v>
      </c>
      <c r="AN61" s="39">
        <f t="shared" si="15"/>
        <v>0</v>
      </c>
      <c r="AO61" s="39">
        <f t="shared" si="16"/>
        <v>0</v>
      </c>
      <c r="AP61" s="39">
        <f t="shared" si="17"/>
        <v>0</v>
      </c>
      <c r="AQ61" s="39">
        <f t="shared" si="18"/>
        <v>0</v>
      </c>
      <c r="AR61" s="39">
        <f t="shared" si="18"/>
        <v>0</v>
      </c>
      <c r="AS61" s="39">
        <f t="shared" si="18"/>
        <v>0</v>
      </c>
      <c r="AT61" s="39">
        <f t="shared" si="18"/>
        <v>0</v>
      </c>
      <c r="AV61" s="34"/>
    </row>
    <row r="62" spans="1:48" x14ac:dyDescent="0.25">
      <c r="A62" s="2">
        <f t="shared" si="21"/>
        <v>52</v>
      </c>
      <c r="H62">
        <v>0</v>
      </c>
      <c r="I62">
        <v>0</v>
      </c>
      <c r="J62">
        <v>0</v>
      </c>
      <c r="K62">
        <v>0</v>
      </c>
      <c r="L62" s="23"/>
      <c r="M62" s="2">
        <f t="shared" si="19"/>
        <v>52</v>
      </c>
      <c r="Y62" s="2">
        <f t="shared" si="20"/>
        <v>52</v>
      </c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K62" s="39">
        <f t="shared" si="3"/>
        <v>0</v>
      </c>
      <c r="AL62" s="39">
        <f t="shared" si="13"/>
        <v>0</v>
      </c>
      <c r="AM62" s="39">
        <f t="shared" si="14"/>
        <v>0</v>
      </c>
      <c r="AN62" s="39">
        <f t="shared" si="15"/>
        <v>0</v>
      </c>
      <c r="AO62" s="39">
        <f t="shared" si="16"/>
        <v>0</v>
      </c>
      <c r="AP62" s="39">
        <f t="shared" si="17"/>
        <v>0</v>
      </c>
      <c r="AQ62" s="39">
        <f t="shared" si="18"/>
        <v>0</v>
      </c>
      <c r="AR62" s="39">
        <f t="shared" si="18"/>
        <v>0</v>
      </c>
      <c r="AS62" s="39">
        <f t="shared" si="18"/>
        <v>0</v>
      </c>
      <c r="AT62" s="39">
        <f t="shared" si="18"/>
        <v>0</v>
      </c>
      <c r="AV62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J30" sqref="A30:J30"/>
    </sheetView>
  </sheetViews>
  <sheetFormatPr baseColWidth="10" defaultRowHeight="15" x14ac:dyDescent="0.25"/>
  <cols>
    <col min="1" max="1" width="28.5703125" bestFit="1" customWidth="1"/>
  </cols>
  <sheetData>
    <row r="1" spans="1:11" x14ac:dyDescent="0.25">
      <c r="B1">
        <v>7800111709</v>
      </c>
      <c r="C1">
        <v>7800121192</v>
      </c>
      <c r="D1">
        <v>7800111054</v>
      </c>
      <c r="E1">
        <v>7800111172</v>
      </c>
      <c r="F1">
        <v>7800121195</v>
      </c>
      <c r="G1">
        <v>7800110763</v>
      </c>
      <c r="H1">
        <v>7800111626</v>
      </c>
      <c r="I1">
        <v>7800111604</v>
      </c>
      <c r="J1">
        <v>7800110989</v>
      </c>
      <c r="K1">
        <v>7800110939</v>
      </c>
    </row>
    <row r="2" spans="1:11" x14ac:dyDescent="0.25">
      <c r="A2" s="28" t="s">
        <v>23</v>
      </c>
      <c r="B2">
        <f>+B3</f>
        <v>8</v>
      </c>
      <c r="C2">
        <f t="shared" ref="C2:K2" si="0">+C3</f>
        <v>9</v>
      </c>
      <c r="D2">
        <f t="shared" si="0"/>
        <v>10</v>
      </c>
      <c r="E2">
        <f t="shared" si="0"/>
        <v>11</v>
      </c>
      <c r="F2">
        <f t="shared" si="0"/>
        <v>12</v>
      </c>
      <c r="G2">
        <f t="shared" si="0"/>
        <v>14</v>
      </c>
      <c r="H2">
        <f t="shared" si="0"/>
        <v>15</v>
      </c>
      <c r="I2">
        <f t="shared" si="0"/>
        <v>16</v>
      </c>
      <c r="J2">
        <f t="shared" si="0"/>
        <v>18</v>
      </c>
      <c r="K2">
        <f t="shared" si="0"/>
        <v>20</v>
      </c>
    </row>
    <row r="3" spans="1:11" x14ac:dyDescent="0.25">
      <c r="A3" s="28" t="s">
        <v>24</v>
      </c>
      <c r="B3">
        <f t="shared" ref="B3:K10" si="1">+B15</f>
        <v>8</v>
      </c>
      <c r="C3">
        <f t="shared" si="1"/>
        <v>9</v>
      </c>
      <c r="D3">
        <f t="shared" si="1"/>
        <v>10</v>
      </c>
      <c r="E3">
        <f t="shared" si="1"/>
        <v>11</v>
      </c>
      <c r="F3">
        <f t="shared" si="1"/>
        <v>12</v>
      </c>
      <c r="G3">
        <f t="shared" si="1"/>
        <v>14</v>
      </c>
      <c r="H3">
        <f t="shared" si="1"/>
        <v>15</v>
      </c>
      <c r="I3">
        <f t="shared" si="1"/>
        <v>16</v>
      </c>
      <c r="J3">
        <f t="shared" si="1"/>
        <v>18</v>
      </c>
      <c r="K3">
        <f t="shared" si="1"/>
        <v>20</v>
      </c>
    </row>
    <row r="4" spans="1:11" x14ac:dyDescent="0.25">
      <c r="A4" s="28" t="s">
        <v>25</v>
      </c>
      <c r="B4">
        <f t="shared" si="1"/>
        <v>200000</v>
      </c>
      <c r="C4">
        <f t="shared" si="1"/>
        <v>50000</v>
      </c>
      <c r="D4">
        <f t="shared" si="1"/>
        <v>150000</v>
      </c>
      <c r="E4">
        <f t="shared" si="1"/>
        <v>250000</v>
      </c>
      <c r="F4">
        <f t="shared" si="1"/>
        <v>200000</v>
      </c>
      <c r="G4">
        <f t="shared" si="1"/>
        <v>150000</v>
      </c>
      <c r="H4">
        <f t="shared" si="1"/>
        <v>150000</v>
      </c>
      <c r="I4">
        <f t="shared" si="1"/>
        <v>200000</v>
      </c>
      <c r="J4">
        <f t="shared" si="1"/>
        <v>150000</v>
      </c>
      <c r="K4">
        <f t="shared" si="1"/>
        <v>150000</v>
      </c>
    </row>
    <row r="5" spans="1:11" x14ac:dyDescent="0.25">
      <c r="A5" s="28" t="s">
        <v>26</v>
      </c>
      <c r="B5">
        <f t="shared" si="1"/>
        <v>1.25</v>
      </c>
      <c r="C5">
        <f t="shared" si="1"/>
        <v>1.4</v>
      </c>
      <c r="D5">
        <f t="shared" si="1"/>
        <v>1.25</v>
      </c>
      <c r="E5">
        <f t="shared" si="1"/>
        <v>1.5</v>
      </c>
      <c r="F5">
        <f t="shared" si="1"/>
        <v>1.25</v>
      </c>
      <c r="G5">
        <f t="shared" si="1"/>
        <v>1.5</v>
      </c>
      <c r="H5">
        <f t="shared" si="1"/>
        <v>1.5</v>
      </c>
      <c r="I5">
        <f t="shared" si="1"/>
        <v>1.4</v>
      </c>
      <c r="J5">
        <f t="shared" si="1"/>
        <v>1.6</v>
      </c>
      <c r="K5">
        <f t="shared" si="1"/>
        <v>1.7</v>
      </c>
    </row>
    <row r="6" spans="1:11" x14ac:dyDescent="0.25">
      <c r="A6" s="28" t="s">
        <v>27</v>
      </c>
      <c r="B6">
        <f t="shared" si="1"/>
        <v>37476</v>
      </c>
      <c r="C6">
        <f t="shared" si="1"/>
        <v>30171</v>
      </c>
      <c r="D6">
        <f t="shared" si="1"/>
        <v>35535</v>
      </c>
      <c r="E6">
        <f t="shared" si="1"/>
        <v>36166</v>
      </c>
      <c r="F6">
        <f t="shared" si="1"/>
        <v>33021</v>
      </c>
      <c r="G6">
        <f t="shared" si="1"/>
        <v>31500</v>
      </c>
      <c r="H6">
        <f t="shared" si="1"/>
        <v>33806</v>
      </c>
      <c r="I6">
        <f t="shared" si="1"/>
        <v>32937</v>
      </c>
      <c r="J6">
        <f t="shared" si="1"/>
        <v>30055</v>
      </c>
      <c r="K6">
        <f t="shared" si="1"/>
        <v>37281</v>
      </c>
    </row>
    <row r="7" spans="1:11" x14ac:dyDescent="0.25">
      <c r="A7" s="28" t="s">
        <v>28</v>
      </c>
      <c r="B7" t="str">
        <f t="shared" si="1"/>
        <v>M</v>
      </c>
      <c r="C7" t="str">
        <f t="shared" si="1"/>
        <v>M</v>
      </c>
      <c r="D7" t="str">
        <f t="shared" si="1"/>
        <v>F</v>
      </c>
      <c r="E7" t="str">
        <f t="shared" si="1"/>
        <v>M</v>
      </c>
      <c r="F7" t="str">
        <f t="shared" si="1"/>
        <v>M</v>
      </c>
      <c r="G7" t="str">
        <f t="shared" si="1"/>
        <v>M</v>
      </c>
      <c r="H7" t="str">
        <f t="shared" si="1"/>
        <v>M</v>
      </c>
      <c r="I7" t="str">
        <f t="shared" si="1"/>
        <v>F</v>
      </c>
      <c r="J7" t="str">
        <f t="shared" si="1"/>
        <v>F</v>
      </c>
      <c r="K7" t="str">
        <f t="shared" si="1"/>
        <v>M</v>
      </c>
    </row>
    <row r="8" spans="1:11" x14ac:dyDescent="0.25">
      <c r="A8" s="28" t="s">
        <v>29</v>
      </c>
      <c r="B8" t="str">
        <f t="shared" si="1"/>
        <v>No Fuma</v>
      </c>
      <c r="C8" t="str">
        <f t="shared" si="1"/>
        <v>No Fuma</v>
      </c>
      <c r="D8" t="str">
        <f t="shared" si="1"/>
        <v>No Fuma</v>
      </c>
      <c r="E8" t="str">
        <f t="shared" si="1"/>
        <v>No Fuma</v>
      </c>
      <c r="F8" t="str">
        <f t="shared" si="1"/>
        <v>No Fuma</v>
      </c>
      <c r="G8" t="str">
        <f t="shared" si="1"/>
        <v>No Fuma</v>
      </c>
      <c r="H8" t="str">
        <f t="shared" si="1"/>
        <v>No Fuma</v>
      </c>
      <c r="I8" t="str">
        <f t="shared" si="1"/>
        <v>No Fuma</v>
      </c>
      <c r="J8" t="str">
        <f t="shared" si="1"/>
        <v>No Fuma</v>
      </c>
      <c r="K8" t="str">
        <f t="shared" si="1"/>
        <v>No Fuma</v>
      </c>
    </row>
    <row r="9" spans="1:11" x14ac:dyDescent="0.25">
      <c r="A9" s="28" t="s">
        <v>30</v>
      </c>
      <c r="B9">
        <f t="shared" si="1"/>
        <v>22</v>
      </c>
      <c r="C9">
        <f t="shared" si="1"/>
        <v>43</v>
      </c>
      <c r="D9">
        <f t="shared" si="1"/>
        <v>28</v>
      </c>
      <c r="E9">
        <f t="shared" si="1"/>
        <v>26</v>
      </c>
      <c r="F9">
        <f t="shared" si="1"/>
        <v>35</v>
      </c>
      <c r="G9">
        <f t="shared" si="1"/>
        <v>39</v>
      </c>
      <c r="H9">
        <f t="shared" si="1"/>
        <v>32</v>
      </c>
      <c r="I9">
        <f t="shared" si="1"/>
        <v>35</v>
      </c>
      <c r="J9">
        <f t="shared" si="1"/>
        <v>43</v>
      </c>
      <c r="K9">
        <f t="shared" si="1"/>
        <v>23</v>
      </c>
    </row>
    <row r="10" spans="1:11" x14ac:dyDescent="0.25">
      <c r="A10" s="28" t="s">
        <v>31</v>
      </c>
      <c r="B10" t="str">
        <f t="shared" si="1"/>
        <v>Mensual</v>
      </c>
      <c r="C10" t="str">
        <f t="shared" si="1"/>
        <v>Mensual</v>
      </c>
      <c r="D10" t="str">
        <f t="shared" si="1"/>
        <v>Mensual</v>
      </c>
      <c r="E10" t="str">
        <f t="shared" si="1"/>
        <v>Mensual</v>
      </c>
      <c r="F10" t="str">
        <f t="shared" si="1"/>
        <v>Mensual</v>
      </c>
      <c r="G10" t="str">
        <f t="shared" si="1"/>
        <v>Mensual</v>
      </c>
      <c r="H10" t="str">
        <f t="shared" si="1"/>
        <v>Mensual</v>
      </c>
      <c r="I10" t="str">
        <f t="shared" si="1"/>
        <v>Mensual</v>
      </c>
      <c r="J10" t="str">
        <f t="shared" si="1"/>
        <v>Mensual</v>
      </c>
      <c r="K10" t="str">
        <f t="shared" si="1"/>
        <v>Mensual</v>
      </c>
    </row>
    <row r="13" spans="1:11" x14ac:dyDescent="0.25">
      <c r="B13">
        <v>7800111709</v>
      </c>
      <c r="C13">
        <v>7800121192</v>
      </c>
      <c r="D13">
        <v>7800111054</v>
      </c>
      <c r="E13">
        <v>7800111172</v>
      </c>
      <c r="F13">
        <v>7800121195</v>
      </c>
      <c r="G13">
        <v>7800110763</v>
      </c>
      <c r="H13">
        <v>7800111626</v>
      </c>
      <c r="I13">
        <v>7800111604</v>
      </c>
      <c r="J13">
        <v>7800110989</v>
      </c>
      <c r="K13">
        <v>7800110939</v>
      </c>
    </row>
    <row r="14" spans="1:11" x14ac:dyDescent="0.25">
      <c r="A14" s="28" t="s">
        <v>23</v>
      </c>
      <c r="B14">
        <f>+Hoja5!C18</f>
        <v>48</v>
      </c>
      <c r="C14">
        <f>+Hoja5!D18</f>
        <v>27</v>
      </c>
      <c r="D14">
        <f>+Hoja5!E18</f>
        <v>42</v>
      </c>
      <c r="E14">
        <f>+Hoja5!F18</f>
        <v>44</v>
      </c>
      <c r="F14">
        <f>+Hoja5!G18</f>
        <v>35</v>
      </c>
      <c r="G14">
        <f>+Hoja5!H18</f>
        <v>31</v>
      </c>
      <c r="H14">
        <f>+Hoja5!I18</f>
        <v>38</v>
      </c>
      <c r="I14">
        <f>+Hoja5!J18</f>
        <v>35</v>
      </c>
      <c r="J14">
        <f>+Hoja5!K18</f>
        <v>27</v>
      </c>
      <c r="K14">
        <f>+Hoja5!L18</f>
        <v>47</v>
      </c>
    </row>
    <row r="15" spans="1:11" x14ac:dyDescent="0.25">
      <c r="A15" s="28" t="s">
        <v>24</v>
      </c>
      <c r="B15">
        <f>+Hoja5!C19</f>
        <v>8</v>
      </c>
      <c r="C15">
        <f>+Hoja5!D19</f>
        <v>9</v>
      </c>
      <c r="D15">
        <f>+Hoja5!E19</f>
        <v>10</v>
      </c>
      <c r="E15">
        <f>+Hoja5!F19</f>
        <v>11</v>
      </c>
      <c r="F15">
        <f>+Hoja5!G19</f>
        <v>12</v>
      </c>
      <c r="G15">
        <f>+Hoja5!H19</f>
        <v>14</v>
      </c>
      <c r="H15">
        <f>+Hoja5!I19</f>
        <v>15</v>
      </c>
      <c r="I15">
        <f>+Hoja5!J19</f>
        <v>16</v>
      </c>
      <c r="J15">
        <f>+Hoja5!K19</f>
        <v>18</v>
      </c>
      <c r="K15">
        <f>+Hoja5!L19</f>
        <v>20</v>
      </c>
    </row>
    <row r="16" spans="1:11" x14ac:dyDescent="0.25">
      <c r="A16" s="28" t="s">
        <v>25</v>
      </c>
      <c r="B16">
        <f>+Hoja5!C20</f>
        <v>200000</v>
      </c>
      <c r="C16">
        <f>+Hoja5!D20</f>
        <v>50000</v>
      </c>
      <c r="D16">
        <f>+Hoja5!E20</f>
        <v>150000</v>
      </c>
      <c r="E16">
        <f>+Hoja5!F20</f>
        <v>250000</v>
      </c>
      <c r="F16">
        <f>+Hoja5!G20</f>
        <v>200000</v>
      </c>
      <c r="G16">
        <f>+Hoja5!H20</f>
        <v>150000</v>
      </c>
      <c r="H16">
        <f>+Hoja5!I20</f>
        <v>150000</v>
      </c>
      <c r="I16">
        <f>+Hoja5!J20</f>
        <v>200000</v>
      </c>
      <c r="J16">
        <f>+Hoja5!K20</f>
        <v>150000</v>
      </c>
      <c r="K16">
        <f>+Hoja5!L20</f>
        <v>150000</v>
      </c>
    </row>
    <row r="17" spans="1:11" x14ac:dyDescent="0.25">
      <c r="A17" s="28" t="s">
        <v>26</v>
      </c>
      <c r="B17">
        <f>+Hoja5!C21</f>
        <v>1.25</v>
      </c>
      <c r="C17">
        <f>+Hoja5!D21</f>
        <v>1.4</v>
      </c>
      <c r="D17">
        <f>+Hoja5!E21</f>
        <v>1.25</v>
      </c>
      <c r="E17">
        <f>+Hoja5!F21</f>
        <v>1.5</v>
      </c>
      <c r="F17">
        <f>+Hoja5!G21</f>
        <v>1.25</v>
      </c>
      <c r="G17">
        <f>+Hoja5!H21</f>
        <v>1.5</v>
      </c>
      <c r="H17">
        <f>+Hoja5!I21</f>
        <v>1.5</v>
      </c>
      <c r="I17">
        <f>+Hoja5!J21</f>
        <v>1.4</v>
      </c>
      <c r="J17">
        <f>+Hoja5!K21</f>
        <v>1.6</v>
      </c>
      <c r="K17">
        <f>+Hoja5!L21</f>
        <v>1.7</v>
      </c>
    </row>
    <row r="18" spans="1:11" x14ac:dyDescent="0.25">
      <c r="A18" s="28" t="s">
        <v>27</v>
      </c>
      <c r="B18">
        <f>+Hoja5!C22</f>
        <v>37476</v>
      </c>
      <c r="C18">
        <f>+Hoja5!D22</f>
        <v>30171</v>
      </c>
      <c r="D18">
        <f>+Hoja5!E22</f>
        <v>35535</v>
      </c>
      <c r="E18">
        <f>+Hoja5!F22</f>
        <v>36166</v>
      </c>
      <c r="F18">
        <f>+Hoja5!G22</f>
        <v>33021</v>
      </c>
      <c r="G18">
        <f>+Hoja5!H22</f>
        <v>31500</v>
      </c>
      <c r="H18">
        <f>+Hoja5!I22</f>
        <v>33806</v>
      </c>
      <c r="I18">
        <f>+Hoja5!J22</f>
        <v>32937</v>
      </c>
      <c r="J18">
        <f>+Hoja5!K22</f>
        <v>30055</v>
      </c>
      <c r="K18">
        <f>+Hoja5!L22</f>
        <v>37281</v>
      </c>
    </row>
    <row r="19" spans="1:11" x14ac:dyDescent="0.25">
      <c r="A19" s="28" t="s">
        <v>28</v>
      </c>
      <c r="B19" t="str">
        <f>+Hoja5!C23</f>
        <v>M</v>
      </c>
      <c r="C19" t="str">
        <f>+Hoja5!D23</f>
        <v>M</v>
      </c>
      <c r="D19" t="str">
        <f>+Hoja5!E23</f>
        <v>F</v>
      </c>
      <c r="E19" t="str">
        <f>+Hoja5!F23</f>
        <v>M</v>
      </c>
      <c r="F19" t="str">
        <f>+Hoja5!G23</f>
        <v>M</v>
      </c>
      <c r="G19" t="str">
        <f>+Hoja5!H23</f>
        <v>M</v>
      </c>
      <c r="H19" t="str">
        <f>+Hoja5!I23</f>
        <v>M</v>
      </c>
      <c r="I19" t="str">
        <f>+Hoja5!J23</f>
        <v>F</v>
      </c>
      <c r="J19" t="str">
        <f>+Hoja5!K23</f>
        <v>F</v>
      </c>
      <c r="K19" t="str">
        <f>+Hoja5!L23</f>
        <v>M</v>
      </c>
    </row>
    <row r="20" spans="1:11" x14ac:dyDescent="0.25">
      <c r="A20" s="28" t="s">
        <v>29</v>
      </c>
      <c r="B20" t="str">
        <f>+Hoja5!C24</f>
        <v>No Fuma</v>
      </c>
      <c r="C20" t="str">
        <f>+Hoja5!D24</f>
        <v>No Fuma</v>
      </c>
      <c r="D20" t="str">
        <f>+Hoja5!E24</f>
        <v>No Fuma</v>
      </c>
      <c r="E20" t="str">
        <f>+Hoja5!F24</f>
        <v>No Fuma</v>
      </c>
      <c r="F20" t="str">
        <f>+Hoja5!G24</f>
        <v>No Fuma</v>
      </c>
      <c r="G20" t="str">
        <f>+Hoja5!H24</f>
        <v>No Fuma</v>
      </c>
      <c r="H20" t="str">
        <f>+Hoja5!I24</f>
        <v>No Fuma</v>
      </c>
      <c r="I20" t="str">
        <f>+Hoja5!J24</f>
        <v>No Fuma</v>
      </c>
      <c r="J20" t="str">
        <f>+Hoja5!K24</f>
        <v>No Fuma</v>
      </c>
      <c r="K20" t="str">
        <f>+Hoja5!L24</f>
        <v>No Fuma</v>
      </c>
    </row>
    <row r="21" spans="1:11" x14ac:dyDescent="0.25">
      <c r="A21" s="28" t="s">
        <v>30</v>
      </c>
      <c r="B21">
        <f>+Hoja5!C25</f>
        <v>22</v>
      </c>
      <c r="C21">
        <f>+Hoja5!D25</f>
        <v>43</v>
      </c>
      <c r="D21">
        <f>+Hoja5!E25</f>
        <v>28</v>
      </c>
      <c r="E21">
        <f>+Hoja5!F25</f>
        <v>26</v>
      </c>
      <c r="F21">
        <f>+Hoja5!G25</f>
        <v>35</v>
      </c>
      <c r="G21">
        <f>+Hoja5!H25</f>
        <v>39</v>
      </c>
      <c r="H21">
        <f>+Hoja5!I25</f>
        <v>32</v>
      </c>
      <c r="I21">
        <f>+Hoja5!J25</f>
        <v>35</v>
      </c>
      <c r="J21">
        <f>+Hoja5!K25</f>
        <v>43</v>
      </c>
      <c r="K21">
        <f>+Hoja5!L25</f>
        <v>23</v>
      </c>
    </row>
    <row r="22" spans="1:11" x14ac:dyDescent="0.25">
      <c r="A22" s="28" t="s">
        <v>31</v>
      </c>
      <c r="B22" t="str">
        <f>+Hoja5!C26</f>
        <v>Mensual</v>
      </c>
      <c r="C22" t="str">
        <f>+Hoja5!D26</f>
        <v>Mensual</v>
      </c>
      <c r="D22" t="str">
        <f>+Hoja5!E26</f>
        <v>Mensual</v>
      </c>
      <c r="E22" t="str">
        <f>+Hoja5!F26</f>
        <v>Mensual</v>
      </c>
      <c r="F22" t="str">
        <f>+Hoja5!G26</f>
        <v>Mensual</v>
      </c>
      <c r="G22" t="str">
        <f>+Hoja5!H26</f>
        <v>Mensual</v>
      </c>
      <c r="H22" t="str">
        <f>+Hoja5!I26</f>
        <v>Mensual</v>
      </c>
      <c r="I22" t="str">
        <f>+Hoja5!J26</f>
        <v>Mensual</v>
      </c>
      <c r="J22" t="str">
        <f>+Hoja5!K26</f>
        <v>Mensual</v>
      </c>
      <c r="K22" t="str">
        <f>+Hoja5!L26</f>
        <v>Mensual</v>
      </c>
    </row>
    <row r="24" spans="1:11" x14ac:dyDescent="0.25">
      <c r="A24" t="s">
        <v>55</v>
      </c>
      <c r="B24" s="31">
        <v>197.84</v>
      </c>
      <c r="C24" s="31">
        <v>446.03</v>
      </c>
      <c r="D24" s="31">
        <v>117.94</v>
      </c>
      <c r="E24" s="31">
        <v>354.21</v>
      </c>
      <c r="F24" s="31">
        <v>129.22</v>
      </c>
      <c r="G24" s="31">
        <v>215.98</v>
      </c>
      <c r="H24" s="31">
        <v>145.72999999999999</v>
      </c>
      <c r="I24" s="31">
        <v>104.89</v>
      </c>
      <c r="J24" s="31">
        <v>212.82</v>
      </c>
      <c r="K24" s="31">
        <v>119.81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E1" workbookViewId="0">
      <selection activeCell="B28" sqref="B28:L28"/>
    </sheetView>
  </sheetViews>
  <sheetFormatPr baseColWidth="10" defaultRowHeight="15" x14ac:dyDescent="0.25"/>
  <cols>
    <col min="2" max="2" width="28.5703125" bestFit="1" customWidth="1"/>
  </cols>
  <sheetData>
    <row r="3" spans="1:18" x14ac:dyDescent="0.25">
      <c r="B3">
        <v>1</v>
      </c>
      <c r="C3">
        <f>1+B3</f>
        <v>2</v>
      </c>
      <c r="D3">
        <f t="shared" ref="D3:R3" si="0">1+C3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</row>
    <row r="4" spans="1:18" x14ac:dyDescent="0.25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50</v>
      </c>
      <c r="O4" t="s">
        <v>51</v>
      </c>
      <c r="P4" t="s">
        <v>52</v>
      </c>
      <c r="Q4" t="s">
        <v>53</v>
      </c>
      <c r="R4" t="s">
        <v>54</v>
      </c>
    </row>
    <row r="5" spans="1:18" x14ac:dyDescent="0.25">
      <c r="A5" s="29">
        <v>45716</v>
      </c>
      <c r="B5">
        <v>7800111709</v>
      </c>
      <c r="C5" t="s">
        <v>34</v>
      </c>
      <c r="D5" t="s">
        <v>0</v>
      </c>
      <c r="E5" s="29">
        <v>45492</v>
      </c>
      <c r="F5" s="29">
        <v>63036</v>
      </c>
      <c r="G5" t="s">
        <v>33</v>
      </c>
      <c r="H5">
        <v>48</v>
      </c>
      <c r="I5">
        <v>8</v>
      </c>
      <c r="J5">
        <v>200000</v>
      </c>
      <c r="K5" s="29">
        <v>37476</v>
      </c>
      <c r="L5" t="s">
        <v>35</v>
      </c>
      <c r="M5">
        <v>22</v>
      </c>
      <c r="N5" t="s">
        <v>32</v>
      </c>
      <c r="O5">
        <v>15312</v>
      </c>
      <c r="P5">
        <v>197.84</v>
      </c>
      <c r="Q5">
        <v>1.25</v>
      </c>
      <c r="R5">
        <v>50412.164352</v>
      </c>
    </row>
    <row r="6" spans="1:18" x14ac:dyDescent="0.25">
      <c r="A6" s="29">
        <v>45716</v>
      </c>
      <c r="B6">
        <v>7800121192</v>
      </c>
      <c r="C6" t="s">
        <v>34</v>
      </c>
      <c r="D6" t="s">
        <v>0</v>
      </c>
      <c r="E6" s="29">
        <v>45664</v>
      </c>
      <c r="F6" s="29">
        <v>55549</v>
      </c>
      <c r="G6" t="s">
        <v>33</v>
      </c>
      <c r="H6">
        <v>27</v>
      </c>
      <c r="I6">
        <v>9</v>
      </c>
      <c r="J6">
        <v>50000</v>
      </c>
      <c r="K6" s="29">
        <v>30171</v>
      </c>
      <c r="L6" t="s">
        <v>35</v>
      </c>
      <c r="M6">
        <v>43</v>
      </c>
      <c r="N6" t="s">
        <v>32</v>
      </c>
      <c r="O6">
        <v>15312</v>
      </c>
      <c r="P6">
        <v>446.03</v>
      </c>
      <c r="Q6">
        <v>1.4</v>
      </c>
      <c r="R6">
        <v>121555.30701600001</v>
      </c>
    </row>
    <row r="7" spans="1:18" x14ac:dyDescent="0.25">
      <c r="A7" s="29">
        <v>45716</v>
      </c>
      <c r="B7">
        <v>7800111054</v>
      </c>
      <c r="C7" t="s">
        <v>34</v>
      </c>
      <c r="D7" t="s">
        <v>0</v>
      </c>
      <c r="E7" s="29">
        <v>45481</v>
      </c>
      <c r="F7" s="29">
        <v>60844</v>
      </c>
      <c r="G7" t="s">
        <v>33</v>
      </c>
      <c r="H7">
        <v>42</v>
      </c>
      <c r="I7">
        <v>10</v>
      </c>
      <c r="J7">
        <v>150000</v>
      </c>
      <c r="K7" s="29">
        <v>35535</v>
      </c>
      <c r="L7" t="s">
        <v>36</v>
      </c>
      <c r="M7">
        <v>28</v>
      </c>
      <c r="N7" t="s">
        <v>32</v>
      </c>
      <c r="O7">
        <v>15312</v>
      </c>
      <c r="P7">
        <v>117.94</v>
      </c>
      <c r="Q7">
        <v>1.25</v>
      </c>
      <c r="R7">
        <v>29825.610720000001</v>
      </c>
    </row>
    <row r="8" spans="1:18" x14ac:dyDescent="0.25">
      <c r="A8" s="29">
        <v>45716</v>
      </c>
      <c r="B8">
        <v>7800111172</v>
      </c>
      <c r="C8" t="s">
        <v>34</v>
      </c>
      <c r="D8" t="s">
        <v>0</v>
      </c>
      <c r="E8" s="29">
        <v>45483</v>
      </c>
      <c r="F8" s="29">
        <v>61575</v>
      </c>
      <c r="G8" t="s">
        <v>33</v>
      </c>
      <c r="H8">
        <v>44</v>
      </c>
      <c r="I8">
        <v>11</v>
      </c>
      <c r="J8">
        <v>250000</v>
      </c>
      <c r="K8" s="29">
        <v>36166</v>
      </c>
      <c r="L8" t="s">
        <v>35</v>
      </c>
      <c r="M8">
        <v>26</v>
      </c>
      <c r="N8" t="s">
        <v>32</v>
      </c>
      <c r="O8">
        <v>15312</v>
      </c>
      <c r="P8">
        <v>354.21</v>
      </c>
      <c r="Q8">
        <v>1.5</v>
      </c>
      <c r="R8">
        <v>178990.24730399996</v>
      </c>
    </row>
    <row r="9" spans="1:18" x14ac:dyDescent="0.25">
      <c r="A9" s="29">
        <v>45716</v>
      </c>
      <c r="B9">
        <v>7800121195</v>
      </c>
      <c r="C9" t="s">
        <v>34</v>
      </c>
      <c r="D9" t="s">
        <v>0</v>
      </c>
      <c r="E9" s="29">
        <v>45664</v>
      </c>
      <c r="F9" s="29">
        <v>58471</v>
      </c>
      <c r="G9" t="s">
        <v>33</v>
      </c>
      <c r="H9">
        <v>35</v>
      </c>
      <c r="I9">
        <v>12</v>
      </c>
      <c r="J9">
        <v>200000</v>
      </c>
      <c r="K9" s="29">
        <v>33021</v>
      </c>
      <c r="L9" t="s">
        <v>35</v>
      </c>
      <c r="M9">
        <v>35</v>
      </c>
      <c r="N9" t="s">
        <v>32</v>
      </c>
      <c r="O9">
        <v>15312</v>
      </c>
      <c r="P9">
        <v>129.22</v>
      </c>
      <c r="Q9">
        <v>1.25</v>
      </c>
      <c r="R9">
        <v>34292.093471999993</v>
      </c>
    </row>
    <row r="10" spans="1:18" x14ac:dyDescent="0.25">
      <c r="A10" s="29">
        <v>45716</v>
      </c>
      <c r="B10">
        <v>7800110763</v>
      </c>
      <c r="C10" t="s">
        <v>34</v>
      </c>
      <c r="D10" t="s">
        <v>0</v>
      </c>
      <c r="E10" s="29">
        <v>45474</v>
      </c>
      <c r="F10" s="29">
        <v>56826</v>
      </c>
      <c r="G10" t="s">
        <v>33</v>
      </c>
      <c r="H10">
        <v>31</v>
      </c>
      <c r="I10">
        <v>14</v>
      </c>
      <c r="J10">
        <v>150000</v>
      </c>
      <c r="K10" s="29">
        <v>31500</v>
      </c>
      <c r="L10" t="s">
        <v>35</v>
      </c>
      <c r="M10">
        <v>39</v>
      </c>
      <c r="N10" t="s">
        <v>32</v>
      </c>
      <c r="O10">
        <v>15312</v>
      </c>
      <c r="P10">
        <v>215.98</v>
      </c>
      <c r="Q10">
        <v>1.5</v>
      </c>
      <c r="R10">
        <v>86535.23793599999</v>
      </c>
    </row>
    <row r="11" spans="1:18" x14ac:dyDescent="0.25">
      <c r="A11" s="29">
        <v>45716</v>
      </c>
      <c r="B11">
        <v>7800111626</v>
      </c>
      <c r="C11" t="s">
        <v>34</v>
      </c>
      <c r="D11" t="s">
        <v>0</v>
      </c>
      <c r="E11" s="29">
        <v>45490</v>
      </c>
      <c r="F11" s="29">
        <v>59383</v>
      </c>
      <c r="G11" t="s">
        <v>33</v>
      </c>
      <c r="H11">
        <v>38</v>
      </c>
      <c r="I11">
        <v>15</v>
      </c>
      <c r="J11">
        <v>150000</v>
      </c>
      <c r="K11" s="29">
        <v>33806</v>
      </c>
      <c r="L11" t="s">
        <v>35</v>
      </c>
      <c r="M11">
        <v>32</v>
      </c>
      <c r="N11" t="s">
        <v>32</v>
      </c>
      <c r="O11">
        <v>15312</v>
      </c>
      <c r="P11">
        <v>145.72999999999999</v>
      </c>
      <c r="Q11">
        <v>1.5</v>
      </c>
      <c r="R11">
        <v>66887.446859999996</v>
      </c>
    </row>
    <row r="12" spans="1:18" x14ac:dyDescent="0.25">
      <c r="A12" s="29">
        <v>45716</v>
      </c>
      <c r="B12">
        <v>7800111604</v>
      </c>
      <c r="C12" t="s">
        <v>34</v>
      </c>
      <c r="D12" t="s">
        <v>0</v>
      </c>
      <c r="E12" s="29">
        <v>45489</v>
      </c>
      <c r="F12" s="29">
        <v>58287</v>
      </c>
      <c r="G12" t="s">
        <v>33</v>
      </c>
      <c r="H12">
        <v>35</v>
      </c>
      <c r="I12">
        <v>16</v>
      </c>
      <c r="J12">
        <v>200000</v>
      </c>
      <c r="K12" s="29">
        <v>32937</v>
      </c>
      <c r="L12" t="s">
        <v>36</v>
      </c>
      <c r="M12">
        <v>35</v>
      </c>
      <c r="N12" t="s">
        <v>32</v>
      </c>
      <c r="O12">
        <v>15312</v>
      </c>
      <c r="P12">
        <v>104.89</v>
      </c>
      <c r="Q12">
        <v>1.4</v>
      </c>
      <c r="R12">
        <v>39379.565952000004</v>
      </c>
    </row>
    <row r="13" spans="1:18" x14ac:dyDescent="0.25">
      <c r="A13" s="29">
        <v>45716</v>
      </c>
      <c r="B13">
        <v>7800110989</v>
      </c>
      <c r="C13" t="s">
        <v>34</v>
      </c>
      <c r="D13" t="s">
        <v>0</v>
      </c>
      <c r="E13" s="29">
        <v>45479</v>
      </c>
      <c r="F13" s="29">
        <v>55365</v>
      </c>
      <c r="G13" t="s">
        <v>33</v>
      </c>
      <c r="H13">
        <v>27</v>
      </c>
      <c r="I13">
        <v>18</v>
      </c>
      <c r="J13">
        <v>150000</v>
      </c>
      <c r="K13" s="29">
        <v>30055</v>
      </c>
      <c r="L13" t="s">
        <v>36</v>
      </c>
      <c r="M13">
        <v>43</v>
      </c>
      <c r="N13" t="s">
        <v>32</v>
      </c>
      <c r="O13">
        <v>15312</v>
      </c>
      <c r="P13">
        <v>212.82</v>
      </c>
      <c r="Q13">
        <v>1.6</v>
      </c>
      <c r="R13">
        <v>96227.158896000008</v>
      </c>
    </row>
    <row r="14" spans="1:18" x14ac:dyDescent="0.25">
      <c r="A14" s="29">
        <v>45716</v>
      </c>
      <c r="B14">
        <v>7800110939</v>
      </c>
      <c r="C14" t="s">
        <v>34</v>
      </c>
      <c r="D14" t="s">
        <v>0</v>
      </c>
      <c r="E14" s="29">
        <v>45477</v>
      </c>
      <c r="F14" s="29">
        <v>62670</v>
      </c>
      <c r="G14" t="s">
        <v>33</v>
      </c>
      <c r="H14">
        <v>47</v>
      </c>
      <c r="I14">
        <v>20</v>
      </c>
      <c r="J14">
        <v>150000</v>
      </c>
      <c r="K14" s="29">
        <v>37281</v>
      </c>
      <c r="L14" t="s">
        <v>35</v>
      </c>
      <c r="M14">
        <v>23</v>
      </c>
      <c r="N14" t="s">
        <v>32</v>
      </c>
      <c r="O14">
        <v>15312</v>
      </c>
      <c r="P14">
        <v>119.81</v>
      </c>
      <c r="Q14">
        <v>1.7</v>
      </c>
      <c r="R14">
        <v>83735.688239999989</v>
      </c>
    </row>
    <row r="17" spans="2:12" x14ac:dyDescent="0.25">
      <c r="C17">
        <v>7800111709</v>
      </c>
      <c r="D17">
        <v>7800121192</v>
      </c>
      <c r="E17">
        <v>7800111054</v>
      </c>
      <c r="F17">
        <v>7800111172</v>
      </c>
      <c r="G17">
        <v>7800121195</v>
      </c>
      <c r="H17">
        <v>7800110763</v>
      </c>
      <c r="I17">
        <v>7800111626</v>
      </c>
      <c r="J17">
        <v>7800111604</v>
      </c>
      <c r="K17">
        <v>7800110989</v>
      </c>
      <c r="L17">
        <v>7800110939</v>
      </c>
    </row>
    <row r="18" spans="2:12" x14ac:dyDescent="0.25">
      <c r="B18" s="28" t="s">
        <v>23</v>
      </c>
      <c r="C18">
        <f>+VLOOKUP(C$17,$B$4:$R$14,7,FALSE)</f>
        <v>48</v>
      </c>
      <c r="D18">
        <f t="shared" ref="D18:L18" si="1">+VLOOKUP(D$17,$B$4:$R$14,7,FALSE)</f>
        <v>27</v>
      </c>
      <c r="E18">
        <f t="shared" si="1"/>
        <v>42</v>
      </c>
      <c r="F18">
        <f t="shared" si="1"/>
        <v>44</v>
      </c>
      <c r="G18">
        <f t="shared" si="1"/>
        <v>35</v>
      </c>
      <c r="H18">
        <f t="shared" si="1"/>
        <v>31</v>
      </c>
      <c r="I18">
        <f t="shared" si="1"/>
        <v>38</v>
      </c>
      <c r="J18">
        <f t="shared" si="1"/>
        <v>35</v>
      </c>
      <c r="K18">
        <f t="shared" si="1"/>
        <v>27</v>
      </c>
      <c r="L18">
        <f t="shared" si="1"/>
        <v>47</v>
      </c>
    </row>
    <row r="19" spans="2:12" x14ac:dyDescent="0.25">
      <c r="B19" s="28" t="s">
        <v>24</v>
      </c>
      <c r="C19">
        <f>+VLOOKUP(C$17,$B$4:$R$14,8,FALSE)</f>
        <v>8</v>
      </c>
      <c r="D19">
        <f t="shared" ref="D19:L19" si="2">+VLOOKUP(D$17,$B$4:$R$14,8,FALSE)</f>
        <v>9</v>
      </c>
      <c r="E19">
        <f t="shared" si="2"/>
        <v>10</v>
      </c>
      <c r="F19">
        <f t="shared" si="2"/>
        <v>11</v>
      </c>
      <c r="G19">
        <f t="shared" si="2"/>
        <v>12</v>
      </c>
      <c r="H19">
        <f t="shared" si="2"/>
        <v>14</v>
      </c>
      <c r="I19">
        <f t="shared" si="2"/>
        <v>15</v>
      </c>
      <c r="J19">
        <f t="shared" si="2"/>
        <v>16</v>
      </c>
      <c r="K19">
        <f t="shared" si="2"/>
        <v>18</v>
      </c>
      <c r="L19">
        <f t="shared" si="2"/>
        <v>20</v>
      </c>
    </row>
    <row r="20" spans="2:12" x14ac:dyDescent="0.25">
      <c r="B20" s="28" t="s">
        <v>25</v>
      </c>
      <c r="C20">
        <f>+VLOOKUP(C$17,$B$4:$R$14,9,FALSE)</f>
        <v>200000</v>
      </c>
      <c r="D20">
        <f t="shared" ref="D20:L20" si="3">+VLOOKUP(D$17,$B$4:$R$14,9,FALSE)</f>
        <v>50000</v>
      </c>
      <c r="E20">
        <f t="shared" si="3"/>
        <v>150000</v>
      </c>
      <c r="F20">
        <f t="shared" si="3"/>
        <v>250000</v>
      </c>
      <c r="G20">
        <f t="shared" si="3"/>
        <v>200000</v>
      </c>
      <c r="H20">
        <f t="shared" si="3"/>
        <v>150000</v>
      </c>
      <c r="I20">
        <f t="shared" si="3"/>
        <v>150000</v>
      </c>
      <c r="J20">
        <f t="shared" si="3"/>
        <v>200000</v>
      </c>
      <c r="K20">
        <f t="shared" si="3"/>
        <v>150000</v>
      </c>
      <c r="L20">
        <f t="shared" si="3"/>
        <v>150000</v>
      </c>
    </row>
    <row r="21" spans="2:12" x14ac:dyDescent="0.25">
      <c r="B21" s="28" t="s">
        <v>26</v>
      </c>
      <c r="C21" s="22">
        <f>+VLOOKUP(C$17,$B$4:$R$14,16,FALSE)</f>
        <v>1.25</v>
      </c>
      <c r="D21" s="22">
        <f t="shared" ref="D21:L21" si="4">+VLOOKUP(D$17,$B$4:$R$14,16,FALSE)</f>
        <v>1.4</v>
      </c>
      <c r="E21" s="22">
        <f t="shared" si="4"/>
        <v>1.25</v>
      </c>
      <c r="F21" s="22">
        <f t="shared" si="4"/>
        <v>1.5</v>
      </c>
      <c r="G21" s="22">
        <f t="shared" si="4"/>
        <v>1.25</v>
      </c>
      <c r="H21" s="22">
        <f t="shared" si="4"/>
        <v>1.5</v>
      </c>
      <c r="I21" s="22">
        <f t="shared" si="4"/>
        <v>1.5</v>
      </c>
      <c r="J21" s="22">
        <f t="shared" si="4"/>
        <v>1.4</v>
      </c>
      <c r="K21" s="22">
        <f t="shared" si="4"/>
        <v>1.6</v>
      </c>
      <c r="L21" s="22">
        <f t="shared" si="4"/>
        <v>1.7</v>
      </c>
    </row>
    <row r="22" spans="2:12" x14ac:dyDescent="0.25">
      <c r="B22" s="28" t="s">
        <v>27</v>
      </c>
      <c r="C22" s="13">
        <f>+VLOOKUP(C$17,$B$4:$R$14,10,FALSE)</f>
        <v>37476</v>
      </c>
      <c r="D22" s="13">
        <f t="shared" ref="D22:L22" si="5">+VLOOKUP(D$17,$B$4:$R$14,10,FALSE)</f>
        <v>30171</v>
      </c>
      <c r="E22" s="13">
        <f t="shared" si="5"/>
        <v>35535</v>
      </c>
      <c r="F22" s="13">
        <f t="shared" si="5"/>
        <v>36166</v>
      </c>
      <c r="G22" s="13">
        <f t="shared" si="5"/>
        <v>33021</v>
      </c>
      <c r="H22" s="13">
        <f t="shared" si="5"/>
        <v>31500</v>
      </c>
      <c r="I22" s="13">
        <f t="shared" si="5"/>
        <v>33806</v>
      </c>
      <c r="J22" s="13">
        <f t="shared" si="5"/>
        <v>32937</v>
      </c>
      <c r="K22" s="13">
        <f t="shared" si="5"/>
        <v>30055</v>
      </c>
      <c r="L22" s="13">
        <f t="shared" si="5"/>
        <v>37281</v>
      </c>
    </row>
    <row r="23" spans="2:12" x14ac:dyDescent="0.25">
      <c r="B23" s="28" t="s">
        <v>28</v>
      </c>
      <c r="C23" t="str">
        <f>LEFT(VLOOKUP(C$17,$B$4:$R$14,11,FALSE),1)</f>
        <v>M</v>
      </c>
      <c r="D23" t="str">
        <f t="shared" ref="D23:L23" si="6">LEFT(VLOOKUP(D$17,$B$4:$R$14,11,FALSE),1)</f>
        <v>M</v>
      </c>
      <c r="E23" t="str">
        <f t="shared" si="6"/>
        <v>F</v>
      </c>
      <c r="F23" t="str">
        <f t="shared" si="6"/>
        <v>M</v>
      </c>
      <c r="G23" t="str">
        <f t="shared" si="6"/>
        <v>M</v>
      </c>
      <c r="H23" t="str">
        <f t="shared" si="6"/>
        <v>M</v>
      </c>
      <c r="I23" t="str">
        <f t="shared" si="6"/>
        <v>M</v>
      </c>
      <c r="J23" t="str">
        <f t="shared" si="6"/>
        <v>F</v>
      </c>
      <c r="K23" t="str">
        <f t="shared" si="6"/>
        <v>F</v>
      </c>
      <c r="L23" t="str">
        <f t="shared" si="6"/>
        <v>M</v>
      </c>
    </row>
    <row r="24" spans="2:12" x14ac:dyDescent="0.25">
      <c r="B24" s="28" t="s">
        <v>29</v>
      </c>
      <c r="C24" t="s">
        <v>32</v>
      </c>
      <c r="D24" t="s">
        <v>32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32</v>
      </c>
      <c r="K24" t="s">
        <v>32</v>
      </c>
      <c r="L24" t="s">
        <v>32</v>
      </c>
    </row>
    <row r="25" spans="2:12" x14ac:dyDescent="0.25">
      <c r="B25" s="28" t="s">
        <v>30</v>
      </c>
      <c r="C25">
        <f>+VLOOKUP(C$17,$B$4:$R$14,12,FALSE)</f>
        <v>22</v>
      </c>
      <c r="D25">
        <f t="shared" ref="D25:L25" si="7">+VLOOKUP(D$17,$B$4:$R$14,12,FALSE)</f>
        <v>43</v>
      </c>
      <c r="E25">
        <f t="shared" si="7"/>
        <v>28</v>
      </c>
      <c r="F25">
        <f t="shared" si="7"/>
        <v>26</v>
      </c>
      <c r="G25">
        <f t="shared" si="7"/>
        <v>35</v>
      </c>
      <c r="H25">
        <f t="shared" si="7"/>
        <v>39</v>
      </c>
      <c r="I25">
        <f t="shared" si="7"/>
        <v>32</v>
      </c>
      <c r="J25">
        <f t="shared" si="7"/>
        <v>35</v>
      </c>
      <c r="K25">
        <f t="shared" si="7"/>
        <v>43</v>
      </c>
      <c r="L25">
        <f t="shared" si="7"/>
        <v>23</v>
      </c>
    </row>
    <row r="26" spans="2:12" x14ac:dyDescent="0.25">
      <c r="B26" s="28" t="s">
        <v>31</v>
      </c>
      <c r="C26" t="s">
        <v>33</v>
      </c>
      <c r="D26" t="s">
        <v>33</v>
      </c>
      <c r="E26" t="s">
        <v>33</v>
      </c>
      <c r="F26" t="s">
        <v>33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  <c r="L26" t="s">
        <v>33</v>
      </c>
    </row>
    <row r="28" spans="2:12" x14ac:dyDescent="0.25">
      <c r="B28" s="30" t="s">
        <v>55</v>
      </c>
      <c r="C28">
        <f>+VLOOKUP(C$17,$B$4:$R$14,15,FALSE)</f>
        <v>197.84</v>
      </c>
      <c r="D28">
        <f t="shared" ref="D28:L28" si="8">+VLOOKUP(D$17,$B$4:$R$14,15,FALSE)</f>
        <v>446.03</v>
      </c>
      <c r="E28">
        <f t="shared" si="8"/>
        <v>117.94</v>
      </c>
      <c r="F28">
        <f t="shared" si="8"/>
        <v>354.21</v>
      </c>
      <c r="G28">
        <f t="shared" si="8"/>
        <v>129.22</v>
      </c>
      <c r="H28">
        <f t="shared" si="8"/>
        <v>215.98</v>
      </c>
      <c r="I28">
        <f t="shared" si="8"/>
        <v>145.72999999999999</v>
      </c>
      <c r="J28">
        <f t="shared" si="8"/>
        <v>104.89</v>
      </c>
      <c r="K28">
        <f t="shared" si="8"/>
        <v>212.82</v>
      </c>
      <c r="L28">
        <f t="shared" si="8"/>
        <v>119.81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TD_VCP</vt:lpstr>
      <vt:lpstr>VCP</vt:lpstr>
      <vt:lpstr>BD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 Romero, Alison Yamyle</dc:creator>
  <cp:lastModifiedBy>William Elisban Chavez Diaz</cp:lastModifiedBy>
  <dcterms:created xsi:type="dcterms:W3CDTF">2025-03-11T16:23:17Z</dcterms:created>
  <dcterms:modified xsi:type="dcterms:W3CDTF">2025-03-19T15:14:30Z</dcterms:modified>
</cp:coreProperties>
</file>