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ASTANpy\"/>
    </mc:Choice>
  </mc:AlternateContent>
  <xr:revisionPtr revIDLastSave="0" documentId="13_ncr:1_{4839469A-FD6E-47B1-9E4C-DD9E8C41B9C5}" xr6:coauthVersionLast="45" xr6:coauthVersionMax="45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USER GUIDE" sheetId="7" r:id="rId1"/>
    <sheet name="SECTION_SETS" sheetId="8" r:id="rId2"/>
    <sheet name="node_coord" sheetId="1" r:id="rId3"/>
    <sheet name="connectivity" sheetId="5" r:id="rId4"/>
    <sheet name="fixity" sheetId="2" r:id="rId5"/>
    <sheet name="nodal_load" sheetId="3" r:id="rId6"/>
    <sheet name="member_load" sheetId="4" r:id="rId7"/>
    <sheet name="section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C25" i="6"/>
  <c r="D25" i="6" s="1"/>
  <c r="E25" i="6" s="1"/>
  <c r="F25" i="6" s="1"/>
  <c r="C26" i="6"/>
  <c r="D26" i="6" s="1"/>
  <c r="E26" i="6" s="1"/>
  <c r="F26" i="6" s="1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D43" i="6" s="1"/>
  <c r="E43" i="6" s="1"/>
  <c r="F43" i="6" s="1"/>
  <c r="C44" i="6"/>
  <c r="C45" i="6"/>
  <c r="C46" i="6"/>
  <c r="C47" i="6"/>
  <c r="D47" i="6" s="1"/>
  <c r="E47" i="6" s="1"/>
  <c r="F47" i="6" s="1"/>
  <c r="C48" i="6"/>
  <c r="C49" i="6"/>
  <c r="D49" i="6" s="1"/>
  <c r="E49" i="6" s="1"/>
  <c r="F49" i="6" s="1"/>
  <c r="C50" i="6"/>
  <c r="C51" i="6"/>
  <c r="D51" i="6" s="1"/>
  <c r="E51" i="6" s="1"/>
  <c r="F51" i="6" s="1"/>
  <c r="C52" i="6"/>
  <c r="C53" i="6"/>
  <c r="D53" i="6" s="1"/>
  <c r="E53" i="6" s="1"/>
  <c r="F53" i="6" s="1"/>
  <c r="C54" i="6"/>
  <c r="C55" i="6"/>
  <c r="C56" i="6"/>
  <c r="C57" i="6"/>
  <c r="D57" i="6" s="1"/>
  <c r="E57" i="6" s="1"/>
  <c r="F57" i="6" s="1"/>
  <c r="C58" i="6"/>
  <c r="C59" i="6"/>
  <c r="D59" i="6" s="1"/>
  <c r="E59" i="6" s="1"/>
  <c r="F59" i="6" s="1"/>
  <c r="C60" i="6"/>
  <c r="C61" i="6"/>
  <c r="D61" i="6" s="1"/>
  <c r="E61" i="6" s="1"/>
  <c r="F61" i="6" s="1"/>
  <c r="C62" i="6"/>
  <c r="C63" i="6"/>
  <c r="D63" i="6" s="1"/>
  <c r="E63" i="6" s="1"/>
  <c r="F63" i="6" s="1"/>
  <c r="C64" i="6"/>
  <c r="C65" i="6"/>
  <c r="D65" i="6" s="1"/>
  <c r="E65" i="6" s="1"/>
  <c r="F65" i="6" s="1"/>
  <c r="C66" i="6"/>
  <c r="C67" i="6"/>
  <c r="D67" i="6" s="1"/>
  <c r="E67" i="6" s="1"/>
  <c r="F67" i="6" s="1"/>
  <c r="C68" i="6"/>
  <c r="C69" i="6"/>
  <c r="C70" i="6"/>
  <c r="C71" i="6"/>
  <c r="C72" i="6"/>
  <c r="C73" i="6"/>
  <c r="C74" i="6"/>
  <c r="C75" i="6"/>
  <c r="C76" i="6"/>
  <c r="C77" i="6"/>
  <c r="D77" i="6" s="1"/>
  <c r="E77" i="6" s="1"/>
  <c r="F77" i="6" s="1"/>
  <c r="C78" i="6"/>
  <c r="C79" i="6"/>
  <c r="C80" i="6"/>
  <c r="C81" i="6"/>
  <c r="C82" i="6"/>
  <c r="C83" i="6"/>
  <c r="D83" i="6" s="1"/>
  <c r="E83" i="6" s="1"/>
  <c r="F83" i="6" s="1"/>
  <c r="C84" i="6"/>
  <c r="C85" i="6"/>
  <c r="C86" i="6"/>
  <c r="C87" i="6"/>
  <c r="D87" i="6" s="1"/>
  <c r="E87" i="6" s="1"/>
  <c r="F87" i="6" s="1"/>
  <c r="C88" i="6"/>
  <c r="C89" i="6"/>
  <c r="D89" i="6" s="1"/>
  <c r="E89" i="6" s="1"/>
  <c r="F89" i="6" s="1"/>
  <c r="G89" i="6" s="1"/>
  <c r="H89" i="6" s="1"/>
  <c r="I89" i="6" s="1"/>
  <c r="J89" i="6" s="1"/>
  <c r="K89" i="6" s="1"/>
  <c r="C90" i="6"/>
  <c r="C91" i="6"/>
  <c r="C92" i="6"/>
  <c r="C93" i="6"/>
  <c r="C94" i="6"/>
  <c r="C95" i="6"/>
  <c r="C96" i="6"/>
  <c r="C97" i="6"/>
  <c r="C98" i="6"/>
  <c r="C99" i="6"/>
  <c r="C100" i="6"/>
  <c r="C101" i="6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4" i="6"/>
  <c r="E24" i="6" s="1"/>
  <c r="F24" i="6" s="1"/>
  <c r="D27" i="6"/>
  <c r="E27" i="6" s="1"/>
  <c r="F27" i="6" s="1"/>
  <c r="D28" i="6"/>
  <c r="E28" i="6" s="1"/>
  <c r="F28" i="6" s="1"/>
  <c r="D29" i="6"/>
  <c r="E29" i="6" s="1"/>
  <c r="F29" i="6" s="1"/>
  <c r="D30" i="6"/>
  <c r="E30" i="6" s="1"/>
  <c r="F30" i="6" s="1"/>
  <c r="D31" i="6"/>
  <c r="E31" i="6" s="1"/>
  <c r="F31" i="6" s="1"/>
  <c r="D32" i="6"/>
  <c r="E32" i="6" s="1"/>
  <c r="F32" i="6" s="1"/>
  <c r="D33" i="6"/>
  <c r="E33" i="6" s="1"/>
  <c r="F33" i="6" s="1"/>
  <c r="D34" i="6"/>
  <c r="E34" i="6" s="1"/>
  <c r="F34" i="6" s="1"/>
  <c r="D35" i="6"/>
  <c r="E35" i="6" s="1"/>
  <c r="F35" i="6" s="1"/>
  <c r="D36" i="6"/>
  <c r="E36" i="6" s="1"/>
  <c r="F36" i="6" s="1"/>
  <c r="D37" i="6"/>
  <c r="E37" i="6" s="1"/>
  <c r="F37" i="6" s="1"/>
  <c r="D38" i="6"/>
  <c r="E38" i="6" s="1"/>
  <c r="F38" i="6" s="1"/>
  <c r="D39" i="6"/>
  <c r="E39" i="6" s="1"/>
  <c r="F39" i="6" s="1"/>
  <c r="D40" i="6"/>
  <c r="E40" i="6" s="1"/>
  <c r="F40" i="6" s="1"/>
  <c r="D41" i="6"/>
  <c r="E41" i="6" s="1"/>
  <c r="F41" i="6" s="1"/>
  <c r="D42" i="6"/>
  <c r="E42" i="6" s="1"/>
  <c r="F42" i="6" s="1"/>
  <c r="G42" i="6" s="1"/>
  <c r="H42" i="6" s="1"/>
  <c r="I42" i="6" s="1"/>
  <c r="J42" i="6" s="1"/>
  <c r="K42" i="6" s="1"/>
  <c r="D44" i="6"/>
  <c r="E44" i="6" s="1"/>
  <c r="F44" i="6" s="1"/>
  <c r="D45" i="6"/>
  <c r="E45" i="6" s="1"/>
  <c r="F45" i="6" s="1"/>
  <c r="D46" i="6"/>
  <c r="E46" i="6" s="1"/>
  <c r="F46" i="6" s="1"/>
  <c r="D48" i="6"/>
  <c r="E48" i="6" s="1"/>
  <c r="F48" i="6" s="1"/>
  <c r="D50" i="6"/>
  <c r="E50" i="6" s="1"/>
  <c r="F50" i="6" s="1"/>
  <c r="D52" i="6"/>
  <c r="E52" i="6" s="1"/>
  <c r="F52" i="6" s="1"/>
  <c r="D54" i="6"/>
  <c r="E54" i="6" s="1"/>
  <c r="F54" i="6" s="1"/>
  <c r="D55" i="6"/>
  <c r="E55" i="6" s="1"/>
  <c r="F55" i="6" s="1"/>
  <c r="D56" i="6"/>
  <c r="E56" i="6" s="1"/>
  <c r="F56" i="6" s="1"/>
  <c r="D58" i="6"/>
  <c r="E58" i="6" s="1"/>
  <c r="F58" i="6"/>
  <c r="D60" i="6"/>
  <c r="E60" i="6" s="1"/>
  <c r="F60" i="6" s="1"/>
  <c r="D62" i="6"/>
  <c r="E62" i="6" s="1"/>
  <c r="F62" i="6" s="1"/>
  <c r="D64" i="6"/>
  <c r="E64" i="6" s="1"/>
  <c r="F64" i="6" s="1"/>
  <c r="D66" i="6"/>
  <c r="E66" i="6" s="1"/>
  <c r="F66" i="6" s="1"/>
  <c r="D68" i="6"/>
  <c r="E68" i="6" s="1"/>
  <c r="F68" i="6" s="1"/>
  <c r="D69" i="6"/>
  <c r="E69" i="6" s="1"/>
  <c r="F69" i="6" s="1"/>
  <c r="D70" i="6"/>
  <c r="E70" i="6" s="1"/>
  <c r="F70" i="6" s="1"/>
  <c r="D71" i="6"/>
  <c r="E71" i="6" s="1"/>
  <c r="F71" i="6" s="1"/>
  <c r="D72" i="6"/>
  <c r="E72" i="6" s="1"/>
  <c r="F72" i="6" s="1"/>
  <c r="D73" i="6"/>
  <c r="E73" i="6" s="1"/>
  <c r="F73" i="6" s="1"/>
  <c r="D74" i="6"/>
  <c r="E74" i="6" s="1"/>
  <c r="F74" i="6" s="1"/>
  <c r="D75" i="6"/>
  <c r="E75" i="6" s="1"/>
  <c r="F75" i="6" s="1"/>
  <c r="D76" i="6"/>
  <c r="E76" i="6" s="1"/>
  <c r="F76" i="6" s="1"/>
  <c r="D78" i="6"/>
  <c r="E78" i="6" s="1"/>
  <c r="F78" i="6" s="1"/>
  <c r="D79" i="6"/>
  <c r="E79" i="6" s="1"/>
  <c r="F79" i="6" s="1"/>
  <c r="D80" i="6"/>
  <c r="E80" i="6" s="1"/>
  <c r="F80" i="6" s="1"/>
  <c r="D81" i="6"/>
  <c r="E81" i="6" s="1"/>
  <c r="F81" i="6" s="1"/>
  <c r="D82" i="6"/>
  <c r="E82" i="6" s="1"/>
  <c r="F82" i="6" s="1"/>
  <c r="D84" i="6"/>
  <c r="E84" i="6" s="1"/>
  <c r="F84" i="6" s="1"/>
  <c r="D85" i="6"/>
  <c r="E85" i="6" s="1"/>
  <c r="F85" i="6" s="1"/>
  <c r="D86" i="6"/>
  <c r="E86" i="6" s="1"/>
  <c r="F86" i="6" s="1"/>
  <c r="D88" i="6"/>
  <c r="E88" i="6" s="1"/>
  <c r="F88" i="6" s="1"/>
  <c r="D90" i="6"/>
  <c r="E90" i="6" s="1"/>
  <c r="F90" i="6" s="1"/>
  <c r="D91" i="6"/>
  <c r="E91" i="6" s="1"/>
  <c r="F91" i="6" s="1"/>
  <c r="D92" i="6"/>
  <c r="E92" i="6" s="1"/>
  <c r="F92" i="6" s="1"/>
  <c r="D93" i="6"/>
  <c r="E93" i="6" s="1"/>
  <c r="F93" i="6" s="1"/>
  <c r="D94" i="6"/>
  <c r="E94" i="6" s="1"/>
  <c r="F94" i="6" s="1"/>
  <c r="D95" i="6"/>
  <c r="E95" i="6" s="1"/>
  <c r="F95" i="6" s="1"/>
  <c r="D96" i="6"/>
  <c r="E96" i="6" s="1"/>
  <c r="F96" i="6" s="1"/>
  <c r="D97" i="6"/>
  <c r="E97" i="6" s="1"/>
  <c r="F97" i="6" s="1"/>
  <c r="D98" i="6"/>
  <c r="E98" i="6" s="1"/>
  <c r="F98" i="6" s="1"/>
  <c r="D99" i="6"/>
  <c r="E99" i="6" s="1"/>
  <c r="F99" i="6" s="1"/>
  <c r="D100" i="6"/>
  <c r="E100" i="6" s="1"/>
  <c r="F100" i="6" s="1"/>
  <c r="D101" i="6"/>
  <c r="E101" i="6" s="1"/>
  <c r="F101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<sst xmlns="http://schemas.openxmlformats.org/spreadsheetml/2006/main" count="502" uniqueCount="471">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</sst>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1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topLeftCell="A122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40" t="s">
        <v>392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" activePane="bottomLeft" state="frozen"/>
      <selection pane="bottomLeft" activeCell="B285" sqref="B285"/>
    </sheetView>
  </sheetViews>
  <sheetFormatPr defaultRowHeight="12.75" x14ac:dyDescent="0.2"/>
  <cols>
    <col min="1" max="1" width="14.7109375" style="30" customWidth="1"/>
    <col min="2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/>
      <c r="C285" s="13"/>
      <c r="D285" s="13"/>
      <c r="E285" s="13"/>
      <c r="F285" s="13"/>
      <c r="G285" s="13"/>
      <c r="H285" s="13"/>
      <c r="I285" s="13"/>
      <c r="J285" s="13"/>
    </row>
    <row r="286" spans="1:10" x14ac:dyDescent="0.2">
      <c r="A286" s="13" t="s">
        <v>318</v>
      </c>
      <c r="B286" s="13"/>
      <c r="C286" s="13"/>
      <c r="D286" s="13"/>
      <c r="E286" s="13"/>
      <c r="F286" s="13"/>
      <c r="G286" s="13"/>
      <c r="H286" s="13"/>
      <c r="I286" s="13"/>
      <c r="J286" s="13"/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zoomScale="115" zoomScaleNormal="115" zoomScaleSheetLayoutView="130" workbookViewId="0">
      <pane ySplit="1" topLeftCell="A5" activePane="bottomLeft" state="frozen"/>
      <selection pane="bottomLeft" activeCell="G20" sqref="G20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156</v>
      </c>
      <c r="D3" s="11">
        <v>0</v>
      </c>
    </row>
    <row r="4" spans="1:4" x14ac:dyDescent="0.2">
      <c r="A4" s="10">
        <v>3</v>
      </c>
      <c r="B4" s="11">
        <v>0</v>
      </c>
      <c r="C4" s="11">
        <v>312</v>
      </c>
      <c r="D4" s="11">
        <v>0</v>
      </c>
    </row>
    <row r="5" spans="1:4" x14ac:dyDescent="0.2">
      <c r="A5" s="10">
        <v>4</v>
      </c>
      <c r="B5" s="11">
        <v>0</v>
      </c>
      <c r="C5" s="11">
        <v>468</v>
      </c>
      <c r="D5" s="11">
        <v>0</v>
      </c>
    </row>
    <row r="6" spans="1:4" x14ac:dyDescent="0.2">
      <c r="A6" s="10">
        <v>5</v>
      </c>
      <c r="B6" s="11">
        <v>360</v>
      </c>
      <c r="C6" s="11">
        <v>0</v>
      </c>
      <c r="D6" s="11">
        <v>0</v>
      </c>
    </row>
    <row r="7" spans="1:4" x14ac:dyDescent="0.2">
      <c r="A7" s="10">
        <v>6</v>
      </c>
      <c r="B7" s="11">
        <v>360</v>
      </c>
      <c r="C7" s="11">
        <v>156</v>
      </c>
      <c r="D7" s="11">
        <v>0</v>
      </c>
    </row>
    <row r="8" spans="1:4" x14ac:dyDescent="0.2">
      <c r="A8" s="10">
        <v>7</v>
      </c>
      <c r="B8" s="11">
        <v>360</v>
      </c>
      <c r="C8" s="11">
        <v>312</v>
      </c>
      <c r="D8" s="11">
        <v>0</v>
      </c>
    </row>
    <row r="9" spans="1:4" x14ac:dyDescent="0.2">
      <c r="A9" s="10">
        <v>8</v>
      </c>
      <c r="B9" s="11">
        <v>360</v>
      </c>
      <c r="C9" s="11">
        <v>468</v>
      </c>
      <c r="D9" s="11">
        <v>0</v>
      </c>
    </row>
    <row r="10" spans="1:4" x14ac:dyDescent="0.2">
      <c r="A10" s="10">
        <v>9</v>
      </c>
      <c r="B10" s="11">
        <v>720</v>
      </c>
      <c r="C10" s="11">
        <v>0</v>
      </c>
      <c r="D10" s="11">
        <v>0</v>
      </c>
    </row>
    <row r="11" spans="1:4" x14ac:dyDescent="0.2">
      <c r="A11" s="10">
        <v>10</v>
      </c>
      <c r="B11" s="11">
        <v>720</v>
      </c>
      <c r="C11" s="11">
        <v>156</v>
      </c>
      <c r="D11" s="11">
        <v>0</v>
      </c>
    </row>
    <row r="12" spans="1:4" x14ac:dyDescent="0.2">
      <c r="A12" s="10">
        <v>11</v>
      </c>
      <c r="B12" s="11">
        <v>720</v>
      </c>
      <c r="C12" s="11">
        <v>312</v>
      </c>
      <c r="D12" s="11">
        <v>0</v>
      </c>
    </row>
    <row r="13" spans="1:4" x14ac:dyDescent="0.2">
      <c r="A13" s="10">
        <v>12</v>
      </c>
      <c r="B13" s="11">
        <v>720</v>
      </c>
      <c r="C13" s="11">
        <v>468</v>
      </c>
      <c r="D13" s="11">
        <v>0</v>
      </c>
    </row>
    <row r="14" spans="1:4" x14ac:dyDescent="0.2">
      <c r="A14" s="10">
        <v>13</v>
      </c>
      <c r="B14" s="11">
        <v>1080</v>
      </c>
      <c r="C14" s="11">
        <v>0</v>
      </c>
      <c r="D14" s="11">
        <v>0</v>
      </c>
    </row>
    <row r="15" spans="1:4" x14ac:dyDescent="0.2">
      <c r="A15" s="10">
        <v>14</v>
      </c>
      <c r="B15" s="11">
        <v>1080</v>
      </c>
      <c r="C15" s="11">
        <v>156</v>
      </c>
      <c r="D15" s="11">
        <v>0</v>
      </c>
    </row>
    <row r="16" spans="1:4" x14ac:dyDescent="0.2">
      <c r="A16" s="10">
        <v>15</v>
      </c>
      <c r="B16" s="11">
        <v>1080</v>
      </c>
      <c r="C16" s="11">
        <v>312</v>
      </c>
      <c r="D16" s="11">
        <v>0</v>
      </c>
    </row>
    <row r="17" spans="1:4" x14ac:dyDescent="0.2">
      <c r="A17" s="10">
        <v>16</v>
      </c>
      <c r="B17" s="11">
        <v>1080</v>
      </c>
      <c r="C17" s="11">
        <v>468</v>
      </c>
      <c r="D17" s="11">
        <v>0</v>
      </c>
    </row>
    <row r="18" spans="1:4" x14ac:dyDescent="0.2">
      <c r="A18" s="10">
        <v>17</v>
      </c>
    </row>
    <row r="19" spans="1:4" x14ac:dyDescent="0.2">
      <c r="A19" s="10">
        <v>18</v>
      </c>
    </row>
    <row r="20" spans="1:4" x14ac:dyDescent="0.2">
      <c r="A20" s="10">
        <v>19</v>
      </c>
    </row>
    <row r="21" spans="1:4" x14ac:dyDescent="0.2">
      <c r="A21" s="10">
        <v>20</v>
      </c>
    </row>
    <row r="22" spans="1:4" x14ac:dyDescent="0.2">
      <c r="A22" s="10">
        <v>21</v>
      </c>
    </row>
    <row r="23" spans="1:4" x14ac:dyDescent="0.2">
      <c r="A23" s="10">
        <v>22</v>
      </c>
    </row>
    <row r="24" spans="1:4" x14ac:dyDescent="0.2">
      <c r="A24" s="10">
        <v>23</v>
      </c>
    </row>
    <row r="25" spans="1:4" x14ac:dyDescent="0.2">
      <c r="A25" s="10">
        <v>24</v>
      </c>
    </row>
    <row r="26" spans="1:4" x14ac:dyDescent="0.2">
      <c r="A26" s="10">
        <v>25</v>
      </c>
    </row>
    <row r="27" spans="1:4" x14ac:dyDescent="0.2">
      <c r="A27" s="10">
        <v>26</v>
      </c>
    </row>
    <row r="28" spans="1:4" x14ac:dyDescent="0.2">
      <c r="A28" s="10">
        <v>27</v>
      </c>
    </row>
    <row r="29" spans="1:4" x14ac:dyDescent="0.2">
      <c r="A29" s="10">
        <v>28</v>
      </c>
    </row>
    <row r="30" spans="1:4" x14ac:dyDescent="0.2">
      <c r="A30" s="10">
        <v>29</v>
      </c>
    </row>
    <row r="31" spans="1:4" x14ac:dyDescent="0.2">
      <c r="A31" s="10">
        <v>30</v>
      </c>
    </row>
    <row r="32" spans="1:4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G7" sqref="G7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3</v>
      </c>
      <c r="C4" s="13">
        <v>4</v>
      </c>
    </row>
    <row r="5" spans="1:6" ht="18.75" customHeight="1" x14ac:dyDescent="0.2">
      <c r="A5" s="10">
        <v>4</v>
      </c>
      <c r="B5" s="13">
        <v>5</v>
      </c>
      <c r="C5" s="13">
        <v>6</v>
      </c>
    </row>
    <row r="6" spans="1:6" ht="18.75" customHeight="1" x14ac:dyDescent="0.2">
      <c r="A6" s="10">
        <v>5</v>
      </c>
      <c r="B6" s="13">
        <v>6</v>
      </c>
      <c r="C6" s="13">
        <v>7</v>
      </c>
    </row>
    <row r="7" spans="1:6" ht="18.75" customHeight="1" x14ac:dyDescent="0.2">
      <c r="A7" s="10">
        <v>6</v>
      </c>
      <c r="B7" s="13">
        <v>7</v>
      </c>
      <c r="C7" s="13">
        <v>8</v>
      </c>
    </row>
    <row r="8" spans="1:6" ht="18.75" customHeight="1" x14ac:dyDescent="0.2">
      <c r="A8" s="10">
        <v>7</v>
      </c>
      <c r="B8" s="13">
        <v>9</v>
      </c>
      <c r="C8" s="13">
        <v>10</v>
      </c>
    </row>
    <row r="9" spans="1:6" ht="18.75" customHeight="1" x14ac:dyDescent="0.2">
      <c r="A9" s="10">
        <v>8</v>
      </c>
      <c r="B9" s="13">
        <v>10</v>
      </c>
      <c r="C9" s="13">
        <v>11</v>
      </c>
    </row>
    <row r="10" spans="1:6" ht="18.75" customHeight="1" x14ac:dyDescent="0.2">
      <c r="A10" s="10">
        <v>9</v>
      </c>
      <c r="B10" s="13">
        <v>11</v>
      </c>
      <c r="C10" s="13">
        <v>12</v>
      </c>
    </row>
    <row r="11" spans="1:6" ht="18.75" customHeight="1" x14ac:dyDescent="0.2">
      <c r="A11" s="10">
        <v>10</v>
      </c>
      <c r="B11" s="13">
        <v>13</v>
      </c>
      <c r="C11" s="13">
        <v>14</v>
      </c>
    </row>
    <row r="12" spans="1:6" ht="18.75" customHeight="1" x14ac:dyDescent="0.2">
      <c r="A12" s="10">
        <v>11</v>
      </c>
      <c r="B12" s="13">
        <v>14</v>
      </c>
      <c r="C12" s="13">
        <v>15</v>
      </c>
    </row>
    <row r="13" spans="1:6" ht="18.75" customHeight="1" x14ac:dyDescent="0.2">
      <c r="A13" s="10">
        <v>12</v>
      </c>
      <c r="B13" s="13">
        <v>15</v>
      </c>
      <c r="C13" s="13">
        <v>16</v>
      </c>
    </row>
    <row r="14" spans="1:6" ht="18.75" customHeight="1" x14ac:dyDescent="0.2">
      <c r="A14" s="10">
        <v>13</v>
      </c>
      <c r="B14" s="13">
        <v>2</v>
      </c>
      <c r="C14" s="13">
        <v>6</v>
      </c>
    </row>
    <row r="15" spans="1:6" ht="18.75" customHeight="1" x14ac:dyDescent="0.2">
      <c r="A15" s="10">
        <v>14</v>
      </c>
      <c r="B15" s="13">
        <v>3</v>
      </c>
      <c r="C15" s="13">
        <v>7</v>
      </c>
    </row>
    <row r="16" spans="1:6" ht="18.75" customHeight="1" x14ac:dyDescent="0.2">
      <c r="A16" s="10">
        <v>15</v>
      </c>
      <c r="B16" s="13">
        <v>4</v>
      </c>
      <c r="C16" s="13">
        <v>8</v>
      </c>
    </row>
    <row r="17" spans="1:3" ht="18.75" customHeight="1" x14ac:dyDescent="0.2">
      <c r="A17" s="10">
        <v>16</v>
      </c>
      <c r="B17" s="13">
        <v>6</v>
      </c>
      <c r="C17" s="13">
        <v>10</v>
      </c>
    </row>
    <row r="18" spans="1:3" ht="18.75" customHeight="1" x14ac:dyDescent="0.2">
      <c r="A18" s="10">
        <v>17</v>
      </c>
      <c r="B18" s="13">
        <v>7</v>
      </c>
      <c r="C18" s="13">
        <v>11</v>
      </c>
    </row>
    <row r="19" spans="1:3" ht="18.75" customHeight="1" x14ac:dyDescent="0.2">
      <c r="A19" s="10">
        <v>18</v>
      </c>
      <c r="B19" s="13">
        <v>8</v>
      </c>
      <c r="C19" s="13">
        <v>12</v>
      </c>
    </row>
    <row r="20" spans="1:3" ht="18.75" customHeight="1" x14ac:dyDescent="0.2">
      <c r="A20" s="10">
        <v>19</v>
      </c>
      <c r="B20" s="13">
        <v>10</v>
      </c>
      <c r="C20" s="13">
        <v>14</v>
      </c>
    </row>
    <row r="21" spans="1:3" ht="18.75" customHeight="1" x14ac:dyDescent="0.2">
      <c r="A21" s="10">
        <v>20</v>
      </c>
      <c r="B21" s="13">
        <v>11</v>
      </c>
      <c r="C21" s="13">
        <v>15</v>
      </c>
    </row>
    <row r="22" spans="1:3" ht="18.75" customHeight="1" x14ac:dyDescent="0.2">
      <c r="A22" s="10">
        <v>21</v>
      </c>
      <c r="B22" s="13">
        <v>12</v>
      </c>
      <c r="C22" s="13">
        <v>16</v>
      </c>
    </row>
    <row r="23" spans="1:3" ht="18.75" customHeight="1" x14ac:dyDescent="0.2">
      <c r="A23" s="10">
        <v>22</v>
      </c>
    </row>
    <row r="24" spans="1:3" ht="18.75" customHeight="1" x14ac:dyDescent="0.2">
      <c r="A24" s="10">
        <v>23</v>
      </c>
    </row>
    <row r="25" spans="1:3" ht="18.75" customHeight="1" x14ac:dyDescent="0.2">
      <c r="A25" s="10">
        <v>24</v>
      </c>
    </row>
    <row r="26" spans="1:3" ht="18.75" customHeight="1" x14ac:dyDescent="0.2">
      <c r="A26" s="10">
        <v>25</v>
      </c>
    </row>
    <row r="27" spans="1:3" ht="18.75" customHeight="1" x14ac:dyDescent="0.2">
      <c r="A27" s="10">
        <v>26</v>
      </c>
    </row>
    <row r="28" spans="1:3" ht="18.75" customHeight="1" x14ac:dyDescent="0.2">
      <c r="A28" s="10">
        <v>27</v>
      </c>
    </row>
    <row r="29" spans="1:3" ht="18.75" customHeight="1" x14ac:dyDescent="0.2">
      <c r="A29" s="10">
        <v>28</v>
      </c>
    </row>
    <row r="30" spans="1:3" ht="18.75" customHeight="1" x14ac:dyDescent="0.2">
      <c r="A30" s="10">
        <v>29</v>
      </c>
    </row>
    <row r="31" spans="1:3" ht="18.75" customHeight="1" x14ac:dyDescent="0.2">
      <c r="A31" s="10">
        <v>30</v>
      </c>
    </row>
    <row r="32" spans="1:3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H4" sqref="H4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5" sqref="H5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100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G500" sqref="G50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E24" sqref="E24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205</v>
      </c>
      <c r="C2" s="35">
        <f>IF(B2="","",VLOOKUP($B2,SECTION_SETS!$A$2:$J$311,2,FALSE))</f>
        <v>211</v>
      </c>
      <c r="D2" s="35">
        <f>IF(C2="","",VLOOKUP($B2,SECTION_SETS!$A$2:$J$311,3,FALSE))</f>
        <v>62</v>
      </c>
      <c r="E2" s="35">
        <f>IF(D2="","",VLOOKUP($B2,SECTION_SETS!$A$2:$J$311,4,FALSE))</f>
        <v>41.080000000000005</v>
      </c>
      <c r="F2" s="35">
        <f>IF(E2="","",VLOOKUP($B2,SECTION_SETS!$A$2:$J$311,5,FALSE))</f>
        <v>2660</v>
      </c>
      <c r="G2" s="35">
        <f>IF(F2="","",VLOOKUP($B2,SECTION_SETS!$A$2:$J$311,7,FALSE))</f>
        <v>15.385999999999999</v>
      </c>
      <c r="H2" s="35">
        <f>IF(G2="","",VLOOKUP($B2,SECTION_SETS!$A$2:$J$311,6,FALSE))</f>
        <v>1030</v>
      </c>
      <c r="I2" s="35">
        <f>IF(H2="","",VLOOKUP($B2,SECTION_SETS!$A$2:$J$311,8,FALSE))</f>
        <v>29000</v>
      </c>
      <c r="J2" s="35">
        <f>IF(I2="","",VLOOKUP($B2,SECTION_SETS!$A$2:$J$311,9,FALSE))</f>
        <v>0.3</v>
      </c>
      <c r="K2" s="35">
        <f>IF(J2="","",VLOOKUP($B2,SECTION_SETS!$A$2:$J$311,10,FALSE))</f>
        <v>44.6</v>
      </c>
    </row>
    <row r="3" spans="1:11" x14ac:dyDescent="0.2">
      <c r="A3" s="10">
        <v>2</v>
      </c>
      <c r="B3" s="13" t="s">
        <v>205</v>
      </c>
      <c r="C3" s="35">
        <f>IF(B3="","",VLOOKUP($B3,SECTION_SETS!$A$2:$J$311,2,FALSE))</f>
        <v>211</v>
      </c>
      <c r="D3" s="35">
        <f>IF(C3="","",VLOOKUP($B3,SECTION_SETS!$A$2:$J$311,3,FALSE))</f>
        <v>62</v>
      </c>
      <c r="E3" s="35">
        <f>IF(D3="","",VLOOKUP($B3,SECTION_SETS!$A$2:$J$311,4,FALSE))</f>
        <v>41.080000000000005</v>
      </c>
      <c r="F3" s="35">
        <f>IF(E3="","",VLOOKUP($B3,SECTION_SETS!$A$2:$J$311,5,FALSE))</f>
        <v>2660</v>
      </c>
      <c r="G3" s="35">
        <f>IF(F3="","",VLOOKUP($B3,SECTION_SETS!$A$2:$J$311,7,FALSE))</f>
        <v>15.385999999999999</v>
      </c>
      <c r="H3" s="35">
        <f>IF(G3="","",VLOOKUP($B3,SECTION_SETS!$A$2:$J$311,6,FALSE))</f>
        <v>1030</v>
      </c>
      <c r="I3" s="35">
        <f>IF(H3="","",VLOOKUP($B3,SECTION_SETS!$A$2:$J$311,8,FALSE))</f>
        <v>29000</v>
      </c>
      <c r="J3" s="35">
        <f>IF(I3="","",VLOOKUP($B3,SECTION_SETS!$A$2:$J$311,9,FALSE))</f>
        <v>0.3</v>
      </c>
      <c r="K3" s="35">
        <f>IF(J3="","",VLOOKUP($B3,SECTION_SETS!$A$2:$J$311,10,FALSE))</f>
        <v>44.6</v>
      </c>
    </row>
    <row r="4" spans="1:11" x14ac:dyDescent="0.2">
      <c r="A4" s="10">
        <v>3</v>
      </c>
      <c r="B4" s="13" t="s">
        <v>205</v>
      </c>
      <c r="C4" s="35">
        <f>IF(B4="","",VLOOKUP($B4,SECTION_SETS!$A$2:$J$311,2,FALSE))</f>
        <v>211</v>
      </c>
      <c r="D4" s="35">
        <f>IF(C4="","",VLOOKUP($B4,SECTION_SETS!$A$2:$J$311,3,FALSE))</f>
        <v>62</v>
      </c>
      <c r="E4" s="35">
        <f>IF(D4="","",VLOOKUP($B4,SECTION_SETS!$A$2:$J$311,4,FALSE))</f>
        <v>41.080000000000005</v>
      </c>
      <c r="F4" s="35">
        <f>IF(E4="","",VLOOKUP($B4,SECTION_SETS!$A$2:$J$311,5,FALSE))</f>
        <v>2660</v>
      </c>
      <c r="G4" s="35">
        <f>IF(F4="","",VLOOKUP($B4,SECTION_SETS!$A$2:$J$311,7,FALSE))</f>
        <v>15.385999999999999</v>
      </c>
      <c r="H4" s="35">
        <f>IF(G4="","",VLOOKUP($B4,SECTION_SETS!$A$2:$J$311,6,FALSE))</f>
        <v>1030</v>
      </c>
      <c r="I4" s="35">
        <f>IF(H4="","",VLOOKUP($B4,SECTION_SETS!$A$2:$J$311,8,FALSE))</f>
        <v>29000</v>
      </c>
      <c r="J4" s="35">
        <f>IF(I4="","",VLOOKUP($B4,SECTION_SETS!$A$2:$J$311,9,FALSE))</f>
        <v>0.3</v>
      </c>
      <c r="K4" s="35">
        <f>IF(J4="","",VLOOKUP($B4,SECTION_SETS!$A$2:$J$311,10,FALSE))</f>
        <v>44.6</v>
      </c>
    </row>
    <row r="5" spans="1:11" x14ac:dyDescent="0.2">
      <c r="A5" s="10">
        <v>4</v>
      </c>
      <c r="B5" s="13" t="s">
        <v>205</v>
      </c>
      <c r="C5" s="35">
        <f>IF(B5="","",VLOOKUP($B5,SECTION_SETS!$A$2:$J$311,2,FALSE))</f>
        <v>211</v>
      </c>
      <c r="D5" s="35">
        <f>IF(C5="","",VLOOKUP($B5,SECTION_SETS!$A$2:$J$311,3,FALSE))</f>
        <v>62</v>
      </c>
      <c r="E5" s="35">
        <f>IF(D5="","",VLOOKUP($B5,SECTION_SETS!$A$2:$J$311,4,FALSE))</f>
        <v>41.080000000000005</v>
      </c>
      <c r="F5" s="35">
        <f>IF(E5="","",VLOOKUP($B5,SECTION_SETS!$A$2:$J$311,5,FALSE))</f>
        <v>2660</v>
      </c>
      <c r="G5" s="35">
        <f>IF(F5="","",VLOOKUP($B5,SECTION_SETS!$A$2:$J$311,7,FALSE))</f>
        <v>15.385999999999999</v>
      </c>
      <c r="H5" s="35">
        <f>IF(G5="","",VLOOKUP($B5,SECTION_SETS!$A$2:$J$311,6,FALSE))</f>
        <v>1030</v>
      </c>
      <c r="I5" s="35">
        <f>IF(H5="","",VLOOKUP($B5,SECTION_SETS!$A$2:$J$311,8,FALSE))</f>
        <v>29000</v>
      </c>
      <c r="J5" s="35">
        <f>IF(I5="","",VLOOKUP($B5,SECTION_SETS!$A$2:$J$311,9,FALSE))</f>
        <v>0.3</v>
      </c>
      <c r="K5" s="35">
        <f>IF(J5="","",VLOOKUP($B5,SECTION_SETS!$A$2:$J$311,10,FALSE))</f>
        <v>44.6</v>
      </c>
    </row>
    <row r="6" spans="1:11" x14ac:dyDescent="0.2">
      <c r="A6" s="10">
        <v>5</v>
      </c>
      <c r="B6" s="13" t="s">
        <v>205</v>
      </c>
      <c r="C6" s="35">
        <f>IF(B6="","",VLOOKUP($B6,SECTION_SETS!$A$2:$J$311,2,FALSE))</f>
        <v>211</v>
      </c>
      <c r="D6" s="35">
        <f>IF(C6="","",VLOOKUP($B6,SECTION_SETS!$A$2:$J$311,3,FALSE))</f>
        <v>62</v>
      </c>
      <c r="E6" s="35">
        <f>IF(D6="","",VLOOKUP($B6,SECTION_SETS!$A$2:$J$311,4,FALSE))</f>
        <v>41.080000000000005</v>
      </c>
      <c r="F6" s="35">
        <f>IF(E6="","",VLOOKUP($B6,SECTION_SETS!$A$2:$J$311,5,FALSE))</f>
        <v>2660</v>
      </c>
      <c r="G6" s="35">
        <f>IF(F6="","",VLOOKUP($B6,SECTION_SETS!$A$2:$J$311,7,FALSE))</f>
        <v>15.385999999999999</v>
      </c>
      <c r="H6" s="35">
        <f>IF(G6="","",VLOOKUP($B6,SECTION_SETS!$A$2:$J$311,6,FALSE))</f>
        <v>1030</v>
      </c>
      <c r="I6" s="35">
        <f>IF(H6="","",VLOOKUP($B6,SECTION_SETS!$A$2:$J$311,8,FALSE))</f>
        <v>29000</v>
      </c>
      <c r="J6" s="35">
        <f>IF(I6="","",VLOOKUP($B6,SECTION_SETS!$A$2:$J$311,9,FALSE))</f>
        <v>0.3</v>
      </c>
      <c r="K6" s="35">
        <f>IF(J6="","",VLOOKUP($B6,SECTION_SETS!$A$2:$J$311,10,FALSE))</f>
        <v>44.6</v>
      </c>
    </row>
    <row r="7" spans="1:11" x14ac:dyDescent="0.2">
      <c r="A7" s="10">
        <v>6</v>
      </c>
      <c r="B7" s="13" t="s">
        <v>205</v>
      </c>
      <c r="C7" s="35">
        <f>IF(B7="","",VLOOKUP($B7,SECTION_SETS!$A$2:$J$311,2,FALSE))</f>
        <v>211</v>
      </c>
      <c r="D7" s="35">
        <f>IF(C7="","",VLOOKUP($B7,SECTION_SETS!$A$2:$J$311,3,FALSE))</f>
        <v>62</v>
      </c>
      <c r="E7" s="35">
        <f>IF(D7="","",VLOOKUP($B7,SECTION_SETS!$A$2:$J$311,4,FALSE))</f>
        <v>41.080000000000005</v>
      </c>
      <c r="F7" s="35">
        <f>IF(E7="","",VLOOKUP($B7,SECTION_SETS!$A$2:$J$311,5,FALSE))</f>
        <v>2660</v>
      </c>
      <c r="G7" s="35">
        <f>IF(F7="","",VLOOKUP($B7,SECTION_SETS!$A$2:$J$311,7,FALSE))</f>
        <v>15.385999999999999</v>
      </c>
      <c r="H7" s="35">
        <f>IF(G7="","",VLOOKUP($B7,SECTION_SETS!$A$2:$J$311,6,FALSE))</f>
        <v>1030</v>
      </c>
      <c r="I7" s="35">
        <f>IF(H7="","",VLOOKUP($B7,SECTION_SETS!$A$2:$J$311,8,FALSE))</f>
        <v>29000</v>
      </c>
      <c r="J7" s="35">
        <f>IF(I7="","",VLOOKUP($B7,SECTION_SETS!$A$2:$J$311,9,FALSE))</f>
        <v>0.3</v>
      </c>
      <c r="K7" s="35">
        <f>IF(J7="","",VLOOKUP($B7,SECTION_SETS!$A$2:$J$311,10,FALSE))</f>
        <v>44.6</v>
      </c>
    </row>
    <row r="8" spans="1:11" x14ac:dyDescent="0.2">
      <c r="A8" s="10">
        <v>7</v>
      </c>
      <c r="B8" s="13" t="s">
        <v>205</v>
      </c>
      <c r="C8" s="35">
        <f>IF(B8="","",VLOOKUP($B8,SECTION_SETS!$A$2:$J$311,2,FALSE))</f>
        <v>211</v>
      </c>
      <c r="D8" s="35">
        <f>IF(C8="","",VLOOKUP($B8,SECTION_SETS!$A$2:$J$311,3,FALSE))</f>
        <v>62</v>
      </c>
      <c r="E8" s="35">
        <f>IF(D8="","",VLOOKUP($B8,SECTION_SETS!$A$2:$J$311,4,FALSE))</f>
        <v>41.080000000000005</v>
      </c>
      <c r="F8" s="35">
        <f>IF(E8="","",VLOOKUP($B8,SECTION_SETS!$A$2:$J$311,5,FALSE))</f>
        <v>2660</v>
      </c>
      <c r="G8" s="35">
        <f>IF(F8="","",VLOOKUP($B8,SECTION_SETS!$A$2:$J$311,7,FALSE))</f>
        <v>15.385999999999999</v>
      </c>
      <c r="H8" s="35">
        <f>IF(G8="","",VLOOKUP($B8,SECTION_SETS!$A$2:$J$311,6,FALSE))</f>
        <v>1030</v>
      </c>
      <c r="I8" s="35">
        <f>IF(H8="","",VLOOKUP($B8,SECTION_SETS!$A$2:$J$311,8,FALSE))</f>
        <v>29000</v>
      </c>
      <c r="J8" s="35">
        <f>IF(I8="","",VLOOKUP($B8,SECTION_SETS!$A$2:$J$311,9,FALSE))</f>
        <v>0.3</v>
      </c>
      <c r="K8" s="35">
        <f>IF(J8="","",VLOOKUP($B8,SECTION_SETS!$A$2:$J$311,10,FALSE))</f>
        <v>44.6</v>
      </c>
    </row>
    <row r="9" spans="1:11" x14ac:dyDescent="0.2">
      <c r="A9" s="10">
        <v>8</v>
      </c>
      <c r="B9" s="13" t="s">
        <v>205</v>
      </c>
      <c r="C9" s="35">
        <f>IF(B9="","",VLOOKUP($B9,SECTION_SETS!$A$2:$J$311,2,FALSE))</f>
        <v>211</v>
      </c>
      <c r="D9" s="35">
        <f>IF(C9="","",VLOOKUP($B9,SECTION_SETS!$A$2:$J$311,3,FALSE))</f>
        <v>62</v>
      </c>
      <c r="E9" s="35">
        <f>IF(D9="","",VLOOKUP($B9,SECTION_SETS!$A$2:$J$311,4,FALSE))</f>
        <v>41.080000000000005</v>
      </c>
      <c r="F9" s="35">
        <f>IF(E9="","",VLOOKUP($B9,SECTION_SETS!$A$2:$J$311,5,FALSE))</f>
        <v>2660</v>
      </c>
      <c r="G9" s="35">
        <f>IF(F9="","",VLOOKUP($B9,SECTION_SETS!$A$2:$J$311,7,FALSE))</f>
        <v>15.385999999999999</v>
      </c>
      <c r="H9" s="35">
        <f>IF(G9="","",VLOOKUP($B9,SECTION_SETS!$A$2:$J$311,6,FALSE))</f>
        <v>1030</v>
      </c>
      <c r="I9" s="35">
        <f>IF(H9="","",VLOOKUP($B9,SECTION_SETS!$A$2:$J$311,8,FALSE))</f>
        <v>29000</v>
      </c>
      <c r="J9" s="35">
        <f>IF(I9="","",VLOOKUP($B9,SECTION_SETS!$A$2:$J$311,9,FALSE))</f>
        <v>0.3</v>
      </c>
      <c r="K9" s="35">
        <f>IF(J9="","",VLOOKUP($B9,SECTION_SETS!$A$2:$J$311,10,FALSE))</f>
        <v>44.6</v>
      </c>
    </row>
    <row r="10" spans="1:11" x14ac:dyDescent="0.2">
      <c r="A10" s="10">
        <v>9</v>
      </c>
      <c r="B10" s="13" t="s">
        <v>205</v>
      </c>
      <c r="C10" s="35">
        <f>IF(B10="","",VLOOKUP($B10,SECTION_SETS!$A$2:$J$311,2,FALSE))</f>
        <v>211</v>
      </c>
      <c r="D10" s="35">
        <f>IF(C10="","",VLOOKUP($B10,SECTION_SETS!$A$2:$J$311,3,FALSE))</f>
        <v>62</v>
      </c>
      <c r="E10" s="35">
        <f>IF(D10="","",VLOOKUP($B10,SECTION_SETS!$A$2:$J$311,4,FALSE))</f>
        <v>41.080000000000005</v>
      </c>
      <c r="F10" s="35">
        <f>IF(E10="","",VLOOKUP($B10,SECTION_SETS!$A$2:$J$311,5,FALSE))</f>
        <v>2660</v>
      </c>
      <c r="G10" s="35">
        <f>IF(F10="","",VLOOKUP($B10,SECTION_SETS!$A$2:$J$311,7,FALSE))</f>
        <v>15.385999999999999</v>
      </c>
      <c r="H10" s="35">
        <f>IF(G10="","",VLOOKUP($B10,SECTION_SETS!$A$2:$J$311,6,FALSE))</f>
        <v>1030</v>
      </c>
      <c r="I10" s="35">
        <f>IF(H10="","",VLOOKUP($B10,SECTION_SETS!$A$2:$J$311,8,FALSE))</f>
        <v>29000</v>
      </c>
      <c r="J10" s="35">
        <f>IF(I10="","",VLOOKUP($B10,SECTION_SETS!$A$2:$J$311,9,FALSE))</f>
        <v>0.3</v>
      </c>
      <c r="K10" s="35">
        <f>IF(J10="","",VLOOKUP($B10,SECTION_SETS!$A$2:$J$311,10,FALSE))</f>
        <v>44.6</v>
      </c>
    </row>
    <row r="11" spans="1:11" x14ac:dyDescent="0.2">
      <c r="A11" s="10">
        <v>10</v>
      </c>
      <c r="B11" s="13" t="s">
        <v>205</v>
      </c>
      <c r="C11" s="35">
        <f>IF(B11="","",VLOOKUP($B11,SECTION_SETS!$A$2:$J$311,2,FALSE))</f>
        <v>211</v>
      </c>
      <c r="D11" s="35">
        <f>IF(C11="","",VLOOKUP($B11,SECTION_SETS!$A$2:$J$311,3,FALSE))</f>
        <v>62</v>
      </c>
      <c r="E11" s="35">
        <f>IF(D11="","",VLOOKUP($B11,SECTION_SETS!$A$2:$J$311,4,FALSE))</f>
        <v>41.080000000000005</v>
      </c>
      <c r="F11" s="35">
        <f>IF(E11="","",VLOOKUP($B11,SECTION_SETS!$A$2:$J$311,5,FALSE))</f>
        <v>2660</v>
      </c>
      <c r="G11" s="35">
        <f>IF(F11="","",VLOOKUP($B11,SECTION_SETS!$A$2:$J$311,7,FALSE))</f>
        <v>15.385999999999999</v>
      </c>
      <c r="H11" s="35">
        <f>IF(G11="","",VLOOKUP($B11,SECTION_SETS!$A$2:$J$311,6,FALSE))</f>
        <v>1030</v>
      </c>
      <c r="I11" s="35">
        <f>IF(H11="","",VLOOKUP($B11,SECTION_SETS!$A$2:$J$311,8,FALSE))</f>
        <v>29000</v>
      </c>
      <c r="J11" s="35">
        <f>IF(I11="","",VLOOKUP($B11,SECTION_SETS!$A$2:$J$311,9,FALSE))</f>
        <v>0.3</v>
      </c>
      <c r="K11" s="35">
        <f>IF(J11="","",VLOOKUP($B11,SECTION_SETS!$A$2:$J$311,10,FALSE))</f>
        <v>44.6</v>
      </c>
    </row>
    <row r="12" spans="1:11" x14ac:dyDescent="0.2">
      <c r="A12" s="10">
        <v>11</v>
      </c>
      <c r="B12" s="13" t="s">
        <v>205</v>
      </c>
      <c r="C12" s="35">
        <f>IF(B12="","",VLOOKUP($B12,SECTION_SETS!$A$2:$J$311,2,FALSE))</f>
        <v>211</v>
      </c>
      <c r="D12" s="35">
        <f>IF(C12="","",VLOOKUP($B12,SECTION_SETS!$A$2:$J$311,3,FALSE))</f>
        <v>62</v>
      </c>
      <c r="E12" s="35">
        <f>IF(D12="","",VLOOKUP($B12,SECTION_SETS!$A$2:$J$311,4,FALSE))</f>
        <v>41.080000000000005</v>
      </c>
      <c r="F12" s="35">
        <f>IF(E12="","",VLOOKUP($B12,SECTION_SETS!$A$2:$J$311,5,FALSE))</f>
        <v>2660</v>
      </c>
      <c r="G12" s="35">
        <f>IF(F12="","",VLOOKUP($B12,SECTION_SETS!$A$2:$J$311,7,FALSE))</f>
        <v>15.385999999999999</v>
      </c>
      <c r="H12" s="35">
        <f>IF(G12="","",VLOOKUP($B12,SECTION_SETS!$A$2:$J$311,6,FALSE))</f>
        <v>1030</v>
      </c>
      <c r="I12" s="35">
        <f>IF(H12="","",VLOOKUP($B12,SECTION_SETS!$A$2:$J$311,8,FALSE))</f>
        <v>29000</v>
      </c>
      <c r="J12" s="35">
        <f>IF(I12="","",VLOOKUP($B12,SECTION_SETS!$A$2:$J$311,9,FALSE))</f>
        <v>0.3</v>
      </c>
      <c r="K12" s="35">
        <f>IF(J12="","",VLOOKUP($B12,SECTION_SETS!$A$2:$J$311,10,FALSE))</f>
        <v>44.6</v>
      </c>
    </row>
    <row r="13" spans="1:11" x14ac:dyDescent="0.2">
      <c r="A13" s="10">
        <v>12</v>
      </c>
      <c r="B13" s="13" t="s">
        <v>205</v>
      </c>
      <c r="C13" s="35">
        <f>IF(B13="","",VLOOKUP($B13,SECTION_SETS!$A$2:$J$311,2,FALSE))</f>
        <v>211</v>
      </c>
      <c r="D13" s="35">
        <f>IF(C13="","",VLOOKUP($B13,SECTION_SETS!$A$2:$J$311,3,FALSE))</f>
        <v>62</v>
      </c>
      <c r="E13" s="35">
        <f>IF(D13="","",VLOOKUP($B13,SECTION_SETS!$A$2:$J$311,4,FALSE))</f>
        <v>41.080000000000005</v>
      </c>
      <c r="F13" s="35">
        <f>IF(E13="","",VLOOKUP($B13,SECTION_SETS!$A$2:$J$311,5,FALSE))</f>
        <v>2660</v>
      </c>
      <c r="G13" s="35">
        <f>IF(F13="","",VLOOKUP($B13,SECTION_SETS!$A$2:$J$311,7,FALSE))</f>
        <v>15.385999999999999</v>
      </c>
      <c r="H13" s="35">
        <f>IF(G13="","",VLOOKUP($B13,SECTION_SETS!$A$2:$J$311,6,FALSE))</f>
        <v>1030</v>
      </c>
      <c r="I13" s="35">
        <f>IF(H13="","",VLOOKUP($B13,SECTION_SETS!$A$2:$J$311,8,FALSE))</f>
        <v>29000</v>
      </c>
      <c r="J13" s="35">
        <f>IF(I13="","",VLOOKUP($B13,SECTION_SETS!$A$2:$J$311,9,FALSE))</f>
        <v>0.3</v>
      </c>
      <c r="K13" s="35">
        <f>IF(J13="","",VLOOKUP($B13,SECTION_SETS!$A$2:$J$311,10,FALSE))</f>
        <v>44.6</v>
      </c>
    </row>
    <row r="14" spans="1:11" x14ac:dyDescent="0.2">
      <c r="A14" s="10">
        <v>13</v>
      </c>
      <c r="B14" s="13" t="s">
        <v>65</v>
      </c>
      <c r="C14" s="35">
        <f>IF(B14="","",VLOOKUP($B14,SECTION_SETS!$A$2:$J$311,2,FALSE))</f>
        <v>150</v>
      </c>
      <c r="D14" s="35">
        <f>IF(C14="","",VLOOKUP($B14,SECTION_SETS!$A$2:$J$311,3,FALSE))</f>
        <v>44.3</v>
      </c>
      <c r="E14" s="35">
        <f>IF(D14="","",VLOOKUP($B14,SECTION_SETS!$A$2:$J$311,4,FALSE))</f>
        <v>18.8</v>
      </c>
      <c r="F14" s="35">
        <f>IF(E14="","",VLOOKUP($B14,SECTION_SETS!$A$2:$J$311,5,FALSE))</f>
        <v>9040</v>
      </c>
      <c r="G14" s="35">
        <f>IF(F14="","",VLOOKUP($B14,SECTION_SETS!$A$2:$J$311,7,FALSE))</f>
        <v>22.4375</v>
      </c>
      <c r="H14" s="35">
        <f>IF(G14="","",VLOOKUP($B14,SECTION_SETS!$A$2:$J$311,6,FALSE))</f>
        <v>270</v>
      </c>
      <c r="I14" s="35">
        <f>IF(H14="","",VLOOKUP($B14,SECTION_SETS!$A$2:$J$311,8,FALSE))</f>
        <v>29000</v>
      </c>
      <c r="J14" s="35">
        <f>IF(I14="","",VLOOKUP($B14,SECTION_SETS!$A$2:$J$311,9,FALSE))</f>
        <v>0.3</v>
      </c>
      <c r="K14" s="35">
        <f>IF(J14="","",VLOOKUP($B14,SECTION_SETS!$A$2:$J$311,10,FALSE))</f>
        <v>10.1</v>
      </c>
    </row>
    <row r="15" spans="1:11" x14ac:dyDescent="0.2">
      <c r="A15" s="10">
        <v>14</v>
      </c>
      <c r="B15" s="13" t="s">
        <v>65</v>
      </c>
      <c r="C15" s="35">
        <f>IF(B15="","",VLOOKUP($B15,SECTION_SETS!$A$2:$J$311,2,FALSE))</f>
        <v>150</v>
      </c>
      <c r="D15" s="35">
        <f>IF(C15="","",VLOOKUP($B15,SECTION_SETS!$A$2:$J$311,3,FALSE))</f>
        <v>44.3</v>
      </c>
      <c r="E15" s="35">
        <f>IF(D15="","",VLOOKUP($B15,SECTION_SETS!$A$2:$J$311,4,FALSE))</f>
        <v>18.8</v>
      </c>
      <c r="F15" s="35">
        <f>IF(E15="","",VLOOKUP($B15,SECTION_SETS!$A$2:$J$311,5,FALSE))</f>
        <v>9040</v>
      </c>
      <c r="G15" s="35">
        <f>IF(F15="","",VLOOKUP($B15,SECTION_SETS!$A$2:$J$311,7,FALSE))</f>
        <v>22.4375</v>
      </c>
      <c r="H15" s="35">
        <f>IF(G15="","",VLOOKUP($B15,SECTION_SETS!$A$2:$J$311,6,FALSE))</f>
        <v>270</v>
      </c>
      <c r="I15" s="35">
        <f>IF(H15="","",VLOOKUP($B15,SECTION_SETS!$A$2:$J$311,8,FALSE))</f>
        <v>29000</v>
      </c>
      <c r="J15" s="35">
        <f>IF(I15="","",VLOOKUP($B15,SECTION_SETS!$A$2:$J$311,9,FALSE))</f>
        <v>0.3</v>
      </c>
      <c r="K15" s="35">
        <f>IF(J15="","",VLOOKUP($B15,SECTION_SETS!$A$2:$J$311,10,FALSE))</f>
        <v>10.1</v>
      </c>
    </row>
    <row r="16" spans="1:11" x14ac:dyDescent="0.2">
      <c r="A16" s="10">
        <v>15</v>
      </c>
      <c r="B16" s="13" t="s">
        <v>65</v>
      </c>
      <c r="C16" s="35">
        <f>IF(B16="","",VLOOKUP($B16,SECTION_SETS!$A$2:$J$311,2,FALSE))</f>
        <v>150</v>
      </c>
      <c r="D16" s="35">
        <f>IF(C16="","",VLOOKUP($B16,SECTION_SETS!$A$2:$J$311,3,FALSE))</f>
        <v>44.3</v>
      </c>
      <c r="E16" s="35">
        <f>IF(D16="","",VLOOKUP($B16,SECTION_SETS!$A$2:$J$311,4,FALSE))</f>
        <v>18.8</v>
      </c>
      <c r="F16" s="35">
        <f>IF(E16="","",VLOOKUP($B16,SECTION_SETS!$A$2:$J$311,5,FALSE))</f>
        <v>9040</v>
      </c>
      <c r="G16" s="35">
        <f>IF(F16="","",VLOOKUP($B16,SECTION_SETS!$A$2:$J$311,7,FALSE))</f>
        <v>22.4375</v>
      </c>
      <c r="H16" s="35">
        <f>IF(G16="","",VLOOKUP($B16,SECTION_SETS!$A$2:$J$311,6,FALSE))</f>
        <v>270</v>
      </c>
      <c r="I16" s="35">
        <f>IF(H16="","",VLOOKUP($B16,SECTION_SETS!$A$2:$J$311,8,FALSE))</f>
        <v>29000</v>
      </c>
      <c r="J16" s="35">
        <f>IF(I16="","",VLOOKUP($B16,SECTION_SETS!$A$2:$J$311,9,FALSE))</f>
        <v>0.3</v>
      </c>
      <c r="K16" s="35">
        <f>IF(J16="","",VLOOKUP($B16,SECTION_SETS!$A$2:$J$311,10,FALSE))</f>
        <v>10.1</v>
      </c>
    </row>
    <row r="17" spans="1:11" x14ac:dyDescent="0.2">
      <c r="A17" s="10">
        <v>16</v>
      </c>
      <c r="B17" s="13" t="s">
        <v>65</v>
      </c>
      <c r="C17" s="35">
        <f>IF(B17="","",VLOOKUP($B17,SECTION_SETS!$A$2:$J$311,2,FALSE))</f>
        <v>150</v>
      </c>
      <c r="D17" s="35">
        <f>IF(C17="","",VLOOKUP($B17,SECTION_SETS!$A$2:$J$311,3,FALSE))</f>
        <v>44.3</v>
      </c>
      <c r="E17" s="35">
        <f>IF(D17="","",VLOOKUP($B17,SECTION_SETS!$A$2:$J$311,4,FALSE))</f>
        <v>18.8</v>
      </c>
      <c r="F17" s="35">
        <f>IF(E17="","",VLOOKUP($B17,SECTION_SETS!$A$2:$J$311,5,FALSE))</f>
        <v>9040</v>
      </c>
      <c r="G17" s="35">
        <f>IF(F17="","",VLOOKUP($B17,SECTION_SETS!$A$2:$J$311,7,FALSE))</f>
        <v>22.4375</v>
      </c>
      <c r="H17" s="35">
        <f>IF(G17="","",VLOOKUP($B17,SECTION_SETS!$A$2:$J$311,6,FALSE))</f>
        <v>270</v>
      </c>
      <c r="I17" s="35">
        <f>IF(H17="","",VLOOKUP($B17,SECTION_SETS!$A$2:$J$311,8,FALSE))</f>
        <v>29000</v>
      </c>
      <c r="J17" s="35">
        <f>IF(I17="","",VLOOKUP($B17,SECTION_SETS!$A$2:$J$311,9,FALSE))</f>
        <v>0.3</v>
      </c>
      <c r="K17" s="35">
        <f>IF(J17="","",VLOOKUP($B17,SECTION_SETS!$A$2:$J$311,10,FALSE))</f>
        <v>10.1</v>
      </c>
    </row>
    <row r="18" spans="1:11" x14ac:dyDescent="0.2">
      <c r="A18" s="10">
        <v>17</v>
      </c>
      <c r="B18" s="13" t="s">
        <v>65</v>
      </c>
      <c r="C18" s="35">
        <f>IF(B18="","",VLOOKUP($B18,SECTION_SETS!$A$2:$J$311,2,FALSE))</f>
        <v>150</v>
      </c>
      <c r="D18" s="35">
        <f>IF(C18="","",VLOOKUP($B18,SECTION_SETS!$A$2:$J$311,3,FALSE))</f>
        <v>44.3</v>
      </c>
      <c r="E18" s="35">
        <f>IF(D18="","",VLOOKUP($B18,SECTION_SETS!$A$2:$J$311,4,FALSE))</f>
        <v>18.8</v>
      </c>
      <c r="F18" s="35">
        <f>IF(E18="","",VLOOKUP($B18,SECTION_SETS!$A$2:$J$311,5,FALSE))</f>
        <v>9040</v>
      </c>
      <c r="G18" s="35">
        <f>IF(F18="","",VLOOKUP($B18,SECTION_SETS!$A$2:$J$311,7,FALSE))</f>
        <v>22.4375</v>
      </c>
      <c r="H18" s="35">
        <f>IF(G18="","",VLOOKUP($B18,SECTION_SETS!$A$2:$J$311,6,FALSE))</f>
        <v>270</v>
      </c>
      <c r="I18" s="35">
        <f>IF(H18="","",VLOOKUP($B18,SECTION_SETS!$A$2:$J$311,8,FALSE))</f>
        <v>29000</v>
      </c>
      <c r="J18" s="35">
        <f>IF(I18="","",VLOOKUP($B18,SECTION_SETS!$A$2:$J$311,9,FALSE))</f>
        <v>0.3</v>
      </c>
      <c r="K18" s="35">
        <f>IF(J18="","",VLOOKUP($B18,SECTION_SETS!$A$2:$J$311,10,FALSE))</f>
        <v>10.1</v>
      </c>
    </row>
    <row r="19" spans="1:11" x14ac:dyDescent="0.2">
      <c r="A19" s="10">
        <v>18</v>
      </c>
      <c r="B19" s="13" t="s">
        <v>65</v>
      </c>
      <c r="C19" s="35">
        <f>IF(B19="","",VLOOKUP($B19,SECTION_SETS!$A$2:$J$311,2,FALSE))</f>
        <v>150</v>
      </c>
      <c r="D19" s="35">
        <f>IF(C19="","",VLOOKUP($B19,SECTION_SETS!$A$2:$J$311,3,FALSE))</f>
        <v>44.3</v>
      </c>
      <c r="E19" s="35">
        <f>IF(D19="","",VLOOKUP($B19,SECTION_SETS!$A$2:$J$311,4,FALSE))</f>
        <v>18.8</v>
      </c>
      <c r="F19" s="35">
        <f>IF(E19="","",VLOOKUP($B19,SECTION_SETS!$A$2:$J$311,5,FALSE))</f>
        <v>9040</v>
      </c>
      <c r="G19" s="35">
        <f>IF(F19="","",VLOOKUP($B19,SECTION_SETS!$A$2:$J$311,7,FALSE))</f>
        <v>22.4375</v>
      </c>
      <c r="H19" s="35">
        <f>IF(G19="","",VLOOKUP($B19,SECTION_SETS!$A$2:$J$311,6,FALSE))</f>
        <v>270</v>
      </c>
      <c r="I19" s="35">
        <f>IF(H19="","",VLOOKUP($B19,SECTION_SETS!$A$2:$J$311,8,FALSE))</f>
        <v>29000</v>
      </c>
      <c r="J19" s="35">
        <f>IF(I19="","",VLOOKUP($B19,SECTION_SETS!$A$2:$J$311,9,FALSE))</f>
        <v>0.3</v>
      </c>
      <c r="K19" s="35">
        <f>IF(J19="","",VLOOKUP($B19,SECTION_SETS!$A$2:$J$311,10,FALSE))</f>
        <v>10.1</v>
      </c>
    </row>
    <row r="20" spans="1:11" x14ac:dyDescent="0.2">
      <c r="A20" s="10">
        <v>19</v>
      </c>
      <c r="B20" s="13" t="s">
        <v>65</v>
      </c>
      <c r="C20" s="35">
        <f>IF(B20="","",VLOOKUP($B20,SECTION_SETS!$A$2:$J$311,2,FALSE))</f>
        <v>150</v>
      </c>
      <c r="D20" s="35">
        <f>IF(C20="","",VLOOKUP($B20,SECTION_SETS!$A$2:$J$311,3,FALSE))</f>
        <v>44.3</v>
      </c>
      <c r="E20" s="35">
        <f>IF(D20="","",VLOOKUP($B20,SECTION_SETS!$A$2:$J$311,4,FALSE))</f>
        <v>18.8</v>
      </c>
      <c r="F20" s="35">
        <f>IF(E20="","",VLOOKUP($B20,SECTION_SETS!$A$2:$J$311,5,FALSE))</f>
        <v>9040</v>
      </c>
      <c r="G20" s="35">
        <f>IF(F20="","",VLOOKUP($B20,SECTION_SETS!$A$2:$J$311,7,FALSE))</f>
        <v>22.4375</v>
      </c>
      <c r="H20" s="35">
        <f>IF(G20="","",VLOOKUP($B20,SECTION_SETS!$A$2:$J$311,6,FALSE))</f>
        <v>270</v>
      </c>
      <c r="I20" s="35">
        <f>IF(H20="","",VLOOKUP($B20,SECTION_SETS!$A$2:$J$311,8,FALSE))</f>
        <v>29000</v>
      </c>
      <c r="J20" s="35">
        <f>IF(I20="","",VLOOKUP($B20,SECTION_SETS!$A$2:$J$311,9,FALSE))</f>
        <v>0.3</v>
      </c>
      <c r="K20" s="35">
        <f>IF(J20="","",VLOOKUP($B20,SECTION_SETS!$A$2:$J$311,10,FALSE))</f>
        <v>10.1</v>
      </c>
    </row>
    <row r="21" spans="1:11" x14ac:dyDescent="0.2">
      <c r="A21" s="10">
        <v>20</v>
      </c>
      <c r="B21" s="13" t="s">
        <v>65</v>
      </c>
      <c r="C21" s="35">
        <f>IF(B21="","",VLOOKUP($B21,SECTION_SETS!$A$2:$J$311,2,FALSE))</f>
        <v>150</v>
      </c>
      <c r="D21" s="35">
        <f>IF(C21="","",VLOOKUP($B21,SECTION_SETS!$A$2:$J$311,3,FALSE))</f>
        <v>44.3</v>
      </c>
      <c r="E21" s="35">
        <f>IF(D21="","",VLOOKUP($B21,SECTION_SETS!$A$2:$J$311,4,FALSE))</f>
        <v>18.8</v>
      </c>
      <c r="F21" s="35">
        <f>IF(E21="","",VLOOKUP($B21,SECTION_SETS!$A$2:$J$311,5,FALSE))</f>
        <v>9040</v>
      </c>
      <c r="G21" s="35">
        <f>IF(F21="","",VLOOKUP($B21,SECTION_SETS!$A$2:$J$311,7,FALSE))</f>
        <v>22.4375</v>
      </c>
      <c r="H21" s="35">
        <f>IF(G21="","",VLOOKUP($B21,SECTION_SETS!$A$2:$J$311,6,FALSE))</f>
        <v>270</v>
      </c>
      <c r="I21" s="35">
        <f>IF(H21="","",VLOOKUP($B21,SECTION_SETS!$A$2:$J$311,8,FALSE))</f>
        <v>29000</v>
      </c>
      <c r="J21" s="35">
        <f>IF(I21="","",VLOOKUP($B21,SECTION_SETS!$A$2:$J$311,9,FALSE))</f>
        <v>0.3</v>
      </c>
      <c r="K21" s="35">
        <f>IF(J21="","",VLOOKUP($B21,SECTION_SETS!$A$2:$J$311,10,FALSE))</f>
        <v>10.1</v>
      </c>
    </row>
    <row r="22" spans="1:11" x14ac:dyDescent="0.2">
      <c r="A22" s="10">
        <v>21</v>
      </c>
      <c r="B22" s="13" t="s">
        <v>65</v>
      </c>
      <c r="C22" s="35">
        <f>IF(B22="","",VLOOKUP($B22,SECTION_SETS!$A$2:$J$311,2,FALSE))</f>
        <v>150</v>
      </c>
      <c r="D22" s="35">
        <f>IF(C22="","",VLOOKUP($B22,SECTION_SETS!$A$2:$J$311,3,FALSE))</f>
        <v>44.3</v>
      </c>
      <c r="E22" s="35">
        <f>IF(D22="","",VLOOKUP($B22,SECTION_SETS!$A$2:$J$311,4,FALSE))</f>
        <v>18.8</v>
      </c>
      <c r="F22" s="35">
        <f>IF(E22="","",VLOOKUP($B22,SECTION_SETS!$A$2:$J$311,5,FALSE))</f>
        <v>9040</v>
      </c>
      <c r="G22" s="35">
        <f>IF(F22="","",VLOOKUP($B22,SECTION_SETS!$A$2:$J$311,7,FALSE))</f>
        <v>22.4375</v>
      </c>
      <c r="H22" s="35">
        <f>IF(G22="","",VLOOKUP($B22,SECTION_SETS!$A$2:$J$311,6,FALSE))</f>
        <v>270</v>
      </c>
      <c r="I22" s="35">
        <f>IF(H22="","",VLOOKUP($B22,SECTION_SETS!$A$2:$J$311,8,FALSE))</f>
        <v>29000</v>
      </c>
      <c r="J22" s="35">
        <f>IF(I22="","",VLOOKUP($B22,SECTION_SETS!$A$2:$J$311,9,FALSE))</f>
        <v>0.3</v>
      </c>
      <c r="K22" s="35">
        <f>IF(J22="","",VLOOKUP($B22,SECTION_SETS!$A$2:$J$311,10,FALSE))</f>
        <v>10.1</v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197EADC-BF3A-4629-8D51-7C748653B08D}">
          <x14:formula1>
            <xm:f>SECTION_SETS!$A$2:$A$384</xm:f>
          </x14:formula1>
          <xm:sqref>B3:B501</xm:sqref>
        </x14:dataValidation>
        <x14:dataValidation type="list" allowBlank="1" showInputMessage="1" showErrorMessage="1" xr:uid="{11B8D3FA-8EF1-42EE-A066-4B50CDD02929}">
          <x14:formula1>
            <xm:f>SECTION_SETS!$A$2:$A$384</xm:f>
          </x14:formula1>
          <xm:sqref>B2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GUIDE</vt:lpstr>
      <vt:lpstr>SECTION_SETS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2020-10-12T04:27:30Z</dcterms:modified>
</cp:coreProperties>
</file>