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AWU\2021_12_December\"/>
    </mc:Choice>
  </mc:AlternateContent>
  <xr:revisionPtr revIDLastSave="0" documentId="13_ncr:1_{DA6FED59-32C5-4B62-BA7D-7B15CDF327FF}" xr6:coauthVersionLast="36" xr6:coauthVersionMax="36" xr10:uidLastSave="{00000000-0000-0000-0000-000000000000}"/>
  <bookViews>
    <workbookView xWindow="0" yWindow="0" windowWidth="19785" windowHeight="7365" firstSheet="1" activeTab="3" xr2:uid="{00000000-000D-0000-FFFF-FFFF00000000}"/>
  </bookViews>
  <sheets>
    <sheet name="StockData_Main" sheetId="1" r:id="rId1"/>
    <sheet name="stock-recruit all" sheetId="2" r:id="rId2"/>
    <sheet name="Skeena only data" sheetId="3" r:id="rId3"/>
    <sheet name="fits of lnrs to S" sheetId="4" r:id="rId4"/>
    <sheet name="Smax" sheetId="5" r:id="rId5"/>
  </sheets>
  <calcPr calcId="191029"/>
</workbook>
</file>

<file path=xl/calcChain.xml><?xml version="1.0" encoding="utf-8"?>
<calcChain xmlns="http://schemas.openxmlformats.org/spreadsheetml/2006/main">
  <c r="AA38" i="5" l="1"/>
  <c r="X38" i="5" l="1"/>
  <c r="V38" i="5"/>
  <c r="T38" i="5"/>
  <c r="W23" i="4" l="1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22" i="4"/>
  <c r="T38" i="4"/>
  <c r="T39" i="4"/>
  <c r="T35" i="4"/>
  <c r="T36" i="4"/>
  <c r="T37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21" i="4"/>
  <c r="N40" i="5" l="1"/>
  <c r="N34" i="5"/>
  <c r="Q38" i="5"/>
  <c r="O38" i="5"/>
  <c r="M38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5" i="5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2" i="4"/>
  <c r="W8" i="4"/>
  <c r="W14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H686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2" i="4"/>
  <c r="V19" i="4"/>
  <c r="W19" i="4" s="1"/>
  <c r="V18" i="4"/>
  <c r="W18" i="4" s="1"/>
  <c r="V17" i="4"/>
  <c r="W17" i="4" s="1"/>
  <c r="V16" i="4"/>
  <c r="W16" i="4" s="1"/>
  <c r="V15" i="4"/>
  <c r="W15" i="4" s="1"/>
  <c r="V14" i="4"/>
  <c r="V13" i="4"/>
  <c r="W13" i="4" s="1"/>
  <c r="V12" i="4"/>
  <c r="W12" i="4" s="1"/>
  <c r="V11" i="4"/>
  <c r="W11" i="4" s="1"/>
  <c r="V10" i="4"/>
  <c r="W10" i="4" s="1"/>
  <c r="V9" i="4"/>
  <c r="W9" i="4" s="1"/>
  <c r="V8" i="4"/>
  <c r="V7" i="4"/>
  <c r="W7" i="4" s="1"/>
  <c r="V6" i="4"/>
  <c r="W6" i="4" s="1"/>
  <c r="V5" i="4"/>
  <c r="W5" i="4" s="1"/>
  <c r="V4" i="4"/>
  <c r="W4" i="4" s="1"/>
  <c r="V3" i="4"/>
  <c r="W3" i="4" s="1"/>
  <c r="M40" i="5" l="1"/>
  <c r="I40" i="5"/>
  <c r="J40" i="5"/>
  <c r="K40" i="5"/>
  <c r="L40" i="5"/>
  <c r="H40" i="5"/>
  <c r="E40" i="5"/>
  <c r="N5" i="5"/>
  <c r="N16" i="5" l="1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5" i="5"/>
  <c r="N36" i="5"/>
  <c r="N6" i="5"/>
  <c r="N7" i="5"/>
  <c r="N8" i="5"/>
  <c r="N9" i="5"/>
  <c r="N10" i="5"/>
  <c r="N11" i="5"/>
  <c r="N12" i="5"/>
  <c r="N13" i="5"/>
  <c r="N14" i="5"/>
  <c r="N15" i="5"/>
  <c r="M6" i="5"/>
  <c r="M7" i="5"/>
  <c r="M8" i="5"/>
  <c r="M9" i="5"/>
  <c r="M10" i="5"/>
  <c r="M11" i="5"/>
  <c r="M12" i="5"/>
  <c r="M13" i="5"/>
  <c r="M14" i="5"/>
  <c r="M15" i="5"/>
  <c r="M17" i="5"/>
  <c r="M18" i="5"/>
  <c r="M19" i="5"/>
  <c r="M20" i="5"/>
  <c r="M21" i="5"/>
  <c r="M22" i="5"/>
  <c r="M23" i="5"/>
  <c r="M24" i="5"/>
  <c r="M25" i="5"/>
  <c r="M27" i="5"/>
  <c r="M30" i="5"/>
  <c r="M32" i="5"/>
  <c r="M33" i="5"/>
  <c r="M35" i="5"/>
  <c r="M36" i="5"/>
  <c r="M5" i="5"/>
  <c r="L7" i="5"/>
  <c r="L8" i="5"/>
  <c r="L9" i="5"/>
  <c r="L10" i="5"/>
  <c r="L11" i="5"/>
  <c r="L12" i="5"/>
  <c r="L13" i="5"/>
  <c r="L14" i="5"/>
  <c r="L15" i="5"/>
  <c r="L17" i="5"/>
  <c r="L18" i="5"/>
  <c r="L19" i="5"/>
  <c r="L20" i="5"/>
  <c r="L21" i="5"/>
  <c r="L22" i="5"/>
  <c r="L23" i="5"/>
  <c r="L24" i="5"/>
  <c r="L25" i="5"/>
  <c r="L27" i="5"/>
  <c r="L30" i="5"/>
  <c r="L32" i="5"/>
  <c r="L33" i="5"/>
  <c r="L35" i="5"/>
  <c r="L36" i="5"/>
  <c r="L6" i="5"/>
  <c r="L5" i="5"/>
  <c r="V2" i="4"/>
  <c r="W2" i="4" s="1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C268" i="4"/>
  <c r="F2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F687" i="4" l="1"/>
  <c r="G687" i="4" s="1"/>
  <c r="F686" i="4"/>
  <c r="G68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McAllister, Murdoch</author>
  </authors>
  <commentList>
    <comment ref="N5" authorId="0" shapeId="0" xr:uid="{21223816-C365-46AC-A74C-19D72F2DF308}">
      <text>
        <r>
          <rPr>
            <b/>
            <sz val="9"/>
            <color indexed="81"/>
            <rFont val="Tahoma"/>
            <family val="2"/>
          </rPr>
          <t>McAllister, Murdoch:</t>
        </r>
        <r>
          <rPr>
            <sz val="9"/>
            <color indexed="81"/>
            <rFont val="Tahoma"/>
            <family val="2"/>
          </rPr>
          <t xml:space="preserve">
Per stock value for Smax</t>
        </r>
      </text>
    </comment>
    <comment ref="N34" authorId="0" shapeId="0" xr:uid="{37724F16-9C3C-4B91-9E8D-2858D884B8BA}">
      <text>
        <r>
          <rPr>
            <b/>
            <sz val="9"/>
            <color indexed="81"/>
            <rFont val="Tahoma"/>
            <family val="2"/>
          </rPr>
          <t>McAllister, Murdoch:</t>
        </r>
        <r>
          <rPr>
            <sz val="9"/>
            <color indexed="81"/>
            <rFont val="Tahoma"/>
            <family val="2"/>
          </rPr>
          <t xml:space="preserve">
Imputed value</t>
        </r>
      </text>
    </comment>
    <comment ref="N40" authorId="0" shapeId="0" xr:uid="{7A75778F-5EA8-4B3D-84C4-05C49A79EC0A}">
      <text>
        <r>
          <rPr>
            <b/>
            <sz val="9"/>
            <color indexed="81"/>
            <rFont val="Tahoma"/>
            <family val="2"/>
          </rPr>
          <t>McAllister, Murdoch:</t>
        </r>
        <r>
          <rPr>
            <sz val="9"/>
            <color indexed="81"/>
            <rFont val="Tahoma"/>
            <family val="2"/>
          </rPr>
          <t xml:space="preserve">
Summed value</t>
        </r>
      </text>
    </comment>
  </commentList>
</comments>
</file>

<file path=xl/sharedStrings.xml><?xml version="1.0" encoding="utf-8"?>
<sst xmlns="http://schemas.openxmlformats.org/spreadsheetml/2006/main" count="22658" uniqueCount="175">
  <si>
    <t>Stock</t>
  </si>
  <si>
    <t>Year</t>
  </si>
  <si>
    <t>T_Idx_E</t>
  </si>
  <si>
    <t>TE</t>
  </si>
  <si>
    <t>CDN.Harvest</t>
  </si>
  <si>
    <t>TRTC</t>
  </si>
  <si>
    <t>Total.Harvest</t>
  </si>
  <si>
    <t>Total.Run</t>
  </si>
  <si>
    <t>TotalSpnExp</t>
  </si>
  <si>
    <t>EffSpn</t>
  </si>
  <si>
    <t>Expl_R</t>
  </si>
  <si>
    <t>Expl_S</t>
  </si>
  <si>
    <t>AgeComp</t>
  </si>
  <si>
    <t>RunAge3</t>
  </si>
  <si>
    <t>RunAge4</t>
  </si>
  <si>
    <t>RunAge5</t>
  </si>
  <si>
    <t>RunAge6</t>
  </si>
  <si>
    <t>RunAge7</t>
  </si>
  <si>
    <t>Total</t>
  </si>
  <si>
    <t>ExpFactorLabel</t>
  </si>
  <si>
    <t>SpnBaseCV</t>
  </si>
  <si>
    <t>SpnAddCV</t>
  </si>
  <si>
    <t>CtCV</t>
  </si>
  <si>
    <t>SpnCVTotal</t>
  </si>
  <si>
    <t>SpnSE</t>
  </si>
  <si>
    <t>EffSpnSE</t>
  </si>
  <si>
    <t>CtSE</t>
  </si>
  <si>
    <t>RunSE</t>
  </si>
  <si>
    <t>TE_Lower</t>
  </si>
  <si>
    <t>TE_Upper</t>
  </si>
  <si>
    <t>EffSpn_Lower</t>
  </si>
  <si>
    <t>EffSpn_Upper</t>
  </si>
  <si>
    <t>CT_Lower</t>
  </si>
  <si>
    <t>CT_Upper</t>
  </si>
  <si>
    <t>Run_Lower</t>
  </si>
  <si>
    <t>Run_Upper</t>
  </si>
  <si>
    <t>RecAge3</t>
  </si>
  <si>
    <t>RecAge4</t>
  </si>
  <si>
    <t>RecAge5</t>
  </si>
  <si>
    <t>RecAge6</t>
  </si>
  <si>
    <t>RecAge7</t>
  </si>
  <si>
    <t>RecTotalNA</t>
  </si>
  <si>
    <t>RecAgesUse</t>
  </si>
  <si>
    <t>RecTotal</t>
  </si>
  <si>
    <t>RpS</t>
  </si>
  <si>
    <t>LogRpS</t>
  </si>
  <si>
    <t>PercCdnCt</t>
  </si>
  <si>
    <t>TotalER</t>
  </si>
  <si>
    <t>Spn</t>
  </si>
  <si>
    <t>Rec</t>
  </si>
  <si>
    <t>SpnExp</t>
  </si>
  <si>
    <t>PercRecAge3</t>
  </si>
  <si>
    <t>PercRecAge4</t>
  </si>
  <si>
    <t>PercRecAge5</t>
  </si>
  <si>
    <t>PercRecAge6</t>
  </si>
  <si>
    <t>PercRecAge7</t>
  </si>
  <si>
    <t>OddSpnVal</t>
  </si>
  <si>
    <t>OddSpnFlag</t>
  </si>
  <si>
    <t>OddRecVal</t>
  </si>
  <si>
    <t>OddRecFlag</t>
  </si>
  <si>
    <t>OddProdVal</t>
  </si>
  <si>
    <t>OddProdFlag</t>
  </si>
  <si>
    <t>OddExpVal</t>
  </si>
  <si>
    <t>OddExpFlag</t>
  </si>
  <si>
    <t>NumFlagsMain</t>
  </si>
  <si>
    <t>NumFlagsAll</t>
  </si>
  <si>
    <t>Alastair</t>
  </si>
  <si>
    <t>NA</t>
  </si>
  <si>
    <t>AlastairAvg</t>
  </si>
  <si>
    <t>Moderate</t>
  </si>
  <si>
    <t>High</t>
  </si>
  <si>
    <t>Asitka</t>
  </si>
  <si>
    <t>BabineAvg</t>
  </si>
  <si>
    <t>Babine Early Wild</t>
  </si>
  <si>
    <t>BabineAnnual</t>
  </si>
  <si>
    <t>None</t>
  </si>
  <si>
    <t>Babine Late Wild</t>
  </si>
  <si>
    <t>Babine Mid Wild</t>
  </si>
  <si>
    <t>Bear</t>
  </si>
  <si>
    <t>BearAvg</t>
  </si>
  <si>
    <t>Extreme</t>
  </si>
  <si>
    <t>Very High</t>
  </si>
  <si>
    <t>Damdochax</t>
  </si>
  <si>
    <t>DamdochaxAvg</t>
  </si>
  <si>
    <t>Fulton</t>
  </si>
  <si>
    <t>Johnston</t>
  </si>
  <si>
    <t>Kitsumkalum</t>
  </si>
  <si>
    <t>Kitwanga</t>
  </si>
  <si>
    <t>KitwangaAvg</t>
  </si>
  <si>
    <t>Kwinageese</t>
  </si>
  <si>
    <t>KwinageeseAnnual</t>
  </si>
  <si>
    <t>Lakelse</t>
  </si>
  <si>
    <t>LakelseAvg</t>
  </si>
  <si>
    <t>Lower Nass Sea &amp; River Type</t>
  </si>
  <si>
    <t>LowerNassSRTAnnual</t>
  </si>
  <si>
    <t>Mcdonell</t>
  </si>
  <si>
    <t>Meziadin</t>
  </si>
  <si>
    <t>MeziadinAnnual</t>
  </si>
  <si>
    <t>Morice</t>
  </si>
  <si>
    <t>MoriceAvg</t>
  </si>
  <si>
    <t>Low</t>
  </si>
  <si>
    <t xml:space="preserve">Motase </t>
  </si>
  <si>
    <t>Pinkut</t>
  </si>
  <si>
    <t>Skeena River Type</t>
  </si>
  <si>
    <t>Slamgeesh</t>
  </si>
  <si>
    <t>SlamgeeshAvg</t>
  </si>
  <si>
    <t>Sustut</t>
  </si>
  <si>
    <t>SustutAvg</t>
  </si>
  <si>
    <t>Swan/Stephens</t>
  </si>
  <si>
    <t>StephensAvg</t>
  </si>
  <si>
    <t>TBD</t>
  </si>
  <si>
    <t>Upper Nass River Type</t>
  </si>
  <si>
    <t>UpperNassRTAvg</t>
  </si>
  <si>
    <t>StockID</t>
  </si>
  <si>
    <t>lnRS</t>
  </si>
  <si>
    <t>MIN</t>
  </si>
  <si>
    <t>MAX</t>
  </si>
  <si>
    <t>RS</t>
  </si>
  <si>
    <t>Basin</t>
  </si>
  <si>
    <t>Lake</t>
  </si>
  <si>
    <t>Stks</t>
  </si>
  <si>
    <t>Area</t>
  </si>
  <si>
    <t>Source</t>
  </si>
  <si>
    <t>Last</t>
  </si>
  <si>
    <t>Lower</t>
  </si>
  <si>
    <t>Mean</t>
  </si>
  <si>
    <t>Upper</t>
  </si>
  <si>
    <t>Rmax</t>
  </si>
  <si>
    <t>Skeena</t>
  </si>
  <si>
    <t>Babine</t>
  </si>
  <si>
    <t>Nass</t>
  </si>
  <si>
    <t>Bowser</t>
  </si>
  <si>
    <t>Swan</t>
  </si>
  <si>
    <t>Morrison</t>
  </si>
  <si>
    <t>Atna</t>
  </si>
  <si>
    <t>Motase</t>
  </si>
  <si>
    <t>Azuklotz</t>
  </si>
  <si>
    <t>Stephens</t>
  </si>
  <si>
    <t>Kluayaz</t>
  </si>
  <si>
    <t>Johanson</t>
  </si>
  <si>
    <t>Ecstall</t>
  </si>
  <si>
    <t>Sicintine</t>
  </si>
  <si>
    <t>Aldrich</t>
  </si>
  <si>
    <t>Maxan</t>
  </si>
  <si>
    <t>Dennis</t>
  </si>
  <si>
    <t>Club</t>
  </si>
  <si>
    <t>Damshilgwit</t>
  </si>
  <si>
    <t>Fred Wright</t>
  </si>
  <si>
    <t>Smax</t>
  </si>
  <si>
    <t>ln(R/S) = a - b S</t>
  </si>
  <si>
    <t>b = 1/Smax</t>
  </si>
  <si>
    <t xml:space="preserve"> </t>
  </si>
  <si>
    <t>Adjust</t>
  </si>
  <si>
    <t>Smax/Area</t>
  </si>
  <si>
    <t>Apply</t>
  </si>
  <si>
    <t>CU[]</t>
  </si>
  <si>
    <t>Spawn[]</t>
  </si>
  <si>
    <t>lnRSobs[]</t>
  </si>
  <si>
    <t>prSmax[]</t>
  </si>
  <si>
    <t>prCV[]</t>
  </si>
  <si>
    <t>list(ndata=683, Nstocks=18)</t>
  </si>
  <si>
    <t>CV</t>
  </si>
  <si>
    <t>Year[]</t>
  </si>
  <si>
    <t>Mean Smax/area across all stocks with data</t>
  </si>
  <si>
    <t>Smax/area Skeena stocks only</t>
  </si>
  <si>
    <t>Smax/area Nass stocks only</t>
  </si>
  <si>
    <t>Watershed</t>
  </si>
  <si>
    <t>Comment</t>
  </si>
  <si>
    <t>Imputed</t>
  </si>
  <si>
    <t>data</t>
  </si>
  <si>
    <t>summed</t>
  </si>
  <si>
    <t>Pinkut channel built 1968</t>
  </si>
  <si>
    <t>Mean Smax/Area</t>
  </si>
  <si>
    <t>SD Smax/Area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</si>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</sst>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9" borderId="0" xfId="0" applyFont="1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46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41" borderId="0" xfId="0" applyNumberFormat="1" applyFill="1" applyAlignment="1">
      <alignment horizontal="center"/>
    </xf>
    <xf numFmtId="1" fontId="0" fillId="42" borderId="0" xfId="0" applyNumberFormat="1" applyFill="1" applyAlignment="1">
      <alignment horizontal="center"/>
    </xf>
    <xf numFmtId="1" fontId="0" fillId="45" borderId="0" xfId="0" applyNumberFormat="1" applyFill="1" applyAlignment="1">
      <alignment horizontal="center"/>
    </xf>
    <xf numFmtId="1" fontId="0" fillId="44" borderId="0" xfId="0" applyNumberFormat="1" applyFill="1" applyAlignment="1">
      <alignment horizontal="center"/>
    </xf>
    <xf numFmtId="1" fontId="0" fillId="43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0" fillId="47" borderId="0" xfId="0" applyFill="1"/>
    <xf numFmtId="1" fontId="0" fillId="47" borderId="0" xfId="0" applyNumberFormat="1" applyFill="1" applyAlignment="1">
      <alignment horizontal="center"/>
    </xf>
    <xf numFmtId="0" fontId="18" fillId="38" borderId="0" xfId="0" applyFont="1" applyFill="1"/>
    <xf numFmtId="1" fontId="18" fillId="38" borderId="0" xfId="0" applyNumberFormat="1" applyFont="1" applyFill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33" borderId="0" xfId="0" applyNumberFormat="1" applyFill="1"/>
    <xf numFmtId="0" fontId="0" fillId="0" borderId="0" xfId="0" applyAlignment="1">
      <alignment wrapText="1"/>
    </xf>
    <xf numFmtId="3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1" fontId="0" fillId="0" borderId="0" xfId="42" applyNumberFormat="1" applyFont="1" applyAlignment="1">
      <alignment horizontal="center"/>
    </xf>
    <xf numFmtId="0" fontId="0" fillId="33" borderId="0" xfId="0" applyFill="1" applyAlignment="1">
      <alignment horizontal="center"/>
    </xf>
    <xf numFmtId="3" fontId="0" fillId="0" borderId="0" xfId="0" applyNumberFormat="1"/>
    <xf numFmtId="1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Alistair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'fits of lnrs to S'!$F$1</c:f>
              <c:strCache>
                <c:ptCount val="1"/>
                <c:pt idx="0">
                  <c:v>lnRS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646258068707419E-2"/>
                  <c:y val="-0.43189359006630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S'!$D$2:$D$55</c:f>
              <c:numCache>
                <c:formatCode>0</c:formatCode>
                <c:ptCount val="54"/>
                <c:pt idx="0">
                  <c:v>7754.8980629999996</c:v>
                </c:pt>
                <c:pt idx="1">
                  <c:v>29357.828379999999</c:v>
                </c:pt>
                <c:pt idx="2">
                  <c:v>22034.98892</c:v>
                </c:pt>
                <c:pt idx="3">
                  <c:v>19941.166450000001</c:v>
                </c:pt>
                <c:pt idx="4">
                  <c:v>4209.8018060000004</c:v>
                </c:pt>
                <c:pt idx="5">
                  <c:v>17503.912769999999</c:v>
                </c:pt>
                <c:pt idx="6">
                  <c:v>18611.755349999999</c:v>
                </c:pt>
                <c:pt idx="7">
                  <c:v>27696.06451</c:v>
                </c:pt>
                <c:pt idx="8">
                  <c:v>33235.277410000002</c:v>
                </c:pt>
                <c:pt idx="9">
                  <c:v>6647.0554830000001</c:v>
                </c:pt>
                <c:pt idx="10">
                  <c:v>4985.291612</c:v>
                </c:pt>
                <c:pt idx="11">
                  <c:v>2548.0379349999998</c:v>
                </c:pt>
                <c:pt idx="12">
                  <c:v>8862.7406429999992</c:v>
                </c:pt>
                <c:pt idx="13">
                  <c:v>8862.7406429999992</c:v>
                </c:pt>
                <c:pt idx="14">
                  <c:v>3877.4490310000001</c:v>
                </c:pt>
                <c:pt idx="15">
                  <c:v>1329.4110969999999</c:v>
                </c:pt>
                <c:pt idx="16">
                  <c:v>6647.0554830000001</c:v>
                </c:pt>
                <c:pt idx="17">
                  <c:v>15509.796130000001</c:v>
                </c:pt>
                <c:pt idx="18">
                  <c:v>19941.166450000001</c:v>
                </c:pt>
                <c:pt idx="19">
                  <c:v>19941.166450000001</c:v>
                </c:pt>
                <c:pt idx="20">
                  <c:v>33235.277410000002</c:v>
                </c:pt>
                <c:pt idx="21">
                  <c:v>1994.1166450000001</c:v>
                </c:pt>
                <c:pt idx="22">
                  <c:v>10524.504510000001</c:v>
                </c:pt>
                <c:pt idx="23">
                  <c:v>14401.95355</c:v>
                </c:pt>
                <c:pt idx="24">
                  <c:v>8862.7406429999992</c:v>
                </c:pt>
                <c:pt idx="25">
                  <c:v>8862.7406429999992</c:v>
                </c:pt>
                <c:pt idx="26">
                  <c:v>23264.694189999998</c:v>
                </c:pt>
                <c:pt idx="27">
                  <c:v>11078.425800000001</c:v>
                </c:pt>
                <c:pt idx="28">
                  <c:v>14401.95355</c:v>
                </c:pt>
                <c:pt idx="29">
                  <c:v>16542.587950000001</c:v>
                </c:pt>
                <c:pt idx="30">
                  <c:v>11078.425800000001</c:v>
                </c:pt>
                <c:pt idx="31">
                  <c:v>24372.536769999999</c:v>
                </c:pt>
                <c:pt idx="32">
                  <c:v>17725.48129</c:v>
                </c:pt>
                <c:pt idx="33">
                  <c:v>16617.638709999999</c:v>
                </c:pt>
                <c:pt idx="34">
                  <c:v>14401.95355</c:v>
                </c:pt>
                <c:pt idx="35">
                  <c:v>18833.32387</c:v>
                </c:pt>
                <c:pt idx="36">
                  <c:v>27696.06451</c:v>
                </c:pt>
                <c:pt idx="37">
                  <c:v>26588.22193</c:v>
                </c:pt>
                <c:pt idx="38">
                  <c:v>20495.087739999999</c:v>
                </c:pt>
                <c:pt idx="39">
                  <c:v>5539.2129020000002</c:v>
                </c:pt>
                <c:pt idx="40">
                  <c:v>12062.559300000001</c:v>
                </c:pt>
                <c:pt idx="41">
                  <c:v>19590.349630000001</c:v>
                </c:pt>
                <c:pt idx="42">
                  <c:v>4337.2037019999998</c:v>
                </c:pt>
                <c:pt idx="43">
                  <c:v>64594.402900000001</c:v>
                </c:pt>
                <c:pt idx="44">
                  <c:v>15918.65598</c:v>
                </c:pt>
                <c:pt idx="45">
                  <c:v>13297.5911</c:v>
                </c:pt>
                <c:pt idx="46">
                  <c:v>11466.17071</c:v>
                </c:pt>
                <c:pt idx="47">
                  <c:v>35020.525990000002</c:v>
                </c:pt>
                <c:pt idx="48">
                  <c:v>983.21728410000003</c:v>
                </c:pt>
                <c:pt idx="49">
                  <c:v>29490.642179999999</c:v>
                </c:pt>
                <c:pt idx="50">
                  <c:v>79009.102320000005</c:v>
                </c:pt>
                <c:pt idx="51">
                  <c:v>44220.21991</c:v>
                </c:pt>
                <c:pt idx="52">
                  <c:v>36337.236640000003</c:v>
                </c:pt>
                <c:pt idx="53">
                  <c:v>30442.976859999999</c:v>
                </c:pt>
              </c:numCache>
            </c:numRef>
          </c:xVal>
          <c:yVal>
            <c:numRef>
              <c:f>'fits of lnrs to S'!$F$2:$F$55</c:f>
              <c:numCache>
                <c:formatCode>General</c:formatCode>
                <c:ptCount val="54"/>
                <c:pt idx="0">
                  <c:v>1.2070838354461193</c:v>
                </c:pt>
                <c:pt idx="1">
                  <c:v>0.23159178265596461</c:v>
                </c:pt>
                <c:pt idx="2">
                  <c:v>0.79906815521335695</c:v>
                </c:pt>
                <c:pt idx="3">
                  <c:v>0.55059454850617662</c:v>
                </c:pt>
                <c:pt idx="4">
                  <c:v>0.86321667266810576</c:v>
                </c:pt>
                <c:pt idx="5">
                  <c:v>-1.0951619647807345</c:v>
                </c:pt>
                <c:pt idx="6">
                  <c:v>-0.85771631305086515</c:v>
                </c:pt>
                <c:pt idx="7">
                  <c:v>-0.72376956310500862</c:v>
                </c:pt>
                <c:pt idx="8">
                  <c:v>-1.1030917687966597</c:v>
                </c:pt>
                <c:pt idx="9">
                  <c:v>-0.31817548283573477</c:v>
                </c:pt>
                <c:pt idx="10">
                  <c:v>8.1742262853188696E-2</c:v>
                </c:pt>
                <c:pt idx="11">
                  <c:v>1.8081897733838117</c:v>
                </c:pt>
                <c:pt idx="12">
                  <c:v>1.0942691578699406</c:v>
                </c:pt>
                <c:pt idx="13">
                  <c:v>1.2386545805651465</c:v>
                </c:pt>
                <c:pt idx="14">
                  <c:v>2.3122351965282673</c:v>
                </c:pt>
                <c:pt idx="15">
                  <c:v>3.1447730457191345</c:v>
                </c:pt>
                <c:pt idx="16">
                  <c:v>0.50523447552183931</c:v>
                </c:pt>
                <c:pt idx="17">
                  <c:v>0.17109614812462351</c:v>
                </c:pt>
                <c:pt idx="18">
                  <c:v>-0.16575400257515804</c:v>
                </c:pt>
                <c:pt idx="19">
                  <c:v>-0.40844823879740139</c:v>
                </c:pt>
                <c:pt idx="20">
                  <c:v>-0.40386868074100835</c:v>
                </c:pt>
                <c:pt idx="21">
                  <c:v>2.5555145621542863</c:v>
                </c:pt>
                <c:pt idx="22">
                  <c:v>0.59315554202723197</c:v>
                </c:pt>
                <c:pt idx="23">
                  <c:v>0.50261707944580569</c:v>
                </c:pt>
                <c:pt idx="24">
                  <c:v>0.85675600954864128</c:v>
                </c:pt>
                <c:pt idx="25">
                  <c:v>1.1248292585907498</c:v>
                </c:pt>
                <c:pt idx="26">
                  <c:v>0.48341412026886987</c:v>
                </c:pt>
                <c:pt idx="27">
                  <c:v>1.0525432958841194</c:v>
                </c:pt>
                <c:pt idx="28">
                  <c:v>0.58485101758268765</c:v>
                </c:pt>
                <c:pt idx="29">
                  <c:v>0.52066273012505282</c:v>
                </c:pt>
                <c:pt idx="30">
                  <c:v>1.3064826496943447</c:v>
                </c:pt>
                <c:pt idx="31">
                  <c:v>0.78529115570530794</c:v>
                </c:pt>
                <c:pt idx="32">
                  <c:v>0.9448430116917963</c:v>
                </c:pt>
                <c:pt idx="33">
                  <c:v>0.21958056430450137</c:v>
                </c:pt>
                <c:pt idx="34">
                  <c:v>-0.1282506929958836</c:v>
                </c:pt>
                <c:pt idx="35">
                  <c:v>0.13495391381756056</c:v>
                </c:pt>
                <c:pt idx="36">
                  <c:v>-0.43557521817707401</c:v>
                </c:pt>
                <c:pt idx="37">
                  <c:v>0.36403616642750924</c:v>
                </c:pt>
                <c:pt idx="38">
                  <c:v>0.95794517852253736</c:v>
                </c:pt>
                <c:pt idx="39">
                  <c:v>1.2797031268831263</c:v>
                </c:pt>
                <c:pt idx="40">
                  <c:v>0.21828996910100842</c:v>
                </c:pt>
                <c:pt idx="41">
                  <c:v>0.38422433422883057</c:v>
                </c:pt>
                <c:pt idx="42">
                  <c:v>1.8725036673375453</c:v>
                </c:pt>
                <c:pt idx="43">
                  <c:v>-1.4020458511897766</c:v>
                </c:pt>
                <c:pt idx="44">
                  <c:v>1.2362043665833917</c:v>
                </c:pt>
                <c:pt idx="45">
                  <c:v>1.7015211414470655</c:v>
                </c:pt>
                <c:pt idx="46">
                  <c:v>1.5120469775285357</c:v>
                </c:pt>
                <c:pt idx="47">
                  <c:v>0.13870342771808974</c:v>
                </c:pt>
                <c:pt idx="48">
                  <c:v>3.2487678854845803</c:v>
                </c:pt>
                <c:pt idx="49">
                  <c:v>-0.42280809762820637</c:v>
                </c:pt>
                <c:pt idx="50">
                  <c:v>-0.49682893131999906</c:v>
                </c:pt>
                <c:pt idx="51">
                  <c:v>0.14946012576138704</c:v>
                </c:pt>
                <c:pt idx="52">
                  <c:v>-1.088722006139329</c:v>
                </c:pt>
                <c:pt idx="53">
                  <c:v>-1.8865346026516681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9-4072-81D2-A6605FF5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32368"/>
        <c:axId val="2096310864"/>
      </c:scatterChart>
      <c:valAx>
        <c:axId val="1811323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10864"/>
        <c:crossesAt val="-2"/>
        <c:crossBetween val="midCat"/>
      </c:valAx>
      <c:valAx>
        <c:axId val="2096310864"/>
        <c:scaling>
          <c:orientation val="minMax"/>
          <c:min val="-2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Late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76027996500436"/>
                  <c:y val="-0.2622847726037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S'!$D$122:$D$176</c:f>
              <c:numCache>
                <c:formatCode>0</c:formatCode>
                <c:ptCount val="55"/>
                <c:pt idx="0">
                  <c:v>112920.29549999999</c:v>
                </c:pt>
                <c:pt idx="1">
                  <c:v>467456.71960000001</c:v>
                </c:pt>
                <c:pt idx="2">
                  <c:v>354596.54830000002</c:v>
                </c:pt>
                <c:pt idx="3">
                  <c:v>193635.91310000001</c:v>
                </c:pt>
                <c:pt idx="4">
                  <c:v>396889.38660000003</c:v>
                </c:pt>
                <c:pt idx="5">
                  <c:v>313241.89870000002</c:v>
                </c:pt>
                <c:pt idx="6">
                  <c:v>243131.25169999999</c:v>
                </c:pt>
                <c:pt idx="7">
                  <c:v>296654.52159999998</c:v>
                </c:pt>
                <c:pt idx="8">
                  <c:v>267415.43219999998</c:v>
                </c:pt>
                <c:pt idx="9">
                  <c:v>345341.7574</c:v>
                </c:pt>
                <c:pt idx="10">
                  <c:v>327829.80489999999</c:v>
                </c:pt>
                <c:pt idx="11">
                  <c:v>436875.63280000002</c:v>
                </c:pt>
                <c:pt idx="12">
                  <c:v>309503.89480000001</c:v>
                </c:pt>
                <c:pt idx="13">
                  <c:v>236140.29130000001</c:v>
                </c:pt>
                <c:pt idx="14">
                  <c:v>291444.28360000002</c:v>
                </c:pt>
                <c:pt idx="15">
                  <c:v>118485.163</c:v>
                </c:pt>
                <c:pt idx="16">
                  <c:v>163137.0625</c:v>
                </c:pt>
                <c:pt idx="17">
                  <c:v>199710.97829999999</c:v>
                </c:pt>
                <c:pt idx="18">
                  <c:v>57401.782440000003</c:v>
                </c:pt>
                <c:pt idx="19">
                  <c:v>357449.22779999999</c:v>
                </c:pt>
                <c:pt idx="20">
                  <c:v>197030.51749999999</c:v>
                </c:pt>
                <c:pt idx="21">
                  <c:v>113331.8857</c:v>
                </c:pt>
                <c:pt idx="22">
                  <c:v>159594.80009999999</c:v>
                </c:pt>
                <c:pt idx="23">
                  <c:v>103026.98940000001</c:v>
                </c:pt>
                <c:pt idx="24">
                  <c:v>204447.10389999999</c:v>
                </c:pt>
                <c:pt idx="25">
                  <c:v>623637.35759999999</c:v>
                </c:pt>
                <c:pt idx="26">
                  <c:v>167437.17800000001</c:v>
                </c:pt>
                <c:pt idx="27">
                  <c:v>237400.08319999999</c:v>
                </c:pt>
                <c:pt idx="28">
                  <c:v>241974.29</c:v>
                </c:pt>
                <c:pt idx="29">
                  <c:v>132562.82999999999</c:v>
                </c:pt>
                <c:pt idx="30">
                  <c:v>198864.19750000001</c:v>
                </c:pt>
                <c:pt idx="31">
                  <c:v>432582.09340000001</c:v>
                </c:pt>
                <c:pt idx="32">
                  <c:v>582914.31160000002</c:v>
                </c:pt>
                <c:pt idx="33">
                  <c:v>595377.25269999995</c:v>
                </c:pt>
                <c:pt idx="34">
                  <c:v>132299.3946</c:v>
                </c:pt>
                <c:pt idx="35">
                  <c:v>69505.931460000007</c:v>
                </c:pt>
                <c:pt idx="36">
                  <c:v>143305.4368</c:v>
                </c:pt>
                <c:pt idx="37">
                  <c:v>129974.7626</c:v>
                </c:pt>
                <c:pt idx="38">
                  <c:v>97880.260420000006</c:v>
                </c:pt>
                <c:pt idx="39">
                  <c:v>155039.50769999999</c:v>
                </c:pt>
                <c:pt idx="40">
                  <c:v>185019.51730000001</c:v>
                </c:pt>
                <c:pt idx="41">
                  <c:v>617400.85190000001</c:v>
                </c:pt>
                <c:pt idx="42">
                  <c:v>130726.38069999999</c:v>
                </c:pt>
                <c:pt idx="43">
                  <c:v>99284.4758</c:v>
                </c:pt>
                <c:pt idx="44">
                  <c:v>249231.34650000001</c:v>
                </c:pt>
                <c:pt idx="45">
                  <c:v>163177.66690000001</c:v>
                </c:pt>
                <c:pt idx="46">
                  <c:v>137660.391</c:v>
                </c:pt>
                <c:pt idx="47">
                  <c:v>100762.0793</c:v>
                </c:pt>
                <c:pt idx="48">
                  <c:v>93158.208719999995</c:v>
                </c:pt>
                <c:pt idx="49">
                  <c:v>93791.000109999994</c:v>
                </c:pt>
                <c:pt idx="50">
                  <c:v>74125.696509999994</c:v>
                </c:pt>
                <c:pt idx="51">
                  <c:v>152998.13810000001</c:v>
                </c:pt>
                <c:pt idx="52">
                  <c:v>112217.60129999999</c:v>
                </c:pt>
                <c:pt idx="53">
                  <c:v>39601.501539999997</c:v>
                </c:pt>
                <c:pt idx="54">
                  <c:v>133779</c:v>
                </c:pt>
              </c:numCache>
            </c:numRef>
          </c:xVal>
          <c:yVal>
            <c:numRef>
              <c:f>'fits of lnrs to S'!$F$122:$F$176</c:f>
              <c:numCache>
                <c:formatCode>General</c:formatCode>
                <c:ptCount val="55"/>
                <c:pt idx="0">
                  <c:v>1.5349408292195836</c:v>
                </c:pt>
                <c:pt idx="1">
                  <c:v>0.4959438677217109</c:v>
                </c:pt>
                <c:pt idx="2">
                  <c:v>1.0882204567765703</c:v>
                </c:pt>
                <c:pt idx="3">
                  <c:v>2.0544525694985314</c:v>
                </c:pt>
                <c:pt idx="4">
                  <c:v>5.124874222351402E-2</c:v>
                </c:pt>
                <c:pt idx="5">
                  <c:v>0.76289131786493836</c:v>
                </c:pt>
                <c:pt idx="6">
                  <c:v>1.410226433620654</c:v>
                </c:pt>
                <c:pt idx="7">
                  <c:v>1.4680507162413721</c:v>
                </c:pt>
                <c:pt idx="8">
                  <c:v>0.75118266149529778</c:v>
                </c:pt>
                <c:pt idx="9">
                  <c:v>1.2725987939697609</c:v>
                </c:pt>
                <c:pt idx="10">
                  <c:v>0.41492972232113873</c:v>
                </c:pt>
                <c:pt idx="11">
                  <c:v>0.17013640510808256</c:v>
                </c:pt>
                <c:pt idx="12">
                  <c:v>0.40563289061448321</c:v>
                </c:pt>
                <c:pt idx="13">
                  <c:v>0.61893922010354896</c:v>
                </c:pt>
                <c:pt idx="14">
                  <c:v>-0.6703163462555134</c:v>
                </c:pt>
                <c:pt idx="15">
                  <c:v>2.377037227420761</c:v>
                </c:pt>
                <c:pt idx="16">
                  <c:v>4.9606555533955023E-2</c:v>
                </c:pt>
                <c:pt idx="17">
                  <c:v>1.3424716228513134</c:v>
                </c:pt>
                <c:pt idx="18">
                  <c:v>1.4237102998095945</c:v>
                </c:pt>
                <c:pt idx="19">
                  <c:v>-0.29390301705863414</c:v>
                </c:pt>
                <c:pt idx="20">
                  <c:v>1.9187271793793472</c:v>
                </c:pt>
                <c:pt idx="21">
                  <c:v>1.9696611228997207</c:v>
                </c:pt>
                <c:pt idx="22">
                  <c:v>0.85187340291403579</c:v>
                </c:pt>
                <c:pt idx="23">
                  <c:v>1.2760986905975942</c:v>
                </c:pt>
                <c:pt idx="24">
                  <c:v>1.3316407690219558</c:v>
                </c:pt>
                <c:pt idx="25">
                  <c:v>-0.17794136604258298</c:v>
                </c:pt>
                <c:pt idx="26">
                  <c:v>1.925029049395562</c:v>
                </c:pt>
                <c:pt idx="27">
                  <c:v>1.784666302717353</c:v>
                </c:pt>
                <c:pt idx="28">
                  <c:v>2.1769703360925359</c:v>
                </c:pt>
                <c:pt idx="29">
                  <c:v>2.0370697513826386</c:v>
                </c:pt>
                <c:pt idx="30">
                  <c:v>0.14851098453800179</c:v>
                </c:pt>
                <c:pt idx="31">
                  <c:v>-0.18944748833449557</c:v>
                </c:pt>
                <c:pt idx="32">
                  <c:v>0.11658474956002089</c:v>
                </c:pt>
                <c:pt idx="33">
                  <c:v>-0.64338714169230815</c:v>
                </c:pt>
                <c:pt idx="34">
                  <c:v>-1.3246850809794464</c:v>
                </c:pt>
                <c:pt idx="35">
                  <c:v>1.2008305661019665</c:v>
                </c:pt>
                <c:pt idx="36">
                  <c:v>2.5969310856907128</c:v>
                </c:pt>
                <c:pt idx="37">
                  <c:v>0.68203653467027847</c:v>
                </c:pt>
                <c:pt idx="38">
                  <c:v>1.0861184394538173</c:v>
                </c:pt>
                <c:pt idx="39">
                  <c:v>-3.936047638927128E-2</c:v>
                </c:pt>
                <c:pt idx="40">
                  <c:v>0.94229365979170809</c:v>
                </c:pt>
                <c:pt idx="41">
                  <c:v>-1.1349802824227859</c:v>
                </c:pt>
                <c:pt idx="42">
                  <c:v>1.3166656019313794</c:v>
                </c:pt>
                <c:pt idx="43">
                  <c:v>-0.37351773649551556</c:v>
                </c:pt>
                <c:pt idx="44">
                  <c:v>0.15437426817390307</c:v>
                </c:pt>
                <c:pt idx="45">
                  <c:v>-0.78369001472271604</c:v>
                </c:pt>
                <c:pt idx="46">
                  <c:v>0.44075796340185724</c:v>
                </c:pt>
                <c:pt idx="47">
                  <c:v>1.1108035283060054</c:v>
                </c:pt>
                <c:pt idx="48">
                  <c:v>-0.6528040813614473</c:v>
                </c:pt>
                <c:pt idx="49">
                  <c:v>-0.64008670958804426</c:v>
                </c:pt>
                <c:pt idx="50">
                  <c:v>1.4815108699045165</c:v>
                </c:pt>
                <c:pt idx="51">
                  <c:v>0.89501544198115268</c:v>
                </c:pt>
                <c:pt idx="52">
                  <c:v>0.42875656865468459</c:v>
                </c:pt>
                <c:pt idx="53">
                  <c:v>-0.7561127953318485</c:v>
                </c:pt>
                <c:pt idx="54">
                  <c:v>1.0524212861349884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9-4380-AD74-F796D736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87264"/>
        <c:axId val="2006862352"/>
      </c:scatterChart>
      <c:valAx>
        <c:axId val="30188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62352"/>
        <c:crossesAt val="-2"/>
        <c:crossBetween val="midCat"/>
      </c:valAx>
      <c:valAx>
        <c:axId val="200686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Mid-Wild</a:t>
            </a:r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1962664041994748"/>
          <c:h val="0.648581952589565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4912510936133"/>
                  <c:y val="-0.44790244969378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S'!$D$177:$D$231</c:f>
              <c:numCache>
                <c:formatCode>0</c:formatCode>
                <c:ptCount val="55"/>
                <c:pt idx="0">
                  <c:v>12298.25</c:v>
                </c:pt>
                <c:pt idx="1">
                  <c:v>33656.883809999999</c:v>
                </c:pt>
                <c:pt idx="2">
                  <c:v>16827.78356</c:v>
                </c:pt>
                <c:pt idx="3">
                  <c:v>56280.35686</c:v>
                </c:pt>
                <c:pt idx="4">
                  <c:v>35959.776639999996</c:v>
                </c:pt>
                <c:pt idx="5">
                  <c:v>11093.983910000001</c:v>
                </c:pt>
                <c:pt idx="6">
                  <c:v>15195.703229999999</c:v>
                </c:pt>
                <c:pt idx="7">
                  <c:v>24200.763599999998</c:v>
                </c:pt>
                <c:pt idx="8">
                  <c:v>55410.404880000002</c:v>
                </c:pt>
                <c:pt idx="9">
                  <c:v>32575.30443</c:v>
                </c:pt>
                <c:pt idx="10">
                  <c:v>7422.5616200000004</c:v>
                </c:pt>
                <c:pt idx="11">
                  <c:v>8381.3071039999995</c:v>
                </c:pt>
                <c:pt idx="12">
                  <c:v>10276.963299999999</c:v>
                </c:pt>
                <c:pt idx="13">
                  <c:v>32178.70291</c:v>
                </c:pt>
                <c:pt idx="14">
                  <c:v>38188.610540000001</c:v>
                </c:pt>
                <c:pt idx="15">
                  <c:v>28685.881570000001</c:v>
                </c:pt>
                <c:pt idx="16">
                  <c:v>8021.552103</c:v>
                </c:pt>
                <c:pt idx="17">
                  <c:v>15573.16257</c:v>
                </c:pt>
                <c:pt idx="18">
                  <c:v>3930.731507</c:v>
                </c:pt>
                <c:pt idx="19">
                  <c:v>21765.48792</c:v>
                </c:pt>
                <c:pt idx="20">
                  <c:v>11165.6623</c:v>
                </c:pt>
                <c:pt idx="21">
                  <c:v>7177.6860969999998</c:v>
                </c:pt>
                <c:pt idx="22">
                  <c:v>4826.9422370000002</c:v>
                </c:pt>
                <c:pt idx="23">
                  <c:v>8903.5669870000002</c:v>
                </c:pt>
                <c:pt idx="24">
                  <c:v>8065.0724049999999</c:v>
                </c:pt>
                <c:pt idx="25">
                  <c:v>17228.89198</c:v>
                </c:pt>
                <c:pt idx="26">
                  <c:v>3873.5466550000001</c:v>
                </c:pt>
                <c:pt idx="27">
                  <c:v>15785.563969999999</c:v>
                </c:pt>
                <c:pt idx="28">
                  <c:v>23458.576209999999</c:v>
                </c:pt>
                <c:pt idx="29">
                  <c:v>7701.2691709999999</c:v>
                </c:pt>
                <c:pt idx="30">
                  <c:v>7395.2623439999998</c:v>
                </c:pt>
                <c:pt idx="31">
                  <c:v>24980.092720000001</c:v>
                </c:pt>
                <c:pt idx="32">
                  <c:v>8426.2860880000007</c:v>
                </c:pt>
                <c:pt idx="33">
                  <c:v>21962.130290000001</c:v>
                </c:pt>
                <c:pt idx="34">
                  <c:v>7559.9654039999996</c:v>
                </c:pt>
                <c:pt idx="35">
                  <c:v>6555.041209</c:v>
                </c:pt>
                <c:pt idx="36">
                  <c:v>7975.259094</c:v>
                </c:pt>
                <c:pt idx="37">
                  <c:v>34659.936679999999</c:v>
                </c:pt>
                <c:pt idx="38">
                  <c:v>16544.921439999998</c:v>
                </c:pt>
                <c:pt idx="39">
                  <c:v>22945.847129999998</c:v>
                </c:pt>
                <c:pt idx="40">
                  <c:v>19982.10787</c:v>
                </c:pt>
                <c:pt idx="41">
                  <c:v>47818.30128</c:v>
                </c:pt>
                <c:pt idx="42">
                  <c:v>24572.627960000002</c:v>
                </c:pt>
                <c:pt idx="43">
                  <c:v>83150.748479999995</c:v>
                </c:pt>
                <c:pt idx="44">
                  <c:v>51747.18636</c:v>
                </c:pt>
                <c:pt idx="45">
                  <c:v>31371.481029999999</c:v>
                </c:pt>
                <c:pt idx="46">
                  <c:v>12514.581</c:v>
                </c:pt>
                <c:pt idx="47">
                  <c:v>12595.259910000001</c:v>
                </c:pt>
                <c:pt idx="48">
                  <c:v>12743.941000000001</c:v>
                </c:pt>
                <c:pt idx="49">
                  <c:v>18341.096020000001</c:v>
                </c:pt>
                <c:pt idx="50">
                  <c:v>6065.4213479999999</c:v>
                </c:pt>
                <c:pt idx="51">
                  <c:v>43110.492129999999</c:v>
                </c:pt>
                <c:pt idx="52">
                  <c:v>82348.207590000005</c:v>
                </c:pt>
                <c:pt idx="53">
                  <c:v>7959.9018100000003</c:v>
                </c:pt>
                <c:pt idx="54">
                  <c:v>14701</c:v>
                </c:pt>
              </c:numCache>
            </c:numRef>
          </c:xVal>
          <c:yVal>
            <c:numRef>
              <c:f>'fits of lnrs to S'!$F$177:$F$231</c:f>
              <c:numCache>
                <c:formatCode>General</c:formatCode>
                <c:ptCount val="55"/>
                <c:pt idx="0">
                  <c:v>1.303450514128615</c:v>
                </c:pt>
                <c:pt idx="1">
                  <c:v>-6.8882653301274924E-3</c:v>
                </c:pt>
                <c:pt idx="2">
                  <c:v>1.298951354346598</c:v>
                </c:pt>
                <c:pt idx="3">
                  <c:v>1.1338559323779811</c:v>
                </c:pt>
                <c:pt idx="4">
                  <c:v>0.23162034675937071</c:v>
                </c:pt>
                <c:pt idx="5">
                  <c:v>1.4208682106207582</c:v>
                </c:pt>
                <c:pt idx="6">
                  <c:v>0.499744178035752</c:v>
                </c:pt>
                <c:pt idx="7">
                  <c:v>0.17435864694529046</c:v>
                </c:pt>
                <c:pt idx="8">
                  <c:v>-0.18627039997913458</c:v>
                </c:pt>
                <c:pt idx="9">
                  <c:v>1.336379179407351</c:v>
                </c:pt>
                <c:pt idx="10">
                  <c:v>2.0662325784350855</c:v>
                </c:pt>
                <c:pt idx="11">
                  <c:v>1.9336094133151172</c:v>
                </c:pt>
                <c:pt idx="12">
                  <c:v>1.1009242763843912</c:v>
                </c:pt>
                <c:pt idx="13">
                  <c:v>-0.17287211901667576</c:v>
                </c:pt>
                <c:pt idx="14">
                  <c:v>-1.5249186523781058</c:v>
                </c:pt>
                <c:pt idx="15">
                  <c:v>0.84314059420147114</c:v>
                </c:pt>
                <c:pt idx="16">
                  <c:v>8.6190546317505182E-2</c:v>
                </c:pt>
                <c:pt idx="17">
                  <c:v>0.68239138625708184</c:v>
                </c:pt>
                <c:pt idx="18">
                  <c:v>1.2278489469331284</c:v>
                </c:pt>
                <c:pt idx="19">
                  <c:v>-0.576759377101975</c:v>
                </c:pt>
                <c:pt idx="20">
                  <c:v>1.233270848652638</c:v>
                </c:pt>
                <c:pt idx="21">
                  <c:v>0.98753034694884634</c:v>
                </c:pt>
                <c:pt idx="22">
                  <c:v>1.1832415262948928</c:v>
                </c:pt>
                <c:pt idx="23">
                  <c:v>1.1197098808878794</c:v>
                </c:pt>
                <c:pt idx="24">
                  <c:v>1.9945551890965632</c:v>
                </c:pt>
                <c:pt idx="25">
                  <c:v>9.6752978336688264E-2</c:v>
                </c:pt>
                <c:pt idx="26">
                  <c:v>2.6049222132756347</c:v>
                </c:pt>
                <c:pt idx="27">
                  <c:v>0.6413776935746166</c:v>
                </c:pt>
                <c:pt idx="28">
                  <c:v>0.85848973693584008</c:v>
                </c:pt>
                <c:pt idx="29">
                  <c:v>1.5142304265189011</c:v>
                </c:pt>
                <c:pt idx="30">
                  <c:v>0.64899864114789763</c:v>
                </c:pt>
                <c:pt idx="31">
                  <c:v>-0.12109623618970136</c:v>
                </c:pt>
                <c:pt idx="32">
                  <c:v>2.558837662196956</c:v>
                </c:pt>
                <c:pt idx="33">
                  <c:v>0.97906373377825218</c:v>
                </c:pt>
                <c:pt idx="34">
                  <c:v>-0.37743868571881162</c:v>
                </c:pt>
                <c:pt idx="35">
                  <c:v>1.5577169423579662</c:v>
                </c:pt>
                <c:pt idx="36">
                  <c:v>2.9426383440987562</c:v>
                </c:pt>
                <c:pt idx="37">
                  <c:v>-4.7818043332046339E-2</c:v>
                </c:pt>
                <c:pt idx="38">
                  <c:v>2.0007731221933454</c:v>
                </c:pt>
                <c:pt idx="39">
                  <c:v>0.79919138715564342</c:v>
                </c:pt>
                <c:pt idx="40">
                  <c:v>1.5533811109959186</c:v>
                </c:pt>
                <c:pt idx="41">
                  <c:v>-0.4357564936134718</c:v>
                </c:pt>
                <c:pt idx="42">
                  <c:v>0.69594249926337015</c:v>
                </c:pt>
                <c:pt idx="43">
                  <c:v>-2.3757680445407949</c:v>
                </c:pt>
                <c:pt idx="44">
                  <c:v>-0.21909643612177659</c:v>
                </c:pt>
                <c:pt idx="45">
                  <c:v>-1.2195417875533259</c:v>
                </c:pt>
                <c:pt idx="46">
                  <c:v>1.2741277138878118</c:v>
                </c:pt>
                <c:pt idx="47">
                  <c:v>2.4680336312701865</c:v>
                </c:pt>
                <c:pt idx="48">
                  <c:v>0.65816570478397363</c:v>
                </c:pt>
                <c:pt idx="49">
                  <c:v>-1.0272152405489563</c:v>
                </c:pt>
                <c:pt idx="50">
                  <c:v>2.4976041551665586</c:v>
                </c:pt>
                <c:pt idx="51">
                  <c:v>0.89128212831977693</c:v>
                </c:pt>
                <c:pt idx="52">
                  <c:v>-0.74099507603422932</c:v>
                </c:pt>
                <c:pt idx="53">
                  <c:v>-1.7948424216973156</c:v>
                </c:pt>
                <c:pt idx="54">
                  <c:v>0.13387123478829266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9-481F-98EA-64DC4716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40879"/>
        <c:axId val="297702207"/>
      </c:scatterChart>
      <c:valAx>
        <c:axId val="2965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02207"/>
        <c:crossesAt val="-3"/>
        <c:crossBetween val="midCat"/>
      </c:valAx>
      <c:valAx>
        <c:axId val="297702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4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61102300870444E-2"/>
                  <c:y val="-0.50722769517814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S'!$D$232:$D$267</c:f>
              <c:numCache>
                <c:formatCode>0</c:formatCode>
                <c:ptCount val="36"/>
                <c:pt idx="0">
                  <c:v>3799.9763376000001</c:v>
                </c:pt>
                <c:pt idx="1">
                  <c:v>3267.7243950000002</c:v>
                </c:pt>
                <c:pt idx="2">
                  <c:v>4999.9408439999997</c:v>
                </c:pt>
                <c:pt idx="3">
                  <c:v>9934.9299950000004</c:v>
                </c:pt>
                <c:pt idx="4">
                  <c:v>2299.9408440000002</c:v>
                </c:pt>
                <c:pt idx="5">
                  <c:v>2399.9408440000002</c:v>
                </c:pt>
                <c:pt idx="6">
                  <c:v>2247.1260135000002</c:v>
                </c:pt>
                <c:pt idx="7">
                  <c:v>200</c:v>
                </c:pt>
                <c:pt idx="8">
                  <c:v>1008.1208557</c:v>
                </c:pt>
                <c:pt idx="9">
                  <c:v>600</c:v>
                </c:pt>
                <c:pt idx="10">
                  <c:v>2637.1074517000002</c:v>
                </c:pt>
                <c:pt idx="11">
                  <c:v>2000</c:v>
                </c:pt>
                <c:pt idx="12">
                  <c:v>11185.537259000001</c:v>
                </c:pt>
                <c:pt idx="13">
                  <c:v>6955.6611776</c:v>
                </c:pt>
                <c:pt idx="14">
                  <c:v>4837.1074516999997</c:v>
                </c:pt>
                <c:pt idx="15">
                  <c:v>5318.5537259000002</c:v>
                </c:pt>
                <c:pt idx="16">
                  <c:v>10548.429807</c:v>
                </c:pt>
                <c:pt idx="17">
                  <c:v>6411.3223550000002</c:v>
                </c:pt>
                <c:pt idx="18">
                  <c:v>3631.8553725900001</c:v>
                </c:pt>
                <c:pt idx="19">
                  <c:v>3727.4214903000002</c:v>
                </c:pt>
                <c:pt idx="20">
                  <c:v>9388.5290949999999</c:v>
                </c:pt>
                <c:pt idx="21">
                  <c:v>3595.282412</c:v>
                </c:pt>
                <c:pt idx="22">
                  <c:v>10472.197758</c:v>
                </c:pt>
                <c:pt idx="23">
                  <c:v>316.38336349999997</c:v>
                </c:pt>
                <c:pt idx="24">
                  <c:v>19509.687645999998</c:v>
                </c:pt>
                <c:pt idx="25">
                  <c:v>8047.3647879999999</c:v>
                </c:pt>
                <c:pt idx="26">
                  <c:v>1198.0341931</c:v>
                </c:pt>
                <c:pt idx="27">
                  <c:v>2166.0300619999998</c:v>
                </c:pt>
                <c:pt idx="28">
                  <c:v>547.52959750000002</c:v>
                </c:pt>
                <c:pt idx="29">
                  <c:v>6624.8625140000004</c:v>
                </c:pt>
                <c:pt idx="30">
                  <c:v>8721.2586009999995</c:v>
                </c:pt>
                <c:pt idx="31">
                  <c:v>6045.6690259999996</c:v>
                </c:pt>
                <c:pt idx="32">
                  <c:v>13477.724471</c:v>
                </c:pt>
                <c:pt idx="33">
                  <c:v>8600</c:v>
                </c:pt>
                <c:pt idx="34">
                  <c:v>7734.901707</c:v>
                </c:pt>
                <c:pt idx="35">
                  <c:v>17574.172616</c:v>
                </c:pt>
              </c:numCache>
            </c:numRef>
          </c:xVal>
          <c:yVal>
            <c:numRef>
              <c:f>'fits of lnrs to S'!$F$232:$F$267</c:f>
              <c:numCache>
                <c:formatCode>General</c:formatCode>
                <c:ptCount val="36"/>
                <c:pt idx="0">
                  <c:v>0.84284532944116042</c:v>
                </c:pt>
                <c:pt idx="1">
                  <c:v>0.37901433619422703</c:v>
                </c:pt>
                <c:pt idx="2">
                  <c:v>0.20310069101841993</c:v>
                </c:pt>
                <c:pt idx="3">
                  <c:v>-0.45235424432352989</c:v>
                </c:pt>
                <c:pt idx="4">
                  <c:v>1.930529416120873</c:v>
                </c:pt>
                <c:pt idx="5">
                  <c:v>2.792072174924856</c:v>
                </c:pt>
                <c:pt idx="6">
                  <c:v>0.81747502782167059</c:v>
                </c:pt>
                <c:pt idx="7">
                  <c:v>2.7920757911114</c:v>
                </c:pt>
                <c:pt idx="8">
                  <c:v>1.5094998554225625</c:v>
                </c:pt>
                <c:pt idx="9">
                  <c:v>2.6449366952394668</c:v>
                </c:pt>
                <c:pt idx="10">
                  <c:v>0.75347913134399447</c:v>
                </c:pt>
                <c:pt idx="11">
                  <c:v>1.9678642775513111</c:v>
                </c:pt>
                <c:pt idx="12">
                  <c:v>0.24464276290606113</c:v>
                </c:pt>
                <c:pt idx="13">
                  <c:v>0.63399177407675511</c:v>
                </c:pt>
                <c:pt idx="14">
                  <c:v>1.129261868583038</c:v>
                </c:pt>
                <c:pt idx="15">
                  <c:v>0.54161869772406135</c:v>
                </c:pt>
                <c:pt idx="16">
                  <c:v>-9.4728054440843076E-2</c:v>
                </c:pt>
                <c:pt idx="17">
                  <c:v>0.93346006004710547</c:v>
                </c:pt>
                <c:pt idx="18">
                  <c:v>0.60041216440426992</c:v>
                </c:pt>
                <c:pt idx="19">
                  <c:v>1.7283084681945116</c:v>
                </c:pt>
                <c:pt idx="20">
                  <c:v>0.58203826242066281</c:v>
                </c:pt>
                <c:pt idx="21">
                  <c:v>0.64170461477218121</c:v>
                </c:pt>
                <c:pt idx="22">
                  <c:v>-1.0228022301679913</c:v>
                </c:pt>
                <c:pt idx="23">
                  <c:v>1.7581740910362715</c:v>
                </c:pt>
                <c:pt idx="24">
                  <c:v>-0.86008589618777942</c:v>
                </c:pt>
                <c:pt idx="25">
                  <c:v>0.26491965503048859</c:v>
                </c:pt>
                <c:pt idx="26">
                  <c:v>2.024883930483143</c:v>
                </c:pt>
                <c:pt idx="27">
                  <c:v>2.0487969217641142</c:v>
                </c:pt>
                <c:pt idx="28">
                  <c:v>3.2933538223587839</c:v>
                </c:pt>
                <c:pt idx="29">
                  <c:v>0.52753223324521648</c:v>
                </c:pt>
                <c:pt idx="30">
                  <c:v>0.84190690481569808</c:v>
                </c:pt>
                <c:pt idx="31">
                  <c:v>1.0256287618182802</c:v>
                </c:pt>
                <c:pt idx="32">
                  <c:v>0.54273776863339884</c:v>
                </c:pt>
                <c:pt idx="33">
                  <c:v>0.75523722898088463</c:v>
                </c:pt>
                <c:pt idx="34">
                  <c:v>0.94346262830237426</c:v>
                </c:pt>
                <c:pt idx="35">
                  <c:v>-0.29515796822113904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C-4A65-9BE9-3F29A559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224"/>
        <c:axId val="2096308480"/>
      </c:scatterChart>
      <c:valAx>
        <c:axId val="180722224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08480"/>
        <c:crossesAt val="-2"/>
        <c:crossBetween val="midCat"/>
      </c:valAx>
      <c:valAx>
        <c:axId val="2096308480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Fulton -- 1960-2014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0857392825897"/>
                  <c:y val="-0.28108559346748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S'!$D$268:$D$322</c:f>
              <c:numCache>
                <c:formatCode>0</c:formatCode>
                <c:ptCount val="55"/>
                <c:pt idx="0">
                  <c:v>44720.909090000001</c:v>
                </c:pt>
                <c:pt idx="1">
                  <c:v>218146.46909999999</c:v>
                </c:pt>
                <c:pt idx="2">
                  <c:v>99535.873200000002</c:v>
                </c:pt>
                <c:pt idx="3">
                  <c:v>177106.01809999999</c:v>
                </c:pt>
                <c:pt idx="4">
                  <c:v>186458.1011</c:v>
                </c:pt>
                <c:pt idx="5">
                  <c:v>176198.568</c:v>
                </c:pt>
                <c:pt idx="6">
                  <c:v>58581</c:v>
                </c:pt>
                <c:pt idx="7">
                  <c:v>135976</c:v>
                </c:pt>
                <c:pt idx="8">
                  <c:v>125287</c:v>
                </c:pt>
                <c:pt idx="9">
                  <c:v>105359</c:v>
                </c:pt>
                <c:pt idx="10">
                  <c:v>195558</c:v>
                </c:pt>
                <c:pt idx="11">
                  <c:v>282801</c:v>
                </c:pt>
                <c:pt idx="12">
                  <c:v>209478</c:v>
                </c:pt>
                <c:pt idx="13">
                  <c:v>237309</c:v>
                </c:pt>
                <c:pt idx="14">
                  <c:v>139211</c:v>
                </c:pt>
                <c:pt idx="15">
                  <c:v>368434.36310000002</c:v>
                </c:pt>
                <c:pt idx="16">
                  <c:v>288071</c:v>
                </c:pt>
                <c:pt idx="17">
                  <c:v>502031</c:v>
                </c:pt>
                <c:pt idx="18">
                  <c:v>143303</c:v>
                </c:pt>
                <c:pt idx="19">
                  <c:v>416887</c:v>
                </c:pt>
                <c:pt idx="20">
                  <c:v>121208</c:v>
                </c:pt>
                <c:pt idx="21">
                  <c:v>441066</c:v>
                </c:pt>
                <c:pt idx="22">
                  <c:v>319421.38380000001</c:v>
                </c:pt>
                <c:pt idx="23">
                  <c:v>314944.35869999998</c:v>
                </c:pt>
                <c:pt idx="24">
                  <c:v>266910.79210000002</c:v>
                </c:pt>
                <c:pt idx="25">
                  <c:v>301691.38919999998</c:v>
                </c:pt>
                <c:pt idx="26">
                  <c:v>165481.6594</c:v>
                </c:pt>
                <c:pt idx="27">
                  <c:v>150463.02739999999</c:v>
                </c:pt>
                <c:pt idx="28">
                  <c:v>322949.64620000002</c:v>
                </c:pt>
                <c:pt idx="29">
                  <c:v>328463.43030000001</c:v>
                </c:pt>
                <c:pt idx="30">
                  <c:v>331533.34399999998</c:v>
                </c:pt>
                <c:pt idx="31">
                  <c:v>104022.9016</c:v>
                </c:pt>
                <c:pt idx="32">
                  <c:v>318209.70750000002</c:v>
                </c:pt>
                <c:pt idx="33">
                  <c:v>260339.43489999999</c:v>
                </c:pt>
                <c:pt idx="34">
                  <c:v>428140.57900000003</c:v>
                </c:pt>
                <c:pt idx="35">
                  <c:v>393979.99300000002</c:v>
                </c:pt>
                <c:pt idx="36">
                  <c:v>372336.67249999999</c:v>
                </c:pt>
                <c:pt idx="37">
                  <c:v>320215.5024</c:v>
                </c:pt>
                <c:pt idx="38">
                  <c:v>157127</c:v>
                </c:pt>
                <c:pt idx="39">
                  <c:v>203003.6091</c:v>
                </c:pt>
                <c:pt idx="40">
                  <c:v>586507.50589999999</c:v>
                </c:pt>
                <c:pt idx="41">
                  <c:v>400411.25760000001</c:v>
                </c:pt>
                <c:pt idx="42">
                  <c:v>290370.04139999999</c:v>
                </c:pt>
                <c:pt idx="43">
                  <c:v>460679.86739999999</c:v>
                </c:pt>
                <c:pt idx="44">
                  <c:v>445304.0577</c:v>
                </c:pt>
                <c:pt idx="45">
                  <c:v>327460</c:v>
                </c:pt>
                <c:pt idx="46">
                  <c:v>461925.13780000003</c:v>
                </c:pt>
                <c:pt idx="47">
                  <c:v>458005.8579</c:v>
                </c:pt>
                <c:pt idx="48">
                  <c:v>357800.64649999997</c:v>
                </c:pt>
                <c:pt idx="49">
                  <c:v>317178.4302</c:v>
                </c:pt>
                <c:pt idx="50">
                  <c:v>321952</c:v>
                </c:pt>
                <c:pt idx="51">
                  <c:v>347869.33779999998</c:v>
                </c:pt>
                <c:pt idx="52">
                  <c:v>337324.05170000001</c:v>
                </c:pt>
                <c:pt idx="53">
                  <c:v>220714</c:v>
                </c:pt>
                <c:pt idx="54">
                  <c:v>425299.78499999997</c:v>
                </c:pt>
              </c:numCache>
            </c:numRef>
          </c:xVal>
          <c:yVal>
            <c:numRef>
              <c:f>'fits of lnrs to S'!$F$268:$F$322</c:f>
              <c:numCache>
                <c:formatCode>General</c:formatCode>
                <c:ptCount val="55"/>
                <c:pt idx="0">
                  <c:v>1.8344063739824419</c:v>
                </c:pt>
                <c:pt idx="1">
                  <c:v>0.34244065651814659</c:v>
                </c:pt>
                <c:pt idx="2">
                  <c:v>1.3019754129786343</c:v>
                </c:pt>
                <c:pt idx="3">
                  <c:v>1.233746500151921</c:v>
                </c:pt>
                <c:pt idx="4">
                  <c:v>-0.285910917696242</c:v>
                </c:pt>
                <c:pt idx="5">
                  <c:v>0.39843477031259972</c:v>
                </c:pt>
                <c:pt idx="6">
                  <c:v>2.2559722260449178</c:v>
                </c:pt>
                <c:pt idx="7">
                  <c:v>1.7689644547089165</c:v>
                </c:pt>
                <c:pt idx="8">
                  <c:v>1.370813477863428</c:v>
                </c:pt>
                <c:pt idx="9">
                  <c:v>2.046535827073571</c:v>
                </c:pt>
                <c:pt idx="10">
                  <c:v>0.82660854477666768</c:v>
                </c:pt>
                <c:pt idx="11">
                  <c:v>1.3716009102850819</c:v>
                </c:pt>
                <c:pt idx="12">
                  <c:v>1.6819753834491966</c:v>
                </c:pt>
                <c:pt idx="13">
                  <c:v>1.6580925707940104</c:v>
                </c:pt>
                <c:pt idx="14">
                  <c:v>0.80418877826828961</c:v>
                </c:pt>
                <c:pt idx="15">
                  <c:v>1.5183710444923126</c:v>
                </c:pt>
                <c:pt idx="16">
                  <c:v>0.2234703111970974</c:v>
                </c:pt>
                <c:pt idx="17">
                  <c:v>1.9502633526692874</c:v>
                </c:pt>
                <c:pt idx="18">
                  <c:v>1.9839344886104118</c:v>
                </c:pt>
                <c:pt idx="19">
                  <c:v>0.56502567802058878</c:v>
                </c:pt>
                <c:pt idx="20">
                  <c:v>2.8546714138514484</c:v>
                </c:pt>
                <c:pt idx="21">
                  <c:v>0.94455307220888096</c:v>
                </c:pt>
                <c:pt idx="22">
                  <c:v>0.480382811475768</c:v>
                </c:pt>
                <c:pt idx="23">
                  <c:v>0.94272290078915955</c:v>
                </c:pt>
                <c:pt idx="24">
                  <c:v>2.2522140592015476</c:v>
                </c:pt>
                <c:pt idx="25">
                  <c:v>1.6129205881894995</c:v>
                </c:pt>
                <c:pt idx="26">
                  <c:v>1.7500059951343436</c:v>
                </c:pt>
                <c:pt idx="27">
                  <c:v>1.554629563455302</c:v>
                </c:pt>
                <c:pt idx="28">
                  <c:v>1.4337850188945689</c:v>
                </c:pt>
                <c:pt idx="29">
                  <c:v>1.6113730742757564</c:v>
                </c:pt>
                <c:pt idx="30">
                  <c:v>1.6766880440963112</c:v>
                </c:pt>
                <c:pt idx="31">
                  <c:v>3.523096793573151</c:v>
                </c:pt>
                <c:pt idx="32">
                  <c:v>2.6217923690159926</c:v>
                </c:pt>
                <c:pt idx="33">
                  <c:v>1.2699695191266114</c:v>
                </c:pt>
                <c:pt idx="34">
                  <c:v>-1.998065426966581</c:v>
                </c:pt>
                <c:pt idx="35">
                  <c:v>0.42837355714762432</c:v>
                </c:pt>
                <c:pt idx="36">
                  <c:v>2.6530031538107401</c:v>
                </c:pt>
                <c:pt idx="37">
                  <c:v>0.46514095431835983</c:v>
                </c:pt>
                <c:pt idx="38">
                  <c:v>2.0031532210657397</c:v>
                </c:pt>
                <c:pt idx="39">
                  <c:v>0.7596220867548481</c:v>
                </c:pt>
                <c:pt idx="40">
                  <c:v>0.36787048649498427</c:v>
                </c:pt>
                <c:pt idx="41">
                  <c:v>0.61692945837015833</c:v>
                </c:pt>
                <c:pt idx="42">
                  <c:v>2.2148165100199093</c:v>
                </c:pt>
                <c:pt idx="43">
                  <c:v>-0.19046197611715598</c:v>
                </c:pt>
                <c:pt idx="44">
                  <c:v>1.1640337954279958</c:v>
                </c:pt>
                <c:pt idx="45">
                  <c:v>-6.2650440651531747E-2</c:v>
                </c:pt>
                <c:pt idx="46">
                  <c:v>0.63038943171552231</c:v>
                </c:pt>
                <c:pt idx="47">
                  <c:v>1.200636685215271</c:v>
                </c:pt>
                <c:pt idx="48">
                  <c:v>-0.28770325662277618</c:v>
                </c:pt>
                <c:pt idx="49">
                  <c:v>0.38271523794280959</c:v>
                </c:pt>
                <c:pt idx="50">
                  <c:v>2.2723393019666451</c:v>
                </c:pt>
                <c:pt idx="51">
                  <c:v>1.5763022434474094</c:v>
                </c:pt>
                <c:pt idx="52">
                  <c:v>0.81884482806338277</c:v>
                </c:pt>
                <c:pt idx="53">
                  <c:v>-0.98388365182394211</c:v>
                </c:pt>
                <c:pt idx="54">
                  <c:v>1.1972960378694339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0-4310-A9F7-1EE29198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6128"/>
        <c:axId val="295674672"/>
      </c:scatterChart>
      <c:valAx>
        <c:axId val="460886128"/>
        <c:scaling>
          <c:orientation val="minMax"/>
          <c:max val="6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4672"/>
        <c:crossesAt val="-2"/>
        <c:crossBetween val="midCat"/>
      </c:valAx>
      <c:valAx>
        <c:axId val="295674672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00003780194845E-3"/>
                  <c:y val="-0.469451968503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S'!$D$323:$D$331</c:f>
              <c:numCache>
                <c:formatCode>0</c:formatCode>
                <c:ptCount val="9"/>
                <c:pt idx="0">
                  <c:v>1500</c:v>
                </c:pt>
                <c:pt idx="1">
                  <c:v>1500</c:v>
                </c:pt>
                <c:pt idx="2">
                  <c:v>800</c:v>
                </c:pt>
                <c:pt idx="3">
                  <c:v>7000</c:v>
                </c:pt>
                <c:pt idx="4">
                  <c:v>10000</c:v>
                </c:pt>
                <c:pt idx="5">
                  <c:v>15000</c:v>
                </c:pt>
                <c:pt idx="6">
                  <c:v>6000</c:v>
                </c:pt>
                <c:pt idx="7">
                  <c:v>1007.272727</c:v>
                </c:pt>
                <c:pt idx="8">
                  <c:v>8185.3281850000003</c:v>
                </c:pt>
              </c:numCache>
            </c:numRef>
          </c:xVal>
          <c:yVal>
            <c:numRef>
              <c:f>'fits of lnrs to S'!$F$323:$F$331</c:f>
              <c:numCache>
                <c:formatCode>General</c:formatCode>
                <c:ptCount val="9"/>
                <c:pt idx="0">
                  <c:v>2.7774334859978653</c:v>
                </c:pt>
                <c:pt idx="1">
                  <c:v>2.6466355978983529</c:v>
                </c:pt>
                <c:pt idx="2">
                  <c:v>2.5135042404967707</c:v>
                </c:pt>
                <c:pt idx="3">
                  <c:v>-0.519074726882507</c:v>
                </c:pt>
                <c:pt idx="4">
                  <c:v>-0.26832717356970992</c:v>
                </c:pt>
                <c:pt idx="5">
                  <c:v>-0.81912446555082108</c:v>
                </c:pt>
                <c:pt idx="6">
                  <c:v>-0.76016891864822522</c:v>
                </c:pt>
                <c:pt idx="7">
                  <c:v>0.55378739055426651</c:v>
                </c:pt>
                <c:pt idx="8">
                  <c:v>0.35477155136017607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4-405A-8548-989C8363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25936"/>
        <c:axId val="295090448"/>
      </c:scatterChart>
      <c:valAx>
        <c:axId val="4617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0448"/>
        <c:crossesAt val="-1"/>
        <c:crossBetween val="midCat"/>
      </c:valAx>
      <c:valAx>
        <c:axId val="295090448"/>
        <c:scaling>
          <c:orientation val="minMax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Kitsumkalum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6625750938917"/>
                  <c:y val="-0.41025686789151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S'!$D$332:$D$377</c:f>
              <c:numCache>
                <c:formatCode>0</c:formatCode>
                <c:ptCount val="46"/>
                <c:pt idx="0">
                  <c:v>860.41760250000004</c:v>
                </c:pt>
                <c:pt idx="1">
                  <c:v>2294.4469399999998</c:v>
                </c:pt>
                <c:pt idx="2">
                  <c:v>2294.4469399999998</c:v>
                </c:pt>
                <c:pt idx="3">
                  <c:v>2072.555981</c:v>
                </c:pt>
                <c:pt idx="4">
                  <c:v>1554.416986</c:v>
                </c:pt>
                <c:pt idx="5">
                  <c:v>3059.2625870000002</c:v>
                </c:pt>
                <c:pt idx="6">
                  <c:v>1625.2332489999999</c:v>
                </c:pt>
                <c:pt idx="7">
                  <c:v>2963.6606310000002</c:v>
                </c:pt>
                <c:pt idx="8">
                  <c:v>1816.4371610000001</c:v>
                </c:pt>
                <c:pt idx="9">
                  <c:v>2294.4469399999998</c:v>
                </c:pt>
                <c:pt idx="10">
                  <c:v>1816.4371610000001</c:v>
                </c:pt>
                <c:pt idx="11">
                  <c:v>2294.4469399999998</c:v>
                </c:pt>
                <c:pt idx="12">
                  <c:v>6500.9329969999999</c:v>
                </c:pt>
                <c:pt idx="13">
                  <c:v>6500.9329969999999</c:v>
                </c:pt>
                <c:pt idx="14">
                  <c:v>6500.9329969999999</c:v>
                </c:pt>
                <c:pt idx="15">
                  <c:v>3632.8743220000001</c:v>
                </c:pt>
                <c:pt idx="16">
                  <c:v>1816.4371610000001</c:v>
                </c:pt>
                <c:pt idx="17">
                  <c:v>6500.9329969999999</c:v>
                </c:pt>
                <c:pt idx="18">
                  <c:v>1816.4371610000001</c:v>
                </c:pt>
                <c:pt idx="19">
                  <c:v>803.05642899999998</c:v>
                </c:pt>
                <c:pt idx="20">
                  <c:v>860.41760250000004</c:v>
                </c:pt>
                <c:pt idx="21">
                  <c:v>669.21369089999996</c:v>
                </c:pt>
                <c:pt idx="22">
                  <c:v>1051.6215139999999</c:v>
                </c:pt>
                <c:pt idx="23">
                  <c:v>841.29721140000004</c:v>
                </c:pt>
                <c:pt idx="24">
                  <c:v>1089.1018260000001</c:v>
                </c:pt>
                <c:pt idx="25">
                  <c:v>2178.203653</c:v>
                </c:pt>
                <c:pt idx="26">
                  <c:v>2178.203653</c:v>
                </c:pt>
                <c:pt idx="27">
                  <c:v>4356.4073060000001</c:v>
                </c:pt>
                <c:pt idx="28">
                  <c:v>2613.8443830000001</c:v>
                </c:pt>
                <c:pt idx="29">
                  <c:v>3920.7665750000001</c:v>
                </c:pt>
                <c:pt idx="30">
                  <c:v>6534.6109589999996</c:v>
                </c:pt>
                <c:pt idx="31">
                  <c:v>6534.6109589999996</c:v>
                </c:pt>
                <c:pt idx="32">
                  <c:v>17425.629219999999</c:v>
                </c:pt>
                <c:pt idx="33">
                  <c:v>15247.425569999999</c:v>
                </c:pt>
                <c:pt idx="34">
                  <c:v>15900.88667</c:v>
                </c:pt>
                <c:pt idx="35">
                  <c:v>16989.98849</c:v>
                </c:pt>
                <c:pt idx="36">
                  <c:v>24813.762309999998</c:v>
                </c:pt>
                <c:pt idx="37">
                  <c:v>20085.231469999999</c:v>
                </c:pt>
                <c:pt idx="38">
                  <c:v>27444.724630000001</c:v>
                </c:pt>
                <c:pt idx="39">
                  <c:v>49811.451639999999</c:v>
                </c:pt>
                <c:pt idx="40">
                  <c:v>24912.326089999999</c:v>
                </c:pt>
                <c:pt idx="41">
                  <c:v>16486.72955</c:v>
                </c:pt>
                <c:pt idx="42">
                  <c:v>19195.50347</c:v>
                </c:pt>
                <c:pt idx="43">
                  <c:v>17290.294389999999</c:v>
                </c:pt>
                <c:pt idx="44">
                  <c:v>34271.67239</c:v>
                </c:pt>
                <c:pt idx="45">
                  <c:v>41965.434529999999</c:v>
                </c:pt>
              </c:numCache>
            </c:numRef>
          </c:xVal>
          <c:yVal>
            <c:numRef>
              <c:f>'fits of lnrs to S'!$F$332:$F$377</c:f>
              <c:numCache>
                <c:formatCode>General</c:formatCode>
                <c:ptCount val="46"/>
                <c:pt idx="0">
                  <c:v>1.5801731158178214</c:v>
                </c:pt>
                <c:pt idx="1">
                  <c:v>0.67089767889768892</c:v>
                </c:pt>
                <c:pt idx="2">
                  <c:v>0.99394440876940438</c:v>
                </c:pt>
                <c:pt idx="3">
                  <c:v>1.0686018768172696</c:v>
                </c:pt>
                <c:pt idx="4">
                  <c:v>1.0772421429634766</c:v>
                </c:pt>
                <c:pt idx="5">
                  <c:v>0.2396447532683306</c:v>
                </c:pt>
                <c:pt idx="6">
                  <c:v>0.93130152605085603</c:v>
                </c:pt>
                <c:pt idx="7">
                  <c:v>1.1132067161265571</c:v>
                </c:pt>
                <c:pt idx="8">
                  <c:v>2.0457003276613701</c:v>
                </c:pt>
                <c:pt idx="9">
                  <c:v>1.9774784838485564</c:v>
                </c:pt>
                <c:pt idx="10">
                  <c:v>1.8772829958568111</c:v>
                </c:pt>
                <c:pt idx="11">
                  <c:v>0.92685230428938481</c:v>
                </c:pt>
                <c:pt idx="12">
                  <c:v>0.3344021963405765</c:v>
                </c:pt>
                <c:pt idx="13">
                  <c:v>0.2752799489204526</c:v>
                </c:pt>
                <c:pt idx="14">
                  <c:v>-0.57810667046933872</c:v>
                </c:pt>
                <c:pt idx="15">
                  <c:v>-0.60575172045365266</c:v>
                </c:pt>
                <c:pt idx="16">
                  <c:v>-7.8919646248236386E-2</c:v>
                </c:pt>
                <c:pt idx="17">
                  <c:v>-1.1335143073874561</c:v>
                </c:pt>
                <c:pt idx="18">
                  <c:v>0.12530927499691449</c:v>
                </c:pt>
                <c:pt idx="19">
                  <c:v>0.85825417981432284</c:v>
                </c:pt>
                <c:pt idx="20">
                  <c:v>1.3344753836465275</c:v>
                </c:pt>
                <c:pt idx="21">
                  <c:v>1.860497774611876</c:v>
                </c:pt>
                <c:pt idx="22">
                  <c:v>1.6856808575711837</c:v>
                </c:pt>
                <c:pt idx="23">
                  <c:v>2.0394362720248278</c:v>
                </c:pt>
                <c:pt idx="24">
                  <c:v>1.8612358963501123</c:v>
                </c:pt>
                <c:pt idx="25">
                  <c:v>1.6199392791922287</c:v>
                </c:pt>
                <c:pt idx="26">
                  <c:v>1.940313250274549</c:v>
                </c:pt>
                <c:pt idx="27">
                  <c:v>1.9596516263974417</c:v>
                </c:pt>
                <c:pt idx="28">
                  <c:v>2.6920077384066561</c:v>
                </c:pt>
                <c:pt idx="29">
                  <c:v>2.4324766969009324</c:v>
                </c:pt>
                <c:pt idx="30">
                  <c:v>2.0989386848935783</c:v>
                </c:pt>
                <c:pt idx="31">
                  <c:v>1.8062920712395854</c:v>
                </c:pt>
                <c:pt idx="32">
                  <c:v>0.74300891735296892</c:v>
                </c:pt>
                <c:pt idx="33">
                  <c:v>0.849478884703189</c:v>
                </c:pt>
                <c:pt idx="34">
                  <c:v>1.0126908058321322</c:v>
                </c:pt>
                <c:pt idx="35">
                  <c:v>1.2538758585789724</c:v>
                </c:pt>
                <c:pt idx="36">
                  <c:v>0.24292339263967574</c:v>
                </c:pt>
                <c:pt idx="37">
                  <c:v>0.26692861773526355</c:v>
                </c:pt>
                <c:pt idx="38">
                  <c:v>0.10239841476425864</c:v>
                </c:pt>
                <c:pt idx="39">
                  <c:v>-0.3813237987845256</c:v>
                </c:pt>
                <c:pt idx="40">
                  <c:v>0.28490741799505115</c:v>
                </c:pt>
                <c:pt idx="41">
                  <c:v>1.0731292908011834</c:v>
                </c:pt>
                <c:pt idx="42">
                  <c:v>1.0639811522756069</c:v>
                </c:pt>
                <c:pt idx="43">
                  <c:v>1.1501875297101463</c:v>
                </c:pt>
                <c:pt idx="44">
                  <c:v>-7.0137056449326024E-2</c:v>
                </c:pt>
                <c:pt idx="45">
                  <c:v>-0.27730471844347265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8-4755-B7C2-05D1EE3C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92464"/>
        <c:axId val="170790624"/>
      </c:scatterChart>
      <c:valAx>
        <c:axId val="3018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0624"/>
        <c:crossesAt val="-1.5"/>
        <c:crossBetween val="midCat"/>
      </c:valAx>
      <c:valAx>
        <c:axId val="170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Kitwanga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94754818153727"/>
                  <c:y val="-0.4104097987751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S'!$D$378:$D$394</c:f>
              <c:numCache>
                <c:formatCode>0</c:formatCode>
                <c:ptCount val="17"/>
                <c:pt idx="0">
                  <c:v>800</c:v>
                </c:pt>
                <c:pt idx="1">
                  <c:v>400</c:v>
                </c:pt>
                <c:pt idx="2">
                  <c:v>231</c:v>
                </c:pt>
                <c:pt idx="3">
                  <c:v>221</c:v>
                </c:pt>
                <c:pt idx="4">
                  <c:v>978</c:v>
                </c:pt>
                <c:pt idx="5">
                  <c:v>3377</c:v>
                </c:pt>
                <c:pt idx="6">
                  <c:v>1317</c:v>
                </c:pt>
                <c:pt idx="7">
                  <c:v>937</c:v>
                </c:pt>
                <c:pt idx="8">
                  <c:v>5139</c:v>
                </c:pt>
                <c:pt idx="9">
                  <c:v>245</c:v>
                </c:pt>
                <c:pt idx="10">
                  <c:v>1200</c:v>
                </c:pt>
                <c:pt idx="11">
                  <c:v>3047</c:v>
                </c:pt>
                <c:pt idx="12">
                  <c:v>20804</c:v>
                </c:pt>
                <c:pt idx="13">
                  <c:v>2366</c:v>
                </c:pt>
                <c:pt idx="14">
                  <c:v>5476</c:v>
                </c:pt>
                <c:pt idx="15">
                  <c:v>828</c:v>
                </c:pt>
                <c:pt idx="16">
                  <c:v>13699</c:v>
                </c:pt>
              </c:numCache>
            </c:numRef>
          </c:xVal>
          <c:yVal>
            <c:numRef>
              <c:f>'fits of lnrs to S'!$F$378:$F$394</c:f>
              <c:numCache>
                <c:formatCode>General</c:formatCode>
                <c:ptCount val="17"/>
                <c:pt idx="0">
                  <c:v>0.15389495084897858</c:v>
                </c:pt>
                <c:pt idx="1">
                  <c:v>1.2832795385651961</c:v>
                </c:pt>
                <c:pt idx="2">
                  <c:v>2.1366047491268372</c:v>
                </c:pt>
                <c:pt idx="3">
                  <c:v>2.2319770852601755</c:v>
                </c:pt>
                <c:pt idx="4">
                  <c:v>2.1268359623401536</c:v>
                </c:pt>
                <c:pt idx="5">
                  <c:v>-1.6716659319046507</c:v>
                </c:pt>
                <c:pt idx="6">
                  <c:v>0.55037004145024915</c:v>
                </c:pt>
                <c:pt idx="7">
                  <c:v>1.8277568942672695</c:v>
                </c:pt>
                <c:pt idx="8">
                  <c:v>1.5161284393485226</c:v>
                </c:pt>
                <c:pt idx="9">
                  <c:v>2.8082390995083322</c:v>
                </c:pt>
                <c:pt idx="10">
                  <c:v>1.7863017990163712</c:v>
                </c:pt>
                <c:pt idx="11">
                  <c:v>-5.176502912377505E-2</c:v>
                </c:pt>
                <c:pt idx="12">
                  <c:v>-9.4626032510130742E-2</c:v>
                </c:pt>
                <c:pt idx="13">
                  <c:v>0.73192076070001033</c:v>
                </c:pt>
                <c:pt idx="14">
                  <c:v>-1.3999251038495268</c:v>
                </c:pt>
                <c:pt idx="15">
                  <c:v>-0.51704737669755119</c:v>
                </c:pt>
                <c:pt idx="16">
                  <c:v>-2.2565837993777644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D-46D3-8962-C462E6E5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86592"/>
        <c:axId val="562087024"/>
      </c:scatterChart>
      <c:valAx>
        <c:axId val="29378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87024"/>
        <c:crossesAt val="-3"/>
        <c:crossBetween val="midCat"/>
      </c:valAx>
      <c:valAx>
        <c:axId val="56208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73045443203908E-2"/>
                  <c:y val="-0.46500752405949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S'!$D$395:$D$443</c:f>
              <c:numCache>
                <c:formatCode>0</c:formatCode>
                <c:ptCount val="49"/>
                <c:pt idx="0">
                  <c:v>11341.304469999999</c:v>
                </c:pt>
                <c:pt idx="1">
                  <c:v>14869.710300000001</c:v>
                </c:pt>
                <c:pt idx="2">
                  <c:v>17322.154190000001</c:v>
                </c:pt>
                <c:pt idx="3">
                  <c:v>19910.290069999999</c:v>
                </c:pt>
                <c:pt idx="4">
                  <c:v>52389.265769999998</c:v>
                </c:pt>
                <c:pt idx="5">
                  <c:v>87710.208629999994</c:v>
                </c:pt>
                <c:pt idx="6">
                  <c:v>39848.604800000001</c:v>
                </c:pt>
                <c:pt idx="7">
                  <c:v>29422.525880000001</c:v>
                </c:pt>
                <c:pt idx="8">
                  <c:v>24917.672910000001</c:v>
                </c:pt>
                <c:pt idx="9">
                  <c:v>14207.44508</c:v>
                </c:pt>
                <c:pt idx="10">
                  <c:v>11365.95606</c:v>
                </c:pt>
                <c:pt idx="11">
                  <c:v>6557.2823440000002</c:v>
                </c:pt>
                <c:pt idx="12">
                  <c:v>5792.2660699999997</c:v>
                </c:pt>
                <c:pt idx="13">
                  <c:v>3934.3694059999998</c:v>
                </c:pt>
                <c:pt idx="14">
                  <c:v>5245.8258750000005</c:v>
                </c:pt>
                <c:pt idx="15">
                  <c:v>5682.9780309999996</c:v>
                </c:pt>
                <c:pt idx="16">
                  <c:v>6557.2823440000002</c:v>
                </c:pt>
                <c:pt idx="17">
                  <c:v>5081.8938170000001</c:v>
                </c:pt>
                <c:pt idx="18">
                  <c:v>11803.10822</c:v>
                </c:pt>
                <c:pt idx="19">
                  <c:v>12458.836450000001</c:v>
                </c:pt>
                <c:pt idx="20">
                  <c:v>29420.340120000001</c:v>
                </c:pt>
                <c:pt idx="21">
                  <c:v>15956.0537</c:v>
                </c:pt>
                <c:pt idx="22">
                  <c:v>30091.36868</c:v>
                </c:pt>
                <c:pt idx="23">
                  <c:v>19234.694879999999</c:v>
                </c:pt>
                <c:pt idx="24">
                  <c:v>9508.0593989999998</c:v>
                </c:pt>
                <c:pt idx="25">
                  <c:v>36283.628969999998</c:v>
                </c:pt>
                <c:pt idx="26">
                  <c:v>8961.6192030000002</c:v>
                </c:pt>
                <c:pt idx="27">
                  <c:v>5300.4698950000002</c:v>
                </c:pt>
                <c:pt idx="28">
                  <c:v>10437.007729999999</c:v>
                </c:pt>
                <c:pt idx="29">
                  <c:v>7672.0203419999998</c:v>
                </c:pt>
                <c:pt idx="30">
                  <c:v>2688.4857609999999</c:v>
                </c:pt>
                <c:pt idx="31">
                  <c:v>13442.4288</c:v>
                </c:pt>
                <c:pt idx="32">
                  <c:v>10382.36371</c:v>
                </c:pt>
                <c:pt idx="33">
                  <c:v>13661.00488</c:v>
                </c:pt>
                <c:pt idx="34">
                  <c:v>3114.7091129999999</c:v>
                </c:pt>
                <c:pt idx="35">
                  <c:v>9924.6590130000004</c:v>
                </c:pt>
                <c:pt idx="36">
                  <c:v>10953.08699</c:v>
                </c:pt>
                <c:pt idx="37">
                  <c:v>2781.4372899999998</c:v>
                </c:pt>
                <c:pt idx="38">
                  <c:v>5164.4403620000003</c:v>
                </c:pt>
                <c:pt idx="39">
                  <c:v>8275.4379499999995</c:v>
                </c:pt>
                <c:pt idx="40">
                  <c:v>2528.743058</c:v>
                </c:pt>
                <c:pt idx="41">
                  <c:v>6121.2067219999999</c:v>
                </c:pt>
                <c:pt idx="42">
                  <c:v>7408.4175509999995</c:v>
                </c:pt>
                <c:pt idx="43">
                  <c:v>10298.63055</c:v>
                </c:pt>
                <c:pt idx="44">
                  <c:v>20737.135989999999</c:v>
                </c:pt>
                <c:pt idx="45">
                  <c:v>23795.993839999999</c:v>
                </c:pt>
                <c:pt idx="46">
                  <c:v>27577.743780000001</c:v>
                </c:pt>
                <c:pt idx="47">
                  <c:v>26445.763330000002</c:v>
                </c:pt>
                <c:pt idx="48">
                  <c:v>20495.621879999999</c:v>
                </c:pt>
              </c:numCache>
            </c:numRef>
          </c:xVal>
          <c:yVal>
            <c:numRef>
              <c:f>'fits of lnrs to S'!$F$395:$F$443</c:f>
              <c:numCache>
                <c:formatCode>General</c:formatCode>
                <c:ptCount val="49"/>
                <c:pt idx="0">
                  <c:v>2.0780158975039988</c:v>
                </c:pt>
                <c:pt idx="1">
                  <c:v>1.4987857122722017</c:v>
                </c:pt>
                <c:pt idx="2">
                  <c:v>0.87957649486658795</c:v>
                </c:pt>
                <c:pt idx="3">
                  <c:v>0.51257029165094858</c:v>
                </c:pt>
                <c:pt idx="4">
                  <c:v>-0.89603022846586133</c:v>
                </c:pt>
                <c:pt idx="5">
                  <c:v>-1.7889398170762831</c:v>
                </c:pt>
                <c:pt idx="6">
                  <c:v>-1.409314890819481</c:v>
                </c:pt>
                <c:pt idx="7">
                  <c:v>-1.3845619962409568</c:v>
                </c:pt>
                <c:pt idx="8">
                  <c:v>-1.4906920910980188</c:v>
                </c:pt>
                <c:pt idx="9">
                  <c:v>-0.83306541281213786</c:v>
                </c:pt>
                <c:pt idx="10">
                  <c:v>-0.53832385481023959</c:v>
                </c:pt>
                <c:pt idx="11">
                  <c:v>0.14798691509363873</c:v>
                </c:pt>
                <c:pt idx="12">
                  <c:v>0.16388937596826023</c:v>
                </c:pt>
                <c:pt idx="13">
                  <c:v>1.1202053281181665</c:v>
                </c:pt>
                <c:pt idx="14">
                  <c:v>1.0556245757672909</c:v>
                </c:pt>
                <c:pt idx="15">
                  <c:v>1.6591675930027789</c:v>
                </c:pt>
                <c:pt idx="16">
                  <c:v>1.3334188522242123</c:v>
                </c:pt>
                <c:pt idx="17">
                  <c:v>1.850529920430678</c:v>
                </c:pt>
                <c:pt idx="18">
                  <c:v>0.80841752784057319</c:v>
                </c:pt>
                <c:pt idx="19">
                  <c:v>0.13780431179295236</c:v>
                </c:pt>
                <c:pt idx="20">
                  <c:v>0.16063617218798368</c:v>
                </c:pt>
                <c:pt idx="21">
                  <c:v>0.30894194430092398</c:v>
                </c:pt>
                <c:pt idx="22">
                  <c:v>-1.3940445199341966</c:v>
                </c:pt>
                <c:pt idx="23">
                  <c:v>-0.4825993000328041</c:v>
                </c:pt>
                <c:pt idx="24">
                  <c:v>0.14960871771061376</c:v>
                </c:pt>
                <c:pt idx="25">
                  <c:v>-1.9271345676079954</c:v>
                </c:pt>
                <c:pt idx="26">
                  <c:v>0.36621540152969839</c:v>
                </c:pt>
                <c:pt idx="27">
                  <c:v>1.1328673481248417</c:v>
                </c:pt>
                <c:pt idx="28">
                  <c:v>0.56180096649755573</c:v>
                </c:pt>
                <c:pt idx="29">
                  <c:v>0.14203469027633797</c:v>
                </c:pt>
                <c:pt idx="30">
                  <c:v>2.337171976398051</c:v>
                </c:pt>
                <c:pt idx="31">
                  <c:v>0.96745449870403788</c:v>
                </c:pt>
                <c:pt idx="32">
                  <c:v>0.36065216996981564</c:v>
                </c:pt>
                <c:pt idx="33">
                  <c:v>-0.72377541757176178</c:v>
                </c:pt>
                <c:pt idx="34">
                  <c:v>1.2696144212092626</c:v>
                </c:pt>
                <c:pt idx="35">
                  <c:v>-0.6582049029908027</c:v>
                </c:pt>
                <c:pt idx="36">
                  <c:v>-0.79039641920010695</c:v>
                </c:pt>
                <c:pt idx="37">
                  <c:v>1.0388878882452124</c:v>
                </c:pt>
                <c:pt idx="38">
                  <c:v>0.68830674028739069</c:v>
                </c:pt>
                <c:pt idx="39">
                  <c:v>0.84023951042365952</c:v>
                </c:pt>
                <c:pt idx="40">
                  <c:v>2.3202643152572726</c:v>
                </c:pt>
                <c:pt idx="41">
                  <c:v>1.5829628341097659</c:v>
                </c:pt>
                <c:pt idx="42">
                  <c:v>1.36880093479896</c:v>
                </c:pt>
                <c:pt idx="43">
                  <c:v>0.8473672665302473</c:v>
                </c:pt>
                <c:pt idx="44">
                  <c:v>0.28951109638620665</c:v>
                </c:pt>
                <c:pt idx="45">
                  <c:v>0.31658831477337479</c:v>
                </c:pt>
                <c:pt idx="46">
                  <c:v>-0.35961328137661752</c:v>
                </c:pt>
                <c:pt idx="47">
                  <c:v>-0.80710140278776177</c:v>
                </c:pt>
                <c:pt idx="48">
                  <c:v>-0.2690248316966381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D-47BC-B56A-54C80D36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0016"/>
        <c:axId val="465537984"/>
      </c:scatterChart>
      <c:valAx>
        <c:axId val="61223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7984"/>
        <c:crossesAt val="-2"/>
        <c:crossBetween val="midCat"/>
      </c:valAx>
      <c:valAx>
        <c:axId val="465537984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McDonell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8491704533074"/>
                  <c:y val="-0.46596885389326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S'!$D$444:$D$478</c:f>
              <c:numCache>
                <c:formatCode>0</c:formatCode>
                <c:ptCount val="35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1600</c:v>
                </c:pt>
                <c:pt idx="4">
                  <c:v>1000</c:v>
                </c:pt>
                <c:pt idx="5">
                  <c:v>6000</c:v>
                </c:pt>
                <c:pt idx="6">
                  <c:v>8000</c:v>
                </c:pt>
                <c:pt idx="7">
                  <c:v>400</c:v>
                </c:pt>
                <c:pt idx="8">
                  <c:v>5000</c:v>
                </c:pt>
                <c:pt idx="9">
                  <c:v>1944</c:v>
                </c:pt>
                <c:pt idx="10">
                  <c:v>3000</c:v>
                </c:pt>
                <c:pt idx="11">
                  <c:v>3600</c:v>
                </c:pt>
                <c:pt idx="12">
                  <c:v>200</c:v>
                </c:pt>
                <c:pt idx="13">
                  <c:v>1200</c:v>
                </c:pt>
                <c:pt idx="14">
                  <c:v>8000</c:v>
                </c:pt>
                <c:pt idx="15">
                  <c:v>2200</c:v>
                </c:pt>
                <c:pt idx="16">
                  <c:v>280</c:v>
                </c:pt>
                <c:pt idx="17">
                  <c:v>3000</c:v>
                </c:pt>
                <c:pt idx="18">
                  <c:v>2000</c:v>
                </c:pt>
                <c:pt idx="19">
                  <c:v>10000</c:v>
                </c:pt>
                <c:pt idx="20">
                  <c:v>6000</c:v>
                </c:pt>
                <c:pt idx="21">
                  <c:v>4000</c:v>
                </c:pt>
                <c:pt idx="22">
                  <c:v>7072</c:v>
                </c:pt>
                <c:pt idx="23">
                  <c:v>9106</c:v>
                </c:pt>
                <c:pt idx="24">
                  <c:v>6000.3348210000004</c:v>
                </c:pt>
                <c:pt idx="25">
                  <c:v>5886.6236730000001</c:v>
                </c:pt>
                <c:pt idx="26">
                  <c:v>5478.5225</c:v>
                </c:pt>
                <c:pt idx="27">
                  <c:v>3900.7075249999998</c:v>
                </c:pt>
                <c:pt idx="28">
                  <c:v>326.66666670000001</c:v>
                </c:pt>
                <c:pt idx="29">
                  <c:v>3736.287202</c:v>
                </c:pt>
                <c:pt idx="30">
                  <c:v>3836.458333</c:v>
                </c:pt>
                <c:pt idx="31">
                  <c:v>3718.5798930000001</c:v>
                </c:pt>
                <c:pt idx="32">
                  <c:v>3940</c:v>
                </c:pt>
                <c:pt idx="33">
                  <c:v>3320</c:v>
                </c:pt>
                <c:pt idx="34">
                  <c:v>4220</c:v>
                </c:pt>
              </c:numCache>
            </c:numRef>
          </c:xVal>
          <c:yVal>
            <c:numRef>
              <c:f>'fits of lnrs to S'!$F$444:$F$478</c:f>
              <c:numCache>
                <c:formatCode>General</c:formatCode>
                <c:ptCount val="35"/>
                <c:pt idx="0">
                  <c:v>1.0886436438533644</c:v>
                </c:pt>
                <c:pt idx="1">
                  <c:v>1.7940605350405792</c:v>
                </c:pt>
                <c:pt idx="2">
                  <c:v>1.763426551774171</c:v>
                </c:pt>
                <c:pt idx="3">
                  <c:v>1.0308918691926945</c:v>
                </c:pt>
                <c:pt idx="4">
                  <c:v>1.4778196347390715</c:v>
                </c:pt>
                <c:pt idx="5">
                  <c:v>-0.52836750376083341</c:v>
                </c:pt>
                <c:pt idx="6">
                  <c:v>-0.79041863525279576</c:v>
                </c:pt>
                <c:pt idx="7">
                  <c:v>1.8787068781180314</c:v>
                </c:pt>
                <c:pt idx="8">
                  <c:v>-0.29033403771300431</c:v>
                </c:pt>
                <c:pt idx="9">
                  <c:v>0.98494828874066764</c:v>
                </c:pt>
                <c:pt idx="10">
                  <c:v>-5.1501211224530045E-2</c:v>
                </c:pt>
                <c:pt idx="11">
                  <c:v>0.59167391776319989</c:v>
                </c:pt>
                <c:pt idx="12">
                  <c:v>2.4357578176227874</c:v>
                </c:pt>
                <c:pt idx="13">
                  <c:v>0.97655634855195927</c:v>
                </c:pt>
                <c:pt idx="14">
                  <c:v>-0.11990412772029049</c:v>
                </c:pt>
                <c:pt idx="15">
                  <c:v>0.97383973516194333</c:v>
                </c:pt>
                <c:pt idx="16">
                  <c:v>2.0776384213319381</c:v>
                </c:pt>
                <c:pt idx="17">
                  <c:v>0.48916658624268033</c:v>
                </c:pt>
                <c:pt idx="18">
                  <c:v>1.2722252093666204</c:v>
                </c:pt>
                <c:pt idx="19">
                  <c:v>-0.36520710626887359</c:v>
                </c:pt>
                <c:pt idx="20">
                  <c:v>0.49035007765940469</c:v>
                </c:pt>
                <c:pt idx="21">
                  <c:v>1.6485555655708806</c:v>
                </c:pt>
                <c:pt idx="22">
                  <c:v>-0.15487119562276408</c:v>
                </c:pt>
                <c:pt idx="23">
                  <c:v>-1.1932878916237335</c:v>
                </c:pt>
                <c:pt idx="24">
                  <c:v>-0.88115944212117914</c:v>
                </c:pt>
                <c:pt idx="25">
                  <c:v>-0.41028717995154473</c:v>
                </c:pt>
                <c:pt idx="26">
                  <c:v>-0.24689451005444357</c:v>
                </c:pt>
                <c:pt idx="27">
                  <c:v>0.12248324705050283</c:v>
                </c:pt>
                <c:pt idx="28">
                  <c:v>2.5128349585044312</c:v>
                </c:pt>
                <c:pt idx="29">
                  <c:v>0.10986627840438157</c:v>
                </c:pt>
                <c:pt idx="30">
                  <c:v>0.94970278451410728</c:v>
                </c:pt>
                <c:pt idx="31">
                  <c:v>1.1923507051233562</c:v>
                </c:pt>
                <c:pt idx="32">
                  <c:v>0.84503032829278757</c:v>
                </c:pt>
                <c:pt idx="33">
                  <c:v>0.53047159628071638</c:v>
                </c:pt>
                <c:pt idx="34">
                  <c:v>1.7772899407971322E-2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E-45C3-A9E3-A73D8700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9040"/>
        <c:axId val="300337744"/>
      </c:scatterChart>
      <c:valAx>
        <c:axId val="5685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37744"/>
        <c:crossesAt val="-2"/>
        <c:crossBetween val="midCat"/>
      </c:valAx>
      <c:valAx>
        <c:axId val="30033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146434820647418"/>
                  <c:y val="-0.49901538349372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S'!$D$479:$D$528</c:f>
              <c:numCache>
                <c:formatCode>0</c:formatCode>
                <c:ptCount val="50"/>
                <c:pt idx="0">
                  <c:v>4054.9943119999998</c:v>
                </c:pt>
                <c:pt idx="1">
                  <c:v>5792.8490169999995</c:v>
                </c:pt>
                <c:pt idx="2">
                  <c:v>3475.7094099999999</c:v>
                </c:pt>
                <c:pt idx="3">
                  <c:v>1158.5698030000001</c:v>
                </c:pt>
                <c:pt idx="4">
                  <c:v>5792.8490169999995</c:v>
                </c:pt>
                <c:pt idx="5">
                  <c:v>11585.69803</c:v>
                </c:pt>
                <c:pt idx="6">
                  <c:v>6951.4188199999999</c:v>
                </c:pt>
                <c:pt idx="7">
                  <c:v>3939.1373319999998</c:v>
                </c:pt>
                <c:pt idx="8">
                  <c:v>3475.7094099999999</c:v>
                </c:pt>
                <c:pt idx="9">
                  <c:v>3823.2803509999999</c:v>
                </c:pt>
                <c:pt idx="10">
                  <c:v>10890.55615</c:v>
                </c:pt>
                <c:pt idx="11">
                  <c:v>7646.5607030000001</c:v>
                </c:pt>
                <c:pt idx="12">
                  <c:v>4170.8512920000003</c:v>
                </c:pt>
                <c:pt idx="13">
                  <c:v>2317.1396070000001</c:v>
                </c:pt>
                <c:pt idx="14">
                  <c:v>2780.567528</c:v>
                </c:pt>
                <c:pt idx="15">
                  <c:v>521.35641150000004</c:v>
                </c:pt>
                <c:pt idx="16">
                  <c:v>231.7139607</c:v>
                </c:pt>
                <c:pt idx="17">
                  <c:v>1390.283764</c:v>
                </c:pt>
                <c:pt idx="18">
                  <c:v>1158.5698030000001</c:v>
                </c:pt>
                <c:pt idx="19">
                  <c:v>1621.9977249999999</c:v>
                </c:pt>
                <c:pt idx="20">
                  <c:v>926.85584270000004</c:v>
                </c:pt>
                <c:pt idx="21">
                  <c:v>2317.1396070000001</c:v>
                </c:pt>
                <c:pt idx="22">
                  <c:v>6951.4188199999999</c:v>
                </c:pt>
                <c:pt idx="23">
                  <c:v>9268.5584269999999</c:v>
                </c:pt>
                <c:pt idx="24">
                  <c:v>6951.4188199999999</c:v>
                </c:pt>
                <c:pt idx="25">
                  <c:v>4634.2792140000001</c:v>
                </c:pt>
                <c:pt idx="26">
                  <c:v>6951.4188199999999</c:v>
                </c:pt>
                <c:pt idx="27">
                  <c:v>9268.5584269999999</c:v>
                </c:pt>
                <c:pt idx="28">
                  <c:v>46342.792139999998</c:v>
                </c:pt>
                <c:pt idx="29">
                  <c:v>31281.384689999999</c:v>
                </c:pt>
                <c:pt idx="30">
                  <c:v>25488.535680000001</c:v>
                </c:pt>
                <c:pt idx="31">
                  <c:v>40549.943120000004</c:v>
                </c:pt>
                <c:pt idx="32">
                  <c:v>47501.361940000003</c:v>
                </c:pt>
                <c:pt idx="33">
                  <c:v>27805.675279999999</c:v>
                </c:pt>
                <c:pt idx="34">
                  <c:v>6951.4188199999999</c:v>
                </c:pt>
                <c:pt idx="35">
                  <c:v>17378.547050000001</c:v>
                </c:pt>
                <c:pt idx="36">
                  <c:v>3475.7094099999999</c:v>
                </c:pt>
                <c:pt idx="37">
                  <c:v>4634.2792140000001</c:v>
                </c:pt>
                <c:pt idx="38">
                  <c:v>6481.9137840000003</c:v>
                </c:pt>
                <c:pt idx="39">
                  <c:v>21769.489229999999</c:v>
                </c:pt>
                <c:pt idx="40">
                  <c:v>15616.279619999999</c:v>
                </c:pt>
                <c:pt idx="41">
                  <c:v>11063.21466</c:v>
                </c:pt>
                <c:pt idx="42">
                  <c:v>18314.253079999999</c:v>
                </c:pt>
                <c:pt idx="43">
                  <c:v>45452.238140000001</c:v>
                </c:pt>
                <c:pt idx="44">
                  <c:v>17410.122240000001</c:v>
                </c:pt>
                <c:pt idx="45">
                  <c:v>30460.389449999999</c:v>
                </c:pt>
                <c:pt idx="46">
                  <c:v>14360.34398</c:v>
                </c:pt>
                <c:pt idx="47">
                  <c:v>7440.8318069999996</c:v>
                </c:pt>
                <c:pt idx="48">
                  <c:v>6908.3605170000001</c:v>
                </c:pt>
                <c:pt idx="49">
                  <c:v>9424.8663780000006</c:v>
                </c:pt>
              </c:numCache>
            </c:numRef>
          </c:xVal>
          <c:yVal>
            <c:numRef>
              <c:f>'fits of lnrs to S'!$F$479:$F$528</c:f>
              <c:numCache>
                <c:formatCode>General</c:formatCode>
                <c:ptCount val="50"/>
                <c:pt idx="0">
                  <c:v>1.6921903691577009</c:v>
                </c:pt>
                <c:pt idx="1">
                  <c:v>1.2636751045778885</c:v>
                </c:pt>
                <c:pt idx="2">
                  <c:v>1.4532067041288346</c:v>
                </c:pt>
                <c:pt idx="3">
                  <c:v>2.1799293394885297</c:v>
                </c:pt>
                <c:pt idx="4">
                  <c:v>0.77456207076466355</c:v>
                </c:pt>
                <c:pt idx="5">
                  <c:v>0.63185701911751724</c:v>
                </c:pt>
                <c:pt idx="6">
                  <c:v>0.90769750807536431</c:v>
                </c:pt>
                <c:pt idx="7">
                  <c:v>0.97300051941954857</c:v>
                </c:pt>
                <c:pt idx="8">
                  <c:v>0.87825616404011575</c:v>
                </c:pt>
                <c:pt idx="9">
                  <c:v>0.73109953133045502</c:v>
                </c:pt>
                <c:pt idx="10">
                  <c:v>-1.9557859351984563</c:v>
                </c:pt>
                <c:pt idx="11">
                  <c:v>-1.6711724250562032</c:v>
                </c:pt>
                <c:pt idx="12">
                  <c:v>-0.19205538682638579</c:v>
                </c:pt>
                <c:pt idx="13">
                  <c:v>0.43970601738681098</c:v>
                </c:pt>
                <c:pt idx="14">
                  <c:v>0.29271089695935765</c:v>
                </c:pt>
                <c:pt idx="15">
                  <c:v>1.9408887349571653</c:v>
                </c:pt>
                <c:pt idx="16">
                  <c:v>3.7140968960594325</c:v>
                </c:pt>
                <c:pt idx="17">
                  <c:v>2.6546797143910652</c:v>
                </c:pt>
                <c:pt idx="18">
                  <c:v>2.914612674180292</c:v>
                </c:pt>
                <c:pt idx="19">
                  <c:v>2.3747677814965225</c:v>
                </c:pt>
                <c:pt idx="20">
                  <c:v>2.6480917817755643</c:v>
                </c:pt>
                <c:pt idx="21">
                  <c:v>1.982886080766699</c:v>
                </c:pt>
                <c:pt idx="22">
                  <c:v>0.75164154276436079</c:v>
                </c:pt>
                <c:pt idx="23">
                  <c:v>0.30828595459251923</c:v>
                </c:pt>
                <c:pt idx="24">
                  <c:v>1.1541124115474413</c:v>
                </c:pt>
                <c:pt idx="25">
                  <c:v>2.2025462992077078</c:v>
                </c:pt>
                <c:pt idx="26">
                  <c:v>2.6479223688075626</c:v>
                </c:pt>
                <c:pt idx="27">
                  <c:v>2.2224482385797404</c:v>
                </c:pt>
                <c:pt idx="28">
                  <c:v>0.93141829792381048</c:v>
                </c:pt>
                <c:pt idx="29">
                  <c:v>0.97051332179337257</c:v>
                </c:pt>
                <c:pt idx="30">
                  <c:v>-8.2768833901399538E-2</c:v>
                </c:pt>
                <c:pt idx="31">
                  <c:v>-1.5221811623932249</c:v>
                </c:pt>
                <c:pt idx="32">
                  <c:v>-1.71971395742722</c:v>
                </c:pt>
                <c:pt idx="33">
                  <c:v>-0.57116705813579216</c:v>
                </c:pt>
                <c:pt idx="34">
                  <c:v>1.3304580402887007</c:v>
                </c:pt>
                <c:pt idx="35">
                  <c:v>0.13719560761221453</c:v>
                </c:pt>
                <c:pt idx="36">
                  <c:v>1.6503445054825892</c:v>
                </c:pt>
                <c:pt idx="37">
                  <c:v>2.0624796483372592</c:v>
                </c:pt>
                <c:pt idx="38">
                  <c:v>2.0879928268991441</c:v>
                </c:pt>
                <c:pt idx="39">
                  <c:v>0.37656478904054702</c:v>
                </c:pt>
                <c:pt idx="40">
                  <c:v>0.69578292528748764</c:v>
                </c:pt>
                <c:pt idx="41">
                  <c:v>0.44002874868958802</c:v>
                </c:pt>
                <c:pt idx="42">
                  <c:v>-0.57198710322684898</c:v>
                </c:pt>
                <c:pt idx="43">
                  <c:v>-1.5156627839813548</c:v>
                </c:pt>
                <c:pt idx="44">
                  <c:v>-0.17306853366319938</c:v>
                </c:pt>
                <c:pt idx="45">
                  <c:v>-0.12357421711736896</c:v>
                </c:pt>
                <c:pt idx="46">
                  <c:v>0.98869187443829776</c:v>
                </c:pt>
                <c:pt idx="47">
                  <c:v>1.5228206150469923</c:v>
                </c:pt>
                <c:pt idx="48">
                  <c:v>0.94879018174631646</c:v>
                </c:pt>
                <c:pt idx="49">
                  <c:v>1.0067382062875372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3-45B1-B3F2-904E3858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7728"/>
        <c:axId val="301642656"/>
      </c:scatterChart>
      <c:valAx>
        <c:axId val="46088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2656"/>
        <c:crossesAt val="-2"/>
        <c:crossBetween val="midCat"/>
      </c:valAx>
      <c:valAx>
        <c:axId val="301642656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537119624966292E-4"/>
                  <c:y val="-0.49611863517060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S'!$D$56:$D$66</c:f>
              <c:numCache>
                <c:formatCode>0</c:formatCode>
                <c:ptCount val="11"/>
                <c:pt idx="0">
                  <c:v>1067.3504270000001</c:v>
                </c:pt>
                <c:pt idx="1">
                  <c:v>266.97694460000002</c:v>
                </c:pt>
                <c:pt idx="2">
                  <c:v>88</c:v>
                </c:pt>
                <c:pt idx="3">
                  <c:v>292.82051280000002</c:v>
                </c:pt>
                <c:pt idx="4">
                  <c:v>95.00674764</c:v>
                </c:pt>
                <c:pt idx="5">
                  <c:v>780.43255299999998</c:v>
                </c:pt>
                <c:pt idx="6">
                  <c:v>1310.7226889999999</c:v>
                </c:pt>
                <c:pt idx="7">
                  <c:v>1380.710059</c:v>
                </c:pt>
                <c:pt idx="8">
                  <c:v>2860</c:v>
                </c:pt>
                <c:pt idx="9">
                  <c:v>550</c:v>
                </c:pt>
                <c:pt idx="10">
                  <c:v>4831.7114300000003</c:v>
                </c:pt>
              </c:numCache>
            </c:numRef>
          </c:xVal>
          <c:yVal>
            <c:numRef>
              <c:f>'fits of lnrs to S'!$F$56:$F$66</c:f>
              <c:numCache>
                <c:formatCode>General</c:formatCode>
                <c:ptCount val="11"/>
                <c:pt idx="0">
                  <c:v>-1.1321010368964723</c:v>
                </c:pt>
                <c:pt idx="1">
                  <c:v>1.5752206285051586</c:v>
                </c:pt>
                <c:pt idx="2">
                  <c:v>3.0703560170689297</c:v>
                </c:pt>
                <c:pt idx="3">
                  <c:v>2.3736112987091902</c:v>
                </c:pt>
                <c:pt idx="4">
                  <c:v>3.204931459336001</c:v>
                </c:pt>
                <c:pt idx="5">
                  <c:v>1.6456524502776289</c:v>
                </c:pt>
                <c:pt idx="6">
                  <c:v>1.0940847958809918</c:v>
                </c:pt>
                <c:pt idx="7">
                  <c:v>0.36501398115444522</c:v>
                </c:pt>
                <c:pt idx="8">
                  <c:v>-1.0295304324478338</c:v>
                </c:pt>
                <c:pt idx="9">
                  <c:v>0.49316247705020261</c:v>
                </c:pt>
                <c:pt idx="10">
                  <c:v>-1.2543489665349778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23E-B495-6C07F184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41120"/>
        <c:axId val="295087120"/>
      </c:scatterChart>
      <c:valAx>
        <c:axId val="290541120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7120"/>
        <c:crossesAt val="-2"/>
        <c:crossBetween val="midCat"/>
      </c:valAx>
      <c:valAx>
        <c:axId val="295087120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40616797900261"/>
                  <c:y val="-0.49223060659084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S'!$D$529:$D$544</c:f>
              <c:numCache>
                <c:formatCode>0</c:formatCode>
                <c:ptCount val="16"/>
                <c:pt idx="0">
                  <c:v>1500</c:v>
                </c:pt>
                <c:pt idx="1">
                  <c:v>100</c:v>
                </c:pt>
                <c:pt idx="2">
                  <c:v>400</c:v>
                </c:pt>
                <c:pt idx="3">
                  <c:v>100</c:v>
                </c:pt>
                <c:pt idx="4">
                  <c:v>220</c:v>
                </c:pt>
                <c:pt idx="5">
                  <c:v>500</c:v>
                </c:pt>
                <c:pt idx="6">
                  <c:v>666.49496980000004</c:v>
                </c:pt>
                <c:pt idx="7">
                  <c:v>725.7142857</c:v>
                </c:pt>
                <c:pt idx="8">
                  <c:v>457.14285710000001</c:v>
                </c:pt>
                <c:pt idx="9">
                  <c:v>171.42857140000001</c:v>
                </c:pt>
                <c:pt idx="10">
                  <c:v>2059.4285709999999</c:v>
                </c:pt>
                <c:pt idx="11">
                  <c:v>497.7142857</c:v>
                </c:pt>
                <c:pt idx="12">
                  <c:v>268.73469390000002</c:v>
                </c:pt>
                <c:pt idx="13">
                  <c:v>143.19480519999999</c:v>
                </c:pt>
                <c:pt idx="14">
                  <c:v>910.86011900000005</c:v>
                </c:pt>
                <c:pt idx="15">
                  <c:v>608.78489330000002</c:v>
                </c:pt>
              </c:numCache>
            </c:numRef>
          </c:xVal>
          <c:yVal>
            <c:numRef>
              <c:f>'fits of lnrs to S'!$F$529:$F$544</c:f>
              <c:numCache>
                <c:formatCode>General</c:formatCode>
                <c:ptCount val="16"/>
                <c:pt idx="0">
                  <c:v>-0.3712317681866163</c:v>
                </c:pt>
                <c:pt idx="1">
                  <c:v>2.4293270534364426</c:v>
                </c:pt>
                <c:pt idx="2">
                  <c:v>0.68461384242043055</c:v>
                </c:pt>
                <c:pt idx="3">
                  <c:v>2.6029354129696651</c:v>
                </c:pt>
                <c:pt idx="4">
                  <c:v>1.1886940013765097</c:v>
                </c:pt>
                <c:pt idx="5">
                  <c:v>1.271532430783717</c:v>
                </c:pt>
                <c:pt idx="6">
                  <c:v>1.001412375932482</c:v>
                </c:pt>
                <c:pt idx="7">
                  <c:v>4.2440270714755507E-2</c:v>
                </c:pt>
                <c:pt idx="8">
                  <c:v>-0.24849253016245604</c:v>
                </c:pt>
                <c:pt idx="9">
                  <c:v>0.87210416557279558</c:v>
                </c:pt>
                <c:pt idx="10">
                  <c:v>-1.8677435341699125</c:v>
                </c:pt>
                <c:pt idx="11">
                  <c:v>-0.66363409685884611</c:v>
                </c:pt>
                <c:pt idx="12">
                  <c:v>0.633295426647422</c:v>
                </c:pt>
                <c:pt idx="13">
                  <c:v>1.9782685539364024</c:v>
                </c:pt>
                <c:pt idx="14">
                  <c:v>-0.24825525978584853</c:v>
                </c:pt>
                <c:pt idx="15">
                  <c:v>0.48959485738720199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7-43C4-9BCA-E08BFE31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7840"/>
        <c:axId val="613062528"/>
      </c:scatterChart>
      <c:valAx>
        <c:axId val="5655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2528"/>
        <c:crossesAt val="-2"/>
        <c:crossBetween val="midCat"/>
      </c:valAx>
      <c:valAx>
        <c:axId val="613062528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Pinkut 1960-2014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742104111986"/>
                  <c:y val="-0.30909011373578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S'!$D$545:$D$599</c:f>
              <c:numCache>
                <c:formatCode>0</c:formatCode>
                <c:ptCount val="55"/>
                <c:pt idx="0">
                  <c:v>33540.681819999998</c:v>
                </c:pt>
                <c:pt idx="1">
                  <c:v>58587.90885</c:v>
                </c:pt>
                <c:pt idx="2">
                  <c:v>37325.952449999997</c:v>
                </c:pt>
                <c:pt idx="3">
                  <c:v>63954.950980000001</c:v>
                </c:pt>
                <c:pt idx="4">
                  <c:v>119865.9221</c:v>
                </c:pt>
                <c:pt idx="5">
                  <c:v>31037.051469999999</c:v>
                </c:pt>
                <c:pt idx="6">
                  <c:v>21463</c:v>
                </c:pt>
                <c:pt idx="7">
                  <c:v>31742</c:v>
                </c:pt>
                <c:pt idx="8">
                  <c:v>22284</c:v>
                </c:pt>
                <c:pt idx="9">
                  <c:v>43526</c:v>
                </c:pt>
                <c:pt idx="10">
                  <c:v>28978</c:v>
                </c:pt>
                <c:pt idx="11">
                  <c:v>30443</c:v>
                </c:pt>
                <c:pt idx="12">
                  <c:v>73911</c:v>
                </c:pt>
                <c:pt idx="13">
                  <c:v>100183</c:v>
                </c:pt>
                <c:pt idx="14">
                  <c:v>96197</c:v>
                </c:pt>
                <c:pt idx="15">
                  <c:v>97498.636870000002</c:v>
                </c:pt>
                <c:pt idx="16">
                  <c:v>50192</c:v>
                </c:pt>
                <c:pt idx="17">
                  <c:v>89757</c:v>
                </c:pt>
                <c:pt idx="18">
                  <c:v>27964</c:v>
                </c:pt>
                <c:pt idx="19">
                  <c:v>135745</c:v>
                </c:pt>
                <c:pt idx="20">
                  <c:v>57655</c:v>
                </c:pt>
                <c:pt idx="21">
                  <c:v>256141</c:v>
                </c:pt>
                <c:pt idx="22">
                  <c:v>122051.6162</c:v>
                </c:pt>
                <c:pt idx="23">
                  <c:v>112844.6413</c:v>
                </c:pt>
                <c:pt idx="24">
                  <c:v>219484.20790000001</c:v>
                </c:pt>
                <c:pt idx="25">
                  <c:v>216567.61079999999</c:v>
                </c:pt>
                <c:pt idx="26">
                  <c:v>132930.3406</c:v>
                </c:pt>
                <c:pt idx="27">
                  <c:v>302165.97259999998</c:v>
                </c:pt>
                <c:pt idx="28">
                  <c:v>173803.35380000001</c:v>
                </c:pt>
                <c:pt idx="29">
                  <c:v>106907.56969999999</c:v>
                </c:pt>
                <c:pt idx="30">
                  <c:v>127099.656</c:v>
                </c:pt>
                <c:pt idx="31">
                  <c:v>224976.09839999999</c:v>
                </c:pt>
                <c:pt idx="32">
                  <c:v>198087.29250000001</c:v>
                </c:pt>
                <c:pt idx="33">
                  <c:v>251782.56510000001</c:v>
                </c:pt>
                <c:pt idx="34">
                  <c:v>136482.421</c:v>
                </c:pt>
                <c:pt idx="35">
                  <c:v>243069.00700000001</c:v>
                </c:pt>
                <c:pt idx="36">
                  <c:v>210609.32750000001</c:v>
                </c:pt>
                <c:pt idx="37">
                  <c:v>120916.4976</c:v>
                </c:pt>
                <c:pt idx="38">
                  <c:v>62357</c:v>
                </c:pt>
                <c:pt idx="39">
                  <c:v>128989.3909</c:v>
                </c:pt>
                <c:pt idx="40">
                  <c:v>130236.4941</c:v>
                </c:pt>
                <c:pt idx="41">
                  <c:v>99115.742429999998</c:v>
                </c:pt>
                <c:pt idx="42">
                  <c:v>95248.958549999996</c:v>
                </c:pt>
                <c:pt idx="43">
                  <c:v>147068.13260000001</c:v>
                </c:pt>
                <c:pt idx="44">
                  <c:v>102159.9423</c:v>
                </c:pt>
                <c:pt idx="45">
                  <c:v>128931</c:v>
                </c:pt>
                <c:pt idx="46">
                  <c:v>174653.8622</c:v>
                </c:pt>
                <c:pt idx="47">
                  <c:v>170675.1421</c:v>
                </c:pt>
                <c:pt idx="48">
                  <c:v>139316.3535</c:v>
                </c:pt>
                <c:pt idx="49">
                  <c:v>130985.5698</c:v>
                </c:pt>
                <c:pt idx="50">
                  <c:v>119148</c:v>
                </c:pt>
                <c:pt idx="51">
                  <c:v>151767.66219999999</c:v>
                </c:pt>
                <c:pt idx="52">
                  <c:v>110011.9483</c:v>
                </c:pt>
                <c:pt idx="53">
                  <c:v>30151</c:v>
                </c:pt>
                <c:pt idx="54">
                  <c:v>78550.214999999997</c:v>
                </c:pt>
              </c:numCache>
            </c:numRef>
          </c:xVal>
          <c:yVal>
            <c:numRef>
              <c:f>'fits of lnrs to S'!$F$545:$F$599</c:f>
              <c:numCache>
                <c:formatCode>General</c:formatCode>
                <c:ptCount val="55"/>
                <c:pt idx="0">
                  <c:v>1.1129078061467867</c:v>
                </c:pt>
                <c:pt idx="1">
                  <c:v>0.11285575026081518</c:v>
                </c:pt>
                <c:pt idx="2">
                  <c:v>0.67721226258203016</c:v>
                </c:pt>
                <c:pt idx="3">
                  <c:v>0.45791796804817458</c:v>
                </c:pt>
                <c:pt idx="4">
                  <c:v>-1.1286573883268085</c:v>
                </c:pt>
                <c:pt idx="5">
                  <c:v>0.70351180707172567</c:v>
                </c:pt>
                <c:pt idx="6">
                  <c:v>1.1688837568846071</c:v>
                </c:pt>
                <c:pt idx="7">
                  <c:v>1.5353629924532994</c:v>
                </c:pt>
                <c:pt idx="8">
                  <c:v>1.9631735279079954</c:v>
                </c:pt>
                <c:pt idx="9">
                  <c:v>2.0593140237297698</c:v>
                </c:pt>
                <c:pt idx="10">
                  <c:v>1.7498755188387554</c:v>
                </c:pt>
                <c:pt idx="11">
                  <c:v>2.0751400158484739</c:v>
                </c:pt>
                <c:pt idx="12">
                  <c:v>0.86310872291113627</c:v>
                </c:pt>
                <c:pt idx="13">
                  <c:v>0.6483119055362625</c:v>
                </c:pt>
                <c:pt idx="14">
                  <c:v>-0.35897884358742355</c:v>
                </c:pt>
                <c:pt idx="15">
                  <c:v>1.6124914240383144</c:v>
                </c:pt>
                <c:pt idx="16">
                  <c:v>1.1521153790821217</c:v>
                </c:pt>
                <c:pt idx="17">
                  <c:v>2.7775631652401116</c:v>
                </c:pt>
                <c:pt idx="18">
                  <c:v>2.5002106748208743</c:v>
                </c:pt>
                <c:pt idx="19">
                  <c:v>0.95040946866809062</c:v>
                </c:pt>
                <c:pt idx="20">
                  <c:v>3.1258129070653911</c:v>
                </c:pt>
                <c:pt idx="21">
                  <c:v>1.0724233321375698</c:v>
                </c:pt>
                <c:pt idx="22">
                  <c:v>1.6443186781014092</c:v>
                </c:pt>
                <c:pt idx="23">
                  <c:v>1.7614594354709283</c:v>
                </c:pt>
                <c:pt idx="24">
                  <c:v>1.6988307717844904</c:v>
                </c:pt>
                <c:pt idx="25">
                  <c:v>0.75361703845483896</c:v>
                </c:pt>
                <c:pt idx="26">
                  <c:v>1.8504977432815486</c:v>
                </c:pt>
                <c:pt idx="27">
                  <c:v>0.53045553555852243</c:v>
                </c:pt>
                <c:pt idx="28">
                  <c:v>1.8772104502990155</c:v>
                </c:pt>
                <c:pt idx="29">
                  <c:v>1.9729231077070974</c:v>
                </c:pt>
                <c:pt idx="30">
                  <c:v>1.8890580656701894</c:v>
                </c:pt>
                <c:pt idx="31">
                  <c:v>2.0301651759271682</c:v>
                </c:pt>
                <c:pt idx="32">
                  <c:v>2.3483150030917921</c:v>
                </c:pt>
                <c:pt idx="33">
                  <c:v>0.44601420313682349</c:v>
                </c:pt>
                <c:pt idx="34">
                  <c:v>-1.5639506112274146</c:v>
                </c:pt>
                <c:pt idx="35">
                  <c:v>-8.6128692534340051E-2</c:v>
                </c:pt>
                <c:pt idx="36">
                  <c:v>1.5733521350219966</c:v>
                </c:pt>
                <c:pt idx="37">
                  <c:v>5.1142117129405203E-2</c:v>
                </c:pt>
                <c:pt idx="38">
                  <c:v>1.7440862723811636</c:v>
                </c:pt>
                <c:pt idx="39">
                  <c:v>-9.1222566468194627E-2</c:v>
                </c:pt>
                <c:pt idx="40">
                  <c:v>0.50890754932761539</c:v>
                </c:pt>
                <c:pt idx="41">
                  <c:v>0.9149201777745446</c:v>
                </c:pt>
                <c:pt idx="42">
                  <c:v>2.1465048695308395</c:v>
                </c:pt>
                <c:pt idx="43">
                  <c:v>-0.14055786038565893</c:v>
                </c:pt>
                <c:pt idx="44">
                  <c:v>1.6165814107324235</c:v>
                </c:pt>
                <c:pt idx="45">
                  <c:v>-0.10767197630378612</c:v>
                </c:pt>
                <c:pt idx="46">
                  <c:v>0.3527100150237385</c:v>
                </c:pt>
                <c:pt idx="47">
                  <c:v>1.2892183956033141</c:v>
                </c:pt>
                <c:pt idx="48">
                  <c:v>-0.32862362635290993</c:v>
                </c:pt>
                <c:pt idx="49">
                  <c:v>-0.72533944712277576</c:v>
                </c:pt>
                <c:pt idx="50">
                  <c:v>1.1759836942039896</c:v>
                </c:pt>
                <c:pt idx="51">
                  <c:v>0.24739436835341577</c:v>
                </c:pt>
                <c:pt idx="52">
                  <c:v>0.4233118445805274</c:v>
                </c:pt>
                <c:pt idx="53">
                  <c:v>-0.44661966092409522</c:v>
                </c:pt>
                <c:pt idx="54">
                  <c:v>1.4685356839496448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0-4A7E-9791-046D588A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8240"/>
        <c:axId val="624305664"/>
      </c:scatterChart>
      <c:valAx>
        <c:axId val="5656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5664"/>
        <c:crossesAt val="-2"/>
        <c:crossBetween val="midCat"/>
      </c:valAx>
      <c:valAx>
        <c:axId val="62430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Slamgeesh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459667541557306"/>
                  <c:y val="-0.45637540099154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S'!$D$600:$D$613</c:f>
              <c:numCache>
                <c:formatCode>0</c:formatCode>
                <c:ptCount val="14"/>
                <c:pt idx="0">
                  <c:v>949</c:v>
                </c:pt>
                <c:pt idx="1">
                  <c:v>855</c:v>
                </c:pt>
                <c:pt idx="2">
                  <c:v>398</c:v>
                </c:pt>
                <c:pt idx="3">
                  <c:v>430</c:v>
                </c:pt>
                <c:pt idx="4">
                  <c:v>293</c:v>
                </c:pt>
                <c:pt idx="5">
                  <c:v>216</c:v>
                </c:pt>
                <c:pt idx="6">
                  <c:v>331</c:v>
                </c:pt>
                <c:pt idx="7">
                  <c:v>366</c:v>
                </c:pt>
                <c:pt idx="8">
                  <c:v>150</c:v>
                </c:pt>
                <c:pt idx="9">
                  <c:v>161</c:v>
                </c:pt>
                <c:pt idx="10">
                  <c:v>740</c:v>
                </c:pt>
                <c:pt idx="11">
                  <c:v>687</c:v>
                </c:pt>
                <c:pt idx="12">
                  <c:v>940</c:v>
                </c:pt>
                <c:pt idx="13">
                  <c:v>93</c:v>
                </c:pt>
              </c:numCache>
            </c:numRef>
          </c:xVal>
          <c:yVal>
            <c:numRef>
              <c:f>'fits of lnrs to S'!$F$600:$F$613</c:f>
              <c:numCache>
                <c:formatCode>General</c:formatCode>
                <c:ptCount val="14"/>
                <c:pt idx="0">
                  <c:v>-0.77047775537471763</c:v>
                </c:pt>
                <c:pt idx="1">
                  <c:v>-0.87044086699211909</c:v>
                </c:pt>
                <c:pt idx="2">
                  <c:v>0.3733629290351641</c:v>
                </c:pt>
                <c:pt idx="3">
                  <c:v>0.38342452796583121</c:v>
                </c:pt>
                <c:pt idx="4">
                  <c:v>-0.14039763358195878</c:v>
                </c:pt>
                <c:pt idx="5">
                  <c:v>0.50897460129153382</c:v>
                </c:pt>
                <c:pt idx="6">
                  <c:v>1.1084292996358032</c:v>
                </c:pt>
                <c:pt idx="7">
                  <c:v>1.1380649487881855</c:v>
                </c:pt>
                <c:pt idx="8">
                  <c:v>2.0197332063811229</c:v>
                </c:pt>
                <c:pt idx="9">
                  <c:v>0.26272927104085481</c:v>
                </c:pt>
                <c:pt idx="10">
                  <c:v>0.11811469313244255</c:v>
                </c:pt>
                <c:pt idx="11">
                  <c:v>0.81716062217215757</c:v>
                </c:pt>
                <c:pt idx="12">
                  <c:v>-0.6932745576082272</c:v>
                </c:pt>
                <c:pt idx="13">
                  <c:v>1.6079431441685292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B-4A39-9B75-6704D18F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8032"/>
        <c:axId val="300420032"/>
      </c:scatterChart>
      <c:valAx>
        <c:axId val="57683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0032"/>
        <c:crossesAt val="-1"/>
        <c:crossBetween val="midCat"/>
      </c:valAx>
      <c:valAx>
        <c:axId val="300420032"/>
        <c:scaling>
          <c:orientation val="minMax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Sustut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891185476815399"/>
                  <c:y val="-0.50625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S'!$D$614:$D$639</c:f>
              <c:numCache>
                <c:formatCode>0</c:formatCode>
                <c:ptCount val="26"/>
                <c:pt idx="0">
                  <c:v>100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400</c:v>
                </c:pt>
                <c:pt idx="5">
                  <c:v>2100</c:v>
                </c:pt>
                <c:pt idx="6">
                  <c:v>50</c:v>
                </c:pt>
                <c:pt idx="7">
                  <c:v>100</c:v>
                </c:pt>
                <c:pt idx="8">
                  <c:v>1100</c:v>
                </c:pt>
                <c:pt idx="9">
                  <c:v>1800</c:v>
                </c:pt>
                <c:pt idx="10">
                  <c:v>3300</c:v>
                </c:pt>
                <c:pt idx="11">
                  <c:v>75</c:v>
                </c:pt>
                <c:pt idx="12">
                  <c:v>550</c:v>
                </c:pt>
                <c:pt idx="13">
                  <c:v>1256.9999998000001</c:v>
                </c:pt>
                <c:pt idx="14">
                  <c:v>988</c:v>
                </c:pt>
                <c:pt idx="15">
                  <c:v>4991.9999995999997</c:v>
                </c:pt>
                <c:pt idx="16">
                  <c:v>1604.0000001000001</c:v>
                </c:pt>
                <c:pt idx="17">
                  <c:v>1175</c:v>
                </c:pt>
                <c:pt idx="18">
                  <c:v>808</c:v>
                </c:pt>
                <c:pt idx="19">
                  <c:v>2468.9999997999998</c:v>
                </c:pt>
                <c:pt idx="20">
                  <c:v>211.99999998999999</c:v>
                </c:pt>
                <c:pt idx="21">
                  <c:v>540</c:v>
                </c:pt>
                <c:pt idx="22">
                  <c:v>425.99999997999998</c:v>
                </c:pt>
                <c:pt idx="23">
                  <c:v>1884</c:v>
                </c:pt>
                <c:pt idx="24">
                  <c:v>1309.00000013</c:v>
                </c:pt>
                <c:pt idx="25">
                  <c:v>1365.9999995999999</c:v>
                </c:pt>
              </c:numCache>
            </c:numRef>
          </c:xVal>
          <c:yVal>
            <c:numRef>
              <c:f>'fits of lnrs to S'!$F$614:$F$639</c:f>
              <c:numCache>
                <c:formatCode>General</c:formatCode>
                <c:ptCount val="26"/>
                <c:pt idx="0">
                  <c:v>3.2833670651272366</c:v>
                </c:pt>
                <c:pt idx="1">
                  <c:v>0.49347048418241124</c:v>
                </c:pt>
                <c:pt idx="2">
                  <c:v>-6.0138936880497325E-2</c:v>
                </c:pt>
                <c:pt idx="3">
                  <c:v>1.4514067298288433</c:v>
                </c:pt>
                <c:pt idx="4">
                  <c:v>2.1083720439276137</c:v>
                </c:pt>
                <c:pt idx="5">
                  <c:v>0.64488582375817838</c:v>
                </c:pt>
                <c:pt idx="6">
                  <c:v>3.6238409152668924</c:v>
                </c:pt>
                <c:pt idx="7">
                  <c:v>3.3032145429290387</c:v>
                </c:pt>
                <c:pt idx="8">
                  <c:v>1.6770930565925719</c:v>
                </c:pt>
                <c:pt idx="9">
                  <c:v>-7.8374738291089319E-2</c:v>
                </c:pt>
                <c:pt idx="10">
                  <c:v>-3.963562104084938</c:v>
                </c:pt>
                <c:pt idx="11">
                  <c:v>1.7323490250375631</c:v>
                </c:pt>
                <c:pt idx="12">
                  <c:v>2.7606561397876956</c:v>
                </c:pt>
                <c:pt idx="13">
                  <c:v>0.93099617097808085</c:v>
                </c:pt>
                <c:pt idx="14">
                  <c:v>1.3449000111169636</c:v>
                </c:pt>
                <c:pt idx="15">
                  <c:v>-1.0503925605099167</c:v>
                </c:pt>
                <c:pt idx="16">
                  <c:v>-4.3971678155489066E-2</c:v>
                </c:pt>
                <c:pt idx="17">
                  <c:v>0.36753376925372216</c:v>
                </c:pt>
                <c:pt idx="18">
                  <c:v>1.3169293561868141</c:v>
                </c:pt>
                <c:pt idx="19">
                  <c:v>9.907350173237095E-2</c:v>
                </c:pt>
                <c:pt idx="20">
                  <c:v>2.4097546388387592</c:v>
                </c:pt>
                <c:pt idx="21">
                  <c:v>1.2607795098036727</c:v>
                </c:pt>
                <c:pt idx="22">
                  <c:v>1.7293056995009142</c:v>
                </c:pt>
                <c:pt idx="23">
                  <c:v>0.4058209623344885</c:v>
                </c:pt>
                <c:pt idx="24">
                  <c:v>0.98114792513746141</c:v>
                </c:pt>
                <c:pt idx="25">
                  <c:v>0.84656445671960434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3-4206-BF74-E9E3F39B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48880"/>
        <c:axId val="714365328"/>
      </c:scatterChart>
      <c:valAx>
        <c:axId val="7275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328"/>
        <c:crossesAt val="-4"/>
        <c:crossBetween val="midCat"/>
      </c:valAx>
      <c:valAx>
        <c:axId val="714365328"/>
        <c:scaling>
          <c:orientation val="minMax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Swan/Stephens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255249343832022"/>
                  <c:y val="-0.43200131233595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S'!$D$640:$D$684</c:f>
              <c:numCache>
                <c:formatCode>0</c:formatCode>
                <c:ptCount val="45"/>
                <c:pt idx="0">
                  <c:v>15021.180227000001</c:v>
                </c:pt>
                <c:pt idx="1">
                  <c:v>1671.3557780000001</c:v>
                </c:pt>
                <c:pt idx="2">
                  <c:v>10319.65878</c:v>
                </c:pt>
                <c:pt idx="3">
                  <c:v>22242.700156999999</c:v>
                </c:pt>
                <c:pt idx="4">
                  <c:v>11121.350076999999</c:v>
                </c:pt>
                <c:pt idx="5">
                  <c:v>22242.700156999999</c:v>
                </c:pt>
                <c:pt idx="6">
                  <c:v>35956.929743000001</c:v>
                </c:pt>
                <c:pt idx="7">
                  <c:v>7799.6602999999996</c:v>
                </c:pt>
                <c:pt idx="8">
                  <c:v>26699.6489</c:v>
                </c:pt>
                <c:pt idx="9">
                  <c:v>12839.65726</c:v>
                </c:pt>
                <c:pt idx="10">
                  <c:v>26699.6489</c:v>
                </c:pt>
                <c:pt idx="11">
                  <c:v>26699.6489</c:v>
                </c:pt>
                <c:pt idx="12">
                  <c:v>17249.654599000001</c:v>
                </c:pt>
                <c:pt idx="13">
                  <c:v>17249.654599000001</c:v>
                </c:pt>
                <c:pt idx="14">
                  <c:v>17249.654599000001</c:v>
                </c:pt>
                <c:pt idx="15">
                  <c:v>1206.3895585</c:v>
                </c:pt>
                <c:pt idx="16">
                  <c:v>12839.65726</c:v>
                </c:pt>
                <c:pt idx="17">
                  <c:v>16135.417412999999</c:v>
                </c:pt>
                <c:pt idx="18">
                  <c:v>31885.407913999999</c:v>
                </c:pt>
                <c:pt idx="19">
                  <c:v>36342.356659999998</c:v>
                </c:pt>
                <c:pt idx="20">
                  <c:v>39299.641300000003</c:v>
                </c:pt>
                <c:pt idx="21">
                  <c:v>39976.592320000003</c:v>
                </c:pt>
                <c:pt idx="22">
                  <c:v>39299.641300000003</c:v>
                </c:pt>
                <c:pt idx="23">
                  <c:v>71913.859475000005</c:v>
                </c:pt>
                <c:pt idx="24">
                  <c:v>82285.377504000004</c:v>
                </c:pt>
                <c:pt idx="25">
                  <c:v>32999.645100000002</c:v>
                </c:pt>
                <c:pt idx="26">
                  <c:v>39299.641300000003</c:v>
                </c:pt>
                <c:pt idx="27">
                  <c:v>53013.870884999997</c:v>
                </c:pt>
                <c:pt idx="28">
                  <c:v>76370.808220000006</c:v>
                </c:pt>
                <c:pt idx="29">
                  <c:v>2674.1692459999999</c:v>
                </c:pt>
                <c:pt idx="30">
                  <c:v>27871.088090000001</c:v>
                </c:pt>
                <c:pt idx="31">
                  <c:v>25824.991725</c:v>
                </c:pt>
                <c:pt idx="32">
                  <c:v>10828.442288</c:v>
                </c:pt>
                <c:pt idx="33">
                  <c:v>20242.065685000001</c:v>
                </c:pt>
                <c:pt idx="34">
                  <c:v>19596.656218</c:v>
                </c:pt>
                <c:pt idx="35">
                  <c:v>10820.962884</c:v>
                </c:pt>
                <c:pt idx="36">
                  <c:v>25972.175017000001</c:v>
                </c:pt>
                <c:pt idx="37">
                  <c:v>9665.0211479999998</c:v>
                </c:pt>
                <c:pt idx="38">
                  <c:v>19059.085305000001</c:v>
                </c:pt>
                <c:pt idx="39">
                  <c:v>21435.635983</c:v>
                </c:pt>
                <c:pt idx="40">
                  <c:v>4824.5504864000004</c:v>
                </c:pt>
                <c:pt idx="41">
                  <c:v>9317.0650569999998</c:v>
                </c:pt>
                <c:pt idx="42">
                  <c:v>12856.957263</c:v>
                </c:pt>
                <c:pt idx="43">
                  <c:v>3788.4064309999999</c:v>
                </c:pt>
                <c:pt idx="44">
                  <c:v>4922.213041</c:v>
                </c:pt>
              </c:numCache>
            </c:numRef>
          </c:xVal>
          <c:yVal>
            <c:numRef>
              <c:f>'fits of lnrs to S'!$F$640:$F$684</c:f>
              <c:numCache>
                <c:formatCode>General</c:formatCode>
                <c:ptCount val="45"/>
                <c:pt idx="0">
                  <c:v>0.17478320813050113</c:v>
                </c:pt>
                <c:pt idx="1">
                  <c:v>3.1061549259345997</c:v>
                </c:pt>
                <c:pt idx="2">
                  <c:v>0.58815238050182794</c:v>
                </c:pt>
                <c:pt idx="3">
                  <c:v>0.54476852289886246</c:v>
                </c:pt>
                <c:pt idx="4">
                  <c:v>0.6655419169360417</c:v>
                </c:pt>
                <c:pt idx="5">
                  <c:v>0.60864854131474111</c:v>
                </c:pt>
                <c:pt idx="6">
                  <c:v>0.19315401509442903</c:v>
                </c:pt>
                <c:pt idx="7">
                  <c:v>1.4021773602530352</c:v>
                </c:pt>
                <c:pt idx="8">
                  <c:v>0.19485005032075961</c:v>
                </c:pt>
                <c:pt idx="9">
                  <c:v>0.66802125566887227</c:v>
                </c:pt>
                <c:pt idx="10">
                  <c:v>-1.8921574032744324</c:v>
                </c:pt>
                <c:pt idx="11">
                  <c:v>-0.30578626674858</c:v>
                </c:pt>
                <c:pt idx="12">
                  <c:v>-1.8755600620453026</c:v>
                </c:pt>
                <c:pt idx="13">
                  <c:v>0.83585229685281648</c:v>
                </c:pt>
                <c:pt idx="14">
                  <c:v>0.51575344948768032</c:v>
                </c:pt>
                <c:pt idx="15">
                  <c:v>3.7366022478001404</c:v>
                </c:pt>
                <c:pt idx="16">
                  <c:v>1.6182340964375177</c:v>
                </c:pt>
                <c:pt idx="17">
                  <c:v>1.4579171204178145</c:v>
                </c:pt>
                <c:pt idx="18">
                  <c:v>0.70068505867194786</c:v>
                </c:pt>
                <c:pt idx="19">
                  <c:v>0.91372061631122004</c:v>
                </c:pt>
                <c:pt idx="20">
                  <c:v>0.50311716256242911</c:v>
                </c:pt>
                <c:pt idx="21">
                  <c:v>0.45842982850320513</c:v>
                </c:pt>
                <c:pt idx="22">
                  <c:v>0.81658376243529762</c:v>
                </c:pt>
                <c:pt idx="23">
                  <c:v>0.68628733498250316</c:v>
                </c:pt>
                <c:pt idx="24">
                  <c:v>0.4359519104768651</c:v>
                </c:pt>
                <c:pt idx="25">
                  <c:v>-0.27187055300140084</c:v>
                </c:pt>
                <c:pt idx="26">
                  <c:v>0.33586346407544432</c:v>
                </c:pt>
                <c:pt idx="27">
                  <c:v>0.23505481113582383</c:v>
                </c:pt>
                <c:pt idx="28">
                  <c:v>-1.7537830132851728</c:v>
                </c:pt>
                <c:pt idx="29">
                  <c:v>2.0079744138891313</c:v>
                </c:pt>
                <c:pt idx="30">
                  <c:v>-5.9562503130378502E-2</c:v>
                </c:pt>
                <c:pt idx="31">
                  <c:v>0.43780893096072604</c:v>
                </c:pt>
                <c:pt idx="32">
                  <c:v>0.34928493021806067</c:v>
                </c:pt>
                <c:pt idx="33">
                  <c:v>8.7692031390365244E-2</c:v>
                </c:pt>
                <c:pt idx="34">
                  <c:v>0.20497981746346916</c:v>
                </c:pt>
                <c:pt idx="35">
                  <c:v>-0.38280664225659722</c:v>
                </c:pt>
                <c:pt idx="36">
                  <c:v>-0.83810177525043661</c:v>
                </c:pt>
                <c:pt idx="37">
                  <c:v>0.49628376235535809</c:v>
                </c:pt>
                <c:pt idx="38">
                  <c:v>-1.2586907235473166</c:v>
                </c:pt>
                <c:pt idx="39">
                  <c:v>-1.2995280552152515</c:v>
                </c:pt>
                <c:pt idx="40">
                  <c:v>1.739297996465017</c:v>
                </c:pt>
                <c:pt idx="41">
                  <c:v>0.81084709626601958</c:v>
                </c:pt>
                <c:pt idx="42">
                  <c:v>-0.31815790297405472</c:v>
                </c:pt>
                <c:pt idx="43">
                  <c:v>0.32124856470604168</c:v>
                </c:pt>
                <c:pt idx="44">
                  <c:v>0.98883132567011744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D-41A6-9D6F-07E98CED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45360"/>
        <c:axId val="300427104"/>
      </c:scatterChart>
      <c:valAx>
        <c:axId val="6909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7104"/>
        <c:crossesAt val="-2"/>
        <c:crossBetween val="midCat"/>
      </c:valAx>
      <c:valAx>
        <c:axId val="300427104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</a:t>
            </a:r>
            <a:r>
              <a:rPr lang="en-US" baseline="0"/>
              <a:t> 1960-1972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9965004374453"/>
                  <c:y val="-0.5249558909303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S'!$D$545:$D$557</c:f>
              <c:numCache>
                <c:formatCode>0</c:formatCode>
                <c:ptCount val="13"/>
                <c:pt idx="0">
                  <c:v>33540.681819999998</c:v>
                </c:pt>
                <c:pt idx="1">
                  <c:v>58587.90885</c:v>
                </c:pt>
                <c:pt idx="2">
                  <c:v>37325.952449999997</c:v>
                </c:pt>
                <c:pt idx="3">
                  <c:v>63954.950980000001</c:v>
                </c:pt>
                <c:pt idx="4">
                  <c:v>119865.9221</c:v>
                </c:pt>
                <c:pt idx="5">
                  <c:v>31037.051469999999</c:v>
                </c:pt>
                <c:pt idx="6">
                  <c:v>21463</c:v>
                </c:pt>
                <c:pt idx="7">
                  <c:v>31742</c:v>
                </c:pt>
                <c:pt idx="8">
                  <c:v>22284</c:v>
                </c:pt>
                <c:pt idx="9">
                  <c:v>43526</c:v>
                </c:pt>
                <c:pt idx="10">
                  <c:v>28978</c:v>
                </c:pt>
                <c:pt idx="11">
                  <c:v>30443</c:v>
                </c:pt>
                <c:pt idx="12">
                  <c:v>73911</c:v>
                </c:pt>
              </c:numCache>
            </c:numRef>
          </c:xVal>
          <c:yVal>
            <c:numRef>
              <c:f>'fits of lnrs to S'!$F$545:$F$557</c:f>
              <c:numCache>
                <c:formatCode>General</c:formatCode>
                <c:ptCount val="13"/>
                <c:pt idx="0">
                  <c:v>1.1129078061467867</c:v>
                </c:pt>
                <c:pt idx="1">
                  <c:v>0.11285575026081518</c:v>
                </c:pt>
                <c:pt idx="2">
                  <c:v>0.67721226258203016</c:v>
                </c:pt>
                <c:pt idx="3">
                  <c:v>0.45791796804817458</c:v>
                </c:pt>
                <c:pt idx="4">
                  <c:v>-1.1286573883268085</c:v>
                </c:pt>
                <c:pt idx="5">
                  <c:v>0.70351180707172567</c:v>
                </c:pt>
                <c:pt idx="6">
                  <c:v>1.1688837568846071</c:v>
                </c:pt>
                <c:pt idx="7">
                  <c:v>1.5353629924532994</c:v>
                </c:pt>
                <c:pt idx="8">
                  <c:v>1.9631735279079954</c:v>
                </c:pt>
                <c:pt idx="9">
                  <c:v>2.0593140237297698</c:v>
                </c:pt>
                <c:pt idx="10">
                  <c:v>1.7498755188387554</c:v>
                </c:pt>
                <c:pt idx="11">
                  <c:v>2.0751400158484739</c:v>
                </c:pt>
                <c:pt idx="12">
                  <c:v>0.86310872291113627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8-4486-AAA5-B30C4F62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31760"/>
        <c:axId val="1484248480"/>
      </c:scatterChart>
      <c:valAx>
        <c:axId val="14839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48480"/>
        <c:crossesAt val="-1.5"/>
        <c:crossBetween val="midCat"/>
      </c:valAx>
      <c:valAx>
        <c:axId val="148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</a:t>
            </a:r>
            <a:r>
              <a:rPr lang="en-US" baseline="0"/>
              <a:t> 1973-2014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353215223097115"/>
                  <c:y val="-0.38857648002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S'!$D$558:$D$599</c:f>
              <c:numCache>
                <c:formatCode>0</c:formatCode>
                <c:ptCount val="42"/>
                <c:pt idx="0">
                  <c:v>100183</c:v>
                </c:pt>
                <c:pt idx="1">
                  <c:v>96197</c:v>
                </c:pt>
                <c:pt idx="2">
                  <c:v>97498.636870000002</c:v>
                </c:pt>
                <c:pt idx="3">
                  <c:v>50192</c:v>
                </c:pt>
                <c:pt idx="4">
                  <c:v>89757</c:v>
                </c:pt>
                <c:pt idx="5">
                  <c:v>27964</c:v>
                </c:pt>
                <c:pt idx="6">
                  <c:v>135745</c:v>
                </c:pt>
                <c:pt idx="7">
                  <c:v>57655</c:v>
                </c:pt>
                <c:pt idx="8">
                  <c:v>256141</c:v>
                </c:pt>
                <c:pt idx="9">
                  <c:v>122051.6162</c:v>
                </c:pt>
                <c:pt idx="10">
                  <c:v>112844.6413</c:v>
                </c:pt>
                <c:pt idx="11">
                  <c:v>219484.20790000001</c:v>
                </c:pt>
                <c:pt idx="12">
                  <c:v>216567.61079999999</c:v>
                </c:pt>
                <c:pt idx="13">
                  <c:v>132930.3406</c:v>
                </c:pt>
                <c:pt idx="14">
                  <c:v>302165.97259999998</c:v>
                </c:pt>
                <c:pt idx="15">
                  <c:v>173803.35380000001</c:v>
                </c:pt>
                <c:pt idx="16">
                  <c:v>106907.56969999999</c:v>
                </c:pt>
                <c:pt idx="17">
                  <c:v>127099.656</c:v>
                </c:pt>
                <c:pt idx="18">
                  <c:v>224976.09839999999</c:v>
                </c:pt>
                <c:pt idx="19">
                  <c:v>198087.29250000001</c:v>
                </c:pt>
                <c:pt idx="20">
                  <c:v>251782.56510000001</c:v>
                </c:pt>
                <c:pt idx="21">
                  <c:v>136482.421</c:v>
                </c:pt>
                <c:pt idx="22">
                  <c:v>243069.00700000001</c:v>
                </c:pt>
                <c:pt idx="23">
                  <c:v>210609.32750000001</c:v>
                </c:pt>
                <c:pt idx="24">
                  <c:v>120916.4976</c:v>
                </c:pt>
                <c:pt idx="25">
                  <c:v>62357</c:v>
                </c:pt>
                <c:pt idx="26">
                  <c:v>128989.3909</c:v>
                </c:pt>
                <c:pt idx="27">
                  <c:v>130236.4941</c:v>
                </c:pt>
                <c:pt idx="28">
                  <c:v>99115.742429999998</c:v>
                </c:pt>
                <c:pt idx="29">
                  <c:v>95248.958549999996</c:v>
                </c:pt>
                <c:pt idx="30">
                  <c:v>147068.13260000001</c:v>
                </c:pt>
                <c:pt idx="31">
                  <c:v>102159.9423</c:v>
                </c:pt>
                <c:pt idx="32">
                  <c:v>128931</c:v>
                </c:pt>
                <c:pt idx="33">
                  <c:v>174653.8622</c:v>
                </c:pt>
                <c:pt idx="34">
                  <c:v>170675.1421</c:v>
                </c:pt>
                <c:pt idx="35">
                  <c:v>139316.3535</c:v>
                </c:pt>
                <c:pt idx="36">
                  <c:v>130985.5698</c:v>
                </c:pt>
                <c:pt idx="37">
                  <c:v>119148</c:v>
                </c:pt>
                <c:pt idx="38">
                  <c:v>151767.66219999999</c:v>
                </c:pt>
                <c:pt idx="39">
                  <c:v>110011.9483</c:v>
                </c:pt>
                <c:pt idx="40">
                  <c:v>30151</c:v>
                </c:pt>
                <c:pt idx="41">
                  <c:v>78550.214999999997</c:v>
                </c:pt>
              </c:numCache>
            </c:numRef>
          </c:xVal>
          <c:yVal>
            <c:numRef>
              <c:f>'fits of lnrs to S'!$F$558:$F$599</c:f>
              <c:numCache>
                <c:formatCode>General</c:formatCode>
                <c:ptCount val="42"/>
                <c:pt idx="0">
                  <c:v>0.6483119055362625</c:v>
                </c:pt>
                <c:pt idx="1">
                  <c:v>-0.35897884358742355</c:v>
                </c:pt>
                <c:pt idx="2">
                  <c:v>1.6124914240383144</c:v>
                </c:pt>
                <c:pt idx="3">
                  <c:v>1.1521153790821217</c:v>
                </c:pt>
                <c:pt idx="4">
                  <c:v>2.7775631652401116</c:v>
                </c:pt>
                <c:pt idx="5">
                  <c:v>2.5002106748208743</c:v>
                </c:pt>
                <c:pt idx="6">
                  <c:v>0.95040946866809062</c:v>
                </c:pt>
                <c:pt idx="7">
                  <c:v>3.1258129070653911</c:v>
                </c:pt>
                <c:pt idx="8">
                  <c:v>1.0724233321375698</c:v>
                </c:pt>
                <c:pt idx="9">
                  <c:v>1.6443186781014092</c:v>
                </c:pt>
                <c:pt idx="10">
                  <c:v>1.7614594354709283</c:v>
                </c:pt>
                <c:pt idx="11">
                  <c:v>1.6988307717844904</c:v>
                </c:pt>
                <c:pt idx="12">
                  <c:v>0.75361703845483896</c:v>
                </c:pt>
                <c:pt idx="13">
                  <c:v>1.8504977432815486</c:v>
                </c:pt>
                <c:pt idx="14">
                  <c:v>0.53045553555852243</c:v>
                </c:pt>
                <c:pt idx="15">
                  <c:v>1.8772104502990155</c:v>
                </c:pt>
                <c:pt idx="16">
                  <c:v>1.9729231077070974</c:v>
                </c:pt>
                <c:pt idx="17">
                  <c:v>1.8890580656701894</c:v>
                </c:pt>
                <c:pt idx="18">
                  <c:v>2.0301651759271682</c:v>
                </c:pt>
                <c:pt idx="19">
                  <c:v>2.3483150030917921</c:v>
                </c:pt>
                <c:pt idx="20">
                  <c:v>0.44601420313682349</c:v>
                </c:pt>
                <c:pt idx="21">
                  <c:v>-1.5639506112274146</c:v>
                </c:pt>
                <c:pt idx="22">
                  <c:v>-8.6128692534340051E-2</c:v>
                </c:pt>
                <c:pt idx="23">
                  <c:v>1.5733521350219966</c:v>
                </c:pt>
                <c:pt idx="24">
                  <c:v>5.1142117129405203E-2</c:v>
                </c:pt>
                <c:pt idx="25">
                  <c:v>1.7440862723811636</c:v>
                </c:pt>
                <c:pt idx="26">
                  <c:v>-9.1222566468194627E-2</c:v>
                </c:pt>
                <c:pt idx="27">
                  <c:v>0.50890754932761539</c:v>
                </c:pt>
                <c:pt idx="28">
                  <c:v>0.9149201777745446</c:v>
                </c:pt>
                <c:pt idx="29">
                  <c:v>2.1465048695308395</c:v>
                </c:pt>
                <c:pt idx="30">
                  <c:v>-0.14055786038565893</c:v>
                </c:pt>
                <c:pt idx="31">
                  <c:v>1.6165814107324235</c:v>
                </c:pt>
                <c:pt idx="32">
                  <c:v>-0.10767197630378612</c:v>
                </c:pt>
                <c:pt idx="33">
                  <c:v>0.3527100150237385</c:v>
                </c:pt>
                <c:pt idx="34">
                  <c:v>1.2892183956033141</c:v>
                </c:pt>
                <c:pt idx="35">
                  <c:v>-0.32862362635290993</c:v>
                </c:pt>
                <c:pt idx="36">
                  <c:v>-0.72533944712277576</c:v>
                </c:pt>
                <c:pt idx="37">
                  <c:v>1.1759836942039896</c:v>
                </c:pt>
                <c:pt idx="38">
                  <c:v>0.24739436835341577</c:v>
                </c:pt>
                <c:pt idx="39">
                  <c:v>0.4233118445805274</c:v>
                </c:pt>
                <c:pt idx="40">
                  <c:v>-0.44661966092409522</c:v>
                </c:pt>
                <c:pt idx="41">
                  <c:v>1.4685356839496448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676-AA1C-BC7F550F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61728"/>
        <c:axId val="1316119056"/>
      </c:scatterChart>
      <c:valAx>
        <c:axId val="151976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9056"/>
        <c:crossesAt val="-2"/>
        <c:crossBetween val="midCat"/>
      </c:valAx>
      <c:valAx>
        <c:axId val="13161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 lnRS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58398950131234"/>
                  <c:y val="-0.34505322251385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S'!$B$558:$B$599</c:f>
              <c:numCache>
                <c:formatCode>General</c:formatCod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numCache>
            </c:numRef>
          </c:xVal>
          <c:yVal>
            <c:numRef>
              <c:f>'fits of lnrs to S'!$F$558:$F$599</c:f>
              <c:numCache>
                <c:formatCode>General</c:formatCode>
                <c:ptCount val="42"/>
                <c:pt idx="0">
                  <c:v>0.6483119055362625</c:v>
                </c:pt>
                <c:pt idx="1">
                  <c:v>-0.35897884358742355</c:v>
                </c:pt>
                <c:pt idx="2">
                  <c:v>1.6124914240383144</c:v>
                </c:pt>
                <c:pt idx="3">
                  <c:v>1.1521153790821217</c:v>
                </c:pt>
                <c:pt idx="4">
                  <c:v>2.7775631652401116</c:v>
                </c:pt>
                <c:pt idx="5">
                  <c:v>2.5002106748208743</c:v>
                </c:pt>
                <c:pt idx="6">
                  <c:v>0.95040946866809062</c:v>
                </c:pt>
                <c:pt idx="7">
                  <c:v>3.1258129070653911</c:v>
                </c:pt>
                <c:pt idx="8">
                  <c:v>1.0724233321375698</c:v>
                </c:pt>
                <c:pt idx="9">
                  <c:v>1.6443186781014092</c:v>
                </c:pt>
                <c:pt idx="10">
                  <c:v>1.7614594354709283</c:v>
                </c:pt>
                <c:pt idx="11">
                  <c:v>1.6988307717844904</c:v>
                </c:pt>
                <c:pt idx="12">
                  <c:v>0.75361703845483896</c:v>
                </c:pt>
                <c:pt idx="13">
                  <c:v>1.8504977432815486</c:v>
                </c:pt>
                <c:pt idx="14">
                  <c:v>0.53045553555852243</c:v>
                </c:pt>
                <c:pt idx="15">
                  <c:v>1.8772104502990155</c:v>
                </c:pt>
                <c:pt idx="16">
                  <c:v>1.9729231077070974</c:v>
                </c:pt>
                <c:pt idx="17">
                  <c:v>1.8890580656701894</c:v>
                </c:pt>
                <c:pt idx="18">
                  <c:v>2.0301651759271682</c:v>
                </c:pt>
                <c:pt idx="19">
                  <c:v>2.3483150030917921</c:v>
                </c:pt>
                <c:pt idx="20">
                  <c:v>0.44601420313682349</c:v>
                </c:pt>
                <c:pt idx="21">
                  <c:v>-1.5639506112274146</c:v>
                </c:pt>
                <c:pt idx="22">
                  <c:v>-8.6128692534340051E-2</c:v>
                </c:pt>
                <c:pt idx="23">
                  <c:v>1.5733521350219966</c:v>
                </c:pt>
                <c:pt idx="24">
                  <c:v>5.1142117129405203E-2</c:v>
                </c:pt>
                <c:pt idx="25">
                  <c:v>1.7440862723811636</c:v>
                </c:pt>
                <c:pt idx="26">
                  <c:v>-9.1222566468194627E-2</c:v>
                </c:pt>
                <c:pt idx="27">
                  <c:v>0.50890754932761539</c:v>
                </c:pt>
                <c:pt idx="28">
                  <c:v>0.9149201777745446</c:v>
                </c:pt>
                <c:pt idx="29">
                  <c:v>2.1465048695308395</c:v>
                </c:pt>
                <c:pt idx="30">
                  <c:v>-0.14055786038565893</c:v>
                </c:pt>
                <c:pt idx="31">
                  <c:v>1.6165814107324235</c:v>
                </c:pt>
                <c:pt idx="32">
                  <c:v>-0.10767197630378612</c:v>
                </c:pt>
                <c:pt idx="33">
                  <c:v>0.3527100150237385</c:v>
                </c:pt>
                <c:pt idx="34">
                  <c:v>1.2892183956033141</c:v>
                </c:pt>
                <c:pt idx="35">
                  <c:v>-0.32862362635290993</c:v>
                </c:pt>
                <c:pt idx="36">
                  <c:v>-0.72533944712277576</c:v>
                </c:pt>
                <c:pt idx="37">
                  <c:v>1.1759836942039896</c:v>
                </c:pt>
                <c:pt idx="38">
                  <c:v>0.24739436835341577</c:v>
                </c:pt>
                <c:pt idx="39">
                  <c:v>0.4233118445805274</c:v>
                </c:pt>
                <c:pt idx="40">
                  <c:v>-0.44661966092409522</c:v>
                </c:pt>
                <c:pt idx="41">
                  <c:v>1.4685356839496448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4-43D6-B3CB-F6F03DB9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77152"/>
        <c:axId val="1515333456"/>
      </c:scatterChart>
      <c:valAx>
        <c:axId val="1486477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33456"/>
        <c:crossesAt val="-2"/>
        <c:crossBetween val="midCat"/>
      </c:valAx>
      <c:valAx>
        <c:axId val="1515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Alilstair lnRS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'fits of lnrs to S'!$F$1</c:f>
              <c:strCache>
                <c:ptCount val="1"/>
                <c:pt idx="0">
                  <c:v>lnRS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'fits of lnrs to S'!$B$2:$B$55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'fits of lnrs to S'!$F$2:$F$55</c:f>
              <c:numCache>
                <c:formatCode>General</c:formatCode>
                <c:ptCount val="54"/>
                <c:pt idx="0">
                  <c:v>1.2070838354461193</c:v>
                </c:pt>
                <c:pt idx="1">
                  <c:v>0.23159178265596461</c:v>
                </c:pt>
                <c:pt idx="2">
                  <c:v>0.79906815521335695</c:v>
                </c:pt>
                <c:pt idx="3">
                  <c:v>0.55059454850617662</c:v>
                </c:pt>
                <c:pt idx="4">
                  <c:v>0.86321667266810576</c:v>
                </c:pt>
                <c:pt idx="5">
                  <c:v>-1.0951619647807345</c:v>
                </c:pt>
                <c:pt idx="6">
                  <c:v>-0.85771631305086515</c:v>
                </c:pt>
                <c:pt idx="7">
                  <c:v>-0.72376956310500862</c:v>
                </c:pt>
                <c:pt idx="8">
                  <c:v>-1.1030917687966597</c:v>
                </c:pt>
                <c:pt idx="9">
                  <c:v>-0.31817548283573477</c:v>
                </c:pt>
                <c:pt idx="10">
                  <c:v>8.1742262853188696E-2</c:v>
                </c:pt>
                <c:pt idx="11">
                  <c:v>1.8081897733838117</c:v>
                </c:pt>
                <c:pt idx="12">
                  <c:v>1.0942691578699406</c:v>
                </c:pt>
                <c:pt idx="13">
                  <c:v>1.2386545805651465</c:v>
                </c:pt>
                <c:pt idx="14">
                  <c:v>2.3122351965282673</c:v>
                </c:pt>
                <c:pt idx="15">
                  <c:v>3.1447730457191345</c:v>
                </c:pt>
                <c:pt idx="16">
                  <c:v>0.50523447552183931</c:v>
                </c:pt>
                <c:pt idx="17">
                  <c:v>0.17109614812462351</c:v>
                </c:pt>
                <c:pt idx="18">
                  <c:v>-0.16575400257515804</c:v>
                </c:pt>
                <c:pt idx="19">
                  <c:v>-0.40844823879740139</c:v>
                </c:pt>
                <c:pt idx="20">
                  <c:v>-0.40386868074100835</c:v>
                </c:pt>
                <c:pt idx="21">
                  <c:v>2.5555145621542863</c:v>
                </c:pt>
                <c:pt idx="22">
                  <c:v>0.59315554202723197</c:v>
                </c:pt>
                <c:pt idx="23">
                  <c:v>0.50261707944580569</c:v>
                </c:pt>
                <c:pt idx="24">
                  <c:v>0.85675600954864128</c:v>
                </c:pt>
                <c:pt idx="25">
                  <c:v>1.1248292585907498</c:v>
                </c:pt>
                <c:pt idx="26">
                  <c:v>0.48341412026886987</c:v>
                </c:pt>
                <c:pt idx="27">
                  <c:v>1.0525432958841194</c:v>
                </c:pt>
                <c:pt idx="28">
                  <c:v>0.58485101758268765</c:v>
                </c:pt>
                <c:pt idx="29">
                  <c:v>0.52066273012505282</c:v>
                </c:pt>
                <c:pt idx="30">
                  <c:v>1.3064826496943447</c:v>
                </c:pt>
                <c:pt idx="31">
                  <c:v>0.78529115570530794</c:v>
                </c:pt>
                <c:pt idx="32">
                  <c:v>0.9448430116917963</c:v>
                </c:pt>
                <c:pt idx="33">
                  <c:v>0.21958056430450137</c:v>
                </c:pt>
                <c:pt idx="34">
                  <c:v>-0.1282506929958836</c:v>
                </c:pt>
                <c:pt idx="35">
                  <c:v>0.13495391381756056</c:v>
                </c:pt>
                <c:pt idx="36">
                  <c:v>-0.43557521817707401</c:v>
                </c:pt>
                <c:pt idx="37">
                  <c:v>0.36403616642750924</c:v>
                </c:pt>
                <c:pt idx="38">
                  <c:v>0.95794517852253736</c:v>
                </c:pt>
                <c:pt idx="39">
                  <c:v>1.2797031268831263</c:v>
                </c:pt>
                <c:pt idx="40">
                  <c:v>0.21828996910100842</c:v>
                </c:pt>
                <c:pt idx="41">
                  <c:v>0.38422433422883057</c:v>
                </c:pt>
                <c:pt idx="42">
                  <c:v>1.8725036673375453</c:v>
                </c:pt>
                <c:pt idx="43">
                  <c:v>-1.4020458511897766</c:v>
                </c:pt>
                <c:pt idx="44">
                  <c:v>1.2362043665833917</c:v>
                </c:pt>
                <c:pt idx="45">
                  <c:v>1.7015211414470655</c:v>
                </c:pt>
                <c:pt idx="46">
                  <c:v>1.5120469775285357</c:v>
                </c:pt>
                <c:pt idx="47">
                  <c:v>0.13870342771808974</c:v>
                </c:pt>
                <c:pt idx="48">
                  <c:v>3.2487678854845803</c:v>
                </c:pt>
                <c:pt idx="49">
                  <c:v>-0.42280809762820637</c:v>
                </c:pt>
                <c:pt idx="50">
                  <c:v>-0.49682893131999906</c:v>
                </c:pt>
                <c:pt idx="51">
                  <c:v>0.14946012576138704</c:v>
                </c:pt>
                <c:pt idx="52">
                  <c:v>-1.088722006139329</c:v>
                </c:pt>
                <c:pt idx="53">
                  <c:v>-1.8865346026516681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6-4AE2-B74E-1155B2E2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42944"/>
        <c:axId val="1387626608"/>
      </c:scatterChart>
      <c:valAx>
        <c:axId val="1319542944"/>
        <c:scaling>
          <c:orientation val="minMax"/>
          <c:min val="19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6608"/>
        <c:crossesAt val="-2"/>
        <c:crossBetween val="midCat"/>
      </c:valAx>
      <c:valAx>
        <c:axId val="1387626608"/>
        <c:scaling>
          <c:orientation val="minMax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Fulton - 1973-2014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0857392825897"/>
                  <c:y val="-0.28108559346748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S'!$D$281:$D$322</c:f>
              <c:numCache>
                <c:formatCode>0</c:formatCode>
                <c:ptCount val="42"/>
                <c:pt idx="0">
                  <c:v>237309</c:v>
                </c:pt>
                <c:pt idx="1">
                  <c:v>139211</c:v>
                </c:pt>
                <c:pt idx="2">
                  <c:v>368434.36310000002</c:v>
                </c:pt>
                <c:pt idx="3">
                  <c:v>288071</c:v>
                </c:pt>
                <c:pt idx="4">
                  <c:v>502031</c:v>
                </c:pt>
                <c:pt idx="5">
                  <c:v>143303</c:v>
                </c:pt>
                <c:pt idx="6">
                  <c:v>416887</c:v>
                </c:pt>
                <c:pt idx="7">
                  <c:v>121208</c:v>
                </c:pt>
                <c:pt idx="8">
                  <c:v>441066</c:v>
                </c:pt>
                <c:pt idx="9">
                  <c:v>319421.38380000001</c:v>
                </c:pt>
                <c:pt idx="10">
                  <c:v>314944.35869999998</c:v>
                </c:pt>
                <c:pt idx="11">
                  <c:v>266910.79210000002</c:v>
                </c:pt>
                <c:pt idx="12">
                  <c:v>301691.38919999998</c:v>
                </c:pt>
                <c:pt idx="13">
                  <c:v>165481.6594</c:v>
                </c:pt>
                <c:pt idx="14">
                  <c:v>150463.02739999999</c:v>
                </c:pt>
                <c:pt idx="15">
                  <c:v>322949.64620000002</c:v>
                </c:pt>
                <c:pt idx="16">
                  <c:v>328463.43030000001</c:v>
                </c:pt>
                <c:pt idx="17">
                  <c:v>331533.34399999998</c:v>
                </c:pt>
                <c:pt idx="18">
                  <c:v>104022.9016</c:v>
                </c:pt>
                <c:pt idx="19">
                  <c:v>318209.70750000002</c:v>
                </c:pt>
                <c:pt idx="20">
                  <c:v>260339.43489999999</c:v>
                </c:pt>
                <c:pt idx="21">
                  <c:v>428140.57900000003</c:v>
                </c:pt>
                <c:pt idx="22">
                  <c:v>393979.99300000002</c:v>
                </c:pt>
                <c:pt idx="23">
                  <c:v>372336.67249999999</c:v>
                </c:pt>
                <c:pt idx="24">
                  <c:v>320215.5024</c:v>
                </c:pt>
                <c:pt idx="25">
                  <c:v>157127</c:v>
                </c:pt>
                <c:pt idx="26">
                  <c:v>203003.6091</c:v>
                </c:pt>
                <c:pt idx="27">
                  <c:v>586507.50589999999</c:v>
                </c:pt>
                <c:pt idx="28">
                  <c:v>400411.25760000001</c:v>
                </c:pt>
                <c:pt idx="29">
                  <c:v>290370.04139999999</c:v>
                </c:pt>
                <c:pt idx="30">
                  <c:v>460679.86739999999</c:v>
                </c:pt>
                <c:pt idx="31">
                  <c:v>445304.0577</c:v>
                </c:pt>
                <c:pt idx="32">
                  <c:v>327460</c:v>
                </c:pt>
                <c:pt idx="33">
                  <c:v>461925.13780000003</c:v>
                </c:pt>
                <c:pt idx="34">
                  <c:v>458005.8579</c:v>
                </c:pt>
                <c:pt idx="35">
                  <c:v>357800.64649999997</c:v>
                </c:pt>
                <c:pt idx="36">
                  <c:v>317178.4302</c:v>
                </c:pt>
                <c:pt idx="37">
                  <c:v>321952</c:v>
                </c:pt>
                <c:pt idx="38">
                  <c:v>347869.33779999998</c:v>
                </c:pt>
                <c:pt idx="39">
                  <c:v>337324.05170000001</c:v>
                </c:pt>
                <c:pt idx="40">
                  <c:v>220714</c:v>
                </c:pt>
                <c:pt idx="41">
                  <c:v>425299.78499999997</c:v>
                </c:pt>
              </c:numCache>
            </c:numRef>
          </c:xVal>
          <c:yVal>
            <c:numRef>
              <c:f>'fits of lnrs to S'!$F$281:$F$322</c:f>
              <c:numCache>
                <c:formatCode>General</c:formatCode>
                <c:ptCount val="42"/>
                <c:pt idx="0">
                  <c:v>1.6580925707940104</c:v>
                </c:pt>
                <c:pt idx="1">
                  <c:v>0.80418877826828961</c:v>
                </c:pt>
                <c:pt idx="2">
                  <c:v>1.5183710444923126</c:v>
                </c:pt>
                <c:pt idx="3">
                  <c:v>0.2234703111970974</c:v>
                </c:pt>
                <c:pt idx="4">
                  <c:v>1.9502633526692874</c:v>
                </c:pt>
                <c:pt idx="5">
                  <c:v>1.9839344886104118</c:v>
                </c:pt>
                <c:pt idx="6">
                  <c:v>0.56502567802058878</c:v>
                </c:pt>
                <c:pt idx="7">
                  <c:v>2.8546714138514484</c:v>
                </c:pt>
                <c:pt idx="8">
                  <c:v>0.94455307220888096</c:v>
                </c:pt>
                <c:pt idx="9">
                  <c:v>0.480382811475768</c:v>
                </c:pt>
                <c:pt idx="10">
                  <c:v>0.94272290078915955</c:v>
                </c:pt>
                <c:pt idx="11">
                  <c:v>2.2522140592015476</c:v>
                </c:pt>
                <c:pt idx="12">
                  <c:v>1.6129205881894995</c:v>
                </c:pt>
                <c:pt idx="13">
                  <c:v>1.7500059951343436</c:v>
                </c:pt>
                <c:pt idx="14">
                  <c:v>1.554629563455302</c:v>
                </c:pt>
                <c:pt idx="15">
                  <c:v>1.4337850188945689</c:v>
                </c:pt>
                <c:pt idx="16">
                  <c:v>1.6113730742757564</c:v>
                </c:pt>
                <c:pt idx="17">
                  <c:v>1.6766880440963112</c:v>
                </c:pt>
                <c:pt idx="18">
                  <c:v>3.523096793573151</c:v>
                </c:pt>
                <c:pt idx="19">
                  <c:v>2.6217923690159926</c:v>
                </c:pt>
                <c:pt idx="20">
                  <c:v>1.2699695191266114</c:v>
                </c:pt>
                <c:pt idx="21">
                  <c:v>-1.998065426966581</c:v>
                </c:pt>
                <c:pt idx="22">
                  <c:v>0.42837355714762432</c:v>
                </c:pt>
                <c:pt idx="23">
                  <c:v>2.6530031538107401</c:v>
                </c:pt>
                <c:pt idx="24">
                  <c:v>0.46514095431835983</c:v>
                </c:pt>
                <c:pt idx="25">
                  <c:v>2.0031532210657397</c:v>
                </c:pt>
                <c:pt idx="26">
                  <c:v>0.7596220867548481</c:v>
                </c:pt>
                <c:pt idx="27">
                  <c:v>0.36787048649498427</c:v>
                </c:pt>
                <c:pt idx="28">
                  <c:v>0.61692945837015833</c:v>
                </c:pt>
                <c:pt idx="29">
                  <c:v>2.2148165100199093</c:v>
                </c:pt>
                <c:pt idx="30">
                  <c:v>-0.19046197611715598</c:v>
                </c:pt>
                <c:pt idx="31">
                  <c:v>1.1640337954279958</c:v>
                </c:pt>
                <c:pt idx="32">
                  <c:v>-6.2650440651531747E-2</c:v>
                </c:pt>
                <c:pt idx="33">
                  <c:v>0.63038943171552231</c:v>
                </c:pt>
                <c:pt idx="34">
                  <c:v>1.200636685215271</c:v>
                </c:pt>
                <c:pt idx="35">
                  <c:v>-0.28770325662277618</c:v>
                </c:pt>
                <c:pt idx="36">
                  <c:v>0.38271523794280959</c:v>
                </c:pt>
                <c:pt idx="37">
                  <c:v>2.2723393019666451</c:v>
                </c:pt>
                <c:pt idx="38">
                  <c:v>1.5763022434474094</c:v>
                </c:pt>
                <c:pt idx="39">
                  <c:v>0.81884482806338277</c:v>
                </c:pt>
                <c:pt idx="40">
                  <c:v>-0.98388365182394211</c:v>
                </c:pt>
                <c:pt idx="41">
                  <c:v>1.1972960378694339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2-4319-8E84-406C316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6128"/>
        <c:axId val="295674672"/>
      </c:scatterChart>
      <c:valAx>
        <c:axId val="460886128"/>
        <c:scaling>
          <c:orientation val="minMax"/>
          <c:max val="6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4672"/>
        <c:crossesAt val="-2"/>
        <c:crossBetween val="midCat"/>
      </c:valAx>
      <c:valAx>
        <c:axId val="2956746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Fulton -- 1960-1973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0857392825897"/>
                  <c:y val="-0.28108559346748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S'!$D$268:$D$281</c:f>
              <c:numCache>
                <c:formatCode>0</c:formatCode>
                <c:ptCount val="14"/>
                <c:pt idx="0">
                  <c:v>44720.909090000001</c:v>
                </c:pt>
                <c:pt idx="1">
                  <c:v>218146.46909999999</c:v>
                </c:pt>
                <c:pt idx="2">
                  <c:v>99535.873200000002</c:v>
                </c:pt>
                <c:pt idx="3">
                  <c:v>177106.01809999999</c:v>
                </c:pt>
                <c:pt idx="4">
                  <c:v>186458.1011</c:v>
                </c:pt>
                <c:pt idx="5">
                  <c:v>176198.568</c:v>
                </c:pt>
                <c:pt idx="6">
                  <c:v>58581</c:v>
                </c:pt>
                <c:pt idx="7">
                  <c:v>135976</c:v>
                </c:pt>
                <c:pt idx="8">
                  <c:v>125287</c:v>
                </c:pt>
                <c:pt idx="9">
                  <c:v>105359</c:v>
                </c:pt>
                <c:pt idx="10">
                  <c:v>195558</c:v>
                </c:pt>
                <c:pt idx="11">
                  <c:v>282801</c:v>
                </c:pt>
                <c:pt idx="12">
                  <c:v>209478</c:v>
                </c:pt>
                <c:pt idx="13">
                  <c:v>237309</c:v>
                </c:pt>
              </c:numCache>
            </c:numRef>
          </c:xVal>
          <c:yVal>
            <c:numRef>
              <c:f>'fits of lnrs to S'!$F$268:$F$281</c:f>
              <c:numCache>
                <c:formatCode>General</c:formatCode>
                <c:ptCount val="14"/>
                <c:pt idx="0">
                  <c:v>1.8344063739824419</c:v>
                </c:pt>
                <c:pt idx="1">
                  <c:v>0.34244065651814659</c:v>
                </c:pt>
                <c:pt idx="2">
                  <c:v>1.3019754129786343</c:v>
                </c:pt>
                <c:pt idx="3">
                  <c:v>1.233746500151921</c:v>
                </c:pt>
                <c:pt idx="4">
                  <c:v>-0.285910917696242</c:v>
                </c:pt>
                <c:pt idx="5">
                  <c:v>0.39843477031259972</c:v>
                </c:pt>
                <c:pt idx="6">
                  <c:v>2.2559722260449178</c:v>
                </c:pt>
                <c:pt idx="7">
                  <c:v>1.7689644547089165</c:v>
                </c:pt>
                <c:pt idx="8">
                  <c:v>1.370813477863428</c:v>
                </c:pt>
                <c:pt idx="9">
                  <c:v>2.046535827073571</c:v>
                </c:pt>
                <c:pt idx="10">
                  <c:v>0.82660854477666768</c:v>
                </c:pt>
                <c:pt idx="11">
                  <c:v>1.3716009102850819</c:v>
                </c:pt>
                <c:pt idx="12">
                  <c:v>1.6819753834491966</c:v>
                </c:pt>
                <c:pt idx="13">
                  <c:v>1.6580925707940104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9-416C-AD8F-EE5FA68F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6128"/>
        <c:axId val="295674672"/>
      </c:scatterChart>
      <c:valAx>
        <c:axId val="4608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4672"/>
        <c:crossesAt val="-2"/>
        <c:crossBetween val="midCat"/>
      </c:valAx>
      <c:valAx>
        <c:axId val="2956746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</a:t>
            </a:r>
            <a:r>
              <a:rPr lang="en-US" baseline="0"/>
              <a:t> Early Wild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37432747318454E-2"/>
                  <c:y val="-0.4738964129483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S'!$D$67:$D$121</c:f>
              <c:numCache>
                <c:formatCode>0</c:formatCode>
                <c:ptCount val="55"/>
                <c:pt idx="0">
                  <c:v>42484.863640000003</c:v>
                </c:pt>
                <c:pt idx="1">
                  <c:v>133007.01860000001</c:v>
                </c:pt>
                <c:pt idx="2">
                  <c:v>21586.842499999999</c:v>
                </c:pt>
                <c:pt idx="3">
                  <c:v>77001.760970000003</c:v>
                </c:pt>
                <c:pt idx="4">
                  <c:v>68408.813599999994</c:v>
                </c:pt>
                <c:pt idx="5">
                  <c:v>29888.49784</c:v>
                </c:pt>
                <c:pt idx="6">
                  <c:v>31977.04506</c:v>
                </c:pt>
                <c:pt idx="7">
                  <c:v>95241.714819999994</c:v>
                </c:pt>
                <c:pt idx="8">
                  <c:v>62457.16289</c:v>
                </c:pt>
                <c:pt idx="9">
                  <c:v>89904.938179999997</c:v>
                </c:pt>
                <c:pt idx="10">
                  <c:v>82163.633489999993</c:v>
                </c:pt>
                <c:pt idx="11">
                  <c:v>34049.060109999999</c:v>
                </c:pt>
                <c:pt idx="12">
                  <c:v>52692.14185</c:v>
                </c:pt>
                <c:pt idx="13">
                  <c:v>140252.6508</c:v>
                </c:pt>
                <c:pt idx="14">
                  <c:v>109850.7509</c:v>
                </c:pt>
                <c:pt idx="15">
                  <c:v>60352.600409999999</c:v>
                </c:pt>
                <c:pt idx="16">
                  <c:v>13335.83037</c:v>
                </c:pt>
                <c:pt idx="17">
                  <c:v>54679.104120000004</c:v>
                </c:pt>
                <c:pt idx="18">
                  <c:v>32031.531050000001</c:v>
                </c:pt>
                <c:pt idx="19">
                  <c:v>42454.929239999998</c:v>
                </c:pt>
                <c:pt idx="20">
                  <c:v>31679.465189999999</c:v>
                </c:pt>
                <c:pt idx="21">
                  <c:v>46466.07316</c:v>
                </c:pt>
                <c:pt idx="22">
                  <c:v>93630.302609999999</c:v>
                </c:pt>
                <c:pt idx="23">
                  <c:v>26965.088589999999</c:v>
                </c:pt>
                <c:pt idx="24">
                  <c:v>26503.0687</c:v>
                </c:pt>
                <c:pt idx="25">
                  <c:v>75649.395420000001</c:v>
                </c:pt>
                <c:pt idx="26">
                  <c:v>26864.92035</c:v>
                </c:pt>
                <c:pt idx="27">
                  <c:v>38205.997810000001</c:v>
                </c:pt>
                <c:pt idx="28">
                  <c:v>42434.7788</c:v>
                </c:pt>
                <c:pt idx="29">
                  <c:v>18412.345829999998</c:v>
                </c:pt>
                <c:pt idx="30">
                  <c:v>21328.18518</c:v>
                </c:pt>
                <c:pt idx="31">
                  <c:v>58719.058920000003</c:v>
                </c:pt>
                <c:pt idx="32">
                  <c:v>52358.402320000001</c:v>
                </c:pt>
                <c:pt idx="33">
                  <c:v>16646.26196</c:v>
                </c:pt>
                <c:pt idx="34">
                  <c:v>25124.285029999999</c:v>
                </c:pt>
                <c:pt idx="35">
                  <c:v>79679.072329999995</c:v>
                </c:pt>
                <c:pt idx="36">
                  <c:v>60908.549059999998</c:v>
                </c:pt>
                <c:pt idx="37">
                  <c:v>92244.945770000006</c:v>
                </c:pt>
                <c:pt idx="38">
                  <c:v>43130.46314</c:v>
                </c:pt>
                <c:pt idx="39">
                  <c:v>63692.090219999998</c:v>
                </c:pt>
                <c:pt idx="40">
                  <c:v>84557.619810000004</c:v>
                </c:pt>
                <c:pt idx="41">
                  <c:v>232802.49179999999</c:v>
                </c:pt>
                <c:pt idx="42">
                  <c:v>29323.991300000002</c:v>
                </c:pt>
                <c:pt idx="43">
                  <c:v>55028.420709999999</c:v>
                </c:pt>
                <c:pt idx="44">
                  <c:v>39546.467089999998</c:v>
                </c:pt>
                <c:pt idx="45">
                  <c:v>25140.85209</c:v>
                </c:pt>
                <c:pt idx="46">
                  <c:v>40873.873</c:v>
                </c:pt>
                <c:pt idx="47">
                  <c:v>52862.305829999998</c:v>
                </c:pt>
                <c:pt idx="48">
                  <c:v>28667.495279999999</c:v>
                </c:pt>
                <c:pt idx="49">
                  <c:v>20503.148860000001</c:v>
                </c:pt>
                <c:pt idx="50">
                  <c:v>20454.527139999998</c:v>
                </c:pt>
                <c:pt idx="51">
                  <c:v>64621.8148</c:v>
                </c:pt>
                <c:pt idx="52">
                  <c:v>60983.036070000002</c:v>
                </c:pt>
                <c:pt idx="53">
                  <c:v>8759.5966480000006</c:v>
                </c:pt>
                <c:pt idx="54">
                  <c:v>20322</c:v>
                </c:pt>
              </c:numCache>
            </c:numRef>
          </c:xVal>
          <c:yVal>
            <c:numRef>
              <c:f>'fits of lnrs to S'!$F$67:$F$121</c:f>
              <c:numCache>
                <c:formatCode>General</c:formatCode>
                <c:ptCount val="55"/>
                <c:pt idx="0">
                  <c:v>0.56198516082240657</c:v>
                </c:pt>
                <c:pt idx="1">
                  <c:v>-0.67258582573060988</c:v>
                </c:pt>
                <c:pt idx="2">
                  <c:v>2.0356351290653327</c:v>
                </c:pt>
                <c:pt idx="3">
                  <c:v>1.2345400663964137</c:v>
                </c:pt>
                <c:pt idx="4">
                  <c:v>0.19866452238950918</c:v>
                </c:pt>
                <c:pt idx="5">
                  <c:v>1.5373361541723674</c:v>
                </c:pt>
                <c:pt idx="6">
                  <c:v>1.4759788254453621</c:v>
                </c:pt>
                <c:pt idx="7">
                  <c:v>0.29471362762080744</c:v>
                </c:pt>
                <c:pt idx="8">
                  <c:v>1.015695928793021</c:v>
                </c:pt>
                <c:pt idx="9">
                  <c:v>1.3647367338701797</c:v>
                </c:pt>
                <c:pt idx="10">
                  <c:v>0.54489997240263732</c:v>
                </c:pt>
                <c:pt idx="11">
                  <c:v>1.1892851373739202</c:v>
                </c:pt>
                <c:pt idx="12">
                  <c:v>0.40716430729332176</c:v>
                </c:pt>
                <c:pt idx="13">
                  <c:v>-0.31554497943027188</c:v>
                </c:pt>
                <c:pt idx="14">
                  <c:v>-1.4686246719317508</c:v>
                </c:pt>
                <c:pt idx="15">
                  <c:v>0.83575409381067955</c:v>
                </c:pt>
                <c:pt idx="16">
                  <c:v>0.67790070686494053</c:v>
                </c:pt>
                <c:pt idx="17">
                  <c:v>1.6817691435831639</c:v>
                </c:pt>
                <c:pt idx="18">
                  <c:v>0.80939178822587965</c:v>
                </c:pt>
                <c:pt idx="19">
                  <c:v>-0.14750890378428821</c:v>
                </c:pt>
                <c:pt idx="20">
                  <c:v>1.4393806468029553</c:v>
                </c:pt>
                <c:pt idx="21">
                  <c:v>0.62112659835884332</c:v>
                </c:pt>
                <c:pt idx="22">
                  <c:v>-0.68983099095888434</c:v>
                </c:pt>
                <c:pt idx="23">
                  <c:v>0.65069681049248973</c:v>
                </c:pt>
                <c:pt idx="24">
                  <c:v>1.3863456544213557</c:v>
                </c:pt>
                <c:pt idx="25">
                  <c:v>-0.56365866160273692</c:v>
                </c:pt>
                <c:pt idx="26">
                  <c:v>1.3573111056676284</c:v>
                </c:pt>
                <c:pt idx="27">
                  <c:v>0.96548986927098557</c:v>
                </c:pt>
                <c:pt idx="28">
                  <c:v>0.82630593427610244</c:v>
                </c:pt>
                <c:pt idx="29">
                  <c:v>1.1609382211952521</c:v>
                </c:pt>
                <c:pt idx="30">
                  <c:v>1.5649096428986684</c:v>
                </c:pt>
                <c:pt idx="31">
                  <c:v>1.0901391459230914</c:v>
                </c:pt>
                <c:pt idx="32">
                  <c:v>1.8918222737329062</c:v>
                </c:pt>
                <c:pt idx="33">
                  <c:v>2.1492211557175747</c:v>
                </c:pt>
                <c:pt idx="34">
                  <c:v>-0.6258657651080779</c:v>
                </c:pt>
                <c:pt idx="35">
                  <c:v>0.14204939520282656</c:v>
                </c:pt>
                <c:pt idx="36">
                  <c:v>2.3215868836108848</c:v>
                </c:pt>
                <c:pt idx="37">
                  <c:v>-0.35443311705682651</c:v>
                </c:pt>
                <c:pt idx="38">
                  <c:v>0.81625866174103401</c:v>
                </c:pt>
                <c:pt idx="39">
                  <c:v>-0.62856749773738385</c:v>
                </c:pt>
                <c:pt idx="40">
                  <c:v>-0.22191302029152968</c:v>
                </c:pt>
                <c:pt idx="41">
                  <c:v>-1.7863209595845506</c:v>
                </c:pt>
                <c:pt idx="42">
                  <c:v>1.5936846688118822</c:v>
                </c:pt>
                <c:pt idx="43">
                  <c:v>-1.134244213080309</c:v>
                </c:pt>
                <c:pt idx="44">
                  <c:v>0.50821144571948318</c:v>
                </c:pt>
                <c:pt idx="45">
                  <c:v>-0.34819204929450986</c:v>
                </c:pt>
                <c:pt idx="46">
                  <c:v>0.55100027136054786</c:v>
                </c:pt>
                <c:pt idx="47">
                  <c:v>0.92476111281744233</c:v>
                </c:pt>
                <c:pt idx="48">
                  <c:v>-0.37167794168300494</c:v>
                </c:pt>
                <c:pt idx="49">
                  <c:v>-0.98099403213420877</c:v>
                </c:pt>
                <c:pt idx="50">
                  <c:v>1.1554864894806496</c:v>
                </c:pt>
                <c:pt idx="51">
                  <c:v>0.37452338544122077</c:v>
                </c:pt>
                <c:pt idx="52">
                  <c:v>-0.30059699519436689</c:v>
                </c:pt>
                <c:pt idx="53">
                  <c:v>-1.4237054774938609</c:v>
                </c:pt>
                <c:pt idx="54">
                  <c:v>0.11318519628024705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B-4DEB-998A-4A720F49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45536"/>
        <c:axId val="170791456"/>
      </c:scatterChart>
      <c:valAx>
        <c:axId val="4617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1456"/>
        <c:crossesAt val="-2"/>
        <c:crossBetween val="midCat"/>
      </c:valAx>
      <c:valAx>
        <c:axId val="17079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37359</xdr:colOff>
      <xdr:row>40</xdr:row>
      <xdr:rowOff>0</xdr:rowOff>
    </xdr:from>
    <xdr:to>
      <xdr:col>19</xdr:col>
      <xdr:colOff>398319</xdr:colOff>
      <xdr:row>55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E589B-65FC-493D-9156-F5C467AC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441661</xdr:colOff>
      <xdr:row>40</xdr:row>
      <xdr:rowOff>24742</xdr:rowOff>
    </xdr:from>
    <xdr:to>
      <xdr:col>25</xdr:col>
      <xdr:colOff>380999</xdr:colOff>
      <xdr:row>55</xdr:row>
      <xdr:rowOff>24742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A408C-048E-43BF-AFED-D2A9A881C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128706</xdr:colOff>
      <xdr:row>551</xdr:row>
      <xdr:rowOff>25583</xdr:rowOff>
    </xdr:from>
    <xdr:to>
      <xdr:col>17</xdr:col>
      <xdr:colOff>457752</xdr:colOff>
      <xdr:row>565</xdr:row>
      <xdr:rowOff>96340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C9386BD-CD80-43E2-BE23-D4CA8620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437429</xdr:colOff>
      <xdr:row>570</xdr:row>
      <xdr:rowOff>39541</xdr:rowOff>
    </xdr:from>
    <xdr:to>
      <xdr:col>18</xdr:col>
      <xdr:colOff>118061</xdr:colOff>
      <xdr:row>584</xdr:row>
      <xdr:rowOff>115741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076A9A-2037-4F07-A513-7CEF6E57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540940</xdr:colOff>
      <xdr:row>568</xdr:row>
      <xdr:rowOff>103502</xdr:rowOff>
    </xdr:from>
    <xdr:to>
      <xdr:col>25</xdr:col>
      <xdr:colOff>241439</xdr:colOff>
      <xdr:row>582</xdr:row>
      <xdr:rowOff>179702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DA80D0-C8F9-44F5-8703-9BA61E98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317924</xdr:colOff>
      <xdr:row>19</xdr:row>
      <xdr:rowOff>50750</xdr:rowOff>
    </xdr:from>
    <xdr:to>
      <xdr:col>18</xdr:col>
      <xdr:colOff>37369</xdr:colOff>
      <xdr:row>33</xdr:row>
      <xdr:rowOff>126950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94C697-A855-4E08-8D39-59DDD10C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568138</xdr:colOff>
      <xdr:row>285</xdr:row>
      <xdr:rowOff>10725</xdr:rowOff>
    </xdr:from>
    <xdr:to>
      <xdr:col>24</xdr:col>
      <xdr:colOff>691244</xdr:colOff>
      <xdr:row>300</xdr:row>
      <xdr:rowOff>10726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FC2241E-1765-4E08-8185-1039D5A9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571500</xdr:colOff>
      <xdr:row>268</xdr:row>
      <xdr:rowOff>149678</xdr:rowOff>
    </xdr:from>
    <xdr:to>
      <xdr:col>24</xdr:col>
      <xdr:colOff>666750</xdr:colOff>
      <xdr:row>283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5838BC4-CC30-4437-A4FC-3ACB379C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103909</xdr:colOff>
      <xdr:row>55</xdr:row>
      <xdr:rowOff>69273</xdr:rowOff>
    </xdr:from>
    <xdr:to>
      <xdr:col>19</xdr:col>
      <xdr:colOff>416503</xdr:colOff>
      <xdr:row>70</xdr:row>
      <xdr:rowOff>69273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530CFC6-AE72-42F2-9BFC-45EE320B6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467591</xdr:colOff>
      <xdr:row>55</xdr:row>
      <xdr:rowOff>69273</xdr:rowOff>
    </xdr:from>
    <xdr:to>
      <xdr:col>25</xdr:col>
      <xdr:colOff>381000</xdr:colOff>
      <xdr:row>70</xdr:row>
      <xdr:rowOff>69274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3442CE8-4465-4BAF-9698-11A1C2BB0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207818</xdr:colOff>
      <xdr:row>70</xdr:row>
      <xdr:rowOff>86590</xdr:rowOff>
    </xdr:from>
    <xdr:to>
      <xdr:col>19</xdr:col>
      <xdr:colOff>502227</xdr:colOff>
      <xdr:row>85</xdr:row>
      <xdr:rowOff>103909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62335D2-90C8-4FF7-8439-CBAFB0E3B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467592</xdr:colOff>
      <xdr:row>70</xdr:row>
      <xdr:rowOff>138546</xdr:rowOff>
    </xdr:from>
    <xdr:to>
      <xdr:col>25</xdr:col>
      <xdr:colOff>450273</xdr:colOff>
      <xdr:row>85</xdr:row>
      <xdr:rowOff>103909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1048C4D-2CE1-4F8E-B926-E8FF39A71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389660</xdr:colOff>
      <xdr:row>40</xdr:row>
      <xdr:rowOff>0</xdr:rowOff>
    </xdr:from>
    <xdr:to>
      <xdr:col>33</xdr:col>
      <xdr:colOff>102331</xdr:colOff>
      <xdr:row>55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4116FBD-9821-4A04-B130-9FD99FF1D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407625</xdr:colOff>
      <xdr:row>55</xdr:row>
      <xdr:rowOff>47625</xdr:rowOff>
    </xdr:from>
    <xdr:to>
      <xdr:col>33</xdr:col>
      <xdr:colOff>97004</xdr:colOff>
      <xdr:row>70</xdr:row>
      <xdr:rowOff>47625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BDB0049-1649-458D-B981-06BF81AA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413142</xdr:colOff>
      <xdr:row>70</xdr:row>
      <xdr:rowOff>101071</xdr:rowOff>
    </xdr:from>
    <xdr:to>
      <xdr:col>33</xdr:col>
      <xdr:colOff>109326</xdr:colOff>
      <xdr:row>85</xdr:row>
      <xdr:rowOff>101071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51A87A-DE0A-4BDA-B4A5-E669FFD89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131298</xdr:colOff>
      <xdr:row>39</xdr:row>
      <xdr:rowOff>164318</xdr:rowOff>
    </xdr:from>
    <xdr:to>
      <xdr:col>40</xdr:col>
      <xdr:colOff>425112</xdr:colOff>
      <xdr:row>54</xdr:row>
      <xdr:rowOff>164318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5E3DA7D-3A7A-4CA9-B9CD-95C01E36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116136</xdr:colOff>
      <xdr:row>55</xdr:row>
      <xdr:rowOff>29738</xdr:rowOff>
    </xdr:from>
    <xdr:to>
      <xdr:col>40</xdr:col>
      <xdr:colOff>409948</xdr:colOff>
      <xdr:row>70</xdr:row>
      <xdr:rowOff>29738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A806B60-F790-401C-841C-C1E32C11F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153700</xdr:colOff>
      <xdr:row>70</xdr:row>
      <xdr:rowOff>73602</xdr:rowOff>
    </xdr:from>
    <xdr:to>
      <xdr:col>40</xdr:col>
      <xdr:colOff>447512</xdr:colOff>
      <xdr:row>85</xdr:row>
      <xdr:rowOff>73602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D565FF7-04A9-471E-9615-C3E4D2BB2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463006</xdr:colOff>
      <xdr:row>39</xdr:row>
      <xdr:rowOff>160192</xdr:rowOff>
    </xdr:from>
    <xdr:to>
      <xdr:col>48</xdr:col>
      <xdr:colOff>151083</xdr:colOff>
      <xdr:row>54</xdr:row>
      <xdr:rowOff>160192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7645CF9E-2702-47DC-9EBA-051D589B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437284</xdr:colOff>
      <xdr:row>55</xdr:row>
      <xdr:rowOff>47753</xdr:rowOff>
    </xdr:from>
    <xdr:to>
      <xdr:col>48</xdr:col>
      <xdr:colOff>130164</xdr:colOff>
      <xdr:row>70</xdr:row>
      <xdr:rowOff>47753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EBEFE88-242D-4542-A740-F2B4AA4BC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40</xdr:col>
      <xdr:colOff>439343</xdr:colOff>
      <xdr:row>70</xdr:row>
      <xdr:rowOff>36262</xdr:rowOff>
    </xdr:from>
    <xdr:to>
      <xdr:col>48</xdr:col>
      <xdr:colOff>121228</xdr:colOff>
      <xdr:row>85</xdr:row>
      <xdr:rowOff>51955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495AD4E-CC79-4F4A-9E09-43B081AB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207816</xdr:colOff>
      <xdr:row>39</xdr:row>
      <xdr:rowOff>152150</xdr:rowOff>
    </xdr:from>
    <xdr:to>
      <xdr:col>55</xdr:col>
      <xdr:colOff>225135</xdr:colOff>
      <xdr:row>54</xdr:row>
      <xdr:rowOff>173181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9AC5B542-4F6C-432C-9C3C-321BFE62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194793</xdr:colOff>
      <xdr:row>55</xdr:row>
      <xdr:rowOff>69273</xdr:rowOff>
    </xdr:from>
    <xdr:to>
      <xdr:col>55</xdr:col>
      <xdr:colOff>207818</xdr:colOff>
      <xdr:row>70</xdr:row>
      <xdr:rowOff>9896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F293709-ED2A-4E66-9768-CC57AA1F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48</xdr:col>
      <xdr:colOff>174854</xdr:colOff>
      <xdr:row>70</xdr:row>
      <xdr:rowOff>53044</xdr:rowOff>
    </xdr:from>
    <xdr:to>
      <xdr:col>55</xdr:col>
      <xdr:colOff>242455</xdr:colOff>
      <xdr:row>85</xdr:row>
      <xdr:rowOff>69273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32CF123-8A67-488F-B963-248C2D46C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12"/>
  <sheetViews>
    <sheetView topLeftCell="AL1287" workbookViewId="0">
      <selection activeCell="AW1" sqref="AW1:AX1312"/>
    </sheetView>
  </sheetViews>
  <sheetFormatPr defaultRowHeight="1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2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>
        <v>1954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>
        <v>4141</v>
      </c>
      <c r="L2" t="s">
        <v>67</v>
      </c>
      <c r="M2" t="s">
        <v>68</v>
      </c>
      <c r="N2">
        <v>0</v>
      </c>
      <c r="O2">
        <v>3.3149170999999998E-2</v>
      </c>
      <c r="P2">
        <v>0.55248618800000004</v>
      </c>
      <c r="Q2">
        <v>0.41436464099999998</v>
      </c>
      <c r="R2">
        <v>0</v>
      </c>
      <c r="S2">
        <v>1</v>
      </c>
      <c r="T2" t="s">
        <v>67</v>
      </c>
      <c r="U2" t="s">
        <v>67</v>
      </c>
      <c r="V2">
        <v>0.1</v>
      </c>
      <c r="W2">
        <v>0.3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 t="s">
        <v>67</v>
      </c>
      <c r="AH2" t="s">
        <v>67</v>
      </c>
      <c r="AI2" t="s">
        <v>67</v>
      </c>
      <c r="AJ2" t="s">
        <v>67</v>
      </c>
      <c r="AK2" t="s">
        <v>67</v>
      </c>
      <c r="AL2" t="s">
        <v>67</v>
      </c>
      <c r="AM2" t="s">
        <v>67</v>
      </c>
      <c r="AN2">
        <v>4739.7750510508904</v>
      </c>
      <c r="AO2">
        <v>0</v>
      </c>
      <c r="AP2" t="s">
        <v>67</v>
      </c>
      <c r="AQ2" t="s">
        <v>67</v>
      </c>
      <c r="AR2">
        <v>4739.7750510508904</v>
      </c>
      <c r="AS2" t="s">
        <v>67</v>
      </c>
      <c r="AT2" t="s">
        <v>67</v>
      </c>
      <c r="AU2" t="s">
        <v>67</v>
      </c>
      <c r="AV2" t="s">
        <v>67</v>
      </c>
      <c r="AW2" s="2" t="s">
        <v>67</v>
      </c>
      <c r="AX2" s="4" t="s">
        <v>67</v>
      </c>
      <c r="AY2" t="s">
        <v>67</v>
      </c>
      <c r="AZ2" t="s">
        <v>67</v>
      </c>
      <c r="BA2" t="s">
        <v>67</v>
      </c>
      <c r="BB2" t="s">
        <v>67</v>
      </c>
      <c r="BC2">
        <v>1</v>
      </c>
      <c r="BD2">
        <v>0</v>
      </c>
      <c r="BE2" t="s">
        <v>67</v>
      </c>
      <c r="BF2" t="b">
        <v>0</v>
      </c>
      <c r="BG2" t="s">
        <v>67</v>
      </c>
      <c r="BH2" t="b">
        <v>0</v>
      </c>
      <c r="BI2" t="s">
        <v>67</v>
      </c>
      <c r="BJ2" t="b">
        <v>0</v>
      </c>
      <c r="BK2" t="s">
        <v>67</v>
      </c>
      <c r="BL2" t="b">
        <v>0</v>
      </c>
      <c r="BM2">
        <v>0</v>
      </c>
      <c r="BN2">
        <v>0</v>
      </c>
    </row>
    <row r="3" spans="1:66" x14ac:dyDescent="0.25">
      <c r="A3" t="s">
        <v>66</v>
      </c>
      <c r="B3">
        <v>1955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>
        <v>21881</v>
      </c>
      <c r="L3" t="s">
        <v>67</v>
      </c>
      <c r="M3" t="s">
        <v>68</v>
      </c>
      <c r="N3">
        <v>0</v>
      </c>
      <c r="O3">
        <v>3.3149170999999998E-2</v>
      </c>
      <c r="P3">
        <v>0.55248618800000004</v>
      </c>
      <c r="Q3">
        <v>0.41436464099999998</v>
      </c>
      <c r="R3">
        <v>0</v>
      </c>
      <c r="S3">
        <v>1</v>
      </c>
      <c r="T3" t="s">
        <v>67</v>
      </c>
      <c r="U3" t="s">
        <v>67</v>
      </c>
      <c r="V3">
        <v>0.1</v>
      </c>
      <c r="W3">
        <v>0.3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 t="s">
        <v>67</v>
      </c>
      <c r="AL3" t="s">
        <v>67</v>
      </c>
      <c r="AM3">
        <v>6319.7000680678602</v>
      </c>
      <c r="AN3">
        <v>17485.665369536899</v>
      </c>
      <c r="AO3">
        <v>0</v>
      </c>
      <c r="AP3" t="s">
        <v>67</v>
      </c>
      <c r="AQ3" t="s">
        <v>67</v>
      </c>
      <c r="AR3">
        <v>23805.365437604702</v>
      </c>
      <c r="AS3" t="s">
        <v>67</v>
      </c>
      <c r="AT3" t="s">
        <v>67</v>
      </c>
      <c r="AU3" t="s">
        <v>67</v>
      </c>
      <c r="AV3" t="s">
        <v>67</v>
      </c>
      <c r="AW3" s="2" t="s">
        <v>67</v>
      </c>
      <c r="AX3" s="4" t="s">
        <v>67</v>
      </c>
      <c r="AY3" t="s">
        <v>67</v>
      </c>
      <c r="AZ3" t="s">
        <v>67</v>
      </c>
      <c r="BA3" t="s">
        <v>67</v>
      </c>
      <c r="BB3">
        <v>0.26550000000000001</v>
      </c>
      <c r="BC3">
        <v>0.73450000000000004</v>
      </c>
      <c r="BD3">
        <v>0</v>
      </c>
      <c r="BE3" t="s">
        <v>67</v>
      </c>
      <c r="BF3" t="b">
        <v>0</v>
      </c>
      <c r="BG3" t="s">
        <v>67</v>
      </c>
      <c r="BH3" t="b">
        <v>0</v>
      </c>
      <c r="BI3" t="s">
        <v>67</v>
      </c>
      <c r="BJ3" t="b">
        <v>0</v>
      </c>
      <c r="BK3" t="s">
        <v>67</v>
      </c>
      <c r="BL3" t="b">
        <v>0</v>
      </c>
      <c r="BM3">
        <v>0</v>
      </c>
      <c r="BN3">
        <v>0</v>
      </c>
    </row>
    <row r="4" spans="1:66" x14ac:dyDescent="0.25">
      <c r="A4" t="s">
        <v>66</v>
      </c>
      <c r="B4">
        <v>1956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>
        <v>36364</v>
      </c>
      <c r="L4" t="s">
        <v>67</v>
      </c>
      <c r="M4" t="s">
        <v>68</v>
      </c>
      <c r="N4">
        <v>0</v>
      </c>
      <c r="O4">
        <v>3.3149170999999998E-2</v>
      </c>
      <c r="P4">
        <v>0.55248618800000004</v>
      </c>
      <c r="Q4">
        <v>0.41436464099999998</v>
      </c>
      <c r="R4">
        <v>0</v>
      </c>
      <c r="S4">
        <v>1</v>
      </c>
      <c r="T4" t="s">
        <v>67</v>
      </c>
      <c r="U4" t="s">
        <v>67</v>
      </c>
      <c r="V4">
        <v>0.1</v>
      </c>
      <c r="W4">
        <v>0.3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 t="s">
        <v>67</v>
      </c>
      <c r="AL4">
        <v>379.18200088124797</v>
      </c>
      <c r="AM4">
        <v>23314.220492715802</v>
      </c>
      <c r="AN4">
        <v>13679.5809858745</v>
      </c>
      <c r="AO4">
        <v>0</v>
      </c>
      <c r="AP4">
        <v>37372.983479471601</v>
      </c>
      <c r="AQ4">
        <v>37372.983479471601</v>
      </c>
      <c r="AR4">
        <v>37372.983479471601</v>
      </c>
      <c r="AS4" t="s">
        <v>67</v>
      </c>
      <c r="AT4" t="s">
        <v>67</v>
      </c>
      <c r="AU4" t="s">
        <v>67</v>
      </c>
      <c r="AV4" t="s">
        <v>67</v>
      </c>
      <c r="AW4" s="2" t="s">
        <v>67</v>
      </c>
      <c r="AX4" s="4">
        <v>37372.983479471601</v>
      </c>
      <c r="AY4" t="s">
        <v>67</v>
      </c>
      <c r="AZ4" t="s">
        <v>67</v>
      </c>
      <c r="BA4">
        <v>1.01E-2</v>
      </c>
      <c r="BB4">
        <v>0.62380000000000002</v>
      </c>
      <c r="BC4">
        <v>0.36599999999999999</v>
      </c>
      <c r="BD4">
        <v>0</v>
      </c>
      <c r="BE4" t="s">
        <v>67</v>
      </c>
      <c r="BF4" t="b">
        <v>0</v>
      </c>
      <c r="BG4">
        <v>1.47</v>
      </c>
      <c r="BH4" t="b">
        <v>0</v>
      </c>
      <c r="BI4" t="s">
        <v>67</v>
      </c>
      <c r="BJ4" t="b">
        <v>0</v>
      </c>
      <c r="BK4" t="s">
        <v>67</v>
      </c>
      <c r="BL4" t="b">
        <v>0</v>
      </c>
      <c r="BM4">
        <v>0</v>
      </c>
      <c r="BN4">
        <v>0</v>
      </c>
    </row>
    <row r="5" spans="1:66" x14ac:dyDescent="0.25">
      <c r="A5" t="s">
        <v>66</v>
      </c>
      <c r="B5">
        <v>1957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>
        <v>29000</v>
      </c>
      <c r="L5" t="s">
        <v>67</v>
      </c>
      <c r="M5" t="s">
        <v>68</v>
      </c>
      <c r="N5">
        <v>0</v>
      </c>
      <c r="O5">
        <v>3.3149170999999998E-2</v>
      </c>
      <c r="P5">
        <v>0.55248618800000004</v>
      </c>
      <c r="Q5">
        <v>0.41436464099999998</v>
      </c>
      <c r="R5">
        <v>0</v>
      </c>
      <c r="S5">
        <v>1</v>
      </c>
      <c r="T5" t="s">
        <v>67</v>
      </c>
      <c r="U5" t="s">
        <v>67</v>
      </c>
      <c r="V5">
        <v>0.1</v>
      </c>
      <c r="W5">
        <v>0.3</v>
      </c>
      <c r="X5" t="s">
        <v>67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 t="s">
        <v>67</v>
      </c>
      <c r="AF5" t="s">
        <v>67</v>
      </c>
      <c r="AG5" t="s">
        <v>67</v>
      </c>
      <c r="AH5" t="s">
        <v>67</v>
      </c>
      <c r="AI5" t="s">
        <v>67</v>
      </c>
      <c r="AJ5" t="s">
        <v>67</v>
      </c>
      <c r="AK5">
        <v>0</v>
      </c>
      <c r="AL5">
        <v>1398.8532177473001</v>
      </c>
      <c r="AM5">
        <v>18239.441314499301</v>
      </c>
      <c r="AN5">
        <v>10381.6242211389</v>
      </c>
      <c r="AO5">
        <v>0</v>
      </c>
      <c r="AP5">
        <v>30019.9187533855</v>
      </c>
      <c r="AQ5">
        <v>30019.9187533855</v>
      </c>
      <c r="AR5">
        <v>30019.9187533855</v>
      </c>
      <c r="AS5" t="s">
        <v>67</v>
      </c>
      <c r="AT5" t="s">
        <v>67</v>
      </c>
      <c r="AU5" t="s">
        <v>67</v>
      </c>
      <c r="AV5" t="s">
        <v>67</v>
      </c>
      <c r="AW5" s="2" t="s">
        <v>67</v>
      </c>
      <c r="AX5" s="4">
        <v>30019.9187533855</v>
      </c>
      <c r="AY5" t="s">
        <v>67</v>
      </c>
      <c r="AZ5">
        <v>0</v>
      </c>
      <c r="BA5">
        <v>4.6600000000000003E-2</v>
      </c>
      <c r="BB5">
        <v>0.60760000000000003</v>
      </c>
      <c r="BC5">
        <v>0.3458</v>
      </c>
      <c r="BD5">
        <v>0</v>
      </c>
      <c r="BE5" t="s">
        <v>67</v>
      </c>
      <c r="BF5" t="b">
        <v>0</v>
      </c>
      <c r="BG5">
        <v>1.18</v>
      </c>
      <c r="BH5" t="b">
        <v>0</v>
      </c>
      <c r="BI5" t="s">
        <v>67</v>
      </c>
      <c r="BJ5" t="b">
        <v>0</v>
      </c>
      <c r="BK5" t="s">
        <v>67</v>
      </c>
      <c r="BL5" t="b">
        <v>0</v>
      </c>
      <c r="BM5">
        <v>0</v>
      </c>
      <c r="BN5">
        <v>0</v>
      </c>
    </row>
    <row r="6" spans="1:66" x14ac:dyDescent="0.25">
      <c r="A6" t="s">
        <v>66</v>
      </c>
      <c r="B6">
        <v>1958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>
        <v>17821</v>
      </c>
      <c r="L6" t="s">
        <v>67</v>
      </c>
      <c r="M6" t="s">
        <v>68</v>
      </c>
      <c r="N6">
        <v>0</v>
      </c>
      <c r="O6">
        <v>3.3149170999999998E-2</v>
      </c>
      <c r="P6">
        <v>0.55248618800000004</v>
      </c>
      <c r="Q6">
        <v>0.41436464099999998</v>
      </c>
      <c r="R6">
        <v>0</v>
      </c>
      <c r="S6">
        <v>1</v>
      </c>
      <c r="T6" t="s">
        <v>67</v>
      </c>
      <c r="U6" t="s">
        <v>67</v>
      </c>
      <c r="V6">
        <v>0.1</v>
      </c>
      <c r="W6">
        <v>0.3</v>
      </c>
      <c r="X6" t="s">
        <v>67</v>
      </c>
      <c r="Y6" t="s">
        <v>67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  <c r="AE6" t="s">
        <v>67</v>
      </c>
      <c r="AF6" t="s">
        <v>67</v>
      </c>
      <c r="AG6" t="s">
        <v>67</v>
      </c>
      <c r="AH6" t="s">
        <v>67</v>
      </c>
      <c r="AI6" t="s">
        <v>67</v>
      </c>
      <c r="AJ6" t="s">
        <v>67</v>
      </c>
      <c r="AK6">
        <v>0</v>
      </c>
      <c r="AL6">
        <v>1094.3664696262099</v>
      </c>
      <c r="AM6">
        <v>13842.165628185199</v>
      </c>
      <c r="AN6">
        <v>2571.3458737862802</v>
      </c>
      <c r="AO6">
        <v>0</v>
      </c>
      <c r="AP6">
        <v>17507.8779715977</v>
      </c>
      <c r="AQ6">
        <v>17507.8779715977</v>
      </c>
      <c r="AR6">
        <v>17507.8779715977</v>
      </c>
      <c r="AS6" t="s">
        <v>67</v>
      </c>
      <c r="AT6" t="s">
        <v>67</v>
      </c>
      <c r="AU6" t="s">
        <v>67</v>
      </c>
      <c r="AV6" t="s">
        <v>67</v>
      </c>
      <c r="AW6" s="2" t="s">
        <v>67</v>
      </c>
      <c r="AX6" s="4">
        <v>17507.8779715977</v>
      </c>
      <c r="AY6" t="s">
        <v>67</v>
      </c>
      <c r="AZ6">
        <v>0</v>
      </c>
      <c r="BA6">
        <v>6.25E-2</v>
      </c>
      <c r="BB6">
        <v>0.79059999999999997</v>
      </c>
      <c r="BC6">
        <v>0.1469</v>
      </c>
      <c r="BD6">
        <v>0</v>
      </c>
      <c r="BE6" t="s">
        <v>67</v>
      </c>
      <c r="BF6" t="b">
        <v>0</v>
      </c>
      <c r="BG6">
        <v>0.69</v>
      </c>
      <c r="BH6" t="b">
        <v>0</v>
      </c>
      <c r="BI6" t="s">
        <v>67</v>
      </c>
      <c r="BJ6" t="b">
        <v>0</v>
      </c>
      <c r="BK6" t="s">
        <v>67</v>
      </c>
      <c r="BL6" t="b">
        <v>0</v>
      </c>
      <c r="BM6">
        <v>0</v>
      </c>
      <c r="BN6">
        <v>0</v>
      </c>
    </row>
    <row r="7" spans="1:66" x14ac:dyDescent="0.25">
      <c r="A7" t="s">
        <v>66</v>
      </c>
      <c r="B7">
        <v>1959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  <c r="J7" t="s">
        <v>67</v>
      </c>
      <c r="K7">
        <v>13063</v>
      </c>
      <c r="L7" t="s">
        <v>67</v>
      </c>
      <c r="M7" t="s">
        <v>68</v>
      </c>
      <c r="N7">
        <v>0</v>
      </c>
      <c r="O7">
        <v>3.3149170999999998E-2</v>
      </c>
      <c r="P7">
        <v>0.55248618800000004</v>
      </c>
      <c r="Q7">
        <v>0.41436464099999998</v>
      </c>
      <c r="R7">
        <v>0</v>
      </c>
      <c r="S7">
        <v>1</v>
      </c>
      <c r="T7" t="s">
        <v>67</v>
      </c>
      <c r="U7" t="s">
        <v>67</v>
      </c>
      <c r="V7">
        <v>0.1</v>
      </c>
      <c r="W7">
        <v>0.3</v>
      </c>
      <c r="X7" t="s">
        <v>67</v>
      </c>
      <c r="Y7" t="s">
        <v>67</v>
      </c>
      <c r="Z7" t="s">
        <v>67</v>
      </c>
      <c r="AA7" t="s">
        <v>67</v>
      </c>
      <c r="AB7" t="s">
        <v>67</v>
      </c>
      <c r="AC7" t="s">
        <v>67</v>
      </c>
      <c r="AD7" t="s">
        <v>67</v>
      </c>
      <c r="AE7" t="s">
        <v>67</v>
      </c>
      <c r="AF7" t="s">
        <v>67</v>
      </c>
      <c r="AG7" t="s">
        <v>67</v>
      </c>
      <c r="AH7" t="s">
        <v>67</v>
      </c>
      <c r="AI7" t="s">
        <v>67</v>
      </c>
      <c r="AJ7" t="s">
        <v>67</v>
      </c>
      <c r="AK7">
        <v>0</v>
      </c>
      <c r="AL7">
        <v>830.52993067590205</v>
      </c>
      <c r="AM7">
        <v>3428.4611650483698</v>
      </c>
      <c r="AN7">
        <v>9979.8505801424199</v>
      </c>
      <c r="AO7">
        <v>0</v>
      </c>
      <c r="AP7">
        <v>14238.841675866701</v>
      </c>
      <c r="AQ7">
        <v>14238.841675866701</v>
      </c>
      <c r="AR7">
        <v>14238.841675866701</v>
      </c>
      <c r="AS7" t="s">
        <v>67</v>
      </c>
      <c r="AT7" t="s">
        <v>67</v>
      </c>
      <c r="AU7" t="s">
        <v>67</v>
      </c>
      <c r="AV7" t="s">
        <v>67</v>
      </c>
      <c r="AW7" s="2" t="s">
        <v>67</v>
      </c>
      <c r="AX7" s="4">
        <v>14238.841675866701</v>
      </c>
      <c r="AY7" t="s">
        <v>67</v>
      </c>
      <c r="AZ7">
        <v>0</v>
      </c>
      <c r="BA7">
        <v>5.8299999999999998E-2</v>
      </c>
      <c r="BB7">
        <v>0.24079999999999999</v>
      </c>
      <c r="BC7">
        <v>0.70089999999999997</v>
      </c>
      <c r="BD7">
        <v>0</v>
      </c>
      <c r="BE7" t="s">
        <v>67</v>
      </c>
      <c r="BF7" t="b">
        <v>0</v>
      </c>
      <c r="BG7">
        <v>0.56000000000000005</v>
      </c>
      <c r="BH7" t="b">
        <v>0</v>
      </c>
      <c r="BI7" t="s">
        <v>67</v>
      </c>
      <c r="BJ7" t="b">
        <v>0</v>
      </c>
      <c r="BK7" t="s">
        <v>67</v>
      </c>
      <c r="BL7" t="b">
        <v>0</v>
      </c>
      <c r="BM7">
        <v>0</v>
      </c>
      <c r="BN7">
        <v>0</v>
      </c>
    </row>
    <row r="8" spans="1:66" x14ac:dyDescent="0.25">
      <c r="A8" t="s">
        <v>66</v>
      </c>
      <c r="B8">
        <v>1960</v>
      </c>
      <c r="C8">
        <v>3500</v>
      </c>
      <c r="D8">
        <v>7754.8980629999996</v>
      </c>
      <c r="E8">
        <v>2831.2897969999999</v>
      </c>
      <c r="F8">
        <v>10586.18786</v>
      </c>
      <c r="G8">
        <v>3683.759055</v>
      </c>
      <c r="H8">
        <v>11438.65712</v>
      </c>
      <c r="I8">
        <v>2.2200000000000002</v>
      </c>
      <c r="J8">
        <v>7754.8980629999996</v>
      </c>
      <c r="K8">
        <v>24892</v>
      </c>
      <c r="L8">
        <v>7851</v>
      </c>
      <c r="M8" t="s">
        <v>68</v>
      </c>
      <c r="N8">
        <v>0</v>
      </c>
      <c r="O8">
        <v>3.3149170999999998E-2</v>
      </c>
      <c r="P8">
        <v>0.55248618800000004</v>
      </c>
      <c r="Q8">
        <v>0.41436464099999998</v>
      </c>
      <c r="R8">
        <v>0</v>
      </c>
      <c r="S8">
        <v>1</v>
      </c>
      <c r="T8" t="s">
        <v>69</v>
      </c>
      <c r="U8">
        <v>0.1</v>
      </c>
      <c r="V8">
        <v>0.1</v>
      </c>
      <c r="W8">
        <v>0.3</v>
      </c>
      <c r="X8">
        <v>0.2</v>
      </c>
      <c r="Y8">
        <v>1550.9796126000001</v>
      </c>
      <c r="Z8">
        <v>1550.9796126000001</v>
      </c>
      <c r="AA8">
        <v>1105.1277164999999</v>
      </c>
      <c r="AB8">
        <v>1904.4277430444399</v>
      </c>
      <c r="AC8">
        <v>4652.9388378000003</v>
      </c>
      <c r="AD8">
        <v>10856.857288200001</v>
      </c>
      <c r="AE8">
        <v>4652.9388378000003</v>
      </c>
      <c r="AF8">
        <v>10856.857288200001</v>
      </c>
      <c r="AG8">
        <v>1473.503622</v>
      </c>
      <c r="AH8">
        <v>5894.0144879999998</v>
      </c>
      <c r="AI8">
        <v>7629.80163391111</v>
      </c>
      <c r="AJ8">
        <v>15247.5126060889</v>
      </c>
      <c r="AK8">
        <v>0</v>
      </c>
      <c r="AL8">
        <v>205.707668165358</v>
      </c>
      <c r="AM8">
        <v>13306.467440189899</v>
      </c>
      <c r="AN8">
        <v>12418.0294219853</v>
      </c>
      <c r="AO8">
        <v>0</v>
      </c>
      <c r="AP8">
        <v>25930.204530340601</v>
      </c>
      <c r="AQ8">
        <v>25930.204530340601</v>
      </c>
      <c r="AR8">
        <v>25930.204530340601</v>
      </c>
      <c r="AS8">
        <v>3.3437195846658798</v>
      </c>
      <c r="AT8">
        <v>1.20708383544612</v>
      </c>
      <c r="AU8">
        <v>77</v>
      </c>
      <c r="AV8">
        <v>0</v>
      </c>
      <c r="AW8" s="2">
        <v>7754.8980629999996</v>
      </c>
      <c r="AX8" s="4">
        <v>25930.204530340601</v>
      </c>
      <c r="AY8">
        <v>2.2200000000000002</v>
      </c>
      <c r="AZ8">
        <v>0</v>
      </c>
      <c r="BA8">
        <v>7.9000000000000008E-3</v>
      </c>
      <c r="BB8">
        <v>0.51319999999999999</v>
      </c>
      <c r="BC8">
        <v>0.47889999999999999</v>
      </c>
      <c r="BD8">
        <v>0</v>
      </c>
      <c r="BE8">
        <v>0.49</v>
      </c>
      <c r="BF8" t="b">
        <v>0</v>
      </c>
      <c r="BG8">
        <v>1.02</v>
      </c>
      <c r="BH8" t="b">
        <v>0</v>
      </c>
      <c r="BI8">
        <v>3.34</v>
      </c>
      <c r="BJ8" t="b">
        <v>0</v>
      </c>
      <c r="BK8">
        <v>1</v>
      </c>
      <c r="BL8" t="b">
        <v>0</v>
      </c>
      <c r="BM8">
        <v>0</v>
      </c>
      <c r="BN8">
        <v>0</v>
      </c>
    </row>
    <row r="9" spans="1:66" x14ac:dyDescent="0.25">
      <c r="A9" t="s">
        <v>66</v>
      </c>
      <c r="B9">
        <v>1961</v>
      </c>
      <c r="C9">
        <v>13250</v>
      </c>
      <c r="D9">
        <v>29357.828379999999</v>
      </c>
      <c r="E9">
        <v>12378.88744</v>
      </c>
      <c r="F9">
        <v>41736.715819999998</v>
      </c>
      <c r="G9">
        <v>12840.9107</v>
      </c>
      <c r="H9">
        <v>42198.739079999999</v>
      </c>
      <c r="I9">
        <v>2.2200000000000002</v>
      </c>
      <c r="J9">
        <v>29357.828379999999</v>
      </c>
      <c r="K9">
        <v>34115</v>
      </c>
      <c r="L9">
        <v>29720</v>
      </c>
      <c r="M9" t="s">
        <v>68</v>
      </c>
      <c r="N9">
        <v>0</v>
      </c>
      <c r="O9">
        <v>3.3149170999999998E-2</v>
      </c>
      <c r="P9">
        <v>0.55248618800000004</v>
      </c>
      <c r="Q9">
        <v>0.41436464099999998</v>
      </c>
      <c r="R9">
        <v>0</v>
      </c>
      <c r="S9">
        <v>1</v>
      </c>
      <c r="T9" t="s">
        <v>69</v>
      </c>
      <c r="U9">
        <v>0.1</v>
      </c>
      <c r="V9">
        <v>0.1</v>
      </c>
      <c r="W9">
        <v>0.3</v>
      </c>
      <c r="X9">
        <v>0.2</v>
      </c>
      <c r="Y9">
        <v>5871.5656760000002</v>
      </c>
      <c r="Z9">
        <v>5871.5656760000002</v>
      </c>
      <c r="AA9">
        <v>3852.2732099999998</v>
      </c>
      <c r="AB9">
        <v>7022.4847719354302</v>
      </c>
      <c r="AC9">
        <v>17614.697027999999</v>
      </c>
      <c r="AD9">
        <v>41100.959732000003</v>
      </c>
      <c r="AE9">
        <v>17614.697027999999</v>
      </c>
      <c r="AF9">
        <v>41100.959732000003</v>
      </c>
      <c r="AG9">
        <v>5136.3642799999998</v>
      </c>
      <c r="AH9">
        <v>20545.457119999999</v>
      </c>
      <c r="AI9">
        <v>28153.769536129101</v>
      </c>
      <c r="AJ9">
        <v>56243.708623870902</v>
      </c>
      <c r="AK9">
        <v>0</v>
      </c>
      <c r="AL9">
        <v>798.38803966767603</v>
      </c>
      <c r="AM9">
        <v>16557.372562647099</v>
      </c>
      <c r="AN9">
        <v>19652.8653162763</v>
      </c>
      <c r="AO9">
        <v>0</v>
      </c>
      <c r="AP9">
        <v>37008.625918591097</v>
      </c>
      <c r="AQ9">
        <v>37008.625918591097</v>
      </c>
      <c r="AR9">
        <v>37008.625918591097</v>
      </c>
      <c r="AS9">
        <v>1.2606050229451999</v>
      </c>
      <c r="AT9">
        <v>0.231591782655964</v>
      </c>
      <c r="AU9">
        <v>96</v>
      </c>
      <c r="AV9">
        <v>0</v>
      </c>
      <c r="AW9" s="2">
        <v>29357.828379999999</v>
      </c>
      <c r="AX9" s="4">
        <v>37008.625918591097</v>
      </c>
      <c r="AY9">
        <v>2.2200000000000002</v>
      </c>
      <c r="AZ9">
        <v>0</v>
      </c>
      <c r="BA9">
        <v>2.1600000000000001E-2</v>
      </c>
      <c r="BB9">
        <v>0.44740000000000002</v>
      </c>
      <c r="BC9">
        <v>0.53100000000000003</v>
      </c>
      <c r="BD9">
        <v>0</v>
      </c>
      <c r="BE9">
        <v>1.87</v>
      </c>
      <c r="BF9" t="b">
        <v>0</v>
      </c>
      <c r="BG9">
        <v>1.45</v>
      </c>
      <c r="BH9" t="b">
        <v>0</v>
      </c>
      <c r="BI9">
        <v>1.26</v>
      </c>
      <c r="BJ9" t="b">
        <v>0</v>
      </c>
      <c r="BK9">
        <v>1</v>
      </c>
      <c r="BL9" t="b">
        <v>0</v>
      </c>
      <c r="BM9">
        <v>0</v>
      </c>
      <c r="BN9">
        <v>0</v>
      </c>
    </row>
    <row r="10" spans="1:66" x14ac:dyDescent="0.25">
      <c r="A10" t="s">
        <v>66</v>
      </c>
      <c r="B10">
        <v>1962</v>
      </c>
      <c r="C10">
        <v>9945</v>
      </c>
      <c r="D10">
        <v>22034.98892</v>
      </c>
      <c r="E10">
        <v>9598.5397099999991</v>
      </c>
      <c r="F10">
        <v>31633.528630000001</v>
      </c>
      <c r="G10">
        <v>10978.39985</v>
      </c>
      <c r="H10">
        <v>33013.388769999998</v>
      </c>
      <c r="I10">
        <v>2.2200000000000002</v>
      </c>
      <c r="J10">
        <v>22034.98892</v>
      </c>
      <c r="K10">
        <v>45957</v>
      </c>
      <c r="L10">
        <v>22307</v>
      </c>
      <c r="M10" t="s">
        <v>68</v>
      </c>
      <c r="N10">
        <v>0</v>
      </c>
      <c r="O10">
        <v>3.3149170999999998E-2</v>
      </c>
      <c r="P10">
        <v>0.55248618800000004</v>
      </c>
      <c r="Q10">
        <v>0.41436464099999998</v>
      </c>
      <c r="R10">
        <v>0</v>
      </c>
      <c r="S10">
        <v>1</v>
      </c>
      <c r="T10" t="s">
        <v>69</v>
      </c>
      <c r="U10">
        <v>0.1</v>
      </c>
      <c r="V10">
        <v>0.1</v>
      </c>
      <c r="W10">
        <v>0.3</v>
      </c>
      <c r="X10">
        <v>0.2</v>
      </c>
      <c r="Y10">
        <v>4406.9977840000001</v>
      </c>
      <c r="Z10">
        <v>4406.9977840000001</v>
      </c>
      <c r="AA10">
        <v>3293.5199550000002</v>
      </c>
      <c r="AB10">
        <v>5501.71820090452</v>
      </c>
      <c r="AC10">
        <v>13220.993352</v>
      </c>
      <c r="AD10">
        <v>30848.984487999998</v>
      </c>
      <c r="AE10">
        <v>13220.993352</v>
      </c>
      <c r="AF10">
        <v>30848.984487999998</v>
      </c>
      <c r="AG10">
        <v>4391.3599400000003</v>
      </c>
      <c r="AH10">
        <v>17565.439760000001</v>
      </c>
      <c r="AI10">
        <v>22009.952368190901</v>
      </c>
      <c r="AJ10">
        <v>44016.825171809003</v>
      </c>
      <c r="AK10">
        <v>0</v>
      </c>
      <c r="AL10">
        <v>993.44234536755005</v>
      </c>
      <c r="AM10">
        <v>26203.820421701701</v>
      </c>
      <c r="AN10">
        <v>21796.830764390401</v>
      </c>
      <c r="AO10">
        <v>0</v>
      </c>
      <c r="AP10">
        <v>48994.093531459701</v>
      </c>
      <c r="AQ10">
        <v>48994.093531459701</v>
      </c>
      <c r="AR10">
        <v>48994.093531459701</v>
      </c>
      <c r="AS10">
        <v>2.2234680357379402</v>
      </c>
      <c r="AT10">
        <v>0.79906815521335595</v>
      </c>
      <c r="AU10">
        <v>87</v>
      </c>
      <c r="AV10">
        <v>0</v>
      </c>
      <c r="AW10" s="2">
        <v>22034.98892</v>
      </c>
      <c r="AX10" s="4">
        <v>48994.093531459701</v>
      </c>
      <c r="AY10">
        <v>2.2200000000000002</v>
      </c>
      <c r="AZ10">
        <v>0</v>
      </c>
      <c r="BA10">
        <v>2.0299999999999999E-2</v>
      </c>
      <c r="BB10">
        <v>0.53480000000000005</v>
      </c>
      <c r="BC10">
        <v>0.44490000000000002</v>
      </c>
      <c r="BD10">
        <v>0</v>
      </c>
      <c r="BE10">
        <v>1.4</v>
      </c>
      <c r="BF10" t="b">
        <v>0</v>
      </c>
      <c r="BG10">
        <v>1.92</v>
      </c>
      <c r="BH10" t="b">
        <v>0</v>
      </c>
      <c r="BI10">
        <v>2.2200000000000002</v>
      </c>
      <c r="BJ10" t="b">
        <v>0</v>
      </c>
      <c r="BK10">
        <v>1</v>
      </c>
      <c r="BL10" t="b">
        <v>0</v>
      </c>
      <c r="BM10">
        <v>0</v>
      </c>
      <c r="BN10">
        <v>0</v>
      </c>
    </row>
    <row r="11" spans="1:66" x14ac:dyDescent="0.25">
      <c r="A11" t="s">
        <v>66</v>
      </c>
      <c r="B11">
        <v>1963</v>
      </c>
      <c r="C11">
        <v>9000</v>
      </c>
      <c r="D11">
        <v>19941.166450000001</v>
      </c>
      <c r="E11">
        <v>3816.2456360000001</v>
      </c>
      <c r="F11">
        <v>23757.412079999998</v>
      </c>
      <c r="G11">
        <v>5113.1533319999999</v>
      </c>
      <c r="H11">
        <v>25054.319780000002</v>
      </c>
      <c r="I11">
        <v>2.2200000000000002</v>
      </c>
      <c r="J11">
        <v>19941.166450000001</v>
      </c>
      <c r="K11">
        <v>34251</v>
      </c>
      <c r="L11">
        <v>20187</v>
      </c>
      <c r="M11" t="s">
        <v>68</v>
      </c>
      <c r="N11">
        <v>0</v>
      </c>
      <c r="O11">
        <v>3.3149170999999998E-2</v>
      </c>
      <c r="P11">
        <v>0.55248618800000004</v>
      </c>
      <c r="Q11">
        <v>0.41436464099999998</v>
      </c>
      <c r="R11">
        <v>0</v>
      </c>
      <c r="S11">
        <v>1</v>
      </c>
      <c r="T11" t="s">
        <v>69</v>
      </c>
      <c r="U11">
        <v>0.1</v>
      </c>
      <c r="V11">
        <v>0.1</v>
      </c>
      <c r="W11">
        <v>0.3</v>
      </c>
      <c r="X11">
        <v>0.2</v>
      </c>
      <c r="Y11">
        <v>3988.2332900000001</v>
      </c>
      <c r="Z11">
        <v>3988.2332900000001</v>
      </c>
      <c r="AA11">
        <v>1533.9459996000001</v>
      </c>
      <c r="AB11">
        <v>4273.0545403906399</v>
      </c>
      <c r="AC11">
        <v>11964.69987</v>
      </c>
      <c r="AD11">
        <v>27917.633030000001</v>
      </c>
      <c r="AE11">
        <v>11964.69987</v>
      </c>
      <c r="AF11">
        <v>27917.633030000001</v>
      </c>
      <c r="AG11">
        <v>2045.2613328</v>
      </c>
      <c r="AH11">
        <v>8181.0453312</v>
      </c>
      <c r="AI11">
        <v>16508.2106992187</v>
      </c>
      <c r="AJ11">
        <v>33600.4288607813</v>
      </c>
      <c r="AK11">
        <v>0</v>
      </c>
      <c r="AL11">
        <v>1572.22921202201</v>
      </c>
      <c r="AM11">
        <v>29062.441019187201</v>
      </c>
      <c r="AN11">
        <v>3948.97223977975</v>
      </c>
      <c r="AO11">
        <v>0</v>
      </c>
      <c r="AP11">
        <v>34583.642470988998</v>
      </c>
      <c r="AQ11">
        <v>34583.642470988998</v>
      </c>
      <c r="AR11">
        <v>34583.642470988998</v>
      </c>
      <c r="AS11">
        <v>1.7342838272627199</v>
      </c>
      <c r="AT11">
        <v>0.55059454850617495</v>
      </c>
      <c r="AU11">
        <v>75</v>
      </c>
      <c r="AV11">
        <v>0</v>
      </c>
      <c r="AW11" s="2">
        <v>19941.166450000001</v>
      </c>
      <c r="AX11" s="4">
        <v>34583.642470988998</v>
      </c>
      <c r="AY11">
        <v>2.2200000000000002</v>
      </c>
      <c r="AZ11">
        <v>0</v>
      </c>
      <c r="BA11">
        <v>4.5499999999999999E-2</v>
      </c>
      <c r="BB11">
        <v>0.84040000000000004</v>
      </c>
      <c r="BC11">
        <v>0.1142</v>
      </c>
      <c r="BD11">
        <v>0</v>
      </c>
      <c r="BE11">
        <v>1.27</v>
      </c>
      <c r="BF11" t="b">
        <v>0</v>
      </c>
      <c r="BG11">
        <v>1.36</v>
      </c>
      <c r="BH11" t="b">
        <v>0</v>
      </c>
      <c r="BI11">
        <v>1.73</v>
      </c>
      <c r="BJ11" t="b">
        <v>0</v>
      </c>
      <c r="BK11">
        <v>1</v>
      </c>
      <c r="BL11" t="b">
        <v>0</v>
      </c>
      <c r="BM11">
        <v>0</v>
      </c>
      <c r="BN11">
        <v>0</v>
      </c>
    </row>
    <row r="12" spans="1:66" x14ac:dyDescent="0.25">
      <c r="A12" t="s">
        <v>66</v>
      </c>
      <c r="B12">
        <v>1964</v>
      </c>
      <c r="C12">
        <v>1900</v>
      </c>
      <c r="D12">
        <v>4209.8018060000004</v>
      </c>
      <c r="E12">
        <v>1717.0929920000001</v>
      </c>
      <c r="F12">
        <v>5926.8947969999999</v>
      </c>
      <c r="G12">
        <v>1995.712902</v>
      </c>
      <c r="H12">
        <v>6205.5147070000003</v>
      </c>
      <c r="I12">
        <v>2.2200000000000002</v>
      </c>
      <c r="J12">
        <v>4209.8018060000004</v>
      </c>
      <c r="K12">
        <v>9364</v>
      </c>
      <c r="L12">
        <v>4262</v>
      </c>
      <c r="M12" t="s">
        <v>68</v>
      </c>
      <c r="N12">
        <v>0</v>
      </c>
      <c r="O12">
        <v>3.3149170999999998E-2</v>
      </c>
      <c r="P12">
        <v>0.55248618800000004</v>
      </c>
      <c r="Q12">
        <v>0.41436464099999998</v>
      </c>
      <c r="R12">
        <v>0</v>
      </c>
      <c r="S12">
        <v>1</v>
      </c>
      <c r="T12" t="s">
        <v>69</v>
      </c>
      <c r="U12">
        <v>0.1</v>
      </c>
      <c r="V12">
        <v>0.1</v>
      </c>
      <c r="W12">
        <v>0.3</v>
      </c>
      <c r="X12">
        <v>0.2</v>
      </c>
      <c r="Y12">
        <v>841.96036119999997</v>
      </c>
      <c r="Z12">
        <v>841.96036119999997</v>
      </c>
      <c r="AA12">
        <v>598.71387059999995</v>
      </c>
      <c r="AB12">
        <v>1033.12900873069</v>
      </c>
      <c r="AC12">
        <v>2525.8810835999998</v>
      </c>
      <c r="AD12">
        <v>5893.7225283999996</v>
      </c>
      <c r="AE12">
        <v>2525.8810835999998</v>
      </c>
      <c r="AF12">
        <v>5893.7225283999996</v>
      </c>
      <c r="AG12">
        <v>798.28516079999997</v>
      </c>
      <c r="AH12">
        <v>3193.1406431999999</v>
      </c>
      <c r="AI12">
        <v>4139.2566895386099</v>
      </c>
      <c r="AJ12">
        <v>8271.7727244613907</v>
      </c>
      <c r="AK12">
        <v>0</v>
      </c>
      <c r="AL12">
        <v>1743.7464464223899</v>
      </c>
      <c r="AM12">
        <v>5265.29631970633</v>
      </c>
      <c r="AN12">
        <v>2971.4477825999602</v>
      </c>
      <c r="AO12">
        <v>0</v>
      </c>
      <c r="AP12">
        <v>9980.4905487286796</v>
      </c>
      <c r="AQ12">
        <v>9980.4905487286796</v>
      </c>
      <c r="AR12">
        <v>9980.4905487286796</v>
      </c>
      <c r="AS12">
        <v>2.3707744470307399</v>
      </c>
      <c r="AT12">
        <v>0.86321667266810498</v>
      </c>
      <c r="AU12">
        <v>86</v>
      </c>
      <c r="AV12">
        <v>0</v>
      </c>
      <c r="AW12" s="2">
        <v>4209.8018060000004</v>
      </c>
      <c r="AX12" s="4">
        <v>9980.4905487286796</v>
      </c>
      <c r="AY12">
        <v>2.2200000000000002</v>
      </c>
      <c r="AZ12">
        <v>0</v>
      </c>
      <c r="BA12">
        <v>0.17469999999999999</v>
      </c>
      <c r="BB12">
        <v>0.52759999999999996</v>
      </c>
      <c r="BC12">
        <v>0.29770000000000002</v>
      </c>
      <c r="BD12">
        <v>0</v>
      </c>
      <c r="BE12">
        <v>0.27</v>
      </c>
      <c r="BF12" t="b">
        <v>0</v>
      </c>
      <c r="BG12">
        <v>0.39</v>
      </c>
      <c r="BH12" t="b">
        <v>0</v>
      </c>
      <c r="BI12">
        <v>2.37</v>
      </c>
      <c r="BJ12" t="b">
        <v>0</v>
      </c>
      <c r="BK12">
        <v>1</v>
      </c>
      <c r="BL12" t="b">
        <v>0</v>
      </c>
      <c r="BM12">
        <v>0</v>
      </c>
      <c r="BN12">
        <v>0</v>
      </c>
    </row>
    <row r="13" spans="1:66" x14ac:dyDescent="0.25">
      <c r="A13" t="s">
        <v>66</v>
      </c>
      <c r="B13">
        <v>1965</v>
      </c>
      <c r="C13">
        <v>7900</v>
      </c>
      <c r="D13">
        <v>17503.912769999999</v>
      </c>
      <c r="E13">
        <v>4847.1937269999999</v>
      </c>
      <c r="F13">
        <v>22351.106500000002</v>
      </c>
      <c r="G13">
        <v>6580.7932860000001</v>
      </c>
      <c r="H13">
        <v>24084.70606</v>
      </c>
      <c r="I13">
        <v>2.2200000000000002</v>
      </c>
      <c r="J13">
        <v>17503.912769999999</v>
      </c>
      <c r="K13">
        <v>6004</v>
      </c>
      <c r="L13">
        <v>17720</v>
      </c>
      <c r="M13" t="s">
        <v>68</v>
      </c>
      <c r="N13">
        <v>0</v>
      </c>
      <c r="O13">
        <v>3.3149170999999998E-2</v>
      </c>
      <c r="P13">
        <v>0.55248618800000004</v>
      </c>
      <c r="Q13">
        <v>0.41436464099999998</v>
      </c>
      <c r="R13">
        <v>0</v>
      </c>
      <c r="S13">
        <v>1</v>
      </c>
      <c r="T13" t="s">
        <v>69</v>
      </c>
      <c r="U13">
        <v>0.1</v>
      </c>
      <c r="V13">
        <v>0.1</v>
      </c>
      <c r="W13">
        <v>0.3</v>
      </c>
      <c r="X13">
        <v>0.2</v>
      </c>
      <c r="Y13">
        <v>3500.7825539999999</v>
      </c>
      <c r="Z13">
        <v>3500.7825539999999</v>
      </c>
      <c r="AA13">
        <v>1974.2379857999999</v>
      </c>
      <c r="AB13">
        <v>4019.0912051067498</v>
      </c>
      <c r="AC13">
        <v>10502.347662</v>
      </c>
      <c r="AD13">
        <v>24505.477878000002</v>
      </c>
      <c r="AE13">
        <v>10502.347662</v>
      </c>
      <c r="AF13">
        <v>24505.477878000002</v>
      </c>
      <c r="AG13">
        <v>2632.3173144000002</v>
      </c>
      <c r="AH13">
        <v>10529.269257600001</v>
      </c>
      <c r="AI13">
        <v>16046.523649786501</v>
      </c>
      <c r="AJ13">
        <v>32122.8884702135</v>
      </c>
      <c r="AK13">
        <v>0</v>
      </c>
      <c r="AL13">
        <v>315.91777651392698</v>
      </c>
      <c r="AM13">
        <v>3961.93037679995</v>
      </c>
      <c r="AN13">
        <v>1576.9555960216601</v>
      </c>
      <c r="AO13">
        <v>0</v>
      </c>
      <c r="AP13">
        <v>5854.8037493355296</v>
      </c>
      <c r="AQ13">
        <v>5854.8037493355296</v>
      </c>
      <c r="AR13">
        <v>5854.8037493355296</v>
      </c>
      <c r="AS13">
        <v>0.33448542770220502</v>
      </c>
      <c r="AT13">
        <v>-1.09516196478073</v>
      </c>
      <c r="AU13">
        <v>74</v>
      </c>
      <c r="AV13">
        <v>0</v>
      </c>
      <c r="AW13" s="2">
        <v>17503.912769999999</v>
      </c>
      <c r="AX13" s="4">
        <v>5854.8037493355296</v>
      </c>
      <c r="AY13">
        <v>2.2200000000000002</v>
      </c>
      <c r="AZ13">
        <v>0</v>
      </c>
      <c r="BA13">
        <v>5.3999999999999999E-2</v>
      </c>
      <c r="BB13">
        <v>0.67669999999999997</v>
      </c>
      <c r="BC13">
        <v>0.26929999999999998</v>
      </c>
      <c r="BD13">
        <v>0</v>
      </c>
      <c r="BE13">
        <v>1.1100000000000001</v>
      </c>
      <c r="BF13" t="b">
        <v>0</v>
      </c>
      <c r="BG13">
        <v>0.23</v>
      </c>
      <c r="BH13" t="b">
        <v>0</v>
      </c>
      <c r="BI13">
        <v>0.33</v>
      </c>
      <c r="BJ13" t="b">
        <v>0</v>
      </c>
      <c r="BK13">
        <v>1</v>
      </c>
      <c r="BL13" t="b">
        <v>0</v>
      </c>
      <c r="BM13">
        <v>0</v>
      </c>
      <c r="BN13">
        <v>0</v>
      </c>
    </row>
    <row r="14" spans="1:66" x14ac:dyDescent="0.25">
      <c r="A14" t="s">
        <v>66</v>
      </c>
      <c r="B14">
        <v>1966</v>
      </c>
      <c r="C14">
        <v>8400</v>
      </c>
      <c r="D14">
        <v>18611.755349999999</v>
      </c>
      <c r="E14">
        <v>10722.590319999999</v>
      </c>
      <c r="F14">
        <v>29334.345669999999</v>
      </c>
      <c r="G14">
        <v>11357.08898</v>
      </c>
      <c r="H14">
        <v>29968.84433</v>
      </c>
      <c r="I14">
        <v>2.2200000000000002</v>
      </c>
      <c r="J14">
        <v>18611.755349999999</v>
      </c>
      <c r="K14">
        <v>7202</v>
      </c>
      <c r="L14">
        <v>18841</v>
      </c>
      <c r="M14" t="s">
        <v>68</v>
      </c>
      <c r="N14">
        <v>0</v>
      </c>
      <c r="O14">
        <v>3.3149170999999998E-2</v>
      </c>
      <c r="P14">
        <v>0.55248618800000004</v>
      </c>
      <c r="Q14">
        <v>0.41436464099999998</v>
      </c>
      <c r="R14">
        <v>0</v>
      </c>
      <c r="S14">
        <v>1</v>
      </c>
      <c r="T14" t="s">
        <v>69</v>
      </c>
      <c r="U14">
        <v>0.1</v>
      </c>
      <c r="V14">
        <v>0.1</v>
      </c>
      <c r="W14">
        <v>0.3</v>
      </c>
      <c r="X14">
        <v>0.2</v>
      </c>
      <c r="Y14">
        <v>3722.3510700000002</v>
      </c>
      <c r="Z14">
        <v>3722.3510700000002</v>
      </c>
      <c r="AA14">
        <v>3407.126694</v>
      </c>
      <c r="AB14">
        <v>5046.2272835552603</v>
      </c>
      <c r="AC14">
        <v>11167.05321</v>
      </c>
      <c r="AD14">
        <v>26056.457490000001</v>
      </c>
      <c r="AE14">
        <v>11167.05321</v>
      </c>
      <c r="AF14">
        <v>26056.457490000001</v>
      </c>
      <c r="AG14">
        <v>4542.8355920000004</v>
      </c>
      <c r="AH14">
        <v>18171.342368000001</v>
      </c>
      <c r="AI14">
        <v>19876.389762889499</v>
      </c>
      <c r="AJ14">
        <v>40061.298897110501</v>
      </c>
      <c r="AK14">
        <v>0</v>
      </c>
      <c r="AL14">
        <v>237.71582060009101</v>
      </c>
      <c r="AM14">
        <v>2102.60746136221</v>
      </c>
      <c r="AN14">
        <v>5553.4722570798303</v>
      </c>
      <c r="AO14">
        <v>0</v>
      </c>
      <c r="AP14">
        <v>7893.7955390421303</v>
      </c>
      <c r="AQ14">
        <v>7893.7955390421303</v>
      </c>
      <c r="AR14">
        <v>7893.7955390421303</v>
      </c>
      <c r="AS14">
        <v>0.42412955632592397</v>
      </c>
      <c r="AT14">
        <v>-0.85771631305086504</v>
      </c>
      <c r="AU14">
        <v>94</v>
      </c>
      <c r="AV14">
        <v>0</v>
      </c>
      <c r="AW14" s="2">
        <v>18611.755349999999</v>
      </c>
      <c r="AX14" s="4">
        <v>7893.7955390421303</v>
      </c>
      <c r="AY14">
        <v>2.2200000000000002</v>
      </c>
      <c r="AZ14">
        <v>0</v>
      </c>
      <c r="BA14">
        <v>3.0099999999999998E-2</v>
      </c>
      <c r="BB14">
        <v>0.26640000000000003</v>
      </c>
      <c r="BC14">
        <v>0.70350000000000001</v>
      </c>
      <c r="BD14">
        <v>0</v>
      </c>
      <c r="BE14">
        <v>1.18</v>
      </c>
      <c r="BF14" t="b">
        <v>0</v>
      </c>
      <c r="BG14">
        <v>0.31</v>
      </c>
      <c r="BH14" t="b">
        <v>0</v>
      </c>
      <c r="BI14">
        <v>0.42</v>
      </c>
      <c r="BJ14" t="b">
        <v>0</v>
      </c>
      <c r="BK14">
        <v>1</v>
      </c>
      <c r="BL14" t="b">
        <v>0</v>
      </c>
      <c r="BM14">
        <v>0</v>
      </c>
      <c r="BN14">
        <v>0</v>
      </c>
    </row>
    <row r="15" spans="1:66" x14ac:dyDescent="0.25">
      <c r="A15" t="s">
        <v>66</v>
      </c>
      <c r="B15">
        <v>1967</v>
      </c>
      <c r="C15">
        <v>12500</v>
      </c>
      <c r="D15">
        <v>27696.06451</v>
      </c>
      <c r="E15">
        <v>16791.953030000001</v>
      </c>
      <c r="F15">
        <v>44488.017540000001</v>
      </c>
      <c r="G15">
        <v>19732.850439999998</v>
      </c>
      <c r="H15">
        <v>47428.914949999998</v>
      </c>
      <c r="I15">
        <v>2.2200000000000002</v>
      </c>
      <c r="J15">
        <v>27696.06451</v>
      </c>
      <c r="K15">
        <v>12829</v>
      </c>
      <c r="L15">
        <v>28038</v>
      </c>
      <c r="M15" t="s">
        <v>68</v>
      </c>
      <c r="N15">
        <v>0</v>
      </c>
      <c r="O15">
        <v>3.3149170999999998E-2</v>
      </c>
      <c r="P15">
        <v>0.55248618800000004</v>
      </c>
      <c r="Q15">
        <v>0.41436464099999998</v>
      </c>
      <c r="R15">
        <v>0</v>
      </c>
      <c r="S15">
        <v>1</v>
      </c>
      <c r="T15" t="s">
        <v>69</v>
      </c>
      <c r="U15">
        <v>0.1</v>
      </c>
      <c r="V15">
        <v>0.1</v>
      </c>
      <c r="W15">
        <v>0.3</v>
      </c>
      <c r="X15">
        <v>0.2</v>
      </c>
      <c r="Y15">
        <v>5539.2129020000002</v>
      </c>
      <c r="Z15">
        <v>5539.2129020000002</v>
      </c>
      <c r="AA15">
        <v>5919.8551319999997</v>
      </c>
      <c r="AB15">
        <v>8107.2538110972</v>
      </c>
      <c r="AC15">
        <v>16617.638706000002</v>
      </c>
      <c r="AD15">
        <v>38774.490314000002</v>
      </c>
      <c r="AE15">
        <v>16617.638706000002</v>
      </c>
      <c r="AF15">
        <v>38774.490314000002</v>
      </c>
      <c r="AG15">
        <v>7893.1401759999999</v>
      </c>
      <c r="AH15">
        <v>31572.560704</v>
      </c>
      <c r="AI15">
        <v>31214.407327805598</v>
      </c>
      <c r="AJ15">
        <v>63643.422572194402</v>
      </c>
      <c r="AK15">
        <v>0</v>
      </c>
      <c r="AL15">
        <v>126.15644661613101</v>
      </c>
      <c r="AM15">
        <v>7404.6296761064496</v>
      </c>
      <c r="AN15">
        <v>5899.6134795524404</v>
      </c>
      <c r="AO15">
        <v>0</v>
      </c>
      <c r="AP15">
        <v>13430.399602275</v>
      </c>
      <c r="AQ15">
        <v>13430.399602275</v>
      </c>
      <c r="AR15">
        <v>13430.399602275</v>
      </c>
      <c r="AS15">
        <v>0.48492086655220701</v>
      </c>
      <c r="AT15">
        <v>-0.72376956310500695</v>
      </c>
      <c r="AU15">
        <v>85</v>
      </c>
      <c r="AV15">
        <v>0</v>
      </c>
      <c r="AW15" s="2">
        <v>27696.06451</v>
      </c>
      <c r="AX15" s="4">
        <v>13430.399602275</v>
      </c>
      <c r="AY15">
        <v>2.2200000000000002</v>
      </c>
      <c r="AZ15">
        <v>0</v>
      </c>
      <c r="BA15">
        <v>9.4000000000000004E-3</v>
      </c>
      <c r="BB15">
        <v>0.55130000000000001</v>
      </c>
      <c r="BC15">
        <v>0.43930000000000002</v>
      </c>
      <c r="BD15">
        <v>0</v>
      </c>
      <c r="BE15">
        <v>1.76</v>
      </c>
      <c r="BF15" t="b">
        <v>0</v>
      </c>
      <c r="BG15">
        <v>0.53</v>
      </c>
      <c r="BH15" t="b">
        <v>0</v>
      </c>
      <c r="BI15">
        <v>0.48</v>
      </c>
      <c r="BJ15" t="b">
        <v>0</v>
      </c>
      <c r="BK15">
        <v>1</v>
      </c>
      <c r="BL15" t="b">
        <v>0</v>
      </c>
      <c r="BM15">
        <v>0</v>
      </c>
      <c r="BN15">
        <v>0</v>
      </c>
    </row>
    <row r="16" spans="1:66" x14ac:dyDescent="0.25">
      <c r="A16" t="s">
        <v>66</v>
      </c>
      <c r="B16">
        <v>1968</v>
      </c>
      <c r="C16">
        <v>15000</v>
      </c>
      <c r="D16">
        <v>33235.277410000002</v>
      </c>
      <c r="E16">
        <v>18094.458859999999</v>
      </c>
      <c r="F16">
        <v>51329.736270000001</v>
      </c>
      <c r="G16">
        <v>19367.740819999999</v>
      </c>
      <c r="H16">
        <v>52603.018230000001</v>
      </c>
      <c r="I16">
        <v>2.2200000000000002</v>
      </c>
      <c r="J16">
        <v>33235.277410000002</v>
      </c>
      <c r="K16">
        <v>10620</v>
      </c>
      <c r="L16">
        <v>33645</v>
      </c>
      <c r="M16" t="s">
        <v>68</v>
      </c>
      <c r="N16">
        <v>0</v>
      </c>
      <c r="O16">
        <v>3.3149170999999998E-2</v>
      </c>
      <c r="P16">
        <v>0.55248618800000004</v>
      </c>
      <c r="Q16">
        <v>0.41436464099999998</v>
      </c>
      <c r="R16">
        <v>0</v>
      </c>
      <c r="S16">
        <v>1</v>
      </c>
      <c r="T16" t="s">
        <v>69</v>
      </c>
      <c r="U16">
        <v>0.1</v>
      </c>
      <c r="V16">
        <v>0.1</v>
      </c>
      <c r="W16">
        <v>0.3</v>
      </c>
      <c r="X16">
        <v>0.2</v>
      </c>
      <c r="Y16">
        <v>6647.0554819999998</v>
      </c>
      <c r="Z16">
        <v>6647.0554819999998</v>
      </c>
      <c r="AA16">
        <v>5810.3222459999997</v>
      </c>
      <c r="AB16">
        <v>8828.5441145835994</v>
      </c>
      <c r="AC16">
        <v>19941.166445999999</v>
      </c>
      <c r="AD16">
        <v>46529.388374000002</v>
      </c>
      <c r="AE16">
        <v>19941.166445999999</v>
      </c>
      <c r="AF16">
        <v>46529.388374000002</v>
      </c>
      <c r="AG16">
        <v>7747.0963279999996</v>
      </c>
      <c r="AH16">
        <v>30988.385311999999</v>
      </c>
      <c r="AI16">
        <v>34945.930000832799</v>
      </c>
      <c r="AJ16">
        <v>70260.106459167204</v>
      </c>
      <c r="AK16">
        <v>0</v>
      </c>
      <c r="AL16">
        <v>444.27777681371998</v>
      </c>
      <c r="AM16">
        <v>7866.1513060699299</v>
      </c>
      <c r="AN16">
        <v>2718.4821148495698</v>
      </c>
      <c r="AO16">
        <v>0</v>
      </c>
      <c r="AP16">
        <v>11028.9111977332</v>
      </c>
      <c r="AQ16">
        <v>11028.9111977332</v>
      </c>
      <c r="AR16">
        <v>11028.9111977332</v>
      </c>
      <c r="AS16">
        <v>0.33184351259288097</v>
      </c>
      <c r="AT16">
        <v>-1.1030917687966599</v>
      </c>
      <c r="AU16">
        <v>93</v>
      </c>
      <c r="AV16">
        <v>0</v>
      </c>
      <c r="AW16" s="2">
        <v>33235.277410000002</v>
      </c>
      <c r="AX16" s="4">
        <v>11028.9111977332</v>
      </c>
      <c r="AY16">
        <v>2.2200000000000002</v>
      </c>
      <c r="AZ16">
        <v>0</v>
      </c>
      <c r="BA16">
        <v>4.0300000000000002E-2</v>
      </c>
      <c r="BB16">
        <v>0.71319999999999995</v>
      </c>
      <c r="BC16">
        <v>0.2465</v>
      </c>
      <c r="BD16">
        <v>0</v>
      </c>
      <c r="BE16">
        <v>2.11</v>
      </c>
      <c r="BF16" t="b">
        <v>0</v>
      </c>
      <c r="BG16">
        <v>0.43</v>
      </c>
      <c r="BH16" t="b">
        <v>0</v>
      </c>
      <c r="BI16">
        <v>0.33</v>
      </c>
      <c r="BJ16" t="b">
        <v>0</v>
      </c>
      <c r="BK16">
        <v>1</v>
      </c>
      <c r="BL16" t="b">
        <v>0</v>
      </c>
      <c r="BM16">
        <v>0</v>
      </c>
      <c r="BN16">
        <v>0</v>
      </c>
    </row>
    <row r="17" spans="1:66" x14ac:dyDescent="0.25">
      <c r="A17" t="s">
        <v>66</v>
      </c>
      <c r="B17">
        <v>1969</v>
      </c>
      <c r="C17">
        <v>3000</v>
      </c>
      <c r="D17">
        <v>6647.0554830000001</v>
      </c>
      <c r="E17">
        <v>2607.2381999999998</v>
      </c>
      <c r="F17">
        <v>9254.2936819999995</v>
      </c>
      <c r="G17">
        <v>2883.1308530000001</v>
      </c>
      <c r="H17">
        <v>9530.1863360000007</v>
      </c>
      <c r="I17">
        <v>2.2200000000000002</v>
      </c>
      <c r="J17">
        <v>6647.0554830000001</v>
      </c>
      <c r="K17">
        <v>4670</v>
      </c>
      <c r="L17">
        <v>6729</v>
      </c>
      <c r="M17" t="s">
        <v>68</v>
      </c>
      <c r="N17">
        <v>0</v>
      </c>
      <c r="O17">
        <v>3.3149170999999998E-2</v>
      </c>
      <c r="P17">
        <v>0.55248618800000004</v>
      </c>
      <c r="Q17">
        <v>0.41436464099999998</v>
      </c>
      <c r="R17">
        <v>0</v>
      </c>
      <c r="S17">
        <v>1</v>
      </c>
      <c r="T17" t="s">
        <v>69</v>
      </c>
      <c r="U17">
        <v>0.1</v>
      </c>
      <c r="V17">
        <v>0.1</v>
      </c>
      <c r="W17">
        <v>0.3</v>
      </c>
      <c r="X17">
        <v>0.2</v>
      </c>
      <c r="Y17">
        <v>1329.4110966000001</v>
      </c>
      <c r="Z17">
        <v>1329.4110966000001</v>
      </c>
      <c r="AA17">
        <v>864.93925590000003</v>
      </c>
      <c r="AB17">
        <v>1586.0182155826801</v>
      </c>
      <c r="AC17">
        <v>3988.2332898</v>
      </c>
      <c r="AD17">
        <v>9305.8776761999998</v>
      </c>
      <c r="AE17">
        <v>3988.2332898</v>
      </c>
      <c r="AF17">
        <v>9305.8776761999998</v>
      </c>
      <c r="AG17">
        <v>1153.2523412</v>
      </c>
      <c r="AH17">
        <v>4613.0093648000002</v>
      </c>
      <c r="AI17">
        <v>6358.1499048346404</v>
      </c>
      <c r="AJ17">
        <v>12702.2227671654</v>
      </c>
      <c r="AK17">
        <v>0</v>
      </c>
      <c r="AL17">
        <v>471.96907437763002</v>
      </c>
      <c r="AM17">
        <v>3624.6428197994301</v>
      </c>
      <c r="AN17">
        <v>738.95557645000099</v>
      </c>
      <c r="AO17">
        <v>0</v>
      </c>
      <c r="AP17">
        <v>4835.5674706270602</v>
      </c>
      <c r="AQ17">
        <v>4835.5674706270602</v>
      </c>
      <c r="AR17">
        <v>4835.5674706270602</v>
      </c>
      <c r="AS17">
        <v>0.72747511781632301</v>
      </c>
      <c r="AT17">
        <v>-0.31817548283573399</v>
      </c>
      <c r="AU17">
        <v>90</v>
      </c>
      <c r="AV17">
        <v>0</v>
      </c>
      <c r="AW17" s="2">
        <v>6647.0554830000001</v>
      </c>
      <c r="AX17" s="4">
        <v>4835.5674706270602</v>
      </c>
      <c r="AY17">
        <v>2.2200000000000002</v>
      </c>
      <c r="AZ17">
        <v>0</v>
      </c>
      <c r="BA17">
        <v>9.7600000000000006E-2</v>
      </c>
      <c r="BB17">
        <v>0.74960000000000004</v>
      </c>
      <c r="BC17">
        <v>0.15279999999999999</v>
      </c>
      <c r="BD17">
        <v>0</v>
      </c>
      <c r="BE17">
        <v>0.42</v>
      </c>
      <c r="BF17" t="b">
        <v>0</v>
      </c>
      <c r="BG17">
        <v>0.19</v>
      </c>
      <c r="BH17" t="b">
        <v>0</v>
      </c>
      <c r="BI17">
        <v>0.73</v>
      </c>
      <c r="BJ17" t="b">
        <v>0</v>
      </c>
      <c r="BK17">
        <v>1</v>
      </c>
      <c r="BL17" t="b">
        <v>0</v>
      </c>
      <c r="BM17">
        <v>0</v>
      </c>
      <c r="BN17">
        <v>0</v>
      </c>
    </row>
    <row r="18" spans="1:66" x14ac:dyDescent="0.25">
      <c r="A18" t="s">
        <v>66</v>
      </c>
      <c r="B18">
        <v>1970</v>
      </c>
      <c r="C18">
        <v>2250</v>
      </c>
      <c r="D18">
        <v>4985.291612</v>
      </c>
      <c r="E18">
        <v>2092.269828</v>
      </c>
      <c r="F18">
        <v>7077.5614400000004</v>
      </c>
      <c r="G18">
        <v>2185.8023680000001</v>
      </c>
      <c r="H18">
        <v>7171.0939799999996</v>
      </c>
      <c r="I18">
        <v>2.2200000000000002</v>
      </c>
      <c r="J18">
        <v>4985.291612</v>
      </c>
      <c r="K18">
        <v>4901</v>
      </c>
      <c r="L18">
        <v>5047</v>
      </c>
      <c r="M18" t="s">
        <v>68</v>
      </c>
      <c r="N18">
        <v>0</v>
      </c>
      <c r="O18">
        <v>3.3149170999999998E-2</v>
      </c>
      <c r="P18">
        <v>0.55248618800000004</v>
      </c>
      <c r="Q18">
        <v>0.41436464099999998</v>
      </c>
      <c r="R18">
        <v>0</v>
      </c>
      <c r="S18">
        <v>1</v>
      </c>
      <c r="T18" t="s">
        <v>69</v>
      </c>
      <c r="U18">
        <v>0.1</v>
      </c>
      <c r="V18">
        <v>0.1</v>
      </c>
      <c r="W18">
        <v>0.3</v>
      </c>
      <c r="X18">
        <v>0.2</v>
      </c>
      <c r="Y18">
        <v>997.05832239999995</v>
      </c>
      <c r="Z18">
        <v>997.05832239999995</v>
      </c>
      <c r="AA18">
        <v>655.74071040000001</v>
      </c>
      <c r="AB18">
        <v>1193.36548363986</v>
      </c>
      <c r="AC18">
        <v>2991.1749672000001</v>
      </c>
      <c r="AD18">
        <v>6979.4082568000003</v>
      </c>
      <c r="AE18">
        <v>2991.1749672000001</v>
      </c>
      <c r="AF18">
        <v>6979.4082568000003</v>
      </c>
      <c r="AG18">
        <v>874.32094719999998</v>
      </c>
      <c r="AH18">
        <v>3497.2837887999999</v>
      </c>
      <c r="AI18">
        <v>4784.3630127202796</v>
      </c>
      <c r="AJ18">
        <v>9557.8249472797197</v>
      </c>
      <c r="AK18">
        <v>0</v>
      </c>
      <c r="AL18">
        <v>217.478567350997</v>
      </c>
      <c r="AM18">
        <v>985.27410193333503</v>
      </c>
      <c r="AN18">
        <v>4207.16655780784</v>
      </c>
      <c r="AO18">
        <v>0</v>
      </c>
      <c r="AP18">
        <v>5409.9192270921703</v>
      </c>
      <c r="AQ18">
        <v>5409.9192270921703</v>
      </c>
      <c r="AR18">
        <v>5409.9192270921703</v>
      </c>
      <c r="AS18">
        <v>1.0851760835955999</v>
      </c>
      <c r="AT18">
        <v>8.1742262853189099E-2</v>
      </c>
      <c r="AU18">
        <v>96</v>
      </c>
      <c r="AV18">
        <v>0</v>
      </c>
      <c r="AW18" s="2">
        <v>4985.291612</v>
      </c>
      <c r="AX18" s="4">
        <v>5409.9192270921703</v>
      </c>
      <c r="AY18">
        <v>2.2200000000000002</v>
      </c>
      <c r="AZ18">
        <v>0</v>
      </c>
      <c r="BA18">
        <v>4.02E-2</v>
      </c>
      <c r="BB18">
        <v>0.18210000000000001</v>
      </c>
      <c r="BC18">
        <v>0.77769999999999995</v>
      </c>
      <c r="BD18">
        <v>0</v>
      </c>
      <c r="BE18">
        <v>0.32</v>
      </c>
      <c r="BF18" t="b">
        <v>0</v>
      </c>
      <c r="BG18">
        <v>0.21</v>
      </c>
      <c r="BH18" t="b">
        <v>0</v>
      </c>
      <c r="BI18">
        <v>1.0900000000000001</v>
      </c>
      <c r="BJ18" t="b">
        <v>0</v>
      </c>
      <c r="BK18">
        <v>1</v>
      </c>
      <c r="BL18" t="b">
        <v>0</v>
      </c>
      <c r="BM18">
        <v>0</v>
      </c>
      <c r="BN18">
        <v>0</v>
      </c>
    </row>
    <row r="19" spans="1:66" x14ac:dyDescent="0.25">
      <c r="A19" t="s">
        <v>66</v>
      </c>
      <c r="B19">
        <v>1971</v>
      </c>
      <c r="C19">
        <v>1150</v>
      </c>
      <c r="D19">
        <v>2548.0379349999998</v>
      </c>
      <c r="E19">
        <v>1214.91696</v>
      </c>
      <c r="F19">
        <v>3762.9548949999999</v>
      </c>
      <c r="G19">
        <v>1257.6815690000001</v>
      </c>
      <c r="H19">
        <v>3805.7195040000001</v>
      </c>
      <c r="I19">
        <v>2.2200000000000002</v>
      </c>
      <c r="J19">
        <v>2548.0379349999998</v>
      </c>
      <c r="K19">
        <v>14414</v>
      </c>
      <c r="L19">
        <v>2579</v>
      </c>
      <c r="M19" t="s">
        <v>68</v>
      </c>
      <c r="N19">
        <v>0</v>
      </c>
      <c r="O19">
        <v>3.3149170999999998E-2</v>
      </c>
      <c r="P19">
        <v>0.55248618800000004</v>
      </c>
      <c r="Q19">
        <v>0.41436464099999998</v>
      </c>
      <c r="R19">
        <v>0</v>
      </c>
      <c r="S19">
        <v>1</v>
      </c>
      <c r="T19" t="s">
        <v>69</v>
      </c>
      <c r="U19">
        <v>0.1</v>
      </c>
      <c r="V19">
        <v>0.1</v>
      </c>
      <c r="W19">
        <v>0.3</v>
      </c>
      <c r="X19">
        <v>0.2</v>
      </c>
      <c r="Y19">
        <v>509.60758700000002</v>
      </c>
      <c r="Z19">
        <v>509.60758700000002</v>
      </c>
      <c r="AA19">
        <v>377.30447070000002</v>
      </c>
      <c r="AB19">
        <v>634.08087523451604</v>
      </c>
      <c r="AC19">
        <v>1528.8227609999999</v>
      </c>
      <c r="AD19">
        <v>3567.2531090000002</v>
      </c>
      <c r="AE19">
        <v>1528.8227609999999</v>
      </c>
      <c r="AF19">
        <v>3567.2531090000002</v>
      </c>
      <c r="AG19">
        <v>503.07262759999998</v>
      </c>
      <c r="AH19">
        <v>2012.2905103999999</v>
      </c>
      <c r="AI19">
        <v>2537.5577535309699</v>
      </c>
      <c r="AJ19">
        <v>5073.88125446903</v>
      </c>
      <c r="AK19">
        <v>0</v>
      </c>
      <c r="AL19">
        <v>59.116445616663199</v>
      </c>
      <c r="AM19">
        <v>5609.5554104104503</v>
      </c>
      <c r="AN19">
        <v>9872.8208977920094</v>
      </c>
      <c r="AO19">
        <v>0</v>
      </c>
      <c r="AP19">
        <v>15541.4927538191</v>
      </c>
      <c r="AQ19">
        <v>15541.4927538191</v>
      </c>
      <c r="AR19">
        <v>15541.4927538191</v>
      </c>
      <c r="AS19">
        <v>6.0993961433384696</v>
      </c>
      <c r="AT19">
        <v>1.8081897733838099</v>
      </c>
      <c r="AU19">
        <v>97</v>
      </c>
      <c r="AV19">
        <v>0</v>
      </c>
      <c r="AW19" s="2">
        <v>2548.0379349999998</v>
      </c>
      <c r="AX19" s="4">
        <v>15541.4927538191</v>
      </c>
      <c r="AY19">
        <v>2.2200000000000002</v>
      </c>
      <c r="AZ19">
        <v>0</v>
      </c>
      <c r="BA19">
        <v>3.8E-3</v>
      </c>
      <c r="BB19">
        <v>0.3609</v>
      </c>
      <c r="BC19">
        <v>0.63529999999999998</v>
      </c>
      <c r="BD19">
        <v>0</v>
      </c>
      <c r="BE19">
        <v>0.16</v>
      </c>
      <c r="BF19" t="b">
        <v>0</v>
      </c>
      <c r="BG19">
        <v>0.61</v>
      </c>
      <c r="BH19" t="b">
        <v>0</v>
      </c>
      <c r="BI19">
        <v>6.1</v>
      </c>
      <c r="BJ19" t="b">
        <v>0</v>
      </c>
      <c r="BK19">
        <v>1</v>
      </c>
      <c r="BL19" t="b">
        <v>0</v>
      </c>
      <c r="BM19">
        <v>0</v>
      </c>
      <c r="BN19">
        <v>0</v>
      </c>
    </row>
    <row r="20" spans="1:66" x14ac:dyDescent="0.25">
      <c r="A20" t="s">
        <v>66</v>
      </c>
      <c r="B20">
        <v>1972</v>
      </c>
      <c r="C20">
        <v>4000</v>
      </c>
      <c r="D20">
        <v>8862.7406429999992</v>
      </c>
      <c r="E20">
        <v>4097.1870730000001</v>
      </c>
      <c r="F20">
        <v>12959.92772</v>
      </c>
      <c r="G20">
        <v>4539.6390670000001</v>
      </c>
      <c r="H20">
        <v>13402.379709999999</v>
      </c>
      <c r="I20">
        <v>2.2200000000000002</v>
      </c>
      <c r="J20">
        <v>8862.7406429999992</v>
      </c>
      <c r="K20">
        <v>24950</v>
      </c>
      <c r="L20">
        <v>8972</v>
      </c>
      <c r="M20" t="s">
        <v>68</v>
      </c>
      <c r="N20">
        <v>0</v>
      </c>
      <c r="O20">
        <v>3.3149170999999998E-2</v>
      </c>
      <c r="P20">
        <v>0.55248618800000004</v>
      </c>
      <c r="Q20">
        <v>0.41436464099999998</v>
      </c>
      <c r="R20">
        <v>0</v>
      </c>
      <c r="S20">
        <v>1</v>
      </c>
      <c r="T20" t="s">
        <v>69</v>
      </c>
      <c r="U20">
        <v>0.1</v>
      </c>
      <c r="V20">
        <v>0.1</v>
      </c>
      <c r="W20">
        <v>0.3</v>
      </c>
      <c r="X20">
        <v>0.2</v>
      </c>
      <c r="Y20">
        <v>1772.5481285999999</v>
      </c>
      <c r="Z20">
        <v>1772.5481285999999</v>
      </c>
      <c r="AA20">
        <v>1361.8917200999999</v>
      </c>
      <c r="AB20">
        <v>2235.32456826303</v>
      </c>
      <c r="AC20">
        <v>5317.6443858000002</v>
      </c>
      <c r="AD20">
        <v>12407.8369002</v>
      </c>
      <c r="AE20">
        <v>5317.6443858000002</v>
      </c>
      <c r="AF20">
        <v>12407.8369002</v>
      </c>
      <c r="AG20">
        <v>1815.8556268</v>
      </c>
      <c r="AH20">
        <v>7263.4225071999999</v>
      </c>
      <c r="AI20">
        <v>8931.7305734739402</v>
      </c>
      <c r="AJ20">
        <v>17873.0288465261</v>
      </c>
      <c r="AK20">
        <v>0</v>
      </c>
      <c r="AL20">
        <v>336.57332178170498</v>
      </c>
      <c r="AM20">
        <v>13163.761197055999</v>
      </c>
      <c r="AN20">
        <v>12972.6616859528</v>
      </c>
      <c r="AO20">
        <v>0</v>
      </c>
      <c r="AP20">
        <v>26472.996204790499</v>
      </c>
      <c r="AQ20">
        <v>26472.996204790499</v>
      </c>
      <c r="AR20">
        <v>26472.996204790499</v>
      </c>
      <c r="AS20">
        <v>2.98699886086585</v>
      </c>
      <c r="AT20">
        <v>1.0942691578699399</v>
      </c>
      <c r="AU20">
        <v>90</v>
      </c>
      <c r="AV20">
        <v>0</v>
      </c>
      <c r="AW20" s="2">
        <v>8862.7406429999992</v>
      </c>
      <c r="AX20" s="4">
        <v>26472.996204790499</v>
      </c>
      <c r="AY20">
        <v>2.2200000000000002</v>
      </c>
      <c r="AZ20">
        <v>0</v>
      </c>
      <c r="BA20">
        <v>1.2699999999999999E-2</v>
      </c>
      <c r="BB20">
        <v>0.49730000000000002</v>
      </c>
      <c r="BC20">
        <v>0.49</v>
      </c>
      <c r="BD20">
        <v>0</v>
      </c>
      <c r="BE20">
        <v>0.56000000000000005</v>
      </c>
      <c r="BF20" t="b">
        <v>0</v>
      </c>
      <c r="BG20">
        <v>1.04</v>
      </c>
      <c r="BH20" t="b">
        <v>0</v>
      </c>
      <c r="BI20">
        <v>2.99</v>
      </c>
      <c r="BJ20" t="b">
        <v>0</v>
      </c>
      <c r="BK20">
        <v>1</v>
      </c>
      <c r="BL20" t="b">
        <v>0</v>
      </c>
      <c r="BM20">
        <v>0</v>
      </c>
      <c r="BN20">
        <v>0</v>
      </c>
    </row>
    <row r="21" spans="1:66" x14ac:dyDescent="0.25">
      <c r="A21" t="s">
        <v>66</v>
      </c>
      <c r="B21">
        <v>1973</v>
      </c>
      <c r="C21">
        <v>4000</v>
      </c>
      <c r="D21">
        <v>8862.7406429999992</v>
      </c>
      <c r="E21">
        <v>5036.7047140000004</v>
      </c>
      <c r="F21">
        <v>13899.44536</v>
      </c>
      <c r="G21">
        <v>5374.9932150000004</v>
      </c>
      <c r="H21">
        <v>14237.73386</v>
      </c>
      <c r="I21">
        <v>2.2200000000000002</v>
      </c>
      <c r="J21">
        <v>8862.7406429999992</v>
      </c>
      <c r="K21">
        <v>29101</v>
      </c>
      <c r="L21">
        <v>8972</v>
      </c>
      <c r="M21" t="s">
        <v>68</v>
      </c>
      <c r="N21">
        <v>0</v>
      </c>
      <c r="O21">
        <v>3.3149170999999998E-2</v>
      </c>
      <c r="P21">
        <v>0.55248618800000004</v>
      </c>
      <c r="Q21">
        <v>0.41436464099999998</v>
      </c>
      <c r="R21">
        <v>0</v>
      </c>
      <c r="S21">
        <v>1</v>
      </c>
      <c r="T21" t="s">
        <v>69</v>
      </c>
      <c r="U21">
        <v>0.1</v>
      </c>
      <c r="V21">
        <v>0.1</v>
      </c>
      <c r="W21">
        <v>0.3</v>
      </c>
      <c r="X21">
        <v>0.2</v>
      </c>
      <c r="Y21">
        <v>1772.5481285999999</v>
      </c>
      <c r="Z21">
        <v>1772.5481285999999</v>
      </c>
      <c r="AA21">
        <v>1612.4979645000001</v>
      </c>
      <c r="AB21">
        <v>2396.2630393427198</v>
      </c>
      <c r="AC21">
        <v>5317.6443858000002</v>
      </c>
      <c r="AD21">
        <v>12407.8369002</v>
      </c>
      <c r="AE21">
        <v>5317.6443858000002</v>
      </c>
      <c r="AF21">
        <v>12407.8369002</v>
      </c>
      <c r="AG21">
        <v>2149.9972859999998</v>
      </c>
      <c r="AH21">
        <v>8599.9891439999992</v>
      </c>
      <c r="AI21">
        <v>9445.2077813145606</v>
      </c>
      <c r="AJ21">
        <v>19030.259938685402</v>
      </c>
      <c r="AK21">
        <v>0</v>
      </c>
      <c r="AL21">
        <v>789.82566515196697</v>
      </c>
      <c r="AM21">
        <v>17296.882247937101</v>
      </c>
      <c r="AN21">
        <v>12498.3206015658</v>
      </c>
      <c r="AO21">
        <v>0</v>
      </c>
      <c r="AP21">
        <v>30585.028514654801</v>
      </c>
      <c r="AQ21">
        <v>30585.028514654801</v>
      </c>
      <c r="AR21">
        <v>30585.028514654801</v>
      </c>
      <c r="AS21">
        <v>3.4509673414409998</v>
      </c>
      <c r="AT21">
        <v>1.2386545805651501</v>
      </c>
      <c r="AU21">
        <v>94</v>
      </c>
      <c r="AV21">
        <v>0</v>
      </c>
      <c r="AW21" s="2">
        <v>8862.7406429999992</v>
      </c>
      <c r="AX21" s="4">
        <v>30585.028514654801</v>
      </c>
      <c r="AY21">
        <v>2.2200000000000002</v>
      </c>
      <c r="AZ21">
        <v>0</v>
      </c>
      <c r="BA21">
        <v>2.58E-2</v>
      </c>
      <c r="BB21">
        <v>0.5655</v>
      </c>
      <c r="BC21">
        <v>0.40860000000000002</v>
      </c>
      <c r="BD21">
        <v>0</v>
      </c>
      <c r="BE21">
        <v>0.56000000000000005</v>
      </c>
      <c r="BF21" t="b">
        <v>0</v>
      </c>
      <c r="BG21">
        <v>1.2</v>
      </c>
      <c r="BH21" t="b">
        <v>0</v>
      </c>
      <c r="BI21">
        <v>3.45</v>
      </c>
      <c r="BJ21" t="b">
        <v>0</v>
      </c>
      <c r="BK21">
        <v>1</v>
      </c>
      <c r="BL21" t="b">
        <v>0</v>
      </c>
      <c r="BM21">
        <v>0</v>
      </c>
      <c r="BN21">
        <v>0</v>
      </c>
    </row>
    <row r="22" spans="1:66" x14ac:dyDescent="0.25">
      <c r="A22" t="s">
        <v>66</v>
      </c>
      <c r="B22">
        <v>1974</v>
      </c>
      <c r="C22">
        <v>1750</v>
      </c>
      <c r="D22">
        <v>3877.4490310000001</v>
      </c>
      <c r="E22">
        <v>2521.6122890000001</v>
      </c>
      <c r="F22">
        <v>6399.0613199999998</v>
      </c>
      <c r="G22">
        <v>2683.1544709999998</v>
      </c>
      <c r="H22">
        <v>6560.6035019999999</v>
      </c>
      <c r="I22">
        <v>2.2200000000000002</v>
      </c>
      <c r="J22">
        <v>3877.4490310000001</v>
      </c>
      <c r="K22">
        <v>36483</v>
      </c>
      <c r="L22">
        <v>3925</v>
      </c>
      <c r="M22" t="s">
        <v>68</v>
      </c>
      <c r="N22">
        <v>0</v>
      </c>
      <c r="O22">
        <v>3.3149170999999998E-2</v>
      </c>
      <c r="P22">
        <v>0.55248618800000004</v>
      </c>
      <c r="Q22">
        <v>0.41436464099999998</v>
      </c>
      <c r="R22">
        <v>0</v>
      </c>
      <c r="S22">
        <v>1</v>
      </c>
      <c r="T22" t="s">
        <v>69</v>
      </c>
      <c r="U22">
        <v>0.1</v>
      </c>
      <c r="V22">
        <v>0.1</v>
      </c>
      <c r="W22">
        <v>0.3</v>
      </c>
      <c r="X22">
        <v>0.2</v>
      </c>
      <c r="Y22">
        <v>775.48980619999998</v>
      </c>
      <c r="Z22">
        <v>775.48980619999998</v>
      </c>
      <c r="AA22">
        <v>804.94634129999997</v>
      </c>
      <c r="AB22">
        <v>1117.7312073537</v>
      </c>
      <c r="AC22">
        <v>2326.4694186000002</v>
      </c>
      <c r="AD22">
        <v>5428.4286433999996</v>
      </c>
      <c r="AE22">
        <v>2326.4694186000002</v>
      </c>
      <c r="AF22">
        <v>5428.4286433999996</v>
      </c>
      <c r="AG22">
        <v>1073.2617883999999</v>
      </c>
      <c r="AH22">
        <v>4293.0471535999995</v>
      </c>
      <c r="AI22">
        <v>4325.1410872925899</v>
      </c>
      <c r="AJ22">
        <v>8796.06591670741</v>
      </c>
      <c r="AK22">
        <v>0</v>
      </c>
      <c r="AL22">
        <v>1037.8129261101601</v>
      </c>
      <c r="AM22">
        <v>16664.427468754398</v>
      </c>
      <c r="AN22">
        <v>21448.239010149198</v>
      </c>
      <c r="AO22">
        <v>0</v>
      </c>
      <c r="AP22">
        <v>39150.479405013699</v>
      </c>
      <c r="AQ22">
        <v>39150.479405013699</v>
      </c>
      <c r="AR22">
        <v>39150.479405013699</v>
      </c>
      <c r="AS22">
        <v>10.096968159222101</v>
      </c>
      <c r="AT22">
        <v>2.3122351965282699</v>
      </c>
      <c r="AU22">
        <v>94</v>
      </c>
      <c r="AV22">
        <v>0</v>
      </c>
      <c r="AW22" s="2">
        <v>3877.4490310000001</v>
      </c>
      <c r="AX22" s="4">
        <v>39150.479405013699</v>
      </c>
      <c r="AY22">
        <v>2.2200000000000002</v>
      </c>
      <c r="AZ22">
        <v>0</v>
      </c>
      <c r="BA22">
        <v>2.6499999999999999E-2</v>
      </c>
      <c r="BB22">
        <v>0.42570000000000002</v>
      </c>
      <c r="BC22">
        <v>0.54779999999999995</v>
      </c>
      <c r="BD22">
        <v>0</v>
      </c>
      <c r="BE22">
        <v>0.25</v>
      </c>
      <c r="BF22" t="b">
        <v>0</v>
      </c>
      <c r="BG22">
        <v>1.54</v>
      </c>
      <c r="BH22" t="b">
        <v>0</v>
      </c>
      <c r="BI22">
        <v>10.1</v>
      </c>
      <c r="BJ22" t="b">
        <v>0</v>
      </c>
      <c r="BK22">
        <v>1</v>
      </c>
      <c r="BL22" t="b">
        <v>0</v>
      </c>
      <c r="BM22">
        <v>0</v>
      </c>
      <c r="BN22">
        <v>0</v>
      </c>
    </row>
    <row r="23" spans="1:66" x14ac:dyDescent="0.25">
      <c r="A23" t="s">
        <v>66</v>
      </c>
      <c r="B23">
        <v>1975</v>
      </c>
      <c r="C23">
        <v>600</v>
      </c>
      <c r="D23">
        <v>1329.4110969999999</v>
      </c>
      <c r="E23">
        <v>436.73881089999998</v>
      </c>
      <c r="F23">
        <v>1766.149907</v>
      </c>
      <c r="G23">
        <v>453.93502740000002</v>
      </c>
      <c r="H23">
        <v>1783.3461239999999</v>
      </c>
      <c r="I23">
        <v>2.2200000000000002</v>
      </c>
      <c r="J23">
        <v>1329.4110969999999</v>
      </c>
      <c r="K23">
        <v>31189</v>
      </c>
      <c r="L23">
        <v>1346</v>
      </c>
      <c r="M23" t="s">
        <v>68</v>
      </c>
      <c r="N23">
        <v>0</v>
      </c>
      <c r="O23">
        <v>3.3149170999999998E-2</v>
      </c>
      <c r="P23">
        <v>0.55248618800000004</v>
      </c>
      <c r="Q23">
        <v>0.41436464099999998</v>
      </c>
      <c r="R23">
        <v>0</v>
      </c>
      <c r="S23">
        <v>1</v>
      </c>
      <c r="T23" t="s">
        <v>69</v>
      </c>
      <c r="U23">
        <v>0.1</v>
      </c>
      <c r="V23">
        <v>0.1</v>
      </c>
      <c r="W23">
        <v>0.3</v>
      </c>
      <c r="X23">
        <v>0.2</v>
      </c>
      <c r="Y23">
        <v>265.8822194</v>
      </c>
      <c r="Z23">
        <v>265.8822194</v>
      </c>
      <c r="AA23">
        <v>136.18050822000001</v>
      </c>
      <c r="AB23">
        <v>298.728112858712</v>
      </c>
      <c r="AC23">
        <v>797.64665820000005</v>
      </c>
      <c r="AD23">
        <v>1861.1755358</v>
      </c>
      <c r="AE23">
        <v>797.64665820000005</v>
      </c>
      <c r="AF23">
        <v>1861.1755358</v>
      </c>
      <c r="AG23">
        <v>181.57401096000001</v>
      </c>
      <c r="AH23">
        <v>726.29604384000004</v>
      </c>
      <c r="AI23">
        <v>1185.8898982825799</v>
      </c>
      <c r="AJ23">
        <v>2380.8023497174199</v>
      </c>
      <c r="AK23">
        <v>0</v>
      </c>
      <c r="AL23">
        <v>999.86563967973404</v>
      </c>
      <c r="AM23">
        <v>28597.652013532199</v>
      </c>
      <c r="AN23">
        <v>1263.9716477295999</v>
      </c>
      <c r="AO23">
        <v>0</v>
      </c>
      <c r="AP23">
        <v>30861.489300941499</v>
      </c>
      <c r="AQ23">
        <v>30861.489300941499</v>
      </c>
      <c r="AR23">
        <v>30861.489300941499</v>
      </c>
      <c r="AS23">
        <v>23.214406266492599</v>
      </c>
      <c r="AT23">
        <v>3.1447730457191398</v>
      </c>
      <c r="AU23">
        <v>96</v>
      </c>
      <c r="AV23">
        <v>0</v>
      </c>
      <c r="AW23" s="2">
        <v>1329.4110969999999</v>
      </c>
      <c r="AX23" s="4">
        <v>30861.489300941499</v>
      </c>
      <c r="AY23">
        <v>2.2200000000000002</v>
      </c>
      <c r="AZ23">
        <v>0</v>
      </c>
      <c r="BA23">
        <v>3.2399999999999998E-2</v>
      </c>
      <c r="BB23">
        <v>0.92659999999999998</v>
      </c>
      <c r="BC23">
        <v>4.1000000000000002E-2</v>
      </c>
      <c r="BD23">
        <v>0</v>
      </c>
      <c r="BE23">
        <v>0.08</v>
      </c>
      <c r="BF23" t="b">
        <v>1</v>
      </c>
      <c r="BG23">
        <v>1.21</v>
      </c>
      <c r="BH23" t="b">
        <v>0</v>
      </c>
      <c r="BI23">
        <v>23.21</v>
      </c>
      <c r="BJ23" t="b">
        <v>1</v>
      </c>
      <c r="BK23">
        <v>1</v>
      </c>
      <c r="BL23" t="b">
        <v>0</v>
      </c>
      <c r="BM23">
        <v>2</v>
      </c>
      <c r="BN23">
        <v>2</v>
      </c>
    </row>
    <row r="24" spans="1:66" x14ac:dyDescent="0.25">
      <c r="A24" t="s">
        <v>66</v>
      </c>
      <c r="B24">
        <v>1976</v>
      </c>
      <c r="C24">
        <v>3000</v>
      </c>
      <c r="D24">
        <v>6647.0554830000001</v>
      </c>
      <c r="E24">
        <v>3211.332461</v>
      </c>
      <c r="F24">
        <v>9858.3879440000001</v>
      </c>
      <c r="G24">
        <v>3506.23981</v>
      </c>
      <c r="H24">
        <v>10153.29529</v>
      </c>
      <c r="I24">
        <v>2.2200000000000002</v>
      </c>
      <c r="J24">
        <v>6647.0554830000001</v>
      </c>
      <c r="K24">
        <v>9233</v>
      </c>
      <c r="L24">
        <v>6729</v>
      </c>
      <c r="M24" t="s">
        <v>68</v>
      </c>
      <c r="N24">
        <v>0</v>
      </c>
      <c r="O24">
        <v>3.3149170999999998E-2</v>
      </c>
      <c r="P24">
        <v>0.55248618800000004</v>
      </c>
      <c r="Q24">
        <v>0.41436464099999998</v>
      </c>
      <c r="R24">
        <v>0</v>
      </c>
      <c r="S24">
        <v>1</v>
      </c>
      <c r="T24" t="s">
        <v>69</v>
      </c>
      <c r="U24">
        <v>0.1</v>
      </c>
      <c r="V24">
        <v>0.1</v>
      </c>
      <c r="W24">
        <v>0.3</v>
      </c>
      <c r="X24">
        <v>0.2</v>
      </c>
      <c r="Y24">
        <v>1329.4110966000001</v>
      </c>
      <c r="Z24">
        <v>1329.4110966000001</v>
      </c>
      <c r="AA24">
        <v>1051.8719430000001</v>
      </c>
      <c r="AB24">
        <v>1695.2192920781099</v>
      </c>
      <c r="AC24">
        <v>3988.2332898</v>
      </c>
      <c r="AD24">
        <v>9305.8776761999998</v>
      </c>
      <c r="AE24">
        <v>3988.2332898</v>
      </c>
      <c r="AF24">
        <v>9305.8776761999998</v>
      </c>
      <c r="AG24">
        <v>1402.4959240000001</v>
      </c>
      <c r="AH24">
        <v>5609.9836960000002</v>
      </c>
      <c r="AI24">
        <v>6762.8567058437802</v>
      </c>
      <c r="AJ24">
        <v>13543.7338741562</v>
      </c>
      <c r="AK24">
        <v>0</v>
      </c>
      <c r="AL24">
        <v>1715.85910631864</v>
      </c>
      <c r="AM24">
        <v>1685.2955303061401</v>
      </c>
      <c r="AN24">
        <v>7615.5028861102401</v>
      </c>
      <c r="AO24">
        <v>0</v>
      </c>
      <c r="AP24">
        <v>11016.657522735</v>
      </c>
      <c r="AQ24">
        <v>11016.657522735</v>
      </c>
      <c r="AR24">
        <v>11016.657522735</v>
      </c>
      <c r="AS24">
        <v>1.65737408855852</v>
      </c>
      <c r="AT24">
        <v>0.50523447552184098</v>
      </c>
      <c r="AU24">
        <v>92</v>
      </c>
      <c r="AV24">
        <v>0</v>
      </c>
      <c r="AW24" s="2">
        <v>6647.0554830000001</v>
      </c>
      <c r="AX24" s="4">
        <v>11016.657522735</v>
      </c>
      <c r="AY24">
        <v>2.2200000000000002</v>
      </c>
      <c r="AZ24">
        <v>0</v>
      </c>
      <c r="BA24">
        <v>0.15579999999999999</v>
      </c>
      <c r="BB24">
        <v>0.153</v>
      </c>
      <c r="BC24">
        <v>0.69130000000000003</v>
      </c>
      <c r="BD24">
        <v>0</v>
      </c>
      <c r="BE24">
        <v>0.42</v>
      </c>
      <c r="BF24" t="b">
        <v>0</v>
      </c>
      <c r="BG24">
        <v>0.43</v>
      </c>
      <c r="BH24" t="b">
        <v>0</v>
      </c>
      <c r="BI24">
        <v>1.66</v>
      </c>
      <c r="BJ24" t="b">
        <v>0</v>
      </c>
      <c r="BK24">
        <v>1</v>
      </c>
      <c r="BL24" t="b">
        <v>0</v>
      </c>
      <c r="BM24">
        <v>0</v>
      </c>
      <c r="BN24">
        <v>0</v>
      </c>
    </row>
    <row r="25" spans="1:66" x14ac:dyDescent="0.25">
      <c r="A25" t="s">
        <v>66</v>
      </c>
      <c r="B25">
        <v>1977</v>
      </c>
      <c r="C25">
        <v>7000</v>
      </c>
      <c r="D25">
        <v>15509.796130000001</v>
      </c>
      <c r="E25">
        <v>7378.8586210000003</v>
      </c>
      <c r="F25">
        <v>22888.654750000002</v>
      </c>
      <c r="G25">
        <v>8316.6116299999994</v>
      </c>
      <c r="H25">
        <v>23826.407759999998</v>
      </c>
      <c r="I25">
        <v>2.2200000000000002</v>
      </c>
      <c r="J25">
        <v>15509.796130000001</v>
      </c>
      <c r="K25">
        <v>17159</v>
      </c>
      <c r="L25">
        <v>15701</v>
      </c>
      <c r="M25" t="s">
        <v>68</v>
      </c>
      <c r="N25">
        <v>0</v>
      </c>
      <c r="O25">
        <v>3.3149170999999998E-2</v>
      </c>
      <c r="P25">
        <v>0.55248618800000004</v>
      </c>
      <c r="Q25">
        <v>0.41436464099999998</v>
      </c>
      <c r="R25">
        <v>0</v>
      </c>
      <c r="S25">
        <v>1</v>
      </c>
      <c r="T25" t="s">
        <v>69</v>
      </c>
      <c r="U25">
        <v>0.1</v>
      </c>
      <c r="V25">
        <v>0.1</v>
      </c>
      <c r="W25">
        <v>0.3</v>
      </c>
      <c r="X25">
        <v>0.2</v>
      </c>
      <c r="Y25">
        <v>3101.9592259999999</v>
      </c>
      <c r="Z25">
        <v>3101.9592259999999</v>
      </c>
      <c r="AA25">
        <v>2494.9834890000002</v>
      </c>
      <c r="AB25">
        <v>3980.84082200597</v>
      </c>
      <c r="AC25">
        <v>9305.8776780000007</v>
      </c>
      <c r="AD25">
        <v>21713.714582000001</v>
      </c>
      <c r="AE25">
        <v>9305.8776780000007</v>
      </c>
      <c r="AF25">
        <v>21713.714582000001</v>
      </c>
      <c r="AG25">
        <v>3326.644652</v>
      </c>
      <c r="AH25">
        <v>13306.578608</v>
      </c>
      <c r="AI25">
        <v>15864.7261159881</v>
      </c>
      <c r="AJ25">
        <v>31788.089404011898</v>
      </c>
      <c r="AK25">
        <v>0</v>
      </c>
      <c r="AL25">
        <v>101.11773096426001</v>
      </c>
      <c r="AM25">
        <v>10154.003848147</v>
      </c>
      <c r="AN25">
        <v>8148.8774732761603</v>
      </c>
      <c r="AO25">
        <v>0</v>
      </c>
      <c r="AP25">
        <v>18403.9990523874</v>
      </c>
      <c r="AQ25">
        <v>18403.9990523874</v>
      </c>
      <c r="AR25">
        <v>18403.9990523874</v>
      </c>
      <c r="AS25">
        <v>1.18660483336652</v>
      </c>
      <c r="AT25">
        <v>0.17109614812462401</v>
      </c>
      <c r="AU25">
        <v>89</v>
      </c>
      <c r="AV25">
        <v>0</v>
      </c>
      <c r="AW25" s="2">
        <v>15509.796130000001</v>
      </c>
      <c r="AX25" s="4">
        <v>18403.9990523874</v>
      </c>
      <c r="AY25">
        <v>2.2200000000000002</v>
      </c>
      <c r="AZ25">
        <v>0</v>
      </c>
      <c r="BA25">
        <v>5.4999999999999997E-3</v>
      </c>
      <c r="BB25">
        <v>0.55169999999999997</v>
      </c>
      <c r="BC25">
        <v>0.44280000000000003</v>
      </c>
      <c r="BD25">
        <v>0</v>
      </c>
      <c r="BE25">
        <v>0.99</v>
      </c>
      <c r="BF25" t="b">
        <v>0</v>
      </c>
      <c r="BG25">
        <v>0.72</v>
      </c>
      <c r="BH25" t="b">
        <v>0</v>
      </c>
      <c r="BI25">
        <v>1.19</v>
      </c>
      <c r="BJ25" t="b">
        <v>0</v>
      </c>
      <c r="BK25">
        <v>1</v>
      </c>
      <c r="BL25" t="b">
        <v>0</v>
      </c>
      <c r="BM25">
        <v>0</v>
      </c>
      <c r="BN25">
        <v>0</v>
      </c>
    </row>
    <row r="26" spans="1:66" x14ac:dyDescent="0.25">
      <c r="A26" t="s">
        <v>66</v>
      </c>
      <c r="B26">
        <v>1978</v>
      </c>
      <c r="C26">
        <v>9000</v>
      </c>
      <c r="D26">
        <v>19941.166450000001</v>
      </c>
      <c r="E26">
        <v>9808.1807520000002</v>
      </c>
      <c r="F26">
        <v>29749.3472</v>
      </c>
      <c r="G26">
        <v>11366.190409999999</v>
      </c>
      <c r="H26">
        <v>31307.35686</v>
      </c>
      <c r="I26">
        <v>2.2200000000000002</v>
      </c>
      <c r="J26">
        <v>19941.166450000001</v>
      </c>
      <c r="K26">
        <v>15696</v>
      </c>
      <c r="L26">
        <v>20187</v>
      </c>
      <c r="M26" t="s">
        <v>68</v>
      </c>
      <c r="N26">
        <v>0</v>
      </c>
      <c r="O26">
        <v>3.3149170999999998E-2</v>
      </c>
      <c r="P26">
        <v>0.55248618800000004</v>
      </c>
      <c r="Q26">
        <v>0.41436464099999998</v>
      </c>
      <c r="R26">
        <v>0</v>
      </c>
      <c r="S26">
        <v>1</v>
      </c>
      <c r="T26" t="s">
        <v>69</v>
      </c>
      <c r="U26">
        <v>0.1</v>
      </c>
      <c r="V26">
        <v>0.1</v>
      </c>
      <c r="W26">
        <v>0.3</v>
      </c>
      <c r="X26">
        <v>0.2</v>
      </c>
      <c r="Y26">
        <v>3988.2332900000001</v>
      </c>
      <c r="Z26">
        <v>3988.2332900000001</v>
      </c>
      <c r="AA26">
        <v>3409.8571229999998</v>
      </c>
      <c r="AB26">
        <v>5247.2021473103196</v>
      </c>
      <c r="AC26">
        <v>11964.69987</v>
      </c>
      <c r="AD26">
        <v>27917.633030000001</v>
      </c>
      <c r="AE26">
        <v>11964.69987</v>
      </c>
      <c r="AF26">
        <v>27917.633030000001</v>
      </c>
      <c r="AG26">
        <v>4546.4761639999997</v>
      </c>
      <c r="AH26">
        <v>18185.904655999999</v>
      </c>
      <c r="AI26">
        <v>20812.952565379401</v>
      </c>
      <c r="AJ26">
        <v>41801.761154620603</v>
      </c>
      <c r="AK26">
        <v>0</v>
      </c>
      <c r="AL26">
        <v>609.24022574277001</v>
      </c>
      <c r="AM26">
        <v>10865.1699643682</v>
      </c>
      <c r="AN26">
        <v>5420.8354324570601</v>
      </c>
      <c r="AO26">
        <v>0</v>
      </c>
      <c r="AP26">
        <v>16895.245622568</v>
      </c>
      <c r="AQ26">
        <v>16895.245622568</v>
      </c>
      <c r="AR26">
        <v>16895.245622568</v>
      </c>
      <c r="AS26">
        <v>0.84725463101322496</v>
      </c>
      <c r="AT26">
        <v>-0.16575400257515599</v>
      </c>
      <c r="AU26">
        <v>86</v>
      </c>
      <c r="AV26">
        <v>0</v>
      </c>
      <c r="AW26" s="2">
        <v>19941.166450000001</v>
      </c>
      <c r="AX26" s="4">
        <v>16895.245622568</v>
      </c>
      <c r="AY26">
        <v>2.2200000000000002</v>
      </c>
      <c r="AZ26">
        <v>0</v>
      </c>
      <c r="BA26">
        <v>3.61E-2</v>
      </c>
      <c r="BB26">
        <v>0.6431</v>
      </c>
      <c r="BC26">
        <v>0.32079999999999997</v>
      </c>
      <c r="BD26">
        <v>0</v>
      </c>
      <c r="BE26">
        <v>1.27</v>
      </c>
      <c r="BF26" t="b">
        <v>0</v>
      </c>
      <c r="BG26">
        <v>0.66</v>
      </c>
      <c r="BH26" t="b">
        <v>0</v>
      </c>
      <c r="BI26">
        <v>0.85</v>
      </c>
      <c r="BJ26" t="b">
        <v>0</v>
      </c>
      <c r="BK26">
        <v>1</v>
      </c>
      <c r="BL26" t="b">
        <v>0</v>
      </c>
      <c r="BM26">
        <v>0</v>
      </c>
      <c r="BN26">
        <v>0</v>
      </c>
    </row>
    <row r="27" spans="1:66" x14ac:dyDescent="0.25">
      <c r="A27" t="s">
        <v>66</v>
      </c>
      <c r="B27">
        <v>1979</v>
      </c>
      <c r="C27">
        <v>9000</v>
      </c>
      <c r="D27">
        <v>19941.166450000001</v>
      </c>
      <c r="E27">
        <v>9163.6302809999997</v>
      </c>
      <c r="F27">
        <v>29104.796729999998</v>
      </c>
      <c r="G27">
        <v>10221.447260000001</v>
      </c>
      <c r="H27">
        <v>30162.613710000001</v>
      </c>
      <c r="I27">
        <v>2.2200000000000002</v>
      </c>
      <c r="J27">
        <v>19941.166450000001</v>
      </c>
      <c r="K27">
        <v>12733</v>
      </c>
      <c r="L27">
        <v>20187</v>
      </c>
      <c r="M27" t="s">
        <v>68</v>
      </c>
      <c r="N27">
        <v>0</v>
      </c>
      <c r="O27">
        <v>3.3149170999999998E-2</v>
      </c>
      <c r="P27">
        <v>0.55248618800000004</v>
      </c>
      <c r="Q27">
        <v>0.41436464099999998</v>
      </c>
      <c r="R27">
        <v>0</v>
      </c>
      <c r="S27">
        <v>1</v>
      </c>
      <c r="T27" t="s">
        <v>69</v>
      </c>
      <c r="U27">
        <v>0.1</v>
      </c>
      <c r="V27">
        <v>0.1</v>
      </c>
      <c r="W27">
        <v>0.3</v>
      </c>
      <c r="X27">
        <v>0.2</v>
      </c>
      <c r="Y27">
        <v>3988.2332900000001</v>
      </c>
      <c r="Z27">
        <v>3988.2332900000001</v>
      </c>
      <c r="AA27">
        <v>3066.434178</v>
      </c>
      <c r="AB27">
        <v>5030.8074246059896</v>
      </c>
      <c r="AC27">
        <v>11964.69987</v>
      </c>
      <c r="AD27">
        <v>27917.633030000001</v>
      </c>
      <c r="AE27">
        <v>11964.69987</v>
      </c>
      <c r="AF27">
        <v>27917.633030000001</v>
      </c>
      <c r="AG27">
        <v>4088.578904</v>
      </c>
      <c r="AH27">
        <v>16354.315616</v>
      </c>
      <c r="AI27">
        <v>20100.998860788</v>
      </c>
      <c r="AJ27">
        <v>40224.228559212002</v>
      </c>
      <c r="AK27">
        <v>0</v>
      </c>
      <c r="AL27">
        <v>651.91019235562499</v>
      </c>
      <c r="AM27">
        <v>7227.7805766094098</v>
      </c>
      <c r="AN27">
        <v>5374.8212211182099</v>
      </c>
      <c r="AO27">
        <v>0</v>
      </c>
      <c r="AP27">
        <v>13254.5119900832</v>
      </c>
      <c r="AQ27">
        <v>13254.5119900832</v>
      </c>
      <c r="AR27">
        <v>13254.5119900832</v>
      </c>
      <c r="AS27">
        <v>0.66468087628260297</v>
      </c>
      <c r="AT27">
        <v>-0.408448238797398</v>
      </c>
      <c r="AU27">
        <v>90</v>
      </c>
      <c r="AV27">
        <v>0</v>
      </c>
      <c r="AW27" s="2">
        <v>19941.166450000001</v>
      </c>
      <c r="AX27" s="4">
        <v>13254.5119900832</v>
      </c>
      <c r="AY27">
        <v>2.2200000000000002</v>
      </c>
      <c r="AZ27">
        <v>0</v>
      </c>
      <c r="BA27">
        <v>4.9200000000000001E-2</v>
      </c>
      <c r="BB27">
        <v>0.54530000000000001</v>
      </c>
      <c r="BC27">
        <v>0.40550000000000003</v>
      </c>
      <c r="BD27">
        <v>0</v>
      </c>
      <c r="BE27">
        <v>1.27</v>
      </c>
      <c r="BF27" t="b">
        <v>0</v>
      </c>
      <c r="BG27">
        <v>0.52</v>
      </c>
      <c r="BH27" t="b">
        <v>0</v>
      </c>
      <c r="BI27">
        <v>0.66</v>
      </c>
      <c r="BJ27" t="b">
        <v>0</v>
      </c>
      <c r="BK27">
        <v>1</v>
      </c>
      <c r="BL27" t="b">
        <v>0</v>
      </c>
      <c r="BM27">
        <v>0</v>
      </c>
      <c r="BN27">
        <v>0</v>
      </c>
    </row>
    <row r="28" spans="1:66" x14ac:dyDescent="0.25">
      <c r="A28" t="s">
        <v>66</v>
      </c>
      <c r="B28">
        <v>1980</v>
      </c>
      <c r="C28">
        <v>15000</v>
      </c>
      <c r="D28">
        <v>33235.277410000002</v>
      </c>
      <c r="E28">
        <v>13268.856760000001</v>
      </c>
      <c r="F28">
        <v>46504.134180000001</v>
      </c>
      <c r="G28">
        <v>18526.472720000002</v>
      </c>
      <c r="H28">
        <v>51761.75013</v>
      </c>
      <c r="I28">
        <v>2.2200000000000002</v>
      </c>
      <c r="J28">
        <v>33235.277410000002</v>
      </c>
      <c r="K28">
        <v>20469</v>
      </c>
      <c r="L28">
        <v>33645</v>
      </c>
      <c r="M28" t="s">
        <v>68</v>
      </c>
      <c r="N28">
        <v>0</v>
      </c>
      <c r="O28">
        <v>3.3149170999999998E-2</v>
      </c>
      <c r="P28">
        <v>0.55248618800000004</v>
      </c>
      <c r="Q28">
        <v>0.41436464099999998</v>
      </c>
      <c r="R28">
        <v>0</v>
      </c>
      <c r="S28">
        <v>1</v>
      </c>
      <c r="T28" t="s">
        <v>69</v>
      </c>
      <c r="U28">
        <v>0.1</v>
      </c>
      <c r="V28">
        <v>0.1</v>
      </c>
      <c r="W28">
        <v>0.3</v>
      </c>
      <c r="X28">
        <v>0.2</v>
      </c>
      <c r="Y28">
        <v>6647.0554819999998</v>
      </c>
      <c r="Z28">
        <v>6647.0554819999998</v>
      </c>
      <c r="AA28">
        <v>5557.9418159999996</v>
      </c>
      <c r="AB28">
        <v>8664.5290588021908</v>
      </c>
      <c r="AC28">
        <v>19941.166445999999</v>
      </c>
      <c r="AD28">
        <v>46529.388374000002</v>
      </c>
      <c r="AE28">
        <v>19941.166445999999</v>
      </c>
      <c r="AF28">
        <v>46529.388374000002</v>
      </c>
      <c r="AG28">
        <v>7410.5890879999997</v>
      </c>
      <c r="AH28">
        <v>29642.356351999999</v>
      </c>
      <c r="AI28">
        <v>34432.692012395601</v>
      </c>
      <c r="AJ28">
        <v>69090.808247604393</v>
      </c>
      <c r="AK28">
        <v>0</v>
      </c>
      <c r="AL28">
        <v>433.666830933526</v>
      </c>
      <c r="AM28">
        <v>7166.4282948242799</v>
      </c>
      <c r="AN28">
        <v>14592.1565344725</v>
      </c>
      <c r="AO28">
        <v>0</v>
      </c>
      <c r="AP28">
        <v>22192.251660230399</v>
      </c>
      <c r="AQ28">
        <v>22192.251660230399</v>
      </c>
      <c r="AR28">
        <v>22192.251660230399</v>
      </c>
      <c r="AS28">
        <v>0.66773180155713197</v>
      </c>
      <c r="AT28">
        <v>-0.40386868074101001</v>
      </c>
      <c r="AU28">
        <v>72</v>
      </c>
      <c r="AV28">
        <v>0</v>
      </c>
      <c r="AW28" s="2">
        <v>33235.277410000002</v>
      </c>
      <c r="AX28" s="4">
        <v>22192.251660230399</v>
      </c>
      <c r="AY28">
        <v>2.2200000000000002</v>
      </c>
      <c r="AZ28">
        <v>0</v>
      </c>
      <c r="BA28">
        <v>1.95E-2</v>
      </c>
      <c r="BB28">
        <v>0.32290000000000002</v>
      </c>
      <c r="BC28">
        <v>0.65749999999999997</v>
      </c>
      <c r="BD28">
        <v>0</v>
      </c>
      <c r="BE28">
        <v>2.11</v>
      </c>
      <c r="BF28" t="b">
        <v>0</v>
      </c>
      <c r="BG28">
        <v>0.87</v>
      </c>
      <c r="BH28" t="b">
        <v>0</v>
      </c>
      <c r="BI28">
        <v>0.67</v>
      </c>
      <c r="BJ28" t="b">
        <v>0</v>
      </c>
      <c r="BK28">
        <v>1</v>
      </c>
      <c r="BL28" t="b">
        <v>0</v>
      </c>
      <c r="BM28">
        <v>0</v>
      </c>
      <c r="BN28">
        <v>0</v>
      </c>
    </row>
    <row r="29" spans="1:66" x14ac:dyDescent="0.25">
      <c r="A29" t="s">
        <v>66</v>
      </c>
      <c r="B29">
        <v>1981</v>
      </c>
      <c r="C29">
        <v>900</v>
      </c>
      <c r="D29">
        <v>1994.1166450000001</v>
      </c>
      <c r="E29">
        <v>957.51841119999995</v>
      </c>
      <c r="F29">
        <v>2951.6350560000001</v>
      </c>
      <c r="G29">
        <v>1056.268264</v>
      </c>
      <c r="H29">
        <v>3050.3849089999999</v>
      </c>
      <c r="I29">
        <v>2.2200000000000002</v>
      </c>
      <c r="J29">
        <v>1994.1166450000001</v>
      </c>
      <c r="K29">
        <v>24885</v>
      </c>
      <c r="L29">
        <v>2019</v>
      </c>
      <c r="M29" t="s">
        <v>68</v>
      </c>
      <c r="N29">
        <v>0</v>
      </c>
      <c r="O29">
        <v>3.3149170999999998E-2</v>
      </c>
      <c r="P29">
        <v>0.55248618800000004</v>
      </c>
      <c r="Q29">
        <v>0.41436464099999998</v>
      </c>
      <c r="R29">
        <v>0</v>
      </c>
      <c r="S29">
        <v>1</v>
      </c>
      <c r="T29" t="s">
        <v>69</v>
      </c>
      <c r="U29">
        <v>0.1</v>
      </c>
      <c r="V29">
        <v>0.1</v>
      </c>
      <c r="W29">
        <v>0.3</v>
      </c>
      <c r="X29">
        <v>0.2</v>
      </c>
      <c r="Y29">
        <v>398.823329</v>
      </c>
      <c r="Z29">
        <v>398.823329</v>
      </c>
      <c r="AA29">
        <v>316.88047920000002</v>
      </c>
      <c r="AB29">
        <v>509.38520380225401</v>
      </c>
      <c r="AC29">
        <v>1196.4699869999999</v>
      </c>
      <c r="AD29">
        <v>2791.7633030000002</v>
      </c>
      <c r="AE29">
        <v>1196.4699869999999</v>
      </c>
      <c r="AF29">
        <v>2791.7633030000002</v>
      </c>
      <c r="AG29">
        <v>422.5073056</v>
      </c>
      <c r="AH29">
        <v>1690.0292224</v>
      </c>
      <c r="AI29">
        <v>2031.6145013954899</v>
      </c>
      <c r="AJ29">
        <v>4069.1553166045101</v>
      </c>
      <c r="AK29">
        <v>0</v>
      </c>
      <c r="AL29">
        <v>429.98569405751101</v>
      </c>
      <c r="AM29">
        <v>19456.208712630101</v>
      </c>
      <c r="AN29">
        <v>5793.8890831139997</v>
      </c>
      <c r="AO29">
        <v>0</v>
      </c>
      <c r="AP29">
        <v>25680.0834898016</v>
      </c>
      <c r="AQ29">
        <v>25680.0834898016</v>
      </c>
      <c r="AR29">
        <v>25680.0834898016</v>
      </c>
      <c r="AS29">
        <v>12.8779244454888</v>
      </c>
      <c r="AT29">
        <v>2.5555145621542898</v>
      </c>
      <c r="AU29">
        <v>91</v>
      </c>
      <c r="AV29">
        <v>0</v>
      </c>
      <c r="AW29" s="2">
        <v>1994.1166450000001</v>
      </c>
      <c r="AX29" s="4">
        <v>25680.0834898016</v>
      </c>
      <c r="AY29">
        <v>2.2200000000000002</v>
      </c>
      <c r="AZ29">
        <v>0</v>
      </c>
      <c r="BA29">
        <v>1.67E-2</v>
      </c>
      <c r="BB29">
        <v>0.75760000000000005</v>
      </c>
      <c r="BC29">
        <v>0.22559999999999999</v>
      </c>
      <c r="BD29">
        <v>0</v>
      </c>
      <c r="BE29">
        <v>0.13</v>
      </c>
      <c r="BF29" t="b">
        <v>0</v>
      </c>
      <c r="BG29">
        <v>1.01</v>
      </c>
      <c r="BH29" t="b">
        <v>0</v>
      </c>
      <c r="BI29">
        <v>12.88</v>
      </c>
      <c r="BJ29" t="b">
        <v>0</v>
      </c>
      <c r="BK29">
        <v>1</v>
      </c>
      <c r="BL29" t="b">
        <v>0</v>
      </c>
      <c r="BM29">
        <v>0</v>
      </c>
      <c r="BN29">
        <v>0</v>
      </c>
    </row>
    <row r="30" spans="1:66" x14ac:dyDescent="0.25">
      <c r="A30" t="s">
        <v>66</v>
      </c>
      <c r="B30">
        <v>1982</v>
      </c>
      <c r="C30">
        <v>4750</v>
      </c>
      <c r="D30">
        <v>10524.504510000001</v>
      </c>
      <c r="E30">
        <v>6915.0884740000001</v>
      </c>
      <c r="F30">
        <v>17439.592990000001</v>
      </c>
      <c r="G30">
        <v>7854.2424440000004</v>
      </c>
      <c r="H30">
        <v>18378.74696</v>
      </c>
      <c r="I30">
        <v>2.2200000000000002</v>
      </c>
      <c r="J30">
        <v>10524.504510000001</v>
      </c>
      <c r="K30">
        <v>18205</v>
      </c>
      <c r="L30">
        <v>10654</v>
      </c>
      <c r="M30" t="s">
        <v>68</v>
      </c>
      <c r="N30">
        <v>0</v>
      </c>
      <c r="O30">
        <v>3.3149170999999998E-2</v>
      </c>
      <c r="P30">
        <v>0.55248618800000004</v>
      </c>
      <c r="Q30">
        <v>0.41436464099999998</v>
      </c>
      <c r="R30">
        <v>0</v>
      </c>
      <c r="S30">
        <v>1</v>
      </c>
      <c r="T30" t="s">
        <v>69</v>
      </c>
      <c r="U30">
        <v>0.1</v>
      </c>
      <c r="V30">
        <v>0.1</v>
      </c>
      <c r="W30">
        <v>0.3</v>
      </c>
      <c r="X30">
        <v>0.2</v>
      </c>
      <c r="Y30">
        <v>2104.9009019999999</v>
      </c>
      <c r="Z30">
        <v>2104.9009019999999</v>
      </c>
      <c r="AA30">
        <v>2356.2727331999999</v>
      </c>
      <c r="AB30">
        <v>3159.5298701645802</v>
      </c>
      <c r="AC30">
        <v>6314.702706</v>
      </c>
      <c r="AD30">
        <v>14734.306313999999</v>
      </c>
      <c r="AE30">
        <v>6314.702706</v>
      </c>
      <c r="AF30">
        <v>14734.306313999999</v>
      </c>
      <c r="AG30">
        <v>3141.6969776000001</v>
      </c>
      <c r="AH30">
        <v>12566.7879104</v>
      </c>
      <c r="AI30">
        <v>12059.687219670799</v>
      </c>
      <c r="AJ30">
        <v>24697.806700329202</v>
      </c>
      <c r="AK30">
        <v>0</v>
      </c>
      <c r="AL30">
        <v>1167.3725128973999</v>
      </c>
      <c r="AM30">
        <v>7725.1854441519999</v>
      </c>
      <c r="AN30">
        <v>10153.532269417599</v>
      </c>
      <c r="AO30">
        <v>0</v>
      </c>
      <c r="AP30">
        <v>19046.090226467</v>
      </c>
      <c r="AQ30">
        <v>19046.090226467</v>
      </c>
      <c r="AR30">
        <v>19046.090226467</v>
      </c>
      <c r="AS30">
        <v>1.8096899676721201</v>
      </c>
      <c r="AT30">
        <v>0.59315554202723098</v>
      </c>
      <c r="AU30">
        <v>88</v>
      </c>
      <c r="AV30">
        <v>0</v>
      </c>
      <c r="AW30" s="2">
        <v>10524.504510000001</v>
      </c>
      <c r="AX30" s="4">
        <v>19046.090226467</v>
      </c>
      <c r="AY30">
        <v>2.2200000000000002</v>
      </c>
      <c r="AZ30">
        <v>0</v>
      </c>
      <c r="BA30">
        <v>6.13E-2</v>
      </c>
      <c r="BB30">
        <v>0.40560000000000002</v>
      </c>
      <c r="BC30">
        <v>0.53310000000000002</v>
      </c>
      <c r="BD30">
        <v>0</v>
      </c>
      <c r="BE30">
        <v>0.67</v>
      </c>
      <c r="BF30" t="b">
        <v>0</v>
      </c>
      <c r="BG30">
        <v>0.75</v>
      </c>
      <c r="BH30" t="b">
        <v>0</v>
      </c>
      <c r="BI30">
        <v>1.81</v>
      </c>
      <c r="BJ30" t="b">
        <v>0</v>
      </c>
      <c r="BK30">
        <v>1</v>
      </c>
      <c r="BL30" t="b">
        <v>0</v>
      </c>
      <c r="BM30">
        <v>0</v>
      </c>
      <c r="BN30">
        <v>0</v>
      </c>
    </row>
    <row r="31" spans="1:66" x14ac:dyDescent="0.25">
      <c r="A31" t="s">
        <v>66</v>
      </c>
      <c r="B31">
        <v>1983</v>
      </c>
      <c r="C31">
        <v>6500</v>
      </c>
      <c r="D31">
        <v>14401.95355</v>
      </c>
      <c r="E31">
        <v>3250.2100190000001</v>
      </c>
      <c r="F31">
        <v>17652.163560000001</v>
      </c>
      <c r="G31">
        <v>5264.0040799999997</v>
      </c>
      <c r="H31">
        <v>19665.957630000001</v>
      </c>
      <c r="I31">
        <v>2.2200000000000002</v>
      </c>
      <c r="J31">
        <v>14401.95355</v>
      </c>
      <c r="K31">
        <v>24329</v>
      </c>
      <c r="L31">
        <v>14580</v>
      </c>
      <c r="M31" t="s">
        <v>68</v>
      </c>
      <c r="N31">
        <v>0</v>
      </c>
      <c r="O31">
        <v>3.3149170999999998E-2</v>
      </c>
      <c r="P31">
        <v>0.55248618800000004</v>
      </c>
      <c r="Q31">
        <v>0.41436464099999998</v>
      </c>
      <c r="R31">
        <v>0</v>
      </c>
      <c r="S31">
        <v>1</v>
      </c>
      <c r="T31" t="s">
        <v>69</v>
      </c>
      <c r="U31">
        <v>0.1</v>
      </c>
      <c r="V31">
        <v>0.1</v>
      </c>
      <c r="W31">
        <v>0.3</v>
      </c>
      <c r="X31">
        <v>0.2</v>
      </c>
      <c r="Y31">
        <v>2880.3907100000001</v>
      </c>
      <c r="Z31">
        <v>2880.3907100000001</v>
      </c>
      <c r="AA31">
        <v>1579.2012239999999</v>
      </c>
      <c r="AB31">
        <v>3284.89378034319</v>
      </c>
      <c r="AC31">
        <v>8641.1721300000008</v>
      </c>
      <c r="AD31">
        <v>20162.734970000001</v>
      </c>
      <c r="AE31">
        <v>8641.1721300000008</v>
      </c>
      <c r="AF31">
        <v>20162.734970000001</v>
      </c>
      <c r="AG31">
        <v>2105.6016319999999</v>
      </c>
      <c r="AH31">
        <v>8422.4065279999995</v>
      </c>
      <c r="AI31">
        <v>13096.170069313601</v>
      </c>
      <c r="AJ31">
        <v>26235.745190686401</v>
      </c>
      <c r="AK31">
        <v>0</v>
      </c>
      <c r="AL31">
        <v>463.51112273399599</v>
      </c>
      <c r="AM31">
        <v>13538.0430258901</v>
      </c>
      <c r="AN31">
        <v>9805.4764419720505</v>
      </c>
      <c r="AO31">
        <v>0</v>
      </c>
      <c r="AP31">
        <v>23807.0305905961</v>
      </c>
      <c r="AQ31">
        <v>23807.0305905961</v>
      </c>
      <c r="AR31">
        <v>23807.0305905961</v>
      </c>
      <c r="AS31">
        <v>1.6530417563106301</v>
      </c>
      <c r="AT31">
        <v>0.50261707944580802</v>
      </c>
      <c r="AU31">
        <v>62</v>
      </c>
      <c r="AV31">
        <v>0</v>
      </c>
      <c r="AW31" s="2">
        <v>14401.95355</v>
      </c>
      <c r="AX31" s="4">
        <v>23807.0305905961</v>
      </c>
      <c r="AY31">
        <v>2.2200000000000002</v>
      </c>
      <c r="AZ31">
        <v>0</v>
      </c>
      <c r="BA31">
        <v>1.95E-2</v>
      </c>
      <c r="BB31">
        <v>0.56869999999999998</v>
      </c>
      <c r="BC31">
        <v>0.41189999999999999</v>
      </c>
      <c r="BD31">
        <v>0</v>
      </c>
      <c r="BE31">
        <v>0.92</v>
      </c>
      <c r="BF31" t="b">
        <v>0</v>
      </c>
      <c r="BG31">
        <v>0.93</v>
      </c>
      <c r="BH31" t="b">
        <v>0</v>
      </c>
      <c r="BI31">
        <v>1.65</v>
      </c>
      <c r="BJ31" t="b">
        <v>0</v>
      </c>
      <c r="BK31">
        <v>1</v>
      </c>
      <c r="BL31" t="b">
        <v>0</v>
      </c>
      <c r="BM31">
        <v>0</v>
      </c>
      <c r="BN31">
        <v>0</v>
      </c>
    </row>
    <row r="32" spans="1:66" x14ac:dyDescent="0.25">
      <c r="A32" t="s">
        <v>66</v>
      </c>
      <c r="B32">
        <v>1984</v>
      </c>
      <c r="C32">
        <v>4000</v>
      </c>
      <c r="D32">
        <v>8862.7406429999992</v>
      </c>
      <c r="E32">
        <v>3379.659635</v>
      </c>
      <c r="F32">
        <v>12242.40028</v>
      </c>
      <c r="G32">
        <v>4219.5421930000002</v>
      </c>
      <c r="H32">
        <v>13082.28284</v>
      </c>
      <c r="I32">
        <v>2.2200000000000002</v>
      </c>
      <c r="J32">
        <v>8862.7406429999992</v>
      </c>
      <c r="K32">
        <v>21355</v>
      </c>
      <c r="L32">
        <v>8972</v>
      </c>
      <c r="M32" t="s">
        <v>68</v>
      </c>
      <c r="N32">
        <v>0</v>
      </c>
      <c r="O32">
        <v>3.3149170999999998E-2</v>
      </c>
      <c r="P32">
        <v>0.55248618800000004</v>
      </c>
      <c r="Q32">
        <v>0.41436464099999998</v>
      </c>
      <c r="R32">
        <v>0</v>
      </c>
      <c r="S32">
        <v>1</v>
      </c>
      <c r="T32" t="s">
        <v>69</v>
      </c>
      <c r="U32">
        <v>0.1</v>
      </c>
      <c r="V32">
        <v>0.1</v>
      </c>
      <c r="W32">
        <v>0.3</v>
      </c>
      <c r="X32">
        <v>0.2</v>
      </c>
      <c r="Y32">
        <v>1772.5481285999999</v>
      </c>
      <c r="Z32">
        <v>1772.5481285999999</v>
      </c>
      <c r="AA32">
        <v>1265.8626578999999</v>
      </c>
      <c r="AB32">
        <v>2178.1494753274001</v>
      </c>
      <c r="AC32">
        <v>5317.6443858000002</v>
      </c>
      <c r="AD32">
        <v>12407.8369002</v>
      </c>
      <c r="AE32">
        <v>5317.6443858000002</v>
      </c>
      <c r="AF32">
        <v>12407.8369002</v>
      </c>
      <c r="AG32">
        <v>1687.8168771999999</v>
      </c>
      <c r="AH32">
        <v>6751.2675087999996</v>
      </c>
      <c r="AI32">
        <v>8725.9838893452106</v>
      </c>
      <c r="AJ32">
        <v>17438.5817906548</v>
      </c>
      <c r="AK32">
        <v>0</v>
      </c>
      <c r="AL32">
        <v>812.28257469232597</v>
      </c>
      <c r="AM32">
        <v>13073.968589296101</v>
      </c>
      <c r="AN32">
        <v>6989.9968486422804</v>
      </c>
      <c r="AO32">
        <v>0</v>
      </c>
      <c r="AP32">
        <v>20876.248012630698</v>
      </c>
      <c r="AQ32">
        <v>20876.248012630698</v>
      </c>
      <c r="AR32">
        <v>20876.248012630698</v>
      </c>
      <c r="AS32">
        <v>2.3555070438757801</v>
      </c>
      <c r="AT32">
        <v>0.85675600954863995</v>
      </c>
      <c r="AU32">
        <v>80</v>
      </c>
      <c r="AV32">
        <v>0</v>
      </c>
      <c r="AW32" s="2">
        <v>8862.7406429999992</v>
      </c>
      <c r="AX32" s="4">
        <v>20876.248012630698</v>
      </c>
      <c r="AY32">
        <v>2.2200000000000002</v>
      </c>
      <c r="AZ32">
        <v>0</v>
      </c>
      <c r="BA32">
        <v>3.8899999999999997E-2</v>
      </c>
      <c r="BB32">
        <v>0.62629999999999997</v>
      </c>
      <c r="BC32">
        <v>0.33479999999999999</v>
      </c>
      <c r="BD32">
        <v>0</v>
      </c>
      <c r="BE32">
        <v>0.56000000000000005</v>
      </c>
      <c r="BF32" t="b">
        <v>0</v>
      </c>
      <c r="BG32">
        <v>0.82</v>
      </c>
      <c r="BH32" t="b">
        <v>0</v>
      </c>
      <c r="BI32">
        <v>2.36</v>
      </c>
      <c r="BJ32" t="b">
        <v>0</v>
      </c>
      <c r="BK32">
        <v>1</v>
      </c>
      <c r="BL32" t="b">
        <v>0</v>
      </c>
      <c r="BM32">
        <v>0</v>
      </c>
      <c r="BN32">
        <v>0</v>
      </c>
    </row>
    <row r="33" spans="1:66" x14ac:dyDescent="0.25">
      <c r="A33" t="s">
        <v>66</v>
      </c>
      <c r="B33">
        <v>1985</v>
      </c>
      <c r="C33">
        <v>4000</v>
      </c>
      <c r="D33">
        <v>8862.7406429999992</v>
      </c>
      <c r="E33">
        <v>3575.3768009999999</v>
      </c>
      <c r="F33">
        <v>12438.11744</v>
      </c>
      <c r="G33">
        <v>4108.4945680000001</v>
      </c>
      <c r="H33">
        <v>12971.235210000001</v>
      </c>
      <c r="I33">
        <v>2.2200000000000002</v>
      </c>
      <c r="J33">
        <v>8862.7406429999992</v>
      </c>
      <c r="K33">
        <v>25320</v>
      </c>
      <c r="L33">
        <v>8972</v>
      </c>
      <c r="M33" t="s">
        <v>68</v>
      </c>
      <c r="N33">
        <v>0</v>
      </c>
      <c r="O33">
        <v>3.3149170999999998E-2</v>
      </c>
      <c r="P33">
        <v>0.55248618800000004</v>
      </c>
      <c r="Q33">
        <v>0.41436464099999998</v>
      </c>
      <c r="R33">
        <v>0</v>
      </c>
      <c r="S33">
        <v>1</v>
      </c>
      <c r="T33" t="s">
        <v>69</v>
      </c>
      <c r="U33">
        <v>0.1</v>
      </c>
      <c r="V33">
        <v>0.1</v>
      </c>
      <c r="W33">
        <v>0.3</v>
      </c>
      <c r="X33">
        <v>0.2</v>
      </c>
      <c r="Y33">
        <v>1772.5481285999999</v>
      </c>
      <c r="Z33">
        <v>1772.5481285999999</v>
      </c>
      <c r="AA33">
        <v>1232.5483704000001</v>
      </c>
      <c r="AB33">
        <v>2158.9586271114699</v>
      </c>
      <c r="AC33">
        <v>5317.6443858000002</v>
      </c>
      <c r="AD33">
        <v>12407.8369002</v>
      </c>
      <c r="AE33">
        <v>5317.6443858000002</v>
      </c>
      <c r="AF33">
        <v>12407.8369002</v>
      </c>
      <c r="AG33">
        <v>1643.3978271999999</v>
      </c>
      <c r="AH33">
        <v>6573.5913087999998</v>
      </c>
      <c r="AI33">
        <v>8653.3179557770509</v>
      </c>
      <c r="AJ33">
        <v>17289.152464222901</v>
      </c>
      <c r="AK33">
        <v>0</v>
      </c>
      <c r="AL33">
        <v>784.43810873187704</v>
      </c>
      <c r="AM33">
        <v>9319.9957981897096</v>
      </c>
      <c r="AN33">
        <v>17190.068449564598</v>
      </c>
      <c r="AO33">
        <v>0</v>
      </c>
      <c r="AP33">
        <v>27294.502356486199</v>
      </c>
      <c r="AQ33">
        <v>27294.502356486199</v>
      </c>
      <c r="AR33">
        <v>27294.502356486199</v>
      </c>
      <c r="AS33">
        <v>3.0796909732481001</v>
      </c>
      <c r="AT33">
        <v>1.12482925859075</v>
      </c>
      <c r="AU33">
        <v>87</v>
      </c>
      <c r="AV33">
        <v>0</v>
      </c>
      <c r="AW33" s="2">
        <v>8862.7406429999992</v>
      </c>
      <c r="AX33" s="4">
        <v>27294.502356486199</v>
      </c>
      <c r="AY33">
        <v>2.2200000000000002</v>
      </c>
      <c r="AZ33">
        <v>0</v>
      </c>
      <c r="BA33">
        <v>2.87E-2</v>
      </c>
      <c r="BB33">
        <v>0.34150000000000003</v>
      </c>
      <c r="BC33">
        <v>0.62980000000000003</v>
      </c>
      <c r="BD33">
        <v>0</v>
      </c>
      <c r="BE33">
        <v>0.56000000000000005</v>
      </c>
      <c r="BF33" t="b">
        <v>0</v>
      </c>
      <c r="BG33">
        <v>1.07</v>
      </c>
      <c r="BH33" t="b">
        <v>0</v>
      </c>
      <c r="BI33">
        <v>3.08</v>
      </c>
      <c r="BJ33" t="b">
        <v>0</v>
      </c>
      <c r="BK33">
        <v>1</v>
      </c>
      <c r="BL33" t="b">
        <v>0</v>
      </c>
      <c r="BM33">
        <v>0</v>
      </c>
      <c r="BN33">
        <v>0</v>
      </c>
    </row>
    <row r="34" spans="1:66" x14ac:dyDescent="0.25">
      <c r="A34" t="s">
        <v>66</v>
      </c>
      <c r="B34">
        <v>1986</v>
      </c>
      <c r="C34">
        <v>10500</v>
      </c>
      <c r="D34">
        <v>23264.694189999998</v>
      </c>
      <c r="E34">
        <v>8577.3758980000002</v>
      </c>
      <c r="F34">
        <v>31842.070090000001</v>
      </c>
      <c r="G34">
        <v>11951.04358</v>
      </c>
      <c r="H34">
        <v>35215.737760000004</v>
      </c>
      <c r="I34">
        <v>2.2200000000000002</v>
      </c>
      <c r="J34">
        <v>23264.694189999998</v>
      </c>
      <c r="K34">
        <v>35611</v>
      </c>
      <c r="L34">
        <v>23552</v>
      </c>
      <c r="M34" t="s">
        <v>68</v>
      </c>
      <c r="N34">
        <v>0</v>
      </c>
      <c r="O34">
        <v>3.3149170999999998E-2</v>
      </c>
      <c r="P34">
        <v>0.55248618800000004</v>
      </c>
      <c r="Q34">
        <v>0.41436464099999998</v>
      </c>
      <c r="R34">
        <v>0</v>
      </c>
      <c r="S34">
        <v>1</v>
      </c>
      <c r="T34" t="s">
        <v>69</v>
      </c>
      <c r="U34">
        <v>0.1</v>
      </c>
      <c r="V34">
        <v>0.1</v>
      </c>
      <c r="W34">
        <v>0.3</v>
      </c>
      <c r="X34">
        <v>0.2</v>
      </c>
      <c r="Y34">
        <v>4652.938838</v>
      </c>
      <c r="Z34">
        <v>4652.938838</v>
      </c>
      <c r="AA34">
        <v>3585.3130740000001</v>
      </c>
      <c r="AB34">
        <v>5874.0369141472102</v>
      </c>
      <c r="AC34">
        <v>13958.816514</v>
      </c>
      <c r="AD34">
        <v>32570.571865999998</v>
      </c>
      <c r="AE34">
        <v>13958.816514</v>
      </c>
      <c r="AF34">
        <v>32570.571865999998</v>
      </c>
      <c r="AG34">
        <v>4780.4174320000002</v>
      </c>
      <c r="AH34">
        <v>19121.669728000001</v>
      </c>
      <c r="AI34">
        <v>23467.6639317056</v>
      </c>
      <c r="AJ34">
        <v>46963.811588294397</v>
      </c>
      <c r="AK34">
        <v>0</v>
      </c>
      <c r="AL34">
        <v>559.19974316800904</v>
      </c>
      <c r="AM34">
        <v>22920.091266086099</v>
      </c>
      <c r="AN34">
        <v>14246.767425259801</v>
      </c>
      <c r="AO34">
        <v>0</v>
      </c>
      <c r="AP34">
        <v>37726.058434514001</v>
      </c>
      <c r="AQ34">
        <v>37726.058434514001</v>
      </c>
      <c r="AR34">
        <v>37726.058434514001</v>
      </c>
      <c r="AS34">
        <v>1.6216013039505099</v>
      </c>
      <c r="AT34">
        <v>0.48341412026886899</v>
      </c>
      <c r="AU34">
        <v>72</v>
      </c>
      <c r="AV34">
        <v>0</v>
      </c>
      <c r="AW34" s="2">
        <v>23264.694189999998</v>
      </c>
      <c r="AX34" s="4">
        <v>37726.058434514001</v>
      </c>
      <c r="AY34">
        <v>2.2200000000000002</v>
      </c>
      <c r="AZ34">
        <v>0</v>
      </c>
      <c r="BA34">
        <v>1.4800000000000001E-2</v>
      </c>
      <c r="BB34">
        <v>0.60750000000000004</v>
      </c>
      <c r="BC34">
        <v>0.37759999999999999</v>
      </c>
      <c r="BD34">
        <v>0</v>
      </c>
      <c r="BE34">
        <v>1.48</v>
      </c>
      <c r="BF34" t="b">
        <v>0</v>
      </c>
      <c r="BG34">
        <v>1.48</v>
      </c>
      <c r="BH34" t="b">
        <v>0</v>
      </c>
      <c r="BI34">
        <v>1.62</v>
      </c>
      <c r="BJ34" t="b">
        <v>0</v>
      </c>
      <c r="BK34">
        <v>1</v>
      </c>
      <c r="BL34" t="b">
        <v>0</v>
      </c>
      <c r="BM34">
        <v>0</v>
      </c>
      <c r="BN34">
        <v>0</v>
      </c>
    </row>
    <row r="35" spans="1:66" x14ac:dyDescent="0.25">
      <c r="A35" t="s">
        <v>66</v>
      </c>
      <c r="B35">
        <v>1987</v>
      </c>
      <c r="C35">
        <v>5000</v>
      </c>
      <c r="D35">
        <v>11078.425800000001</v>
      </c>
      <c r="E35">
        <v>2546.205653</v>
      </c>
      <c r="F35">
        <v>13624.631460000001</v>
      </c>
      <c r="G35">
        <v>2904.1598450000001</v>
      </c>
      <c r="H35">
        <v>13982.585650000001</v>
      </c>
      <c r="I35">
        <v>2.2200000000000002</v>
      </c>
      <c r="J35">
        <v>11078.425800000001</v>
      </c>
      <c r="K35">
        <v>31356</v>
      </c>
      <c r="L35">
        <v>11215</v>
      </c>
      <c r="M35" t="s">
        <v>68</v>
      </c>
      <c r="N35">
        <v>0</v>
      </c>
      <c r="O35">
        <v>3.3149170999999998E-2</v>
      </c>
      <c r="P35">
        <v>0.55248618800000004</v>
      </c>
      <c r="Q35">
        <v>0.41436464099999998</v>
      </c>
      <c r="R35">
        <v>0</v>
      </c>
      <c r="S35">
        <v>1</v>
      </c>
      <c r="T35" t="s">
        <v>69</v>
      </c>
      <c r="U35">
        <v>0.1</v>
      </c>
      <c r="V35">
        <v>0.1</v>
      </c>
      <c r="W35">
        <v>0.3</v>
      </c>
      <c r="X35">
        <v>0.2</v>
      </c>
      <c r="Y35">
        <v>2215.68516</v>
      </c>
      <c r="Z35">
        <v>2215.68516</v>
      </c>
      <c r="AA35">
        <v>871.24795349999999</v>
      </c>
      <c r="AB35">
        <v>2380.8262693279798</v>
      </c>
      <c r="AC35">
        <v>6647.05548</v>
      </c>
      <c r="AD35">
        <v>15509.796120000001</v>
      </c>
      <c r="AE35">
        <v>6647.05548</v>
      </c>
      <c r="AF35">
        <v>15509.796120000001</v>
      </c>
      <c r="AG35">
        <v>1161.6639379999999</v>
      </c>
      <c r="AH35">
        <v>4646.6557519999997</v>
      </c>
      <c r="AI35">
        <v>9220.9331113440494</v>
      </c>
      <c r="AJ35">
        <v>18744.238188656</v>
      </c>
      <c r="AK35">
        <v>0</v>
      </c>
      <c r="AL35">
        <v>1375.20546434927</v>
      </c>
      <c r="AM35">
        <v>18995.689900346399</v>
      </c>
      <c r="AN35">
        <v>11367.999347105701</v>
      </c>
      <c r="AO35">
        <v>0</v>
      </c>
      <c r="AP35">
        <v>31738.8947118014</v>
      </c>
      <c r="AQ35">
        <v>31738.8947118014</v>
      </c>
      <c r="AR35">
        <v>31738.8947118014</v>
      </c>
      <c r="AS35">
        <v>2.8649282203795901</v>
      </c>
      <c r="AT35">
        <v>1.0525432958841201</v>
      </c>
      <c r="AU35">
        <v>88</v>
      </c>
      <c r="AV35">
        <v>0</v>
      </c>
      <c r="AW35" s="2">
        <v>11078.425800000001</v>
      </c>
      <c r="AX35" s="4">
        <v>31738.8947118014</v>
      </c>
      <c r="AY35">
        <v>2.2200000000000002</v>
      </c>
      <c r="AZ35">
        <v>0</v>
      </c>
      <c r="BA35">
        <v>4.3299999999999998E-2</v>
      </c>
      <c r="BB35">
        <v>0.59850000000000003</v>
      </c>
      <c r="BC35">
        <v>0.35820000000000002</v>
      </c>
      <c r="BD35">
        <v>0</v>
      </c>
      <c r="BE35">
        <v>0.7</v>
      </c>
      <c r="BF35" t="b">
        <v>0</v>
      </c>
      <c r="BG35">
        <v>1.24</v>
      </c>
      <c r="BH35" t="b">
        <v>0</v>
      </c>
      <c r="BI35">
        <v>2.86</v>
      </c>
      <c r="BJ35" t="b">
        <v>0</v>
      </c>
      <c r="BK35">
        <v>1</v>
      </c>
      <c r="BL35" t="b">
        <v>0</v>
      </c>
      <c r="BM35">
        <v>0</v>
      </c>
      <c r="BN35">
        <v>0</v>
      </c>
    </row>
    <row r="36" spans="1:66" x14ac:dyDescent="0.25">
      <c r="A36" t="s">
        <v>66</v>
      </c>
      <c r="B36">
        <v>1988</v>
      </c>
      <c r="C36">
        <v>6500</v>
      </c>
      <c r="D36">
        <v>14401.95355</v>
      </c>
      <c r="E36">
        <v>8398.8862050000007</v>
      </c>
      <c r="F36">
        <v>22800.839749999999</v>
      </c>
      <c r="G36">
        <v>10101.904329999999</v>
      </c>
      <c r="H36">
        <v>24503.85787</v>
      </c>
      <c r="I36">
        <v>2.2200000000000002</v>
      </c>
      <c r="J36">
        <v>14401.95355</v>
      </c>
      <c r="K36">
        <v>26054</v>
      </c>
      <c r="L36">
        <v>14580</v>
      </c>
      <c r="M36" t="s">
        <v>68</v>
      </c>
      <c r="N36">
        <v>0</v>
      </c>
      <c r="O36">
        <v>3.3149170999999998E-2</v>
      </c>
      <c r="P36">
        <v>0.55248618800000004</v>
      </c>
      <c r="Q36">
        <v>0.41436464099999998</v>
      </c>
      <c r="R36">
        <v>0</v>
      </c>
      <c r="S36">
        <v>1</v>
      </c>
      <c r="T36" t="s">
        <v>69</v>
      </c>
      <c r="U36">
        <v>0.1</v>
      </c>
      <c r="V36">
        <v>0.1</v>
      </c>
      <c r="W36">
        <v>0.3</v>
      </c>
      <c r="X36">
        <v>0.2</v>
      </c>
      <c r="Y36">
        <v>2880.3907100000001</v>
      </c>
      <c r="Z36">
        <v>2880.3907100000001</v>
      </c>
      <c r="AA36">
        <v>3030.5712990000002</v>
      </c>
      <c r="AB36">
        <v>4181.0301410749098</v>
      </c>
      <c r="AC36">
        <v>8641.1721300000008</v>
      </c>
      <c r="AD36">
        <v>20162.734970000001</v>
      </c>
      <c r="AE36">
        <v>8641.1721300000008</v>
      </c>
      <c r="AF36">
        <v>20162.734970000001</v>
      </c>
      <c r="AG36">
        <v>4040.7617319999999</v>
      </c>
      <c r="AH36">
        <v>16163.046928</v>
      </c>
      <c r="AI36">
        <v>16141.7975878502</v>
      </c>
      <c r="AJ36">
        <v>32865.918152149803</v>
      </c>
      <c r="AK36">
        <v>0</v>
      </c>
      <c r="AL36">
        <v>1139.74138439377</v>
      </c>
      <c r="AM36">
        <v>15157.332462807601</v>
      </c>
      <c r="AN36">
        <v>9550.4518369282705</v>
      </c>
      <c r="AO36">
        <v>0</v>
      </c>
      <c r="AP36">
        <v>25847.5256841296</v>
      </c>
      <c r="AQ36">
        <v>25847.5256841296</v>
      </c>
      <c r="AR36">
        <v>25847.5256841296</v>
      </c>
      <c r="AS36">
        <v>1.7947235834634101</v>
      </c>
      <c r="AT36">
        <v>0.58485101758268898</v>
      </c>
      <c r="AU36">
        <v>83</v>
      </c>
      <c r="AV36">
        <v>0</v>
      </c>
      <c r="AW36" s="2">
        <v>14401.95355</v>
      </c>
      <c r="AX36" s="4">
        <v>25847.5256841296</v>
      </c>
      <c r="AY36">
        <v>2.2200000000000002</v>
      </c>
      <c r="AZ36">
        <v>0</v>
      </c>
      <c r="BA36">
        <v>4.41E-2</v>
      </c>
      <c r="BB36">
        <v>0.58640000000000003</v>
      </c>
      <c r="BC36">
        <v>0.3695</v>
      </c>
      <c r="BD36">
        <v>0</v>
      </c>
      <c r="BE36">
        <v>0.92</v>
      </c>
      <c r="BF36" t="b">
        <v>0</v>
      </c>
      <c r="BG36">
        <v>1.01</v>
      </c>
      <c r="BH36" t="b">
        <v>0</v>
      </c>
      <c r="BI36">
        <v>1.79</v>
      </c>
      <c r="BJ36" t="b">
        <v>0</v>
      </c>
      <c r="BK36">
        <v>1</v>
      </c>
      <c r="BL36" t="b">
        <v>0</v>
      </c>
      <c r="BM36">
        <v>0</v>
      </c>
      <c r="BN36">
        <v>0</v>
      </c>
    </row>
    <row r="37" spans="1:66" x14ac:dyDescent="0.25">
      <c r="A37" t="s">
        <v>66</v>
      </c>
      <c r="B37">
        <v>1989</v>
      </c>
      <c r="C37">
        <v>5500</v>
      </c>
      <c r="D37">
        <v>16542.587950000001</v>
      </c>
      <c r="E37">
        <v>5377.2669990000004</v>
      </c>
      <c r="F37">
        <v>21919.854950000001</v>
      </c>
      <c r="G37">
        <v>7121.2951860000003</v>
      </c>
      <c r="H37">
        <v>23663.883140000002</v>
      </c>
      <c r="I37">
        <v>3.01</v>
      </c>
      <c r="J37">
        <v>16542.587950000001</v>
      </c>
      <c r="K37">
        <v>25679</v>
      </c>
      <c r="L37">
        <v>16747</v>
      </c>
      <c r="M37" t="s">
        <v>68</v>
      </c>
      <c r="N37">
        <v>0</v>
      </c>
      <c r="O37">
        <v>3.3149170999999998E-2</v>
      </c>
      <c r="P37">
        <v>0.55248618800000004</v>
      </c>
      <c r="Q37">
        <v>0.41436464099999998</v>
      </c>
      <c r="R37">
        <v>0</v>
      </c>
      <c r="S37">
        <v>1</v>
      </c>
      <c r="T37" t="s">
        <v>70</v>
      </c>
      <c r="U37">
        <v>0.3</v>
      </c>
      <c r="V37">
        <v>0.1</v>
      </c>
      <c r="W37">
        <v>0.3</v>
      </c>
      <c r="X37">
        <v>0.4</v>
      </c>
      <c r="Y37">
        <v>6617.0351799999999</v>
      </c>
      <c r="Z37">
        <v>6617.0351799999999</v>
      </c>
      <c r="AA37">
        <v>2136.3885558000002</v>
      </c>
      <c r="AB37">
        <v>6953.3668560425303</v>
      </c>
      <c r="AC37">
        <v>3308.5175899999999</v>
      </c>
      <c r="AD37">
        <v>29776.658309999999</v>
      </c>
      <c r="AE37">
        <v>3308.5175899999999</v>
      </c>
      <c r="AF37">
        <v>29776.658309999999</v>
      </c>
      <c r="AG37">
        <v>2848.5180743999999</v>
      </c>
      <c r="AH37">
        <v>11394.0722976</v>
      </c>
      <c r="AI37">
        <v>9757.1494279149301</v>
      </c>
      <c r="AJ37">
        <v>37570.616852085099</v>
      </c>
      <c r="AK37">
        <v>0</v>
      </c>
      <c r="AL37">
        <v>909.43994008671905</v>
      </c>
      <c r="AM37">
        <v>12733.935782570999</v>
      </c>
      <c r="AN37">
        <v>14200.161244307499</v>
      </c>
      <c r="AO37">
        <v>0</v>
      </c>
      <c r="AP37">
        <v>27843.536966965301</v>
      </c>
      <c r="AQ37">
        <v>27843.536966965301</v>
      </c>
      <c r="AR37">
        <v>27843.536966965301</v>
      </c>
      <c r="AS37">
        <v>1.6831427495578299</v>
      </c>
      <c r="AT37">
        <v>0.52066273012505204</v>
      </c>
      <c r="AU37">
        <v>76</v>
      </c>
      <c r="AV37">
        <v>0</v>
      </c>
      <c r="AW37" s="2">
        <v>16542.587950000001</v>
      </c>
      <c r="AX37" s="4">
        <v>27843.536966965301</v>
      </c>
      <c r="AY37">
        <v>3.01</v>
      </c>
      <c r="AZ37">
        <v>0</v>
      </c>
      <c r="BA37">
        <v>3.27E-2</v>
      </c>
      <c r="BB37">
        <v>0.45729999999999998</v>
      </c>
      <c r="BC37">
        <v>0.51</v>
      </c>
      <c r="BD37">
        <v>0</v>
      </c>
      <c r="BE37">
        <v>1.05</v>
      </c>
      <c r="BF37" t="b">
        <v>0</v>
      </c>
      <c r="BG37">
        <v>1.0900000000000001</v>
      </c>
      <c r="BH37" t="b">
        <v>0</v>
      </c>
      <c r="BI37">
        <v>1.68</v>
      </c>
      <c r="BJ37" t="b">
        <v>0</v>
      </c>
      <c r="BK37">
        <v>1.36</v>
      </c>
      <c r="BL37" t="b">
        <v>0</v>
      </c>
      <c r="BM37">
        <v>0</v>
      </c>
      <c r="BN37">
        <v>0</v>
      </c>
    </row>
    <row r="38" spans="1:66" x14ac:dyDescent="0.25">
      <c r="A38" t="s">
        <v>66</v>
      </c>
      <c r="B38">
        <v>1990</v>
      </c>
      <c r="C38">
        <v>5000</v>
      </c>
      <c r="D38">
        <v>11078.425800000001</v>
      </c>
      <c r="E38">
        <v>4351.8244759999998</v>
      </c>
      <c r="F38">
        <v>15430.25028</v>
      </c>
      <c r="G38">
        <v>5790.7665870000001</v>
      </c>
      <c r="H38">
        <v>16869.19239</v>
      </c>
      <c r="I38">
        <v>2.2200000000000002</v>
      </c>
      <c r="J38">
        <v>11078.425800000001</v>
      </c>
      <c r="K38">
        <v>38954</v>
      </c>
      <c r="L38">
        <v>11215</v>
      </c>
      <c r="M38" t="s">
        <v>68</v>
      </c>
      <c r="N38">
        <v>0</v>
      </c>
      <c r="O38">
        <v>3.3149170999999998E-2</v>
      </c>
      <c r="P38">
        <v>0.55248618800000004</v>
      </c>
      <c r="Q38">
        <v>0.41436464099999998</v>
      </c>
      <c r="R38">
        <v>0</v>
      </c>
      <c r="S38">
        <v>1</v>
      </c>
      <c r="T38" t="s">
        <v>69</v>
      </c>
      <c r="U38">
        <v>0.1</v>
      </c>
      <c r="V38">
        <v>0.1</v>
      </c>
      <c r="W38">
        <v>0.3</v>
      </c>
      <c r="X38">
        <v>0.2</v>
      </c>
      <c r="Y38">
        <v>2215.68516</v>
      </c>
      <c r="Z38">
        <v>2215.68516</v>
      </c>
      <c r="AA38">
        <v>1737.2299760999999</v>
      </c>
      <c r="AB38">
        <v>2815.5334695408301</v>
      </c>
      <c r="AC38">
        <v>6647.05548</v>
      </c>
      <c r="AD38">
        <v>15509.796120000001</v>
      </c>
      <c r="AE38">
        <v>6647.05548</v>
      </c>
      <c r="AF38">
        <v>15509.796120000001</v>
      </c>
      <c r="AG38">
        <v>2316.3066348000002</v>
      </c>
      <c r="AH38">
        <v>9265.2265392000008</v>
      </c>
      <c r="AI38">
        <v>11238.1254509183</v>
      </c>
      <c r="AJ38">
        <v>22500.259329081699</v>
      </c>
      <c r="AK38">
        <v>0</v>
      </c>
      <c r="AL38">
        <v>764.03614050070303</v>
      </c>
      <c r="AM38">
        <v>18933.548325743399</v>
      </c>
      <c r="AN38">
        <v>21216.822316714199</v>
      </c>
      <c r="AO38">
        <v>0</v>
      </c>
      <c r="AP38">
        <v>40914.4067829583</v>
      </c>
      <c r="AQ38">
        <v>40914.4067829583</v>
      </c>
      <c r="AR38">
        <v>40914.4067829583</v>
      </c>
      <c r="AS38">
        <v>3.6931607000480402</v>
      </c>
      <c r="AT38">
        <v>1.30648264969434</v>
      </c>
      <c r="AU38">
        <v>75</v>
      </c>
      <c r="AV38">
        <v>0</v>
      </c>
      <c r="AW38" s="2">
        <v>11078.425800000001</v>
      </c>
      <c r="AX38" s="4">
        <v>40914.4067829583</v>
      </c>
      <c r="AY38">
        <v>2.2200000000000002</v>
      </c>
      <c r="AZ38">
        <v>0</v>
      </c>
      <c r="BA38">
        <v>1.8700000000000001E-2</v>
      </c>
      <c r="BB38">
        <v>0.46279999999999999</v>
      </c>
      <c r="BC38">
        <v>0.51859999999999995</v>
      </c>
      <c r="BD38">
        <v>0</v>
      </c>
      <c r="BE38">
        <v>0.7</v>
      </c>
      <c r="BF38" t="b">
        <v>0</v>
      </c>
      <c r="BG38">
        <v>1.6</v>
      </c>
      <c r="BH38" t="b">
        <v>0</v>
      </c>
      <c r="BI38">
        <v>3.69</v>
      </c>
      <c r="BJ38" t="b">
        <v>0</v>
      </c>
      <c r="BK38">
        <v>1</v>
      </c>
      <c r="BL38" t="b">
        <v>0</v>
      </c>
      <c r="BM38">
        <v>0</v>
      </c>
      <c r="BN38">
        <v>0</v>
      </c>
    </row>
    <row r="39" spans="1:66" x14ac:dyDescent="0.25">
      <c r="A39" t="s">
        <v>66</v>
      </c>
      <c r="B39">
        <v>1991</v>
      </c>
      <c r="C39">
        <v>11000</v>
      </c>
      <c r="D39">
        <v>24372.536769999999</v>
      </c>
      <c r="E39">
        <v>13379.145549999999</v>
      </c>
      <c r="F39">
        <v>37751.68232</v>
      </c>
      <c r="G39">
        <v>17112.828420000002</v>
      </c>
      <c r="H39">
        <v>41485.365180000001</v>
      </c>
      <c r="I39">
        <v>2.2200000000000002</v>
      </c>
      <c r="J39">
        <v>24372.536769999999</v>
      </c>
      <c r="K39">
        <v>52561</v>
      </c>
      <c r="L39">
        <v>24673</v>
      </c>
      <c r="M39" t="s">
        <v>68</v>
      </c>
      <c r="N39">
        <v>0</v>
      </c>
      <c r="O39">
        <v>3.3149170999999998E-2</v>
      </c>
      <c r="P39">
        <v>0.55248618800000004</v>
      </c>
      <c r="Q39">
        <v>0.41436464099999998</v>
      </c>
      <c r="R39">
        <v>0</v>
      </c>
      <c r="S39">
        <v>1</v>
      </c>
      <c r="T39" t="s">
        <v>69</v>
      </c>
      <c r="U39">
        <v>0.1</v>
      </c>
      <c r="V39">
        <v>0.1</v>
      </c>
      <c r="W39">
        <v>0.3</v>
      </c>
      <c r="X39">
        <v>0.2</v>
      </c>
      <c r="Y39">
        <v>4874.5073540000003</v>
      </c>
      <c r="Z39">
        <v>4874.5073540000003</v>
      </c>
      <c r="AA39">
        <v>5133.8485259999998</v>
      </c>
      <c r="AB39">
        <v>7079.3518511310403</v>
      </c>
      <c r="AC39">
        <v>14623.522062</v>
      </c>
      <c r="AD39">
        <v>34121.551478000001</v>
      </c>
      <c r="AE39">
        <v>14623.522062</v>
      </c>
      <c r="AF39">
        <v>34121.551478000001</v>
      </c>
      <c r="AG39">
        <v>6845.1313680000003</v>
      </c>
      <c r="AH39">
        <v>27380.525472000001</v>
      </c>
      <c r="AI39">
        <v>27326.6614777379</v>
      </c>
      <c r="AJ39">
        <v>55644.068882262101</v>
      </c>
      <c r="AK39">
        <v>0</v>
      </c>
      <c r="AL39">
        <v>1136.0128899490801</v>
      </c>
      <c r="AM39">
        <v>28289.096422285598</v>
      </c>
      <c r="AN39">
        <v>24024.969495677298</v>
      </c>
      <c r="AO39">
        <v>0</v>
      </c>
      <c r="AP39">
        <v>53450.078807911901</v>
      </c>
      <c r="AQ39">
        <v>53450.078807911901</v>
      </c>
      <c r="AR39">
        <v>53450.078807911901</v>
      </c>
      <c r="AS39">
        <v>2.1930453654583602</v>
      </c>
      <c r="AT39">
        <v>0.78529115570530805</v>
      </c>
      <c r="AU39">
        <v>78</v>
      </c>
      <c r="AV39">
        <v>0</v>
      </c>
      <c r="AW39" s="2">
        <v>24372.536769999999</v>
      </c>
      <c r="AX39" s="4">
        <v>53450.078807911901</v>
      </c>
      <c r="AY39">
        <v>2.2200000000000002</v>
      </c>
      <c r="AZ39">
        <v>0</v>
      </c>
      <c r="BA39">
        <v>2.1299999999999999E-2</v>
      </c>
      <c r="BB39">
        <v>0.52929999999999999</v>
      </c>
      <c r="BC39">
        <v>0.44950000000000001</v>
      </c>
      <c r="BD39">
        <v>0</v>
      </c>
      <c r="BE39">
        <v>1.55</v>
      </c>
      <c r="BF39" t="b">
        <v>0</v>
      </c>
      <c r="BG39">
        <v>2.1</v>
      </c>
      <c r="BH39" t="b">
        <v>0</v>
      </c>
      <c r="BI39">
        <v>2.19</v>
      </c>
      <c r="BJ39" t="b">
        <v>0</v>
      </c>
      <c r="BK39">
        <v>1</v>
      </c>
      <c r="BL39" t="b">
        <v>0</v>
      </c>
      <c r="BM39">
        <v>0</v>
      </c>
      <c r="BN39">
        <v>0</v>
      </c>
    </row>
    <row r="40" spans="1:66" x14ac:dyDescent="0.25">
      <c r="A40" t="s">
        <v>66</v>
      </c>
      <c r="B40">
        <v>1992</v>
      </c>
      <c r="C40">
        <v>8000</v>
      </c>
      <c r="D40">
        <v>17725.48129</v>
      </c>
      <c r="E40">
        <v>13875.197550000001</v>
      </c>
      <c r="F40">
        <v>31600.678830000001</v>
      </c>
      <c r="G40">
        <v>16656.717420000001</v>
      </c>
      <c r="H40">
        <v>34382.198709999997</v>
      </c>
      <c r="I40">
        <v>2.2200000000000002</v>
      </c>
      <c r="J40">
        <v>17725.48129</v>
      </c>
      <c r="K40">
        <v>40313</v>
      </c>
      <c r="L40">
        <v>17944</v>
      </c>
      <c r="M40" t="s">
        <v>68</v>
      </c>
      <c r="N40">
        <v>0</v>
      </c>
      <c r="O40">
        <v>3.3149170999999998E-2</v>
      </c>
      <c r="P40">
        <v>0.55248618800000004</v>
      </c>
      <c r="Q40">
        <v>0.41436464099999998</v>
      </c>
      <c r="R40">
        <v>0</v>
      </c>
      <c r="S40">
        <v>1</v>
      </c>
      <c r="T40" t="s">
        <v>69</v>
      </c>
      <c r="U40">
        <v>0.1</v>
      </c>
      <c r="V40">
        <v>0.1</v>
      </c>
      <c r="W40">
        <v>0.3</v>
      </c>
      <c r="X40">
        <v>0.2</v>
      </c>
      <c r="Y40">
        <v>3545.096258</v>
      </c>
      <c r="Z40">
        <v>3545.096258</v>
      </c>
      <c r="AA40">
        <v>4997.0152260000004</v>
      </c>
      <c r="AB40">
        <v>6126.8155388718396</v>
      </c>
      <c r="AC40">
        <v>10635.288774000001</v>
      </c>
      <c r="AD40">
        <v>24815.673805999999</v>
      </c>
      <c r="AE40">
        <v>10635.288774000001</v>
      </c>
      <c r="AF40">
        <v>24815.673805999999</v>
      </c>
      <c r="AG40">
        <v>6662.686968</v>
      </c>
      <c r="AH40">
        <v>26650.747872</v>
      </c>
      <c r="AI40">
        <v>22128.567632256301</v>
      </c>
      <c r="AJ40">
        <v>46635.8297877437</v>
      </c>
      <c r="AK40">
        <v>0</v>
      </c>
      <c r="AL40">
        <v>1697.3457710002201</v>
      </c>
      <c r="AM40">
        <v>32033.292660903</v>
      </c>
      <c r="AN40">
        <v>11866.558184261899</v>
      </c>
      <c r="AO40">
        <v>0</v>
      </c>
      <c r="AP40">
        <v>45597.1966161651</v>
      </c>
      <c r="AQ40">
        <v>45597.1966161651</v>
      </c>
      <c r="AR40">
        <v>45597.1966161651</v>
      </c>
      <c r="AS40">
        <v>2.57240950867096</v>
      </c>
      <c r="AT40">
        <v>0.94484301169179696</v>
      </c>
      <c r="AU40">
        <v>83</v>
      </c>
      <c r="AV40">
        <v>0</v>
      </c>
      <c r="AW40" s="2">
        <v>17725.48129</v>
      </c>
      <c r="AX40" s="4">
        <v>45597.1966161651</v>
      </c>
      <c r="AY40">
        <v>2.2200000000000002</v>
      </c>
      <c r="AZ40">
        <v>0</v>
      </c>
      <c r="BA40">
        <v>3.7199999999999997E-2</v>
      </c>
      <c r="BB40">
        <v>0.70250000000000001</v>
      </c>
      <c r="BC40">
        <v>0.26019999999999999</v>
      </c>
      <c r="BD40">
        <v>0</v>
      </c>
      <c r="BE40">
        <v>1.1299999999999999</v>
      </c>
      <c r="BF40" t="b">
        <v>0</v>
      </c>
      <c r="BG40">
        <v>1.79</v>
      </c>
      <c r="BH40" t="b">
        <v>0</v>
      </c>
      <c r="BI40">
        <v>2.57</v>
      </c>
      <c r="BJ40" t="b">
        <v>0</v>
      </c>
      <c r="BK40">
        <v>1</v>
      </c>
      <c r="BL40" t="b">
        <v>0</v>
      </c>
      <c r="BM40">
        <v>0</v>
      </c>
      <c r="BN40">
        <v>0</v>
      </c>
    </row>
    <row r="41" spans="1:66" x14ac:dyDescent="0.25">
      <c r="A41" t="s">
        <v>66</v>
      </c>
      <c r="B41">
        <v>1993</v>
      </c>
      <c r="C41">
        <v>7500</v>
      </c>
      <c r="D41">
        <v>16617.638709999999</v>
      </c>
      <c r="E41">
        <v>9497.52052</v>
      </c>
      <c r="F41">
        <v>26115.159230000001</v>
      </c>
      <c r="G41">
        <v>10817.133040000001</v>
      </c>
      <c r="H41">
        <v>27434.77175</v>
      </c>
      <c r="I41">
        <v>2.2200000000000002</v>
      </c>
      <c r="J41">
        <v>16617.638709999999</v>
      </c>
      <c r="K41">
        <v>11689</v>
      </c>
      <c r="L41">
        <v>16823</v>
      </c>
      <c r="M41" t="s">
        <v>68</v>
      </c>
      <c r="N41">
        <v>0</v>
      </c>
      <c r="O41">
        <v>3.3149170999999998E-2</v>
      </c>
      <c r="P41">
        <v>0.55248618800000004</v>
      </c>
      <c r="Q41">
        <v>0.41436464099999998</v>
      </c>
      <c r="R41">
        <v>0</v>
      </c>
      <c r="S41">
        <v>1</v>
      </c>
      <c r="T41" t="s">
        <v>69</v>
      </c>
      <c r="U41">
        <v>0.1</v>
      </c>
      <c r="V41">
        <v>0.1</v>
      </c>
      <c r="W41">
        <v>0.3</v>
      </c>
      <c r="X41">
        <v>0.2</v>
      </c>
      <c r="Y41">
        <v>3323.5277420000002</v>
      </c>
      <c r="Z41">
        <v>3323.5277420000002</v>
      </c>
      <c r="AA41">
        <v>3245.1399120000001</v>
      </c>
      <c r="AB41">
        <v>4645.0801608044403</v>
      </c>
      <c r="AC41">
        <v>9970.5832260000006</v>
      </c>
      <c r="AD41">
        <v>23264.694194</v>
      </c>
      <c r="AE41">
        <v>9970.5832260000006</v>
      </c>
      <c r="AF41">
        <v>23264.694194</v>
      </c>
      <c r="AG41">
        <v>4326.8532160000004</v>
      </c>
      <c r="AH41">
        <v>17307.412864000002</v>
      </c>
      <c r="AI41">
        <v>18144.611428391101</v>
      </c>
      <c r="AJ41">
        <v>36724.932071608899</v>
      </c>
      <c r="AK41">
        <v>0</v>
      </c>
      <c r="AL41">
        <v>1921.9975434197099</v>
      </c>
      <c r="AM41">
        <v>15822.0775790158</v>
      </c>
      <c r="AN41">
        <v>2954.0944193354298</v>
      </c>
      <c r="AO41">
        <v>0</v>
      </c>
      <c r="AP41">
        <v>20698.169541771</v>
      </c>
      <c r="AQ41">
        <v>20698.169541771</v>
      </c>
      <c r="AR41">
        <v>20698.169541771</v>
      </c>
      <c r="AS41">
        <v>1.2455541911207499</v>
      </c>
      <c r="AT41">
        <v>0.21958056430449899</v>
      </c>
      <c r="AU41">
        <v>88</v>
      </c>
      <c r="AV41">
        <v>0</v>
      </c>
      <c r="AW41" s="2">
        <v>16617.638709999999</v>
      </c>
      <c r="AX41" s="4">
        <v>20698.169541771</v>
      </c>
      <c r="AY41">
        <v>2.2200000000000002</v>
      </c>
      <c r="AZ41">
        <v>0</v>
      </c>
      <c r="BA41">
        <v>9.2899999999999996E-2</v>
      </c>
      <c r="BB41">
        <v>0.76439999999999997</v>
      </c>
      <c r="BC41">
        <v>0.14269999999999999</v>
      </c>
      <c r="BD41">
        <v>0</v>
      </c>
      <c r="BE41">
        <v>1.06</v>
      </c>
      <c r="BF41" t="b">
        <v>0</v>
      </c>
      <c r="BG41">
        <v>0.81</v>
      </c>
      <c r="BH41" t="b">
        <v>0</v>
      </c>
      <c r="BI41">
        <v>1.25</v>
      </c>
      <c r="BJ41" t="b">
        <v>0</v>
      </c>
      <c r="BK41">
        <v>1</v>
      </c>
      <c r="BL41" t="b">
        <v>0</v>
      </c>
      <c r="BM41">
        <v>0</v>
      </c>
      <c r="BN41">
        <v>0</v>
      </c>
    </row>
    <row r="42" spans="1:66" x14ac:dyDescent="0.25">
      <c r="A42" t="s">
        <v>66</v>
      </c>
      <c r="B42">
        <v>1994</v>
      </c>
      <c r="C42">
        <v>6500</v>
      </c>
      <c r="D42">
        <v>14401.95355</v>
      </c>
      <c r="E42">
        <v>6249.4341400000003</v>
      </c>
      <c r="F42">
        <v>20651.38769</v>
      </c>
      <c r="G42">
        <v>8646.4702109999998</v>
      </c>
      <c r="H42">
        <v>23048.423760000001</v>
      </c>
      <c r="I42">
        <v>2.2200000000000002</v>
      </c>
      <c r="J42">
        <v>14401.95355</v>
      </c>
      <c r="K42">
        <v>6470</v>
      </c>
      <c r="L42">
        <v>14580</v>
      </c>
      <c r="M42" t="s">
        <v>68</v>
      </c>
      <c r="N42">
        <v>0</v>
      </c>
      <c r="O42">
        <v>3.3149170999999998E-2</v>
      </c>
      <c r="P42">
        <v>0.55248618800000004</v>
      </c>
      <c r="Q42">
        <v>0.41436464099999998</v>
      </c>
      <c r="R42">
        <v>0</v>
      </c>
      <c r="S42">
        <v>1</v>
      </c>
      <c r="T42" t="s">
        <v>69</v>
      </c>
      <c r="U42">
        <v>0.1</v>
      </c>
      <c r="V42">
        <v>0.1</v>
      </c>
      <c r="W42">
        <v>0.3</v>
      </c>
      <c r="X42">
        <v>0.2</v>
      </c>
      <c r="Y42">
        <v>2880.3907100000001</v>
      </c>
      <c r="Z42">
        <v>2880.3907100000001</v>
      </c>
      <c r="AA42">
        <v>2593.9410633000002</v>
      </c>
      <c r="AB42">
        <v>3876.23282093945</v>
      </c>
      <c r="AC42">
        <v>8641.1721300000008</v>
      </c>
      <c r="AD42">
        <v>20162.734970000001</v>
      </c>
      <c r="AE42">
        <v>8641.1721300000008</v>
      </c>
      <c r="AF42">
        <v>20162.734970000001</v>
      </c>
      <c r="AG42">
        <v>3458.5880843999998</v>
      </c>
      <c r="AH42">
        <v>13834.352337599999</v>
      </c>
      <c r="AI42">
        <v>15295.9581181211</v>
      </c>
      <c r="AJ42">
        <v>30800.8894018789</v>
      </c>
      <c r="AK42">
        <v>0</v>
      </c>
      <c r="AL42">
        <v>949.32464672232004</v>
      </c>
      <c r="AM42">
        <v>3938.7925591139101</v>
      </c>
      <c r="AN42">
        <v>7780.3140063221299</v>
      </c>
      <c r="AO42">
        <v>0</v>
      </c>
      <c r="AP42">
        <v>12668.431212158401</v>
      </c>
      <c r="AQ42">
        <v>12668.431212158401</v>
      </c>
      <c r="AR42">
        <v>12668.431212158401</v>
      </c>
      <c r="AS42">
        <v>0.879632833710838</v>
      </c>
      <c r="AT42">
        <v>-0.12825069299588601</v>
      </c>
      <c r="AU42">
        <v>72</v>
      </c>
      <c r="AV42">
        <v>0</v>
      </c>
      <c r="AW42" s="2">
        <v>14401.95355</v>
      </c>
      <c r="AX42" s="4">
        <v>12668.431212158401</v>
      </c>
      <c r="AY42">
        <v>2.2200000000000002</v>
      </c>
      <c r="AZ42">
        <v>0</v>
      </c>
      <c r="BA42">
        <v>7.4899999999999994E-2</v>
      </c>
      <c r="BB42">
        <v>0.31090000000000001</v>
      </c>
      <c r="BC42">
        <v>0.61409999999999998</v>
      </c>
      <c r="BD42">
        <v>0</v>
      </c>
      <c r="BE42">
        <v>0.92</v>
      </c>
      <c r="BF42" t="b">
        <v>0</v>
      </c>
      <c r="BG42">
        <v>0.5</v>
      </c>
      <c r="BH42" t="b">
        <v>0</v>
      </c>
      <c r="BI42">
        <v>0.88</v>
      </c>
      <c r="BJ42" t="b">
        <v>0</v>
      </c>
      <c r="BK42">
        <v>1</v>
      </c>
      <c r="BL42" t="b">
        <v>0</v>
      </c>
      <c r="BM42">
        <v>0</v>
      </c>
      <c r="BN42">
        <v>0</v>
      </c>
    </row>
    <row r="43" spans="1:66" x14ac:dyDescent="0.25">
      <c r="A43" t="s">
        <v>66</v>
      </c>
      <c r="B43">
        <v>1995</v>
      </c>
      <c r="C43">
        <v>8500</v>
      </c>
      <c r="D43">
        <v>18833.32387</v>
      </c>
      <c r="E43">
        <v>12341.84266</v>
      </c>
      <c r="F43">
        <v>31175.166529999999</v>
      </c>
      <c r="G43">
        <v>15436.3986</v>
      </c>
      <c r="H43">
        <v>34269.722459999997</v>
      </c>
      <c r="I43">
        <v>2.2200000000000002</v>
      </c>
      <c r="J43">
        <v>18833.32387</v>
      </c>
      <c r="K43">
        <v>12734</v>
      </c>
      <c r="L43">
        <v>19066</v>
      </c>
      <c r="M43" t="s">
        <v>68</v>
      </c>
      <c r="N43">
        <v>0</v>
      </c>
      <c r="O43">
        <v>3.3149170999999998E-2</v>
      </c>
      <c r="P43">
        <v>0.55248618800000004</v>
      </c>
      <c r="Q43">
        <v>0.41436464099999998</v>
      </c>
      <c r="R43">
        <v>0</v>
      </c>
      <c r="S43">
        <v>1</v>
      </c>
      <c r="T43" t="s">
        <v>69</v>
      </c>
      <c r="U43">
        <v>0.1</v>
      </c>
      <c r="V43">
        <v>0.1</v>
      </c>
      <c r="W43">
        <v>0.3</v>
      </c>
      <c r="X43">
        <v>0.2</v>
      </c>
      <c r="Y43">
        <v>3766.6647739999999</v>
      </c>
      <c r="Z43">
        <v>3766.6647739999999</v>
      </c>
      <c r="AA43">
        <v>4630.9195799999998</v>
      </c>
      <c r="AB43">
        <v>5969.3533716910997</v>
      </c>
      <c r="AC43">
        <v>11299.994322</v>
      </c>
      <c r="AD43">
        <v>26366.653418000002</v>
      </c>
      <c r="AE43">
        <v>11299.994322</v>
      </c>
      <c r="AF43">
        <v>26366.653418000002</v>
      </c>
      <c r="AG43">
        <v>6174.55944</v>
      </c>
      <c r="AH43">
        <v>24698.23776</v>
      </c>
      <c r="AI43">
        <v>22331.0157166178</v>
      </c>
      <c r="AJ43">
        <v>46208.429203382198</v>
      </c>
      <c r="AK43">
        <v>0</v>
      </c>
      <c r="AL43">
        <v>236.32755155065499</v>
      </c>
      <c r="AM43">
        <v>10373.752008429499</v>
      </c>
      <c r="AN43">
        <v>10944.3589961583</v>
      </c>
      <c r="AO43">
        <v>0</v>
      </c>
      <c r="AP43">
        <v>21554.438556138499</v>
      </c>
      <c r="AQ43">
        <v>21554.438556138499</v>
      </c>
      <c r="AR43">
        <v>21554.438556138499</v>
      </c>
      <c r="AS43">
        <v>1.14448403823571</v>
      </c>
      <c r="AT43">
        <v>0.134953913817561</v>
      </c>
      <c r="AU43">
        <v>80</v>
      </c>
      <c r="AV43">
        <v>0</v>
      </c>
      <c r="AW43" s="2">
        <v>18833.32387</v>
      </c>
      <c r="AX43" s="4">
        <v>21554.438556138499</v>
      </c>
      <c r="AY43">
        <v>2.2200000000000002</v>
      </c>
      <c r="AZ43">
        <v>0</v>
      </c>
      <c r="BA43">
        <v>1.0999999999999999E-2</v>
      </c>
      <c r="BB43">
        <v>0.48130000000000001</v>
      </c>
      <c r="BC43">
        <v>0.50780000000000003</v>
      </c>
      <c r="BD43">
        <v>0</v>
      </c>
      <c r="BE43">
        <v>1.2</v>
      </c>
      <c r="BF43" t="b">
        <v>0</v>
      </c>
      <c r="BG43">
        <v>0.85</v>
      </c>
      <c r="BH43" t="b">
        <v>0</v>
      </c>
      <c r="BI43">
        <v>1.1399999999999999</v>
      </c>
      <c r="BJ43" t="b">
        <v>0</v>
      </c>
      <c r="BK43">
        <v>1</v>
      </c>
      <c r="BL43" t="b">
        <v>0</v>
      </c>
      <c r="BM43">
        <v>0</v>
      </c>
      <c r="BN43">
        <v>0</v>
      </c>
    </row>
    <row r="44" spans="1:66" x14ac:dyDescent="0.25">
      <c r="A44" t="s">
        <v>66</v>
      </c>
      <c r="B44">
        <v>1996</v>
      </c>
      <c r="C44">
        <v>12500</v>
      </c>
      <c r="D44">
        <v>27696.06451</v>
      </c>
      <c r="E44">
        <v>20342.838250000001</v>
      </c>
      <c r="F44">
        <v>48038.902759999997</v>
      </c>
      <c r="G44">
        <v>23507.200000000001</v>
      </c>
      <c r="H44">
        <v>51203.264510000001</v>
      </c>
      <c r="I44">
        <v>2.2200000000000002</v>
      </c>
      <c r="J44">
        <v>27696.06451</v>
      </c>
      <c r="K44">
        <v>12120</v>
      </c>
      <c r="L44">
        <v>28038</v>
      </c>
      <c r="M44" t="s">
        <v>68</v>
      </c>
      <c r="N44">
        <v>0</v>
      </c>
      <c r="O44">
        <v>3.3149170999999998E-2</v>
      </c>
      <c r="P44">
        <v>0.55248618800000004</v>
      </c>
      <c r="Q44">
        <v>0.41436464099999998</v>
      </c>
      <c r="R44">
        <v>0</v>
      </c>
      <c r="S44">
        <v>1</v>
      </c>
      <c r="T44" t="s">
        <v>69</v>
      </c>
      <c r="U44">
        <v>0.1</v>
      </c>
      <c r="V44">
        <v>0.1</v>
      </c>
      <c r="W44">
        <v>0.3</v>
      </c>
      <c r="X44">
        <v>0.2</v>
      </c>
      <c r="Y44">
        <v>5539.2129020000002</v>
      </c>
      <c r="Z44">
        <v>5539.2129020000002</v>
      </c>
      <c r="AA44">
        <v>7052.16</v>
      </c>
      <c r="AB44">
        <v>8967.487955904</v>
      </c>
      <c r="AC44">
        <v>16617.638706000002</v>
      </c>
      <c r="AD44">
        <v>38774.490314000002</v>
      </c>
      <c r="AE44">
        <v>16617.638706000002</v>
      </c>
      <c r="AF44">
        <v>38774.490314000002</v>
      </c>
      <c r="AG44">
        <v>9402.8799999999992</v>
      </c>
      <c r="AH44">
        <v>37611.519999999997</v>
      </c>
      <c r="AI44">
        <v>33268.288598191997</v>
      </c>
      <c r="AJ44">
        <v>69138.240421808005</v>
      </c>
      <c r="AK44">
        <v>0</v>
      </c>
      <c r="AL44">
        <v>622.42511524835299</v>
      </c>
      <c r="AM44">
        <v>14592.478661544499</v>
      </c>
      <c r="AN44">
        <v>2701.4714083530998</v>
      </c>
      <c r="AO44">
        <v>0</v>
      </c>
      <c r="AP44">
        <v>17916.375185145898</v>
      </c>
      <c r="AQ44">
        <v>17916.375185145898</v>
      </c>
      <c r="AR44">
        <v>17916.375185145898</v>
      </c>
      <c r="AS44">
        <v>0.64689245573778098</v>
      </c>
      <c r="AT44">
        <v>-0.43557521817707401</v>
      </c>
      <c r="AU44">
        <v>87</v>
      </c>
      <c r="AV44">
        <v>0</v>
      </c>
      <c r="AW44" s="2">
        <v>27696.06451</v>
      </c>
      <c r="AX44" s="4">
        <v>17916.375185145898</v>
      </c>
      <c r="AY44">
        <v>2.2200000000000002</v>
      </c>
      <c r="AZ44">
        <v>0</v>
      </c>
      <c r="BA44">
        <v>3.4700000000000002E-2</v>
      </c>
      <c r="BB44">
        <v>0.8145</v>
      </c>
      <c r="BC44">
        <v>0.15079999999999999</v>
      </c>
      <c r="BD44">
        <v>0</v>
      </c>
      <c r="BE44">
        <v>1.76</v>
      </c>
      <c r="BF44" t="b">
        <v>0</v>
      </c>
      <c r="BG44">
        <v>0.7</v>
      </c>
      <c r="BH44" t="b">
        <v>0</v>
      </c>
      <c r="BI44">
        <v>0.65</v>
      </c>
      <c r="BJ44" t="b">
        <v>0</v>
      </c>
      <c r="BK44">
        <v>1</v>
      </c>
      <c r="BL44" t="b">
        <v>0</v>
      </c>
      <c r="BM44">
        <v>0</v>
      </c>
      <c r="BN44">
        <v>0</v>
      </c>
    </row>
    <row r="45" spans="1:66" x14ac:dyDescent="0.25">
      <c r="A45" t="s">
        <v>66</v>
      </c>
      <c r="B45">
        <v>1997</v>
      </c>
      <c r="C45">
        <v>12000</v>
      </c>
      <c r="D45">
        <v>26588.22193</v>
      </c>
      <c r="E45">
        <v>25907.105210000002</v>
      </c>
      <c r="F45">
        <v>52495.327140000001</v>
      </c>
      <c r="G45">
        <v>31392.037769999999</v>
      </c>
      <c r="H45">
        <v>57980.259700000002</v>
      </c>
      <c r="I45">
        <v>2.2200000000000002</v>
      </c>
      <c r="J45">
        <v>26588.22193</v>
      </c>
      <c r="K45">
        <v>18364</v>
      </c>
      <c r="L45">
        <v>26916</v>
      </c>
      <c r="M45" t="s">
        <v>68</v>
      </c>
      <c r="N45">
        <v>0</v>
      </c>
      <c r="O45">
        <v>3.3149170999999998E-2</v>
      </c>
      <c r="P45">
        <v>0.55248618800000004</v>
      </c>
      <c r="Q45">
        <v>0.41436464099999998</v>
      </c>
      <c r="R45">
        <v>0</v>
      </c>
      <c r="S45">
        <v>1</v>
      </c>
      <c r="T45" t="s">
        <v>69</v>
      </c>
      <c r="U45">
        <v>0.1</v>
      </c>
      <c r="V45">
        <v>0.1</v>
      </c>
      <c r="W45">
        <v>0.3</v>
      </c>
      <c r="X45">
        <v>0.2</v>
      </c>
      <c r="Y45">
        <v>5317.6443859999999</v>
      </c>
      <c r="Z45">
        <v>5317.6443859999999</v>
      </c>
      <c r="AA45">
        <v>9417.6113310000001</v>
      </c>
      <c r="AB45">
        <v>10815.2089669011</v>
      </c>
      <c r="AC45">
        <v>15952.933158</v>
      </c>
      <c r="AD45">
        <v>37223.510702</v>
      </c>
      <c r="AE45">
        <v>15952.933158</v>
      </c>
      <c r="AF45">
        <v>37223.510702</v>
      </c>
      <c r="AG45">
        <v>12556.815108000001</v>
      </c>
      <c r="AH45">
        <v>50227.260432000003</v>
      </c>
      <c r="AI45">
        <v>36349.841766197897</v>
      </c>
      <c r="AJ45">
        <v>79610.677633802101</v>
      </c>
      <c r="AK45">
        <v>0</v>
      </c>
      <c r="AL45">
        <v>875.54871229719902</v>
      </c>
      <c r="AM45">
        <v>3601.9618778041299</v>
      </c>
      <c r="AN45">
        <v>33786.297829902098</v>
      </c>
      <c r="AO45">
        <v>0</v>
      </c>
      <c r="AP45">
        <v>38263.808420003501</v>
      </c>
      <c r="AQ45">
        <v>38263.808420003501</v>
      </c>
      <c r="AR45">
        <v>38263.808420003501</v>
      </c>
      <c r="AS45">
        <v>1.43912626127247</v>
      </c>
      <c r="AT45">
        <v>0.36403616642750902</v>
      </c>
      <c r="AU45">
        <v>83</v>
      </c>
      <c r="AV45">
        <v>1</v>
      </c>
      <c r="AW45" s="2">
        <v>26588.22193</v>
      </c>
      <c r="AX45" s="4">
        <v>38263.808420003501</v>
      </c>
      <c r="AY45">
        <v>2.2200000000000002</v>
      </c>
      <c r="AZ45">
        <v>0</v>
      </c>
      <c r="BA45">
        <v>2.29E-2</v>
      </c>
      <c r="BB45">
        <v>9.4100000000000003E-2</v>
      </c>
      <c r="BC45">
        <v>0.88300000000000001</v>
      </c>
      <c r="BD45">
        <v>0</v>
      </c>
      <c r="BE45">
        <v>1.69</v>
      </c>
      <c r="BF45" t="b">
        <v>0</v>
      </c>
      <c r="BG45">
        <v>1.5</v>
      </c>
      <c r="BH45" t="b">
        <v>0</v>
      </c>
      <c r="BI45">
        <v>1.44</v>
      </c>
      <c r="BJ45" t="b">
        <v>0</v>
      </c>
      <c r="BK45">
        <v>1</v>
      </c>
      <c r="BL45" t="b">
        <v>0</v>
      </c>
      <c r="BM45">
        <v>0</v>
      </c>
      <c r="BN45">
        <v>0</v>
      </c>
    </row>
    <row r="46" spans="1:66" x14ac:dyDescent="0.25">
      <c r="A46" t="s">
        <v>66</v>
      </c>
      <c r="B46">
        <v>1998</v>
      </c>
      <c r="C46">
        <v>9250</v>
      </c>
      <c r="D46">
        <v>20495.087739999999</v>
      </c>
      <c r="E46">
        <v>5622.7321549999997</v>
      </c>
      <c r="F46">
        <v>26117.819889999999</v>
      </c>
      <c r="G46">
        <v>8142.8726720000004</v>
      </c>
      <c r="H46">
        <v>28637.96041</v>
      </c>
      <c r="I46">
        <v>2.2200000000000002</v>
      </c>
      <c r="J46">
        <v>20495.087739999999</v>
      </c>
      <c r="K46">
        <v>22387</v>
      </c>
      <c r="L46">
        <v>12337</v>
      </c>
      <c r="M46" t="s">
        <v>68</v>
      </c>
      <c r="N46">
        <v>0</v>
      </c>
      <c r="O46">
        <v>3.3149170999999998E-2</v>
      </c>
      <c r="P46">
        <v>0.55248618800000004</v>
      </c>
      <c r="Q46">
        <v>0.41436464099999998</v>
      </c>
      <c r="R46">
        <v>0</v>
      </c>
      <c r="S46">
        <v>1</v>
      </c>
      <c r="T46" t="s">
        <v>69</v>
      </c>
      <c r="U46">
        <v>0.1</v>
      </c>
      <c r="V46">
        <v>0.1</v>
      </c>
      <c r="W46">
        <v>0.3</v>
      </c>
      <c r="X46">
        <v>0.2</v>
      </c>
      <c r="Y46">
        <v>4099.0175479999998</v>
      </c>
      <c r="Z46">
        <v>4099.0175479999998</v>
      </c>
      <c r="AA46">
        <v>2442.8618016</v>
      </c>
      <c r="AB46">
        <v>4771.7416778916604</v>
      </c>
      <c r="AC46">
        <v>12297.052643999999</v>
      </c>
      <c r="AD46">
        <v>28693.122835999999</v>
      </c>
      <c r="AE46">
        <v>12297.052643999999</v>
      </c>
      <c r="AF46">
        <v>28693.122835999999</v>
      </c>
      <c r="AG46">
        <v>3257.1490687999999</v>
      </c>
      <c r="AH46">
        <v>13028.5962752</v>
      </c>
      <c r="AI46">
        <v>19094.477054216699</v>
      </c>
      <c r="AJ46">
        <v>38181.443765783297</v>
      </c>
      <c r="AK46">
        <v>0</v>
      </c>
      <c r="AL46">
        <v>216.11771084277299</v>
      </c>
      <c r="AM46">
        <v>45048.397106536198</v>
      </c>
      <c r="AN46">
        <v>8152.5581583600597</v>
      </c>
      <c r="AO46">
        <v>0</v>
      </c>
      <c r="AP46">
        <v>53417.072975739</v>
      </c>
      <c r="AQ46">
        <v>53417.072975739</v>
      </c>
      <c r="AR46">
        <v>53417.072975739</v>
      </c>
      <c r="AS46">
        <v>2.6063354133139698</v>
      </c>
      <c r="AT46">
        <v>0.95794517852253802</v>
      </c>
      <c r="AU46">
        <v>69</v>
      </c>
      <c r="AV46">
        <v>0</v>
      </c>
      <c r="AW46" s="2">
        <v>20495.087739999999</v>
      </c>
      <c r="AX46" s="4">
        <v>53417.072975739</v>
      </c>
      <c r="AY46">
        <v>2.2200000000000002</v>
      </c>
      <c r="AZ46">
        <v>0</v>
      </c>
      <c r="BA46">
        <v>4.0000000000000001E-3</v>
      </c>
      <c r="BB46">
        <v>0.84330000000000005</v>
      </c>
      <c r="BC46">
        <v>0.15260000000000001</v>
      </c>
      <c r="BD46">
        <v>0</v>
      </c>
      <c r="BE46">
        <v>1.3</v>
      </c>
      <c r="BF46" t="b">
        <v>0</v>
      </c>
      <c r="BG46">
        <v>2.09</v>
      </c>
      <c r="BH46" t="b">
        <v>0</v>
      </c>
      <c r="BI46">
        <v>2.61</v>
      </c>
      <c r="BJ46" t="b">
        <v>0</v>
      </c>
      <c r="BK46">
        <v>1</v>
      </c>
      <c r="BL46" t="b">
        <v>0</v>
      </c>
      <c r="BM46">
        <v>0</v>
      </c>
      <c r="BN46">
        <v>0</v>
      </c>
    </row>
    <row r="47" spans="1:66" x14ac:dyDescent="0.25">
      <c r="A47" t="s">
        <v>66</v>
      </c>
      <c r="B47">
        <v>1999</v>
      </c>
      <c r="C47">
        <v>2500</v>
      </c>
      <c r="D47">
        <v>5539.2129020000002</v>
      </c>
      <c r="E47">
        <v>1272.0386590000001</v>
      </c>
      <c r="F47">
        <v>6811.2515620000004</v>
      </c>
      <c r="G47">
        <v>1590.0016270000001</v>
      </c>
      <c r="H47">
        <v>7129.2145300000002</v>
      </c>
      <c r="I47">
        <v>2.2200000000000002</v>
      </c>
      <c r="J47">
        <v>5539.2129020000002</v>
      </c>
      <c r="K47">
        <v>6621</v>
      </c>
      <c r="L47">
        <v>2243</v>
      </c>
      <c r="M47" t="s">
        <v>68</v>
      </c>
      <c r="N47">
        <v>0</v>
      </c>
      <c r="O47">
        <v>3.3149170999999998E-2</v>
      </c>
      <c r="P47">
        <v>0.55248618800000004</v>
      </c>
      <c r="Q47">
        <v>0.41436464099999998</v>
      </c>
      <c r="R47">
        <v>0</v>
      </c>
      <c r="S47">
        <v>1</v>
      </c>
      <c r="T47" t="s">
        <v>69</v>
      </c>
      <c r="U47">
        <v>0.1</v>
      </c>
      <c r="V47">
        <v>0.1</v>
      </c>
      <c r="W47">
        <v>0.3</v>
      </c>
      <c r="X47">
        <v>0.2</v>
      </c>
      <c r="Y47">
        <v>1107.8425804000001</v>
      </c>
      <c r="Z47">
        <v>1107.8425804000001</v>
      </c>
      <c r="AA47">
        <v>477.00048809999998</v>
      </c>
      <c r="AB47">
        <v>1206.16941123333</v>
      </c>
      <c r="AC47">
        <v>3323.5277412</v>
      </c>
      <c r="AD47">
        <v>7754.8980627999999</v>
      </c>
      <c r="AE47">
        <v>3323.5277412</v>
      </c>
      <c r="AF47">
        <v>7754.8980627999999</v>
      </c>
      <c r="AG47">
        <v>636.00065080000002</v>
      </c>
      <c r="AH47">
        <v>2544.0026032000001</v>
      </c>
      <c r="AI47">
        <v>4716.8757075333297</v>
      </c>
      <c r="AJ47">
        <v>9541.5533524666698</v>
      </c>
      <c r="AK47">
        <v>0</v>
      </c>
      <c r="AL47">
        <v>2702.90380356164</v>
      </c>
      <c r="AM47">
        <v>10870.0775444801</v>
      </c>
      <c r="AN47">
        <v>6343.6582310579897</v>
      </c>
      <c r="AO47">
        <v>0</v>
      </c>
      <c r="AP47">
        <v>19916.639579099701</v>
      </c>
      <c r="AQ47">
        <v>19916.639579099701</v>
      </c>
      <c r="AR47">
        <v>19916.639579099701</v>
      </c>
      <c r="AS47">
        <v>3.5955721384004899</v>
      </c>
      <c r="AT47">
        <v>1.27970312688313</v>
      </c>
      <c r="AU47">
        <v>80</v>
      </c>
      <c r="AV47">
        <v>0</v>
      </c>
      <c r="AW47" s="2">
        <v>5539.2129020000002</v>
      </c>
      <c r="AX47" s="4">
        <v>19916.639579099701</v>
      </c>
      <c r="AY47">
        <v>2.2200000000000002</v>
      </c>
      <c r="AZ47">
        <v>0</v>
      </c>
      <c r="BA47">
        <v>0.13569999999999999</v>
      </c>
      <c r="BB47">
        <v>0.54579999999999995</v>
      </c>
      <c r="BC47">
        <v>0.31850000000000001</v>
      </c>
      <c r="BD47">
        <v>0</v>
      </c>
      <c r="BE47">
        <v>0.35</v>
      </c>
      <c r="BF47" t="b">
        <v>0</v>
      </c>
      <c r="BG47">
        <v>0.78</v>
      </c>
      <c r="BH47" t="b">
        <v>0</v>
      </c>
      <c r="BI47">
        <v>3.6</v>
      </c>
      <c r="BJ47" t="b">
        <v>0</v>
      </c>
      <c r="BK47">
        <v>1</v>
      </c>
      <c r="BL47" t="b">
        <v>0</v>
      </c>
      <c r="BM47">
        <v>0</v>
      </c>
      <c r="BN47">
        <v>0</v>
      </c>
    </row>
    <row r="48" spans="1:66" x14ac:dyDescent="0.25">
      <c r="A48" t="s">
        <v>66</v>
      </c>
      <c r="B48">
        <v>2000</v>
      </c>
      <c r="C48">
        <v>5444.1666670000004</v>
      </c>
      <c r="D48">
        <v>12062.559300000001</v>
      </c>
      <c r="E48">
        <v>6306.4819790000001</v>
      </c>
      <c r="F48">
        <v>18369.041280000001</v>
      </c>
      <c r="G48">
        <v>6713.9318370000001</v>
      </c>
      <c r="H48">
        <v>18776.491129999999</v>
      </c>
      <c r="I48">
        <v>2.2200000000000002</v>
      </c>
      <c r="J48">
        <v>12062.559300000001</v>
      </c>
      <c r="K48">
        <v>12117</v>
      </c>
      <c r="L48">
        <v>6953</v>
      </c>
      <c r="M48" t="s">
        <v>68</v>
      </c>
      <c r="N48">
        <v>0</v>
      </c>
      <c r="O48">
        <v>3.3149170999999998E-2</v>
      </c>
      <c r="P48">
        <v>0.55248618800000004</v>
      </c>
      <c r="Q48">
        <v>0.41436464099999998</v>
      </c>
      <c r="R48">
        <v>0</v>
      </c>
      <c r="S48">
        <v>1</v>
      </c>
      <c r="T48" t="s">
        <v>69</v>
      </c>
      <c r="U48">
        <v>0.1</v>
      </c>
      <c r="V48">
        <v>0.1</v>
      </c>
      <c r="W48">
        <v>0.3</v>
      </c>
      <c r="X48">
        <v>0.2</v>
      </c>
      <c r="Y48">
        <v>2412.5118600000001</v>
      </c>
      <c r="Z48">
        <v>2412.5118600000001</v>
      </c>
      <c r="AA48">
        <v>2014.1795511</v>
      </c>
      <c r="AB48">
        <v>3142.7905973370298</v>
      </c>
      <c r="AC48">
        <v>7237.5355799999998</v>
      </c>
      <c r="AD48">
        <v>16887.583019999998</v>
      </c>
      <c r="AE48">
        <v>7237.5355799999998</v>
      </c>
      <c r="AF48">
        <v>16887.583019999998</v>
      </c>
      <c r="AG48">
        <v>2685.5727348</v>
      </c>
      <c r="AH48">
        <v>10742.2909392</v>
      </c>
      <c r="AI48">
        <v>12490.909935325901</v>
      </c>
      <c r="AJ48">
        <v>25062.0723246741</v>
      </c>
      <c r="AK48">
        <v>0</v>
      </c>
      <c r="AL48">
        <v>652.20464715984997</v>
      </c>
      <c r="AM48">
        <v>8458.2109747439899</v>
      </c>
      <c r="AN48">
        <v>5894.7775375621404</v>
      </c>
      <c r="AO48">
        <v>0</v>
      </c>
      <c r="AP48">
        <v>15005.193159466</v>
      </c>
      <c r="AQ48">
        <v>15005.193159466</v>
      </c>
      <c r="AR48">
        <v>15005.193159466</v>
      </c>
      <c r="AS48">
        <v>1.24394772172983</v>
      </c>
      <c r="AT48">
        <v>0.21828996910100701</v>
      </c>
      <c r="AU48">
        <v>94</v>
      </c>
      <c r="AV48">
        <v>0</v>
      </c>
      <c r="AW48" s="2">
        <v>12062.559300000001</v>
      </c>
      <c r="AX48" s="4">
        <v>15005.193159466</v>
      </c>
      <c r="AY48">
        <v>2.2200000000000002</v>
      </c>
      <c r="AZ48">
        <v>0</v>
      </c>
      <c r="BA48">
        <v>4.3499999999999997E-2</v>
      </c>
      <c r="BB48">
        <v>0.56369999999999998</v>
      </c>
      <c r="BC48">
        <v>0.39279999999999998</v>
      </c>
      <c r="BD48">
        <v>0</v>
      </c>
      <c r="BE48">
        <v>0.77</v>
      </c>
      <c r="BF48" t="b">
        <v>0</v>
      </c>
      <c r="BG48">
        <v>0.59</v>
      </c>
      <c r="BH48" t="b">
        <v>0</v>
      </c>
      <c r="BI48">
        <v>1.24</v>
      </c>
      <c r="BJ48" t="b">
        <v>0</v>
      </c>
      <c r="BK48">
        <v>1</v>
      </c>
      <c r="BL48" t="b">
        <v>0</v>
      </c>
      <c r="BM48">
        <v>0</v>
      </c>
      <c r="BN48">
        <v>0</v>
      </c>
    </row>
    <row r="49" spans="1:66" x14ac:dyDescent="0.25">
      <c r="A49" t="s">
        <v>66</v>
      </c>
      <c r="B49">
        <v>2001</v>
      </c>
      <c r="C49">
        <v>8841.6666669999995</v>
      </c>
      <c r="D49">
        <v>19590.349630000001</v>
      </c>
      <c r="E49">
        <v>5715.3577489999998</v>
      </c>
      <c r="F49">
        <v>25305.70738</v>
      </c>
      <c r="G49">
        <v>6822.0367379999998</v>
      </c>
      <c r="H49">
        <v>26412.38637</v>
      </c>
      <c r="I49">
        <v>2.2200000000000002</v>
      </c>
      <c r="J49">
        <v>19590.349630000001</v>
      </c>
      <c r="K49">
        <v>15824</v>
      </c>
      <c r="L49">
        <v>12112</v>
      </c>
      <c r="M49" t="s">
        <v>68</v>
      </c>
      <c r="N49">
        <v>0</v>
      </c>
      <c r="O49">
        <v>3.3149170999999998E-2</v>
      </c>
      <c r="P49">
        <v>0.55248618800000004</v>
      </c>
      <c r="Q49">
        <v>0.41436464099999998</v>
      </c>
      <c r="R49">
        <v>0</v>
      </c>
      <c r="S49">
        <v>1</v>
      </c>
      <c r="T49" t="s">
        <v>69</v>
      </c>
      <c r="U49">
        <v>0.1</v>
      </c>
      <c r="V49">
        <v>0.1</v>
      </c>
      <c r="W49">
        <v>0.3</v>
      </c>
      <c r="X49">
        <v>0.2</v>
      </c>
      <c r="Y49">
        <v>3918.0699260000001</v>
      </c>
      <c r="Z49">
        <v>3918.0699260000001</v>
      </c>
      <c r="AA49">
        <v>2046.6110214</v>
      </c>
      <c r="AB49">
        <v>4420.3946224224801</v>
      </c>
      <c r="AC49">
        <v>11754.209778</v>
      </c>
      <c r="AD49">
        <v>27426.489482000001</v>
      </c>
      <c r="AE49">
        <v>11754.209778</v>
      </c>
      <c r="AF49">
        <v>27426.489482000001</v>
      </c>
      <c r="AG49">
        <v>2728.8146952000002</v>
      </c>
      <c r="AH49">
        <v>10915.258780800001</v>
      </c>
      <c r="AI49">
        <v>17571.597125155</v>
      </c>
      <c r="AJ49">
        <v>35253.175614845</v>
      </c>
      <c r="AK49">
        <v>0</v>
      </c>
      <c r="AL49">
        <v>507.49265419801799</v>
      </c>
      <c r="AM49">
        <v>7859.7033834161903</v>
      </c>
      <c r="AN49">
        <v>20400.7393814028</v>
      </c>
      <c r="AO49">
        <v>0</v>
      </c>
      <c r="AP49">
        <v>28767.935419017002</v>
      </c>
      <c r="AQ49">
        <v>28767.935419017002</v>
      </c>
      <c r="AR49">
        <v>28767.935419017002</v>
      </c>
      <c r="AS49">
        <v>1.46847483390305</v>
      </c>
      <c r="AT49">
        <v>0.38422433422883101</v>
      </c>
      <c r="AU49">
        <v>84</v>
      </c>
      <c r="AV49">
        <v>0</v>
      </c>
      <c r="AW49" s="2">
        <v>19590.349630000001</v>
      </c>
      <c r="AX49" s="4">
        <v>28767.935419017002</v>
      </c>
      <c r="AY49">
        <v>2.2200000000000002</v>
      </c>
      <c r="AZ49">
        <v>0</v>
      </c>
      <c r="BA49">
        <v>1.7600000000000001E-2</v>
      </c>
      <c r="BB49">
        <v>0.2732</v>
      </c>
      <c r="BC49">
        <v>0.70909999999999995</v>
      </c>
      <c r="BD49">
        <v>0</v>
      </c>
      <c r="BE49">
        <v>1.25</v>
      </c>
      <c r="BF49" t="b">
        <v>0</v>
      </c>
      <c r="BG49">
        <v>1.1299999999999999</v>
      </c>
      <c r="BH49" t="b">
        <v>0</v>
      </c>
      <c r="BI49">
        <v>1.47</v>
      </c>
      <c r="BJ49" t="b">
        <v>0</v>
      </c>
      <c r="BK49">
        <v>1</v>
      </c>
      <c r="BL49" t="b">
        <v>0</v>
      </c>
      <c r="BM49">
        <v>0</v>
      </c>
      <c r="BN49">
        <v>0</v>
      </c>
    </row>
    <row r="50" spans="1:66" x14ac:dyDescent="0.25">
      <c r="A50" t="s">
        <v>66</v>
      </c>
      <c r="B50">
        <v>2002</v>
      </c>
      <c r="C50">
        <v>1957.5</v>
      </c>
      <c r="D50">
        <v>4337.2037019999998</v>
      </c>
      <c r="E50">
        <v>2004.3635529999999</v>
      </c>
      <c r="F50">
        <v>6341.5672549999999</v>
      </c>
      <c r="G50">
        <v>2182.347295</v>
      </c>
      <c r="H50">
        <v>6519.5509970000003</v>
      </c>
      <c r="I50">
        <v>2.2200000000000002</v>
      </c>
      <c r="J50">
        <v>4337.2037019999998</v>
      </c>
      <c r="K50">
        <v>18666</v>
      </c>
      <c r="L50">
        <v>4486</v>
      </c>
      <c r="M50" t="s">
        <v>68</v>
      </c>
      <c r="N50">
        <v>0</v>
      </c>
      <c r="O50">
        <v>3.3149170999999998E-2</v>
      </c>
      <c r="P50">
        <v>0.55248618800000004</v>
      </c>
      <c r="Q50">
        <v>0.41436464099999998</v>
      </c>
      <c r="R50">
        <v>0</v>
      </c>
      <c r="S50">
        <v>1</v>
      </c>
      <c r="T50" t="s">
        <v>69</v>
      </c>
      <c r="U50">
        <v>0.1</v>
      </c>
      <c r="V50">
        <v>0.1</v>
      </c>
      <c r="W50">
        <v>0.3</v>
      </c>
      <c r="X50">
        <v>0.2</v>
      </c>
      <c r="Y50">
        <v>867.44074039999998</v>
      </c>
      <c r="Z50">
        <v>867.44074039999998</v>
      </c>
      <c r="AA50">
        <v>654.70418849999999</v>
      </c>
      <c r="AB50">
        <v>1086.7801123249999</v>
      </c>
      <c r="AC50">
        <v>2602.3222212000001</v>
      </c>
      <c r="AD50">
        <v>6072.0851828000004</v>
      </c>
      <c r="AE50">
        <v>2602.3222212000001</v>
      </c>
      <c r="AF50">
        <v>6072.0851828000004</v>
      </c>
      <c r="AG50">
        <v>872.93891799999994</v>
      </c>
      <c r="AH50">
        <v>3491.7556719999998</v>
      </c>
      <c r="AI50">
        <v>4345.99077235</v>
      </c>
      <c r="AJ50">
        <v>8693.1112216500005</v>
      </c>
      <c r="AK50">
        <v>0</v>
      </c>
      <c r="AL50">
        <v>471.58219902167298</v>
      </c>
      <c r="AM50">
        <v>27200.985841870399</v>
      </c>
      <c r="AN50">
        <v>539.03925512330704</v>
      </c>
      <c r="AO50">
        <v>0</v>
      </c>
      <c r="AP50">
        <v>28211.607296015402</v>
      </c>
      <c r="AQ50">
        <v>28211.607296015402</v>
      </c>
      <c r="AR50">
        <v>28211.607296015402</v>
      </c>
      <c r="AS50">
        <v>6.50456128749643</v>
      </c>
      <c r="AT50">
        <v>1.8725036673375499</v>
      </c>
      <c r="AU50">
        <v>92</v>
      </c>
      <c r="AV50">
        <v>0</v>
      </c>
      <c r="AW50" s="2">
        <v>4337.2037019999998</v>
      </c>
      <c r="AX50" s="4">
        <v>28211.607296015402</v>
      </c>
      <c r="AY50">
        <v>2.2200000000000002</v>
      </c>
      <c r="AZ50">
        <v>0</v>
      </c>
      <c r="BA50">
        <v>1.67E-2</v>
      </c>
      <c r="BB50">
        <v>0.96419999999999995</v>
      </c>
      <c r="BC50">
        <v>1.9099999999999999E-2</v>
      </c>
      <c r="BD50">
        <v>0</v>
      </c>
      <c r="BE50">
        <v>0.28000000000000003</v>
      </c>
      <c r="BF50" t="b">
        <v>0</v>
      </c>
      <c r="BG50">
        <v>1.1100000000000001</v>
      </c>
      <c r="BH50" t="b">
        <v>0</v>
      </c>
      <c r="BI50">
        <v>6.5</v>
      </c>
      <c r="BJ50" t="b">
        <v>0</v>
      </c>
      <c r="BK50">
        <v>1</v>
      </c>
      <c r="BL50" t="b">
        <v>0</v>
      </c>
      <c r="BM50">
        <v>0</v>
      </c>
      <c r="BN50">
        <v>0</v>
      </c>
    </row>
    <row r="51" spans="1:66" x14ac:dyDescent="0.25">
      <c r="A51" t="s">
        <v>66</v>
      </c>
      <c r="B51">
        <v>2003</v>
      </c>
      <c r="C51">
        <v>29153.240740000001</v>
      </c>
      <c r="D51">
        <v>64594.402900000001</v>
      </c>
      <c r="E51">
        <v>13192.4663</v>
      </c>
      <c r="F51">
        <v>77786.869200000001</v>
      </c>
      <c r="G51">
        <v>16943.19584</v>
      </c>
      <c r="H51">
        <v>81537.598740000001</v>
      </c>
      <c r="I51">
        <v>2.2200000000000002</v>
      </c>
      <c r="J51">
        <v>64594.402900000001</v>
      </c>
      <c r="K51">
        <v>11250</v>
      </c>
      <c r="L51">
        <v>30281</v>
      </c>
      <c r="M51" t="s">
        <v>68</v>
      </c>
      <c r="N51">
        <v>0</v>
      </c>
      <c r="O51">
        <v>3.3149170999999998E-2</v>
      </c>
      <c r="P51">
        <v>0.55248618800000004</v>
      </c>
      <c r="Q51">
        <v>0.41436464099999998</v>
      </c>
      <c r="R51">
        <v>0</v>
      </c>
      <c r="S51">
        <v>1</v>
      </c>
      <c r="T51" t="s">
        <v>69</v>
      </c>
      <c r="U51">
        <v>0.1</v>
      </c>
      <c r="V51">
        <v>0.1</v>
      </c>
      <c r="W51">
        <v>0.3</v>
      </c>
      <c r="X51">
        <v>0.2</v>
      </c>
      <c r="Y51">
        <v>12918.880579999999</v>
      </c>
      <c r="Z51">
        <v>12918.880579999999</v>
      </c>
      <c r="AA51">
        <v>5082.9587519999995</v>
      </c>
      <c r="AB51">
        <v>13882.865162308301</v>
      </c>
      <c r="AC51">
        <v>38756.641739999999</v>
      </c>
      <c r="AD51">
        <v>90432.164059999996</v>
      </c>
      <c r="AE51">
        <v>38756.641739999999</v>
      </c>
      <c r="AF51">
        <v>90432.164059999996</v>
      </c>
      <c r="AG51">
        <v>6777.2783360000003</v>
      </c>
      <c r="AH51">
        <v>27109.113344000001</v>
      </c>
      <c r="AI51">
        <v>53771.868415383302</v>
      </c>
      <c r="AJ51">
        <v>109303.32906461701</v>
      </c>
      <c r="AK51">
        <v>0</v>
      </c>
      <c r="AL51">
        <v>1632.05913672677</v>
      </c>
      <c r="AM51">
        <v>718.71900683107594</v>
      </c>
      <c r="AN51">
        <v>13545.4508905331</v>
      </c>
      <c r="AO51">
        <v>0</v>
      </c>
      <c r="AP51">
        <v>15896.2290340909</v>
      </c>
      <c r="AQ51">
        <v>15896.2290340909</v>
      </c>
      <c r="AR51">
        <v>15896.2290340909</v>
      </c>
      <c r="AS51">
        <v>0.24609297896445001</v>
      </c>
      <c r="AT51">
        <v>-1.40204585118978</v>
      </c>
      <c r="AU51">
        <v>78</v>
      </c>
      <c r="AV51">
        <v>0</v>
      </c>
      <c r="AW51" s="2">
        <v>64594.402900000001</v>
      </c>
      <c r="AX51" s="4">
        <v>15896.2290340909</v>
      </c>
      <c r="AY51">
        <v>2.2200000000000002</v>
      </c>
      <c r="AZ51">
        <v>0</v>
      </c>
      <c r="BA51">
        <v>0.1027</v>
      </c>
      <c r="BB51">
        <v>4.5199999999999997E-2</v>
      </c>
      <c r="BC51">
        <v>0.85209999999999997</v>
      </c>
      <c r="BD51">
        <v>0</v>
      </c>
      <c r="BE51">
        <v>4.1100000000000003</v>
      </c>
      <c r="BF51" t="b">
        <v>0</v>
      </c>
      <c r="BG51">
        <v>0.62</v>
      </c>
      <c r="BH51" t="b">
        <v>0</v>
      </c>
      <c r="BI51">
        <v>0.25</v>
      </c>
      <c r="BJ51" t="b">
        <v>1</v>
      </c>
      <c r="BK51">
        <v>1</v>
      </c>
      <c r="BL51" t="b">
        <v>0</v>
      </c>
      <c r="BM51">
        <v>1</v>
      </c>
      <c r="BN51">
        <v>1</v>
      </c>
    </row>
    <row r="52" spans="1:66" x14ac:dyDescent="0.25">
      <c r="A52" t="s">
        <v>66</v>
      </c>
      <c r="B52">
        <v>2004</v>
      </c>
      <c r="C52">
        <v>7184.5297620000001</v>
      </c>
      <c r="D52">
        <v>15918.65598</v>
      </c>
      <c r="E52">
        <v>2912.133718</v>
      </c>
      <c r="F52">
        <v>18830.789700000001</v>
      </c>
      <c r="G52">
        <v>3756.1843690000001</v>
      </c>
      <c r="H52">
        <v>19674.840349999999</v>
      </c>
      <c r="I52">
        <v>2.2200000000000002</v>
      </c>
      <c r="J52">
        <v>15918.65598</v>
      </c>
      <c r="K52">
        <v>31296</v>
      </c>
      <c r="L52" t="s">
        <v>67</v>
      </c>
      <c r="M52" t="s">
        <v>68</v>
      </c>
      <c r="N52">
        <v>0</v>
      </c>
      <c r="O52">
        <v>3.3149170999999998E-2</v>
      </c>
      <c r="P52">
        <v>0.55248618800000004</v>
      </c>
      <c r="Q52">
        <v>0.41436464099999998</v>
      </c>
      <c r="R52">
        <v>0</v>
      </c>
      <c r="S52">
        <v>1</v>
      </c>
      <c r="T52" t="s">
        <v>69</v>
      </c>
      <c r="U52">
        <v>0.1</v>
      </c>
      <c r="V52">
        <v>0.1</v>
      </c>
      <c r="W52">
        <v>0.3</v>
      </c>
      <c r="X52">
        <v>0.2</v>
      </c>
      <c r="Y52">
        <v>3183.7311960000002</v>
      </c>
      <c r="Z52">
        <v>3183.7311960000002</v>
      </c>
      <c r="AA52">
        <v>1126.8553107</v>
      </c>
      <c r="AB52">
        <v>3377.2691956129902</v>
      </c>
      <c r="AC52">
        <v>9551.1935880000001</v>
      </c>
      <c r="AD52">
        <v>22286.118372000001</v>
      </c>
      <c r="AE52">
        <v>9551.1935880000001</v>
      </c>
      <c r="AF52">
        <v>22286.118372000001</v>
      </c>
      <c r="AG52">
        <v>1502.4737476</v>
      </c>
      <c r="AH52">
        <v>6009.8949904000001</v>
      </c>
      <c r="AI52">
        <v>12920.301958774</v>
      </c>
      <c r="AJ52">
        <v>26429.378741225999</v>
      </c>
      <c r="AK52">
        <v>0</v>
      </c>
      <c r="AL52">
        <v>43.123140045617703</v>
      </c>
      <c r="AM52">
        <v>18060.6011873774</v>
      </c>
      <c r="AN52">
        <v>36696.600424639699</v>
      </c>
      <c r="AO52">
        <v>0</v>
      </c>
      <c r="AP52">
        <v>54800.324752062697</v>
      </c>
      <c r="AQ52">
        <v>54800.324752062697</v>
      </c>
      <c r="AR52">
        <v>54800.324752062697</v>
      </c>
      <c r="AS52">
        <v>3.4425220835799899</v>
      </c>
      <c r="AT52">
        <v>1.2362043665833899</v>
      </c>
      <c r="AU52">
        <v>78</v>
      </c>
      <c r="AV52">
        <v>0</v>
      </c>
      <c r="AW52" s="2">
        <v>15918.65598</v>
      </c>
      <c r="AX52" s="4">
        <v>54800.324752062697</v>
      </c>
      <c r="AY52">
        <v>2.2200000000000002</v>
      </c>
      <c r="AZ52">
        <v>0</v>
      </c>
      <c r="BA52" s="1">
        <v>8.0000000000000004E-4</v>
      </c>
      <c r="BB52">
        <v>0.3296</v>
      </c>
      <c r="BC52">
        <v>0.66959999999999997</v>
      </c>
      <c r="BD52">
        <v>0</v>
      </c>
      <c r="BE52">
        <v>1.01</v>
      </c>
      <c r="BF52" t="b">
        <v>0</v>
      </c>
      <c r="BG52">
        <v>2.15</v>
      </c>
      <c r="BH52" t="b">
        <v>0</v>
      </c>
      <c r="BI52">
        <v>3.44</v>
      </c>
      <c r="BJ52" t="b">
        <v>0</v>
      </c>
      <c r="BK52">
        <v>1</v>
      </c>
      <c r="BL52" t="b">
        <v>0</v>
      </c>
      <c r="BM52">
        <v>0</v>
      </c>
      <c r="BN52">
        <v>0</v>
      </c>
    </row>
    <row r="53" spans="1:66" x14ac:dyDescent="0.25">
      <c r="A53" t="s">
        <v>66</v>
      </c>
      <c r="B53">
        <v>2005</v>
      </c>
      <c r="C53">
        <v>6001.5706810000001</v>
      </c>
      <c r="D53">
        <v>13297.5911</v>
      </c>
      <c r="E53">
        <v>944.70824019999998</v>
      </c>
      <c r="F53">
        <v>14242.29934</v>
      </c>
      <c r="G53">
        <v>2011.7707620000001</v>
      </c>
      <c r="H53">
        <v>15309.361860000001</v>
      </c>
      <c r="I53">
        <v>2.2200000000000002</v>
      </c>
      <c r="J53">
        <v>13297.5911</v>
      </c>
      <c r="K53">
        <v>35509</v>
      </c>
      <c r="L53">
        <v>13734</v>
      </c>
      <c r="M53" t="s">
        <v>68</v>
      </c>
      <c r="N53">
        <v>0</v>
      </c>
      <c r="O53">
        <v>3.3149170999999998E-2</v>
      </c>
      <c r="P53">
        <v>0.55248618800000004</v>
      </c>
      <c r="Q53">
        <v>0.41436464099999998</v>
      </c>
      <c r="R53">
        <v>0</v>
      </c>
      <c r="S53">
        <v>1</v>
      </c>
      <c r="T53" t="s">
        <v>69</v>
      </c>
      <c r="U53">
        <v>0.1</v>
      </c>
      <c r="V53">
        <v>0.1</v>
      </c>
      <c r="W53">
        <v>0.3</v>
      </c>
      <c r="X53">
        <v>0.2</v>
      </c>
      <c r="Y53">
        <v>2659.5182199999999</v>
      </c>
      <c r="Z53">
        <v>2659.5182199999999</v>
      </c>
      <c r="AA53">
        <v>603.53122859999996</v>
      </c>
      <c r="AB53">
        <v>2727.1389965323401</v>
      </c>
      <c r="AC53">
        <v>7978.5546599999998</v>
      </c>
      <c r="AD53">
        <v>18616.627540000001</v>
      </c>
      <c r="AE53">
        <v>7978.5546599999998</v>
      </c>
      <c r="AF53">
        <v>18616.627540000001</v>
      </c>
      <c r="AG53">
        <v>804.70830479999995</v>
      </c>
      <c r="AH53">
        <v>3218.8332191999998</v>
      </c>
      <c r="AI53">
        <v>9855.0838669353307</v>
      </c>
      <c r="AJ53">
        <v>20763.639853064698</v>
      </c>
      <c r="AK53">
        <v>0</v>
      </c>
      <c r="AL53">
        <v>1083.63606208953</v>
      </c>
      <c r="AM53">
        <v>48928.800566186299</v>
      </c>
      <c r="AN53">
        <v>22888.686109999999</v>
      </c>
      <c r="AO53">
        <v>0</v>
      </c>
      <c r="AP53">
        <v>72901.122738275793</v>
      </c>
      <c r="AQ53">
        <v>72901.122738275793</v>
      </c>
      <c r="AR53">
        <v>72901.122738275793</v>
      </c>
      <c r="AS53">
        <v>5.4822803762010501</v>
      </c>
      <c r="AT53">
        <v>1.7015211414470699</v>
      </c>
      <c r="AU53">
        <v>47</v>
      </c>
      <c r="AV53">
        <v>0</v>
      </c>
      <c r="AW53" s="2">
        <v>13297.5911</v>
      </c>
      <c r="AX53" s="4">
        <v>72901.122738275793</v>
      </c>
      <c r="AY53">
        <v>2.2200000000000002</v>
      </c>
      <c r="AZ53">
        <v>0</v>
      </c>
      <c r="BA53">
        <v>1.49E-2</v>
      </c>
      <c r="BB53">
        <v>0.67120000000000002</v>
      </c>
      <c r="BC53">
        <v>0.314</v>
      </c>
      <c r="BD53">
        <v>0</v>
      </c>
      <c r="BE53">
        <v>0.85</v>
      </c>
      <c r="BF53" t="b">
        <v>0</v>
      </c>
      <c r="BG53">
        <v>2.86</v>
      </c>
      <c r="BH53" t="b">
        <v>0</v>
      </c>
      <c r="BI53">
        <v>5.48</v>
      </c>
      <c r="BJ53" t="b">
        <v>0</v>
      </c>
      <c r="BK53">
        <v>1</v>
      </c>
      <c r="BL53" t="b">
        <v>0</v>
      </c>
      <c r="BM53">
        <v>0</v>
      </c>
      <c r="BN53">
        <v>0</v>
      </c>
    </row>
    <row r="54" spans="1:66" x14ac:dyDescent="0.25">
      <c r="A54" t="s">
        <v>66</v>
      </c>
      <c r="B54">
        <v>2006</v>
      </c>
      <c r="C54">
        <v>5175</v>
      </c>
      <c r="D54">
        <v>11466.17071</v>
      </c>
      <c r="E54">
        <v>2493.8650320000002</v>
      </c>
      <c r="F54">
        <v>13960.035739999999</v>
      </c>
      <c r="G54">
        <v>2759.892413</v>
      </c>
      <c r="H54">
        <v>14226.063120000001</v>
      </c>
      <c r="I54">
        <v>2.2200000000000002</v>
      </c>
      <c r="J54">
        <v>11466.17071</v>
      </c>
      <c r="K54">
        <v>33669</v>
      </c>
      <c r="L54">
        <v>5383</v>
      </c>
      <c r="M54" t="s">
        <v>68</v>
      </c>
      <c r="N54">
        <v>0</v>
      </c>
      <c r="O54">
        <v>3.3149170999999998E-2</v>
      </c>
      <c r="P54">
        <v>0.55248618800000004</v>
      </c>
      <c r="Q54">
        <v>0.41436464099999998</v>
      </c>
      <c r="R54">
        <v>0</v>
      </c>
      <c r="S54">
        <v>1</v>
      </c>
      <c r="T54" t="s">
        <v>69</v>
      </c>
      <c r="U54">
        <v>0.1</v>
      </c>
      <c r="V54">
        <v>0.1</v>
      </c>
      <c r="W54">
        <v>0.3</v>
      </c>
      <c r="X54">
        <v>0.2</v>
      </c>
      <c r="Y54">
        <v>2293.2341419999998</v>
      </c>
      <c r="Z54">
        <v>2293.2341419999998</v>
      </c>
      <c r="AA54">
        <v>827.96772390000001</v>
      </c>
      <c r="AB54">
        <v>2438.12497256696</v>
      </c>
      <c r="AC54">
        <v>6879.7024259999998</v>
      </c>
      <c r="AD54">
        <v>16052.638994000001</v>
      </c>
      <c r="AE54">
        <v>6879.7024259999998</v>
      </c>
      <c r="AF54">
        <v>16052.638994000001</v>
      </c>
      <c r="AG54">
        <v>1103.9569652</v>
      </c>
      <c r="AH54">
        <v>4415.8278608000001</v>
      </c>
      <c r="AI54">
        <v>9349.8131748660908</v>
      </c>
      <c r="AJ54">
        <v>19102.313065133902</v>
      </c>
      <c r="AK54">
        <v>0</v>
      </c>
      <c r="AL54">
        <v>2935.7280091740599</v>
      </c>
      <c r="AM54">
        <v>30518.248146666701</v>
      </c>
      <c r="AN54">
        <v>18556.647577019099</v>
      </c>
      <c r="AO54">
        <v>0</v>
      </c>
      <c r="AP54">
        <v>52010.6237328598</v>
      </c>
      <c r="AQ54">
        <v>52010.6237328598</v>
      </c>
      <c r="AR54">
        <v>52010.6237328598</v>
      </c>
      <c r="AS54">
        <v>4.5360064007681098</v>
      </c>
      <c r="AT54">
        <v>1.5120469775285399</v>
      </c>
      <c r="AU54">
        <v>90</v>
      </c>
      <c r="AV54">
        <v>0</v>
      </c>
      <c r="AW54" s="2">
        <v>11466.17071</v>
      </c>
      <c r="AX54" s="4">
        <v>52010.6237328598</v>
      </c>
      <c r="AY54">
        <v>2.2200000000000002</v>
      </c>
      <c r="AZ54">
        <v>0</v>
      </c>
      <c r="BA54">
        <v>5.6399999999999999E-2</v>
      </c>
      <c r="BB54">
        <v>0.58679999999999999</v>
      </c>
      <c r="BC54">
        <v>0.35680000000000001</v>
      </c>
      <c r="BD54">
        <v>0</v>
      </c>
      <c r="BE54">
        <v>0.73</v>
      </c>
      <c r="BF54" t="b">
        <v>0</v>
      </c>
      <c r="BG54">
        <v>2.04</v>
      </c>
      <c r="BH54" t="b">
        <v>0</v>
      </c>
      <c r="BI54">
        <v>4.54</v>
      </c>
      <c r="BJ54" t="b">
        <v>0</v>
      </c>
      <c r="BK54">
        <v>1</v>
      </c>
      <c r="BL54" t="b">
        <v>0</v>
      </c>
      <c r="BM54">
        <v>0</v>
      </c>
      <c r="BN54">
        <v>0</v>
      </c>
    </row>
    <row r="55" spans="1:66" x14ac:dyDescent="0.25">
      <c r="A55" t="s">
        <v>66</v>
      </c>
      <c r="B55">
        <v>2007</v>
      </c>
      <c r="C55">
        <v>15805.73207</v>
      </c>
      <c r="D55">
        <v>35020.525990000002</v>
      </c>
      <c r="E55">
        <v>8103.3457289999997</v>
      </c>
      <c r="F55">
        <v>43123.871720000003</v>
      </c>
      <c r="G55">
        <v>14213.25837</v>
      </c>
      <c r="H55">
        <v>49233.784359999998</v>
      </c>
      <c r="I55">
        <v>2.2200000000000002</v>
      </c>
      <c r="J55">
        <v>35020.525990000002</v>
      </c>
      <c r="K55">
        <v>34613</v>
      </c>
      <c r="L55">
        <v>24673</v>
      </c>
      <c r="M55" t="s">
        <v>68</v>
      </c>
      <c r="N55">
        <v>0</v>
      </c>
      <c r="O55">
        <v>3.3149170999999998E-2</v>
      </c>
      <c r="P55">
        <v>0.55248618800000004</v>
      </c>
      <c r="Q55">
        <v>0.41436464099999998</v>
      </c>
      <c r="R55">
        <v>0</v>
      </c>
      <c r="S55">
        <v>1</v>
      </c>
      <c r="T55" t="s">
        <v>69</v>
      </c>
      <c r="U55">
        <v>0.1</v>
      </c>
      <c r="V55">
        <v>0.1</v>
      </c>
      <c r="W55">
        <v>0.3</v>
      </c>
      <c r="X55">
        <v>0.2</v>
      </c>
      <c r="Y55">
        <v>7004.1051980000002</v>
      </c>
      <c r="Z55">
        <v>7004.1051980000002</v>
      </c>
      <c r="AA55">
        <v>4263.977511</v>
      </c>
      <c r="AB55">
        <v>8199.9386484878305</v>
      </c>
      <c r="AC55">
        <v>21012.315594</v>
      </c>
      <c r="AD55">
        <v>49028.736385999997</v>
      </c>
      <c r="AE55">
        <v>21012.315594</v>
      </c>
      <c r="AF55">
        <v>49028.736385999997</v>
      </c>
      <c r="AG55">
        <v>5685.3033480000004</v>
      </c>
      <c r="AH55">
        <v>22741.213392000001</v>
      </c>
      <c r="AI55">
        <v>32833.9070630243</v>
      </c>
      <c r="AJ55">
        <v>65633.661656975702</v>
      </c>
      <c r="AK55">
        <v>0</v>
      </c>
      <c r="AL55">
        <v>1831.0948733333501</v>
      </c>
      <c r="AM55">
        <v>24742.196769358801</v>
      </c>
      <c r="AN55">
        <v>13657.705599127999</v>
      </c>
      <c r="AO55">
        <v>0</v>
      </c>
      <c r="AP55">
        <v>40230.9972418201</v>
      </c>
      <c r="AQ55">
        <v>40230.9972418201</v>
      </c>
      <c r="AR55">
        <v>40230.9972418201</v>
      </c>
      <c r="AS55">
        <v>1.14878335217775</v>
      </c>
      <c r="AT55">
        <v>0.13870342771809099</v>
      </c>
      <c r="AU55">
        <v>57</v>
      </c>
      <c r="AV55">
        <v>0</v>
      </c>
      <c r="AW55" s="2">
        <v>35020.525990000002</v>
      </c>
      <c r="AX55" s="4">
        <v>40230.9972418201</v>
      </c>
      <c r="AY55">
        <v>2.2200000000000002</v>
      </c>
      <c r="AZ55">
        <v>0</v>
      </c>
      <c r="BA55">
        <v>4.5499999999999999E-2</v>
      </c>
      <c r="BB55">
        <v>0.61499999999999999</v>
      </c>
      <c r="BC55">
        <v>0.33950000000000002</v>
      </c>
      <c r="BD55">
        <v>0</v>
      </c>
      <c r="BE55">
        <v>2.23</v>
      </c>
      <c r="BF55" t="b">
        <v>0</v>
      </c>
      <c r="BG55">
        <v>1.58</v>
      </c>
      <c r="BH55" t="b">
        <v>0</v>
      </c>
      <c r="BI55">
        <v>1.1499999999999999</v>
      </c>
      <c r="BJ55" t="b">
        <v>0</v>
      </c>
      <c r="BK55">
        <v>1</v>
      </c>
      <c r="BL55" t="b">
        <v>0</v>
      </c>
      <c r="BM55">
        <v>0</v>
      </c>
      <c r="BN55">
        <v>0</v>
      </c>
    </row>
    <row r="56" spans="1:66" x14ac:dyDescent="0.25">
      <c r="A56" t="s">
        <v>66</v>
      </c>
      <c r="B56">
        <v>2008</v>
      </c>
      <c r="C56">
        <v>443.75315660000001</v>
      </c>
      <c r="D56">
        <v>983.21728410000003</v>
      </c>
      <c r="E56">
        <v>291.12613709999999</v>
      </c>
      <c r="F56">
        <v>1274.343421</v>
      </c>
      <c r="G56">
        <v>317.66411770000002</v>
      </c>
      <c r="H56">
        <v>1300.881402</v>
      </c>
      <c r="I56">
        <v>2.2200000000000002</v>
      </c>
      <c r="J56">
        <v>983.21728410000003</v>
      </c>
      <c r="K56">
        <v>16195</v>
      </c>
      <c r="L56">
        <v>1169</v>
      </c>
      <c r="M56" t="s">
        <v>68</v>
      </c>
      <c r="N56">
        <v>0</v>
      </c>
      <c r="O56">
        <v>3.3149170999999998E-2</v>
      </c>
      <c r="P56">
        <v>0.55248618800000004</v>
      </c>
      <c r="Q56">
        <v>0.41436464099999998</v>
      </c>
      <c r="R56">
        <v>0</v>
      </c>
      <c r="S56">
        <v>1</v>
      </c>
      <c r="T56" t="s">
        <v>69</v>
      </c>
      <c r="U56">
        <v>0.1</v>
      </c>
      <c r="V56">
        <v>0.1</v>
      </c>
      <c r="W56">
        <v>0.3</v>
      </c>
      <c r="X56">
        <v>0.2</v>
      </c>
      <c r="Y56">
        <v>196.64345682000001</v>
      </c>
      <c r="Z56">
        <v>196.64345682000001</v>
      </c>
      <c r="AA56">
        <v>95.29923531</v>
      </c>
      <c r="AB56">
        <v>218.519091524722</v>
      </c>
      <c r="AC56">
        <v>589.93037045999995</v>
      </c>
      <c r="AD56">
        <v>1376.5041977400001</v>
      </c>
      <c r="AE56">
        <v>589.93037045999995</v>
      </c>
      <c r="AF56">
        <v>1376.5041977400001</v>
      </c>
      <c r="AG56">
        <v>127.06564708000001</v>
      </c>
      <c r="AH56">
        <v>508.26258832000002</v>
      </c>
      <c r="AI56">
        <v>863.84321895055496</v>
      </c>
      <c r="AJ56">
        <v>1737.91958504944</v>
      </c>
      <c r="AK56">
        <v>0</v>
      </c>
      <c r="AL56">
        <v>1484.53179362218</v>
      </c>
      <c r="AM56">
        <v>18210.2741321707</v>
      </c>
      <c r="AN56">
        <v>5631.4779297536097</v>
      </c>
      <c r="AO56">
        <v>0</v>
      </c>
      <c r="AP56">
        <v>25326.283855546499</v>
      </c>
      <c r="AQ56">
        <v>25326.283855546499</v>
      </c>
      <c r="AR56">
        <v>25326.283855546499</v>
      </c>
      <c r="AS56">
        <v>25.758582833223102</v>
      </c>
      <c r="AT56">
        <v>3.2487678854845798</v>
      </c>
      <c r="AU56">
        <v>92</v>
      </c>
      <c r="AV56">
        <v>0</v>
      </c>
      <c r="AW56" s="2">
        <v>983.21728410000003</v>
      </c>
      <c r="AX56" s="4">
        <v>25326.283855546499</v>
      </c>
      <c r="AY56">
        <v>2.2200000000000002</v>
      </c>
      <c r="AZ56">
        <v>0</v>
      </c>
      <c r="BA56">
        <v>5.8599999999999999E-2</v>
      </c>
      <c r="BB56">
        <v>0.71899999999999997</v>
      </c>
      <c r="BC56">
        <v>0.22239999999999999</v>
      </c>
      <c r="BD56">
        <v>0</v>
      </c>
      <c r="BE56">
        <v>0.06</v>
      </c>
      <c r="BF56" t="b">
        <v>1</v>
      </c>
      <c r="BG56">
        <v>0.99</v>
      </c>
      <c r="BH56" t="b">
        <v>0</v>
      </c>
      <c r="BI56">
        <v>25.76</v>
      </c>
      <c r="BJ56" t="b">
        <v>1</v>
      </c>
      <c r="BK56">
        <v>1</v>
      </c>
      <c r="BL56" t="b">
        <v>0</v>
      </c>
      <c r="BM56">
        <v>2</v>
      </c>
      <c r="BN56">
        <v>2</v>
      </c>
    </row>
    <row r="57" spans="1:66" x14ac:dyDescent="0.25">
      <c r="A57" t="s">
        <v>66</v>
      </c>
      <c r="B57">
        <v>2009</v>
      </c>
      <c r="C57">
        <v>13309.94254</v>
      </c>
      <c r="D57">
        <v>29490.642179999999</v>
      </c>
      <c r="E57">
        <v>1871.844625</v>
      </c>
      <c r="F57">
        <v>31362.486799999999</v>
      </c>
      <c r="G57">
        <v>3199.0459639999999</v>
      </c>
      <c r="H57">
        <v>32689.688139999998</v>
      </c>
      <c r="I57">
        <v>2.2200000000000002</v>
      </c>
      <c r="J57">
        <v>29490.642179999999</v>
      </c>
      <c r="K57">
        <v>12759</v>
      </c>
      <c r="L57">
        <v>24112</v>
      </c>
      <c r="M57" t="s">
        <v>68</v>
      </c>
      <c r="N57">
        <v>0</v>
      </c>
      <c r="O57">
        <v>3.3149170999999998E-2</v>
      </c>
      <c r="P57">
        <v>0.55248618800000004</v>
      </c>
      <c r="Q57">
        <v>0.41436464099999998</v>
      </c>
      <c r="R57">
        <v>0</v>
      </c>
      <c r="S57">
        <v>1</v>
      </c>
      <c r="T57" t="s">
        <v>69</v>
      </c>
      <c r="U57">
        <v>0.1</v>
      </c>
      <c r="V57">
        <v>0.1</v>
      </c>
      <c r="W57">
        <v>0.3</v>
      </c>
      <c r="X57">
        <v>0.2</v>
      </c>
      <c r="Y57">
        <v>5898.128436</v>
      </c>
      <c r="Z57">
        <v>5898.128436</v>
      </c>
      <c r="AA57">
        <v>959.71378919999995</v>
      </c>
      <c r="AB57">
        <v>5975.6982524833402</v>
      </c>
      <c r="AC57">
        <v>17694.385308000001</v>
      </c>
      <c r="AD57">
        <v>41286.899052000001</v>
      </c>
      <c r="AE57">
        <v>17694.385308000001</v>
      </c>
      <c r="AF57">
        <v>41286.899052000001</v>
      </c>
      <c r="AG57">
        <v>1279.6183856</v>
      </c>
      <c r="AH57">
        <v>5118.4735424</v>
      </c>
      <c r="AI57">
        <v>20738.2916350333</v>
      </c>
      <c r="AJ57">
        <v>44641.084644966701</v>
      </c>
      <c r="AK57">
        <v>0</v>
      </c>
      <c r="AL57">
        <v>1092.61643870128</v>
      </c>
      <c r="AM57">
        <v>7508.6372396714796</v>
      </c>
      <c r="AN57">
        <v>10721.143548582</v>
      </c>
      <c r="AO57">
        <v>0</v>
      </c>
      <c r="AP57">
        <v>19322.397226954799</v>
      </c>
      <c r="AQ57">
        <v>19322.397226954799</v>
      </c>
      <c r="AR57">
        <v>19322.397226954799</v>
      </c>
      <c r="AS57">
        <v>0.65520435631811602</v>
      </c>
      <c r="AT57">
        <v>-0.42280809762820698</v>
      </c>
      <c r="AU57">
        <v>59</v>
      </c>
      <c r="AV57">
        <v>0</v>
      </c>
      <c r="AW57" s="2">
        <v>29490.642179999999</v>
      </c>
      <c r="AX57" s="4">
        <v>19322.397226954799</v>
      </c>
      <c r="AY57">
        <v>2.2200000000000002</v>
      </c>
      <c r="AZ57">
        <v>0</v>
      </c>
      <c r="BA57">
        <v>5.6500000000000002E-2</v>
      </c>
      <c r="BB57">
        <v>0.3886</v>
      </c>
      <c r="BC57">
        <v>0.55489999999999995</v>
      </c>
      <c r="BD57">
        <v>0</v>
      </c>
      <c r="BE57">
        <v>1.88</v>
      </c>
      <c r="BF57" t="b">
        <v>0</v>
      </c>
      <c r="BG57">
        <v>0.76</v>
      </c>
      <c r="BH57" t="b">
        <v>0</v>
      </c>
      <c r="BI57">
        <v>0.66</v>
      </c>
      <c r="BJ57" t="b">
        <v>0</v>
      </c>
      <c r="BK57">
        <v>1</v>
      </c>
      <c r="BL57" t="b">
        <v>0</v>
      </c>
      <c r="BM57">
        <v>0</v>
      </c>
      <c r="BN57">
        <v>0</v>
      </c>
    </row>
    <row r="58" spans="1:66" x14ac:dyDescent="0.25">
      <c r="A58" t="s">
        <v>66</v>
      </c>
      <c r="B58">
        <v>2010</v>
      </c>
      <c r="C58">
        <v>35658.993300000002</v>
      </c>
      <c r="D58">
        <v>79009.102320000005</v>
      </c>
      <c r="E58">
        <v>6691.5022170000002</v>
      </c>
      <c r="F58">
        <v>85700.604529999997</v>
      </c>
      <c r="G58">
        <v>9552.0266840000004</v>
      </c>
      <c r="H58">
        <v>88561.129000000001</v>
      </c>
      <c r="I58">
        <v>2.2200000000000002</v>
      </c>
      <c r="J58">
        <v>79009.102320000005</v>
      </c>
      <c r="K58">
        <v>24078</v>
      </c>
      <c r="L58">
        <v>37795</v>
      </c>
      <c r="M58" t="s">
        <v>68</v>
      </c>
      <c r="N58">
        <v>0</v>
      </c>
      <c r="O58">
        <v>3.3149170999999998E-2</v>
      </c>
      <c r="P58">
        <v>0.55248618800000004</v>
      </c>
      <c r="Q58">
        <v>0.41436464099999998</v>
      </c>
      <c r="R58">
        <v>0</v>
      </c>
      <c r="S58">
        <v>1</v>
      </c>
      <c r="T58" t="s">
        <v>69</v>
      </c>
      <c r="U58">
        <v>0.1</v>
      </c>
      <c r="V58">
        <v>0.1</v>
      </c>
      <c r="W58">
        <v>0.3</v>
      </c>
      <c r="X58">
        <v>0.2</v>
      </c>
      <c r="Y58">
        <v>15801.820464</v>
      </c>
      <c r="Z58">
        <v>15801.820464</v>
      </c>
      <c r="AA58">
        <v>2865.6080052000002</v>
      </c>
      <c r="AB58">
        <v>16059.5528958921</v>
      </c>
      <c r="AC58">
        <v>47405.461391999997</v>
      </c>
      <c r="AD58">
        <v>110612.743248</v>
      </c>
      <c r="AE58">
        <v>47405.461391999997</v>
      </c>
      <c r="AF58">
        <v>110612.743248</v>
      </c>
      <c r="AG58">
        <v>3820.8106736</v>
      </c>
      <c r="AH58">
        <v>15283.2426944</v>
      </c>
      <c r="AI58">
        <v>56442.023208215804</v>
      </c>
      <c r="AJ58">
        <v>120680.23479178399</v>
      </c>
      <c r="AK58">
        <v>0</v>
      </c>
      <c r="AL58">
        <v>450.518230574911</v>
      </c>
      <c r="AM58">
        <v>14294.858064776001</v>
      </c>
      <c r="AN58">
        <v>33328.270041099902</v>
      </c>
      <c r="AO58">
        <v>0</v>
      </c>
      <c r="AP58">
        <v>48073.646336450802</v>
      </c>
      <c r="AQ58">
        <v>48073.646336450802</v>
      </c>
      <c r="AR58">
        <v>48073.646336450802</v>
      </c>
      <c r="AS58">
        <v>0.60845706285516998</v>
      </c>
      <c r="AT58">
        <v>-0.496828931319999</v>
      </c>
      <c r="AU58">
        <v>70</v>
      </c>
      <c r="AV58">
        <v>0</v>
      </c>
      <c r="AW58" s="2">
        <v>79009.102320000005</v>
      </c>
      <c r="AX58" s="4">
        <v>48073.646336450802</v>
      </c>
      <c r="AY58">
        <v>2.2200000000000002</v>
      </c>
      <c r="AZ58">
        <v>0</v>
      </c>
      <c r="BA58">
        <v>9.4000000000000004E-3</v>
      </c>
      <c r="BB58">
        <v>0.2974</v>
      </c>
      <c r="BC58">
        <v>0.69330000000000003</v>
      </c>
      <c r="BD58">
        <v>0</v>
      </c>
      <c r="BE58">
        <v>5.03</v>
      </c>
      <c r="BF58" t="b">
        <v>0</v>
      </c>
      <c r="BG58">
        <v>1.89</v>
      </c>
      <c r="BH58" t="b">
        <v>0</v>
      </c>
      <c r="BI58">
        <v>0.61</v>
      </c>
      <c r="BJ58" t="b">
        <v>0</v>
      </c>
      <c r="BK58">
        <v>1</v>
      </c>
      <c r="BL58" t="b">
        <v>0</v>
      </c>
      <c r="BM58">
        <v>0</v>
      </c>
      <c r="BN58">
        <v>0</v>
      </c>
    </row>
    <row r="59" spans="1:66" x14ac:dyDescent="0.25">
      <c r="A59" t="s">
        <v>66</v>
      </c>
      <c r="B59">
        <v>2011</v>
      </c>
      <c r="C59">
        <v>19957.808400000002</v>
      </c>
      <c r="D59">
        <v>44220.21991</v>
      </c>
      <c r="E59">
        <v>8598.3835450000006</v>
      </c>
      <c r="F59">
        <v>52818.603459999998</v>
      </c>
      <c r="G59">
        <v>11017.809219999999</v>
      </c>
      <c r="H59">
        <v>55238.029130000003</v>
      </c>
      <c r="I59">
        <v>2.2200000000000002</v>
      </c>
      <c r="J59">
        <v>44220.21991</v>
      </c>
      <c r="K59">
        <v>21189</v>
      </c>
      <c r="L59">
        <v>23327</v>
      </c>
      <c r="M59" t="s">
        <v>68</v>
      </c>
      <c r="N59">
        <v>0</v>
      </c>
      <c r="O59">
        <v>3.3149170999999998E-2</v>
      </c>
      <c r="P59">
        <v>0.55248618800000004</v>
      </c>
      <c r="Q59">
        <v>0.41436464099999998</v>
      </c>
      <c r="R59">
        <v>0</v>
      </c>
      <c r="S59">
        <v>1</v>
      </c>
      <c r="T59" t="s">
        <v>69</v>
      </c>
      <c r="U59">
        <v>0.1</v>
      </c>
      <c r="V59">
        <v>0.1</v>
      </c>
      <c r="W59">
        <v>0.3</v>
      </c>
      <c r="X59">
        <v>0.2</v>
      </c>
      <c r="Y59">
        <v>8844.0439819999992</v>
      </c>
      <c r="Z59">
        <v>8844.0439819999992</v>
      </c>
      <c r="AA59">
        <v>3305.3427660000002</v>
      </c>
      <c r="AB59">
        <v>9441.5255523828891</v>
      </c>
      <c r="AC59">
        <v>26532.131946000001</v>
      </c>
      <c r="AD59">
        <v>61908.307873999998</v>
      </c>
      <c r="AE59">
        <v>26532.131946000001</v>
      </c>
      <c r="AF59">
        <v>61908.307873999998</v>
      </c>
      <c r="AG59">
        <v>4407.1236879999997</v>
      </c>
      <c r="AH59">
        <v>17628.494751999999</v>
      </c>
      <c r="AI59">
        <v>36354.978025234203</v>
      </c>
      <c r="AJ59">
        <v>74121.080234765803</v>
      </c>
      <c r="AK59">
        <v>0</v>
      </c>
      <c r="AL59">
        <v>857.69147664192803</v>
      </c>
      <c r="AM59">
        <v>44437.693388133201</v>
      </c>
      <c r="AN59">
        <v>6053.4514492087801</v>
      </c>
      <c r="AO59">
        <v>0</v>
      </c>
      <c r="AP59">
        <v>51348.836313983898</v>
      </c>
      <c r="AQ59">
        <v>51348.836313983898</v>
      </c>
      <c r="AR59">
        <v>51348.836313983898</v>
      </c>
      <c r="AS59">
        <v>1.16120716763717</v>
      </c>
      <c r="AT59">
        <v>0.14946012576138601</v>
      </c>
      <c r="AU59">
        <v>78</v>
      </c>
      <c r="AV59">
        <v>0</v>
      </c>
      <c r="AW59" s="2">
        <v>44220.21991</v>
      </c>
      <c r="AX59" s="4">
        <v>51348.836313983898</v>
      </c>
      <c r="AY59">
        <v>2.2200000000000002</v>
      </c>
      <c r="AZ59">
        <v>0</v>
      </c>
      <c r="BA59">
        <v>1.67E-2</v>
      </c>
      <c r="BB59">
        <v>0.86539999999999995</v>
      </c>
      <c r="BC59">
        <v>0.1179</v>
      </c>
      <c r="BD59">
        <v>0</v>
      </c>
      <c r="BE59">
        <v>2.81</v>
      </c>
      <c r="BF59" t="b">
        <v>0</v>
      </c>
      <c r="BG59">
        <v>2.0099999999999998</v>
      </c>
      <c r="BH59" t="b">
        <v>0</v>
      </c>
      <c r="BI59">
        <v>1.1599999999999999</v>
      </c>
      <c r="BJ59" t="b">
        <v>0</v>
      </c>
      <c r="BK59">
        <v>1</v>
      </c>
      <c r="BL59" t="b">
        <v>0</v>
      </c>
      <c r="BM59">
        <v>0</v>
      </c>
      <c r="BN59">
        <v>0</v>
      </c>
    </row>
    <row r="60" spans="1:66" x14ac:dyDescent="0.25">
      <c r="A60" t="s">
        <v>66</v>
      </c>
      <c r="B60">
        <v>2012</v>
      </c>
      <c r="C60">
        <v>16400</v>
      </c>
      <c r="D60">
        <v>36337.236640000003</v>
      </c>
      <c r="E60">
        <v>7236.9883440000003</v>
      </c>
      <c r="F60">
        <v>43574.224979999999</v>
      </c>
      <c r="G60">
        <v>8446.1394999999993</v>
      </c>
      <c r="H60">
        <v>44783.37614</v>
      </c>
      <c r="I60">
        <v>2.2200000000000002</v>
      </c>
      <c r="J60">
        <v>36337.236640000003</v>
      </c>
      <c r="K60">
        <v>4166</v>
      </c>
      <c r="L60">
        <v>36785</v>
      </c>
      <c r="M60" t="s">
        <v>68</v>
      </c>
      <c r="N60">
        <v>0</v>
      </c>
      <c r="O60">
        <v>3.3149170999999998E-2</v>
      </c>
      <c r="P60">
        <v>0.55248618800000004</v>
      </c>
      <c r="Q60">
        <v>0.41436464099999998</v>
      </c>
      <c r="R60">
        <v>0</v>
      </c>
      <c r="S60">
        <v>1</v>
      </c>
      <c r="T60" t="s">
        <v>69</v>
      </c>
      <c r="U60">
        <v>0.1</v>
      </c>
      <c r="V60">
        <v>0.1</v>
      </c>
      <c r="W60">
        <v>0.3</v>
      </c>
      <c r="X60">
        <v>0.2</v>
      </c>
      <c r="Y60">
        <v>7267.4473280000002</v>
      </c>
      <c r="Z60">
        <v>7267.4473280000002</v>
      </c>
      <c r="AA60">
        <v>2533.8418499999998</v>
      </c>
      <c r="AB60">
        <v>7696.5021396778502</v>
      </c>
      <c r="AC60">
        <v>21802.341983999999</v>
      </c>
      <c r="AD60">
        <v>50872.131296</v>
      </c>
      <c r="AE60">
        <v>21802.341983999999</v>
      </c>
      <c r="AF60">
        <v>50872.131296</v>
      </c>
      <c r="AG60">
        <v>3378.4558000000002</v>
      </c>
      <c r="AH60">
        <v>13513.823200000001</v>
      </c>
      <c r="AI60">
        <v>29390.3718606443</v>
      </c>
      <c r="AJ60">
        <v>60176.380419355701</v>
      </c>
      <c r="AK60">
        <v>0</v>
      </c>
      <c r="AL60">
        <v>2666.2615807669699</v>
      </c>
      <c r="AM60">
        <v>8071.2685989450401</v>
      </c>
      <c r="AN60">
        <v>1495.27157445183</v>
      </c>
      <c r="AO60">
        <v>0</v>
      </c>
      <c r="AP60">
        <v>12232.8017541638</v>
      </c>
      <c r="AQ60">
        <v>12232.8017541638</v>
      </c>
      <c r="AR60">
        <v>12232.8017541638</v>
      </c>
      <c r="AS60">
        <v>0.33664645100442198</v>
      </c>
      <c r="AT60">
        <v>-1.0887220061393299</v>
      </c>
      <c r="AU60">
        <v>86</v>
      </c>
      <c r="AV60">
        <v>0</v>
      </c>
      <c r="AW60" s="2">
        <v>36337.236640000003</v>
      </c>
      <c r="AX60" s="4">
        <v>12232.8017541638</v>
      </c>
      <c r="AY60">
        <v>2.2200000000000002</v>
      </c>
      <c r="AZ60">
        <v>0</v>
      </c>
      <c r="BA60">
        <v>0.218</v>
      </c>
      <c r="BB60">
        <v>0.65980000000000005</v>
      </c>
      <c r="BC60">
        <v>0.1222</v>
      </c>
      <c r="BD60">
        <v>0</v>
      </c>
      <c r="BE60">
        <v>2.31</v>
      </c>
      <c r="BF60" t="b">
        <v>0</v>
      </c>
      <c r="BG60">
        <v>0.48</v>
      </c>
      <c r="BH60" t="b">
        <v>0</v>
      </c>
      <c r="BI60">
        <v>0.34</v>
      </c>
      <c r="BJ60" t="b">
        <v>0</v>
      </c>
      <c r="BK60">
        <v>1</v>
      </c>
      <c r="BL60" t="b">
        <v>0</v>
      </c>
      <c r="BM60">
        <v>0</v>
      </c>
      <c r="BN60">
        <v>0</v>
      </c>
    </row>
    <row r="61" spans="1:66" x14ac:dyDescent="0.25">
      <c r="A61" t="s">
        <v>66</v>
      </c>
      <c r="B61">
        <v>2013</v>
      </c>
      <c r="C61">
        <v>13739.757530000001</v>
      </c>
      <c r="D61">
        <v>30442.976859999999</v>
      </c>
      <c r="E61">
        <v>1729.8610639999999</v>
      </c>
      <c r="F61">
        <v>32172.837930000002</v>
      </c>
      <c r="G61">
        <v>2517.6193130000001</v>
      </c>
      <c r="H61">
        <v>32960.596169999997</v>
      </c>
      <c r="I61">
        <v>2.2200000000000002</v>
      </c>
      <c r="J61">
        <v>30442.976859999999</v>
      </c>
      <c r="K61">
        <v>320</v>
      </c>
      <c r="L61">
        <v>19963</v>
      </c>
      <c r="M61" t="s">
        <v>68</v>
      </c>
      <c r="N61">
        <v>0</v>
      </c>
      <c r="O61">
        <v>3.3149170999999998E-2</v>
      </c>
      <c r="P61">
        <v>0.55248618800000004</v>
      </c>
      <c r="Q61">
        <v>0.41436464099999998</v>
      </c>
      <c r="R61">
        <v>0</v>
      </c>
      <c r="S61">
        <v>1</v>
      </c>
      <c r="T61" t="s">
        <v>69</v>
      </c>
      <c r="U61">
        <v>0.1</v>
      </c>
      <c r="V61">
        <v>0.1</v>
      </c>
      <c r="W61">
        <v>0.3</v>
      </c>
      <c r="X61">
        <v>0.2</v>
      </c>
      <c r="Y61">
        <v>6088.5953719999998</v>
      </c>
      <c r="Z61">
        <v>6088.5953719999998</v>
      </c>
      <c r="AA61">
        <v>755.28579390000004</v>
      </c>
      <c r="AB61">
        <v>6135.2628496590896</v>
      </c>
      <c r="AC61">
        <v>18265.786115999999</v>
      </c>
      <c r="AD61">
        <v>42620.167604000002</v>
      </c>
      <c r="AE61">
        <v>18265.786115999999</v>
      </c>
      <c r="AF61">
        <v>42620.167604000002</v>
      </c>
      <c r="AG61">
        <v>1007.0477251999999</v>
      </c>
      <c r="AH61">
        <v>4028.1909007999998</v>
      </c>
      <c r="AI61">
        <v>20690.0704706818</v>
      </c>
      <c r="AJ61">
        <v>45231.121869318202</v>
      </c>
      <c r="AK61">
        <v>0</v>
      </c>
      <c r="AL61">
        <v>484.27611184618303</v>
      </c>
      <c r="AM61">
        <v>1993.6954326024299</v>
      </c>
      <c r="AN61">
        <v>2137.0693075044601</v>
      </c>
      <c r="AO61" t="s">
        <v>67</v>
      </c>
      <c r="AP61">
        <v>4615.0408519530702</v>
      </c>
      <c r="AQ61">
        <v>4615.0408519530702</v>
      </c>
      <c r="AR61">
        <v>4615.0408519530702</v>
      </c>
      <c r="AS61">
        <v>0.15159624083993301</v>
      </c>
      <c r="AT61">
        <v>-1.8865346026516701</v>
      </c>
      <c r="AU61">
        <v>69</v>
      </c>
      <c r="AV61">
        <v>0</v>
      </c>
      <c r="AW61" s="2">
        <v>30442.976859999999</v>
      </c>
      <c r="AX61" s="4">
        <v>4615.0408519530702</v>
      </c>
      <c r="AY61">
        <v>2.2200000000000002</v>
      </c>
      <c r="AZ61">
        <v>0</v>
      </c>
      <c r="BA61">
        <v>0.10489999999999999</v>
      </c>
      <c r="BB61">
        <v>0.432</v>
      </c>
      <c r="BC61">
        <v>0.46310000000000001</v>
      </c>
      <c r="BD61" t="s">
        <v>67</v>
      </c>
      <c r="BE61">
        <v>1.94</v>
      </c>
      <c r="BF61" t="b">
        <v>0</v>
      </c>
      <c r="BG61">
        <v>0.18</v>
      </c>
      <c r="BH61" t="b">
        <v>0</v>
      </c>
      <c r="BI61">
        <v>0.15</v>
      </c>
      <c r="BJ61" t="b">
        <v>1</v>
      </c>
      <c r="BK61">
        <v>1</v>
      </c>
      <c r="BL61" t="b">
        <v>0</v>
      </c>
      <c r="BM61">
        <v>1</v>
      </c>
      <c r="BN61">
        <v>1</v>
      </c>
    </row>
    <row r="62" spans="1:66" x14ac:dyDescent="0.25">
      <c r="A62" t="s">
        <v>66</v>
      </c>
      <c r="B62">
        <v>2014</v>
      </c>
      <c r="C62">
        <v>5229.0014680000004</v>
      </c>
      <c r="D62">
        <v>11585.820959999999</v>
      </c>
      <c r="E62">
        <v>1226.06915</v>
      </c>
      <c r="F62">
        <v>12811.89011</v>
      </c>
      <c r="G62">
        <v>2004.8124439999999</v>
      </c>
      <c r="H62">
        <v>13590.633400000001</v>
      </c>
      <c r="I62">
        <v>2.2200000000000002</v>
      </c>
      <c r="J62">
        <v>11585.820959999999</v>
      </c>
      <c r="K62">
        <v>38</v>
      </c>
      <c r="L62">
        <v>6370</v>
      </c>
      <c r="M62" t="s">
        <v>68</v>
      </c>
      <c r="N62">
        <v>0</v>
      </c>
      <c r="O62">
        <v>3.3149170999999998E-2</v>
      </c>
      <c r="P62">
        <v>0.55248618800000004</v>
      </c>
      <c r="Q62">
        <v>0.41436464099999998</v>
      </c>
      <c r="R62">
        <v>0</v>
      </c>
      <c r="S62">
        <v>1</v>
      </c>
      <c r="T62" t="s">
        <v>69</v>
      </c>
      <c r="U62">
        <v>0.1</v>
      </c>
      <c r="V62">
        <v>0.1</v>
      </c>
      <c r="W62">
        <v>0.3</v>
      </c>
      <c r="X62">
        <v>0.2</v>
      </c>
      <c r="Y62">
        <v>2317.1641920000002</v>
      </c>
      <c r="Z62">
        <v>2317.1641920000002</v>
      </c>
      <c r="AA62">
        <v>601.4437332</v>
      </c>
      <c r="AB62">
        <v>2393.9474632690999</v>
      </c>
      <c r="AC62">
        <v>6951.4925759999996</v>
      </c>
      <c r="AD62">
        <v>16220.149343999999</v>
      </c>
      <c r="AE62">
        <v>6951.4925759999996</v>
      </c>
      <c r="AF62">
        <v>16220.149343999999</v>
      </c>
      <c r="AG62">
        <v>801.92497760000003</v>
      </c>
      <c r="AH62">
        <v>3207.6999104000001</v>
      </c>
      <c r="AI62">
        <v>8802.7384734618008</v>
      </c>
      <c r="AJ62">
        <v>18378.528326538199</v>
      </c>
      <c r="AK62">
        <v>0</v>
      </c>
      <c r="AL62">
        <v>119.62172494574099</v>
      </c>
      <c r="AM62">
        <v>2849.42574333928</v>
      </c>
      <c r="AN62" t="s">
        <v>67</v>
      </c>
      <c r="AO62" t="s">
        <v>67</v>
      </c>
      <c r="AP62" t="s">
        <v>67</v>
      </c>
      <c r="AQ62" t="s">
        <v>67</v>
      </c>
      <c r="AR62">
        <v>2969.0474682850199</v>
      </c>
      <c r="AS62" t="s">
        <v>67</v>
      </c>
      <c r="AT62" t="s">
        <v>67</v>
      </c>
      <c r="AU62">
        <v>61</v>
      </c>
      <c r="AV62">
        <v>0</v>
      </c>
      <c r="AW62" s="2">
        <v>11585.820959999999</v>
      </c>
      <c r="AX62" s="4" t="s">
        <v>67</v>
      </c>
      <c r="AY62">
        <v>2.2200000000000002</v>
      </c>
      <c r="AZ62">
        <v>0</v>
      </c>
      <c r="BA62">
        <v>4.0300000000000002E-2</v>
      </c>
      <c r="BB62">
        <v>0.9597</v>
      </c>
      <c r="BC62" t="s">
        <v>67</v>
      </c>
      <c r="BD62" t="s">
        <v>67</v>
      </c>
      <c r="BE62">
        <v>0.74</v>
      </c>
      <c r="BF62" t="b">
        <v>0</v>
      </c>
      <c r="BG62" t="s">
        <v>67</v>
      </c>
      <c r="BH62" t="b">
        <v>0</v>
      </c>
      <c r="BI62" t="s">
        <v>67</v>
      </c>
      <c r="BJ62" t="b">
        <v>0</v>
      </c>
      <c r="BK62">
        <v>1</v>
      </c>
      <c r="BL62" t="b">
        <v>0</v>
      </c>
      <c r="BM62">
        <v>0</v>
      </c>
      <c r="BN62">
        <v>0</v>
      </c>
    </row>
    <row r="63" spans="1:66" x14ac:dyDescent="0.25">
      <c r="A63" t="s">
        <v>66</v>
      </c>
      <c r="B63">
        <v>2015</v>
      </c>
      <c r="C63">
        <v>10640</v>
      </c>
      <c r="D63">
        <v>23574.89011</v>
      </c>
      <c r="E63">
        <v>855.05090299999995</v>
      </c>
      <c r="F63">
        <v>24429.941009999999</v>
      </c>
      <c r="G63">
        <v>2298.8029769999998</v>
      </c>
      <c r="H63">
        <v>25873.693090000001</v>
      </c>
      <c r="I63">
        <v>2.2200000000000002</v>
      </c>
      <c r="J63">
        <v>23574.89011</v>
      </c>
      <c r="K63" t="s">
        <v>67</v>
      </c>
      <c r="L63" t="s">
        <v>67</v>
      </c>
      <c r="M63" t="s">
        <v>68</v>
      </c>
      <c r="N63">
        <v>0</v>
      </c>
      <c r="O63">
        <v>3.3149170999999998E-2</v>
      </c>
      <c r="P63">
        <v>0.55248618800000004</v>
      </c>
      <c r="Q63">
        <v>0.41436464099999998</v>
      </c>
      <c r="R63">
        <v>0</v>
      </c>
      <c r="S63">
        <v>1</v>
      </c>
      <c r="T63" t="s">
        <v>69</v>
      </c>
      <c r="U63">
        <v>0.1</v>
      </c>
      <c r="V63">
        <v>0.1</v>
      </c>
      <c r="W63">
        <v>0.3</v>
      </c>
      <c r="X63">
        <v>0.2</v>
      </c>
      <c r="Y63">
        <v>4714.9780220000002</v>
      </c>
      <c r="Z63">
        <v>4714.9780220000002</v>
      </c>
      <c r="AA63">
        <v>689.64089309999997</v>
      </c>
      <c r="AB63">
        <v>4765.1466199245997</v>
      </c>
      <c r="AC63">
        <v>14144.934066</v>
      </c>
      <c r="AD63">
        <v>33004.846153999999</v>
      </c>
      <c r="AE63">
        <v>14144.934066</v>
      </c>
      <c r="AF63">
        <v>33004.846153999999</v>
      </c>
      <c r="AG63">
        <v>919.5211908</v>
      </c>
      <c r="AH63">
        <v>3678.0847632</v>
      </c>
      <c r="AI63">
        <v>16343.399850150799</v>
      </c>
      <c r="AJ63">
        <v>35403.986329849198</v>
      </c>
      <c r="AK63">
        <v>0</v>
      </c>
      <c r="AL63">
        <v>170.96554315626801</v>
      </c>
      <c r="AM63" t="s">
        <v>67</v>
      </c>
      <c r="AN63" t="s">
        <v>67</v>
      </c>
      <c r="AO63" t="s">
        <v>67</v>
      </c>
      <c r="AP63" t="s">
        <v>67</v>
      </c>
      <c r="AQ63" t="s">
        <v>67</v>
      </c>
      <c r="AR63">
        <v>170.96554315626801</v>
      </c>
      <c r="AS63" t="s">
        <v>67</v>
      </c>
      <c r="AT63" t="s">
        <v>67</v>
      </c>
      <c r="AU63">
        <v>37</v>
      </c>
      <c r="AV63">
        <v>0</v>
      </c>
      <c r="AW63" s="2">
        <v>23574.89011</v>
      </c>
      <c r="AX63" s="4" t="s">
        <v>67</v>
      </c>
      <c r="AY63">
        <v>2.2200000000000002</v>
      </c>
      <c r="AZ63">
        <v>0</v>
      </c>
      <c r="BA63">
        <v>1</v>
      </c>
      <c r="BB63" t="s">
        <v>67</v>
      </c>
      <c r="BC63" t="s">
        <v>67</v>
      </c>
      <c r="BD63" t="s">
        <v>67</v>
      </c>
      <c r="BE63">
        <v>1.5</v>
      </c>
      <c r="BF63" t="b">
        <v>0</v>
      </c>
      <c r="BG63" t="s">
        <v>67</v>
      </c>
      <c r="BH63" t="b">
        <v>0</v>
      </c>
      <c r="BI63" t="s">
        <v>67</v>
      </c>
      <c r="BJ63" t="b">
        <v>0</v>
      </c>
      <c r="BK63">
        <v>1</v>
      </c>
      <c r="BL63" t="b">
        <v>0</v>
      </c>
      <c r="BM63">
        <v>0</v>
      </c>
      <c r="BN63">
        <v>0</v>
      </c>
    </row>
    <row r="64" spans="1:66" x14ac:dyDescent="0.25">
      <c r="A64" t="s">
        <v>66</v>
      </c>
      <c r="B64">
        <v>2016</v>
      </c>
      <c r="C64">
        <v>30025</v>
      </c>
      <c r="D64">
        <v>66525.946949999998</v>
      </c>
      <c r="E64">
        <v>6104.352234</v>
      </c>
      <c r="F64">
        <v>72630.299190000005</v>
      </c>
      <c r="G64">
        <v>13906.278060000001</v>
      </c>
      <c r="H64">
        <v>80432.225009999995</v>
      </c>
      <c r="I64">
        <v>2.2200000000000002</v>
      </c>
      <c r="J64">
        <v>66525.946949999998</v>
      </c>
      <c r="K64" t="s">
        <v>67</v>
      </c>
      <c r="L64" t="s">
        <v>67</v>
      </c>
      <c r="M64" t="s">
        <v>68</v>
      </c>
      <c r="N64">
        <v>0</v>
      </c>
      <c r="O64">
        <v>3.3149170999999998E-2</v>
      </c>
      <c r="P64">
        <v>0.55248618800000004</v>
      </c>
      <c r="Q64">
        <v>0.41436464099999998</v>
      </c>
      <c r="R64">
        <v>0</v>
      </c>
      <c r="S64">
        <v>1</v>
      </c>
      <c r="T64" t="s">
        <v>69</v>
      </c>
      <c r="U64">
        <v>0.1</v>
      </c>
      <c r="V64">
        <v>0.1</v>
      </c>
      <c r="W64">
        <v>0.3</v>
      </c>
      <c r="X64">
        <v>0.2</v>
      </c>
      <c r="Y64">
        <v>13305.18939</v>
      </c>
      <c r="Z64">
        <v>13305.18939</v>
      </c>
      <c r="AA64">
        <v>4171.8834180000003</v>
      </c>
      <c r="AB64">
        <v>13943.9117882018</v>
      </c>
      <c r="AC64">
        <v>39915.568169999999</v>
      </c>
      <c r="AD64">
        <v>93136.325729999997</v>
      </c>
      <c r="AE64">
        <v>39915.568169999999</v>
      </c>
      <c r="AF64">
        <v>93136.325729999997</v>
      </c>
      <c r="AG64">
        <v>5562.5112239999999</v>
      </c>
      <c r="AH64">
        <v>22250.044895999999</v>
      </c>
      <c r="AI64">
        <v>52544.401433596497</v>
      </c>
      <c r="AJ64">
        <v>108320.04858640399</v>
      </c>
      <c r="AK64">
        <v>0</v>
      </c>
      <c r="AL64" t="s">
        <v>67</v>
      </c>
      <c r="AM64" t="s">
        <v>67</v>
      </c>
      <c r="AN64" t="s">
        <v>67</v>
      </c>
      <c r="AO64" t="s">
        <v>67</v>
      </c>
      <c r="AP64" t="s">
        <v>67</v>
      </c>
      <c r="AQ64" t="s">
        <v>67</v>
      </c>
      <c r="AR64">
        <v>0</v>
      </c>
      <c r="AS64" t="s">
        <v>67</v>
      </c>
      <c r="AT64" t="s">
        <v>67</v>
      </c>
      <c r="AU64">
        <v>44</v>
      </c>
      <c r="AV64">
        <v>0</v>
      </c>
      <c r="AW64" s="2">
        <v>66525.946949999998</v>
      </c>
      <c r="AX64" s="4" t="s">
        <v>67</v>
      </c>
      <c r="AY64">
        <v>2.2200000000000002</v>
      </c>
      <c r="AZ64" t="s">
        <v>67</v>
      </c>
      <c r="BA64" t="s">
        <v>67</v>
      </c>
      <c r="BB64" t="s">
        <v>67</v>
      </c>
      <c r="BC64" t="s">
        <v>67</v>
      </c>
      <c r="BD64" t="s">
        <v>67</v>
      </c>
      <c r="BE64">
        <v>4.2300000000000004</v>
      </c>
      <c r="BF64" t="b">
        <v>0</v>
      </c>
      <c r="BG64" t="s">
        <v>67</v>
      </c>
      <c r="BH64" t="b">
        <v>0</v>
      </c>
      <c r="BI64" t="s">
        <v>67</v>
      </c>
      <c r="BJ64" t="b">
        <v>0</v>
      </c>
      <c r="BK64">
        <v>1</v>
      </c>
      <c r="BL64" t="b">
        <v>0</v>
      </c>
      <c r="BM64">
        <v>0</v>
      </c>
      <c r="BN64">
        <v>0</v>
      </c>
    </row>
    <row r="65" spans="1:66" x14ac:dyDescent="0.25">
      <c r="A65" t="s">
        <v>66</v>
      </c>
      <c r="B65">
        <v>2017</v>
      </c>
      <c r="C65">
        <v>6250</v>
      </c>
      <c r="D65">
        <v>13848.03226</v>
      </c>
      <c r="E65">
        <v>129.85526859999999</v>
      </c>
      <c r="F65">
        <v>13977.88752</v>
      </c>
      <c r="G65">
        <v>760.96390259999998</v>
      </c>
      <c r="H65">
        <v>14608.996160000001</v>
      </c>
      <c r="I65">
        <v>2.2200000000000002</v>
      </c>
      <c r="J65">
        <v>13848.03226</v>
      </c>
      <c r="K65" t="s">
        <v>67</v>
      </c>
      <c r="L65" t="s">
        <v>67</v>
      </c>
      <c r="M65" t="s">
        <v>68</v>
      </c>
      <c r="N65">
        <v>0</v>
      </c>
      <c r="O65">
        <v>3.3149170999999998E-2</v>
      </c>
      <c r="P65">
        <v>0.55248618800000004</v>
      </c>
      <c r="Q65">
        <v>0.41436464099999998</v>
      </c>
      <c r="R65">
        <v>0</v>
      </c>
      <c r="S65">
        <v>1</v>
      </c>
      <c r="T65" t="s">
        <v>69</v>
      </c>
      <c r="U65">
        <v>0.1</v>
      </c>
      <c r="V65">
        <v>0.1</v>
      </c>
      <c r="W65">
        <v>0.3</v>
      </c>
      <c r="X65">
        <v>0.2</v>
      </c>
      <c r="Y65">
        <v>2769.606452</v>
      </c>
      <c r="Z65">
        <v>2769.606452</v>
      </c>
      <c r="AA65">
        <v>228.28917078000001</v>
      </c>
      <c r="AB65">
        <v>2778.9990724099698</v>
      </c>
      <c r="AC65">
        <v>8308.819356</v>
      </c>
      <c r="AD65">
        <v>19387.245164</v>
      </c>
      <c r="AE65">
        <v>8308.819356</v>
      </c>
      <c r="AF65">
        <v>19387.245164</v>
      </c>
      <c r="AG65">
        <v>304.38556104000003</v>
      </c>
      <c r="AH65">
        <v>1217.5422441600001</v>
      </c>
      <c r="AI65">
        <v>9050.9980151800701</v>
      </c>
      <c r="AJ65">
        <v>20166.994304819898</v>
      </c>
      <c r="AK65" t="s">
        <v>67</v>
      </c>
      <c r="AL65" t="s">
        <v>67</v>
      </c>
      <c r="AM65" t="s">
        <v>67</v>
      </c>
      <c r="AN65" t="s">
        <v>67</v>
      </c>
      <c r="AO65" t="s">
        <v>67</v>
      </c>
      <c r="AP65" t="s">
        <v>67</v>
      </c>
      <c r="AQ65" t="s">
        <v>67</v>
      </c>
      <c r="AR65">
        <v>0</v>
      </c>
      <c r="AS65" t="s">
        <v>67</v>
      </c>
      <c r="AT65" t="s">
        <v>67</v>
      </c>
      <c r="AU65">
        <v>17</v>
      </c>
      <c r="AV65">
        <v>0</v>
      </c>
      <c r="AW65" s="2">
        <v>13848.03226</v>
      </c>
      <c r="AX65" s="4" t="s">
        <v>67</v>
      </c>
      <c r="AY65">
        <v>2.2200000000000002</v>
      </c>
      <c r="AZ65" t="s">
        <v>67</v>
      </c>
      <c r="BA65" t="s">
        <v>67</v>
      </c>
      <c r="BB65" t="s">
        <v>67</v>
      </c>
      <c r="BC65" t="s">
        <v>67</v>
      </c>
      <c r="BD65" t="s">
        <v>67</v>
      </c>
      <c r="BE65">
        <v>0.88</v>
      </c>
      <c r="BF65" t="b">
        <v>0</v>
      </c>
      <c r="BG65" t="s">
        <v>67</v>
      </c>
      <c r="BH65" t="b">
        <v>0</v>
      </c>
      <c r="BI65" t="s">
        <v>67</v>
      </c>
      <c r="BJ65" t="b">
        <v>0</v>
      </c>
      <c r="BK65">
        <v>1</v>
      </c>
      <c r="BL65" t="b">
        <v>0</v>
      </c>
      <c r="BM65">
        <v>0</v>
      </c>
      <c r="BN65">
        <v>0</v>
      </c>
    </row>
    <row r="66" spans="1:66" x14ac:dyDescent="0.25">
      <c r="A66" t="s">
        <v>66</v>
      </c>
      <c r="B66">
        <v>2018</v>
      </c>
      <c r="C66">
        <v>1478.1008770000001</v>
      </c>
      <c r="D66">
        <v>3275.0061799999999</v>
      </c>
      <c r="E66">
        <v>170.4743412</v>
      </c>
      <c r="F66">
        <v>3445.480521</v>
      </c>
      <c r="G66">
        <v>333.5825519</v>
      </c>
      <c r="H66">
        <v>3608.5887320000002</v>
      </c>
      <c r="I66">
        <v>2.2200000000000002</v>
      </c>
      <c r="J66">
        <v>3275.0061799999999</v>
      </c>
      <c r="K66" t="s">
        <v>67</v>
      </c>
      <c r="L66" t="s">
        <v>67</v>
      </c>
      <c r="M66" t="s">
        <v>68</v>
      </c>
      <c r="N66">
        <v>0</v>
      </c>
      <c r="O66">
        <v>3.3149170999999998E-2</v>
      </c>
      <c r="P66">
        <v>0.55248618800000004</v>
      </c>
      <c r="Q66">
        <v>0.41436464099999998</v>
      </c>
      <c r="R66">
        <v>0</v>
      </c>
      <c r="S66">
        <v>1</v>
      </c>
      <c r="T66" t="s">
        <v>69</v>
      </c>
      <c r="U66">
        <v>0.1</v>
      </c>
      <c r="V66">
        <v>0.1</v>
      </c>
      <c r="W66">
        <v>0.3</v>
      </c>
      <c r="X66">
        <v>0.2</v>
      </c>
      <c r="Y66">
        <v>655.00123599999995</v>
      </c>
      <c r="Z66">
        <v>655.00123599999995</v>
      </c>
      <c r="AA66">
        <v>100.07476557</v>
      </c>
      <c r="AB66">
        <v>662.60212636650795</v>
      </c>
      <c r="AC66">
        <v>1965.003708</v>
      </c>
      <c r="AD66">
        <v>4585.0086520000004</v>
      </c>
      <c r="AE66">
        <v>1965.003708</v>
      </c>
      <c r="AF66">
        <v>4585.0086520000004</v>
      </c>
      <c r="AG66">
        <v>133.43302076000001</v>
      </c>
      <c r="AH66">
        <v>533.73208304000002</v>
      </c>
      <c r="AI66">
        <v>2283.3844792669802</v>
      </c>
      <c r="AJ66">
        <v>4933.7929847330197</v>
      </c>
      <c r="AK66" t="s">
        <v>67</v>
      </c>
      <c r="AL66" t="s">
        <v>67</v>
      </c>
      <c r="AM66" t="s">
        <v>67</v>
      </c>
      <c r="AN66" t="s">
        <v>67</v>
      </c>
      <c r="AO66" t="s">
        <v>67</v>
      </c>
      <c r="AP66" t="s">
        <v>67</v>
      </c>
      <c r="AQ66" t="s">
        <v>67</v>
      </c>
      <c r="AR66">
        <v>0</v>
      </c>
      <c r="AS66" t="s">
        <v>67</v>
      </c>
      <c r="AT66" t="s">
        <v>67</v>
      </c>
      <c r="AU66">
        <v>51</v>
      </c>
      <c r="AV66">
        <v>0</v>
      </c>
      <c r="AW66" s="2">
        <v>3275.0061799999999</v>
      </c>
      <c r="AX66" s="4" t="s">
        <v>67</v>
      </c>
      <c r="AY66">
        <v>2.2200000000000002</v>
      </c>
      <c r="AZ66" t="s">
        <v>67</v>
      </c>
      <c r="BA66" t="s">
        <v>67</v>
      </c>
      <c r="BB66" t="s">
        <v>67</v>
      </c>
      <c r="BC66" t="s">
        <v>67</v>
      </c>
      <c r="BD66" t="s">
        <v>67</v>
      </c>
      <c r="BE66">
        <v>0.21</v>
      </c>
      <c r="BF66" t="b">
        <v>0</v>
      </c>
      <c r="BG66" t="s">
        <v>67</v>
      </c>
      <c r="BH66" t="b">
        <v>0</v>
      </c>
      <c r="BI66" t="s">
        <v>67</v>
      </c>
      <c r="BJ66" t="b">
        <v>0</v>
      </c>
      <c r="BK66">
        <v>1</v>
      </c>
      <c r="BL66" t="b">
        <v>0</v>
      </c>
      <c r="BM66">
        <v>0</v>
      </c>
      <c r="BN66">
        <v>0</v>
      </c>
    </row>
    <row r="67" spans="1:66" x14ac:dyDescent="0.25">
      <c r="A67" t="s">
        <v>66</v>
      </c>
      <c r="B67">
        <v>2019</v>
      </c>
      <c r="C67">
        <v>1941.6075169999999</v>
      </c>
      <c r="D67">
        <v>4301.990965</v>
      </c>
      <c r="E67">
        <v>251.53099349999999</v>
      </c>
      <c r="F67">
        <v>4553.5219580000003</v>
      </c>
      <c r="G67">
        <v>855.46962900000005</v>
      </c>
      <c r="H67">
        <v>5157.4605940000001</v>
      </c>
      <c r="I67">
        <v>2.2200000000000002</v>
      </c>
      <c r="J67">
        <v>4301.990965</v>
      </c>
      <c r="K67" t="s">
        <v>67</v>
      </c>
      <c r="L67" t="s">
        <v>67</v>
      </c>
      <c r="M67" t="s">
        <v>68</v>
      </c>
      <c r="N67">
        <v>0</v>
      </c>
      <c r="O67">
        <v>3.3149170999999998E-2</v>
      </c>
      <c r="P67">
        <v>0.55248618800000004</v>
      </c>
      <c r="Q67">
        <v>0.41436464099999998</v>
      </c>
      <c r="R67">
        <v>0</v>
      </c>
      <c r="S67">
        <v>1</v>
      </c>
      <c r="T67" t="s">
        <v>69</v>
      </c>
      <c r="U67">
        <v>0.1</v>
      </c>
      <c r="V67">
        <v>0.1</v>
      </c>
      <c r="W67">
        <v>0.3</v>
      </c>
      <c r="X67">
        <v>0.2</v>
      </c>
      <c r="Y67">
        <v>860.39819299999999</v>
      </c>
      <c r="Z67">
        <v>860.39819299999999</v>
      </c>
      <c r="AA67">
        <v>256.6408887</v>
      </c>
      <c r="AB67">
        <v>897.85833864279005</v>
      </c>
      <c r="AC67">
        <v>2581.194579</v>
      </c>
      <c r="AD67">
        <v>6022.7873509999999</v>
      </c>
      <c r="AE67">
        <v>2581.194579</v>
      </c>
      <c r="AF67">
        <v>6022.7873509999999</v>
      </c>
      <c r="AG67">
        <v>342.18785159999999</v>
      </c>
      <c r="AH67">
        <v>1368.7514064</v>
      </c>
      <c r="AI67">
        <v>3361.7439167144198</v>
      </c>
      <c r="AJ67">
        <v>6953.17727128558</v>
      </c>
      <c r="AK67" t="s">
        <v>67</v>
      </c>
      <c r="AL67" t="s">
        <v>67</v>
      </c>
      <c r="AM67" t="s">
        <v>67</v>
      </c>
      <c r="AN67" t="s">
        <v>67</v>
      </c>
      <c r="AO67" t="s">
        <v>67</v>
      </c>
      <c r="AP67" t="s">
        <v>67</v>
      </c>
      <c r="AQ67" t="s">
        <v>67</v>
      </c>
      <c r="AR67">
        <v>0</v>
      </c>
      <c r="AS67" t="s">
        <v>67</v>
      </c>
      <c r="AT67" t="s">
        <v>67</v>
      </c>
      <c r="AU67">
        <v>29</v>
      </c>
      <c r="AV67">
        <v>0</v>
      </c>
      <c r="AW67" s="2">
        <v>4301.990965</v>
      </c>
      <c r="AX67" s="4" t="s">
        <v>67</v>
      </c>
      <c r="AY67">
        <v>2.2200000000000002</v>
      </c>
      <c r="AZ67" t="s">
        <v>67</v>
      </c>
      <c r="BA67" t="s">
        <v>67</v>
      </c>
      <c r="BB67" t="s">
        <v>67</v>
      </c>
      <c r="BC67" t="s">
        <v>67</v>
      </c>
      <c r="BD67" t="s">
        <v>67</v>
      </c>
      <c r="BE67">
        <v>0.27</v>
      </c>
      <c r="BF67" t="b">
        <v>0</v>
      </c>
      <c r="BG67" t="s">
        <v>67</v>
      </c>
      <c r="BH67" t="b">
        <v>0</v>
      </c>
      <c r="BI67" t="s">
        <v>67</v>
      </c>
      <c r="BJ67" t="b">
        <v>0</v>
      </c>
      <c r="BK67">
        <v>1</v>
      </c>
      <c r="BL67" t="b">
        <v>0</v>
      </c>
      <c r="BM67">
        <v>0</v>
      </c>
      <c r="BN67">
        <v>0</v>
      </c>
    </row>
    <row r="68" spans="1:66" x14ac:dyDescent="0.25">
      <c r="A68" t="s">
        <v>71</v>
      </c>
      <c r="B68">
        <v>1955</v>
      </c>
      <c r="C68" t="s">
        <v>67</v>
      </c>
      <c r="D68" t="s">
        <v>67</v>
      </c>
      <c r="E68" t="s">
        <v>67</v>
      </c>
      <c r="F68" t="s">
        <v>67</v>
      </c>
      <c r="G68" t="s">
        <v>67</v>
      </c>
      <c r="H68" t="s">
        <v>67</v>
      </c>
      <c r="I68" t="s">
        <v>67</v>
      </c>
      <c r="J68" t="s">
        <v>67</v>
      </c>
      <c r="K68">
        <v>68</v>
      </c>
      <c r="L68" t="s">
        <v>67</v>
      </c>
      <c r="M68" t="s">
        <v>72</v>
      </c>
      <c r="N68">
        <v>6.9376307999999998E-2</v>
      </c>
      <c r="O68">
        <v>0.44111162399999998</v>
      </c>
      <c r="P68">
        <v>0.48951206800000002</v>
      </c>
      <c r="Q68">
        <v>0</v>
      </c>
      <c r="R68">
        <v>0</v>
      </c>
      <c r="S68">
        <v>1</v>
      </c>
      <c r="T68" t="s">
        <v>67</v>
      </c>
      <c r="U68" t="s">
        <v>67</v>
      </c>
      <c r="V68">
        <v>0.1</v>
      </c>
      <c r="W68">
        <v>0.3</v>
      </c>
      <c r="X68" t="s">
        <v>67</v>
      </c>
      <c r="Y68" t="s">
        <v>67</v>
      </c>
      <c r="Z68" t="s">
        <v>67</v>
      </c>
      <c r="AA68" t="s">
        <v>67</v>
      </c>
      <c r="AB68" t="s">
        <v>67</v>
      </c>
      <c r="AC68" t="s">
        <v>67</v>
      </c>
      <c r="AD68" t="s">
        <v>67</v>
      </c>
      <c r="AE68" t="s">
        <v>67</v>
      </c>
      <c r="AF68" t="s">
        <v>67</v>
      </c>
      <c r="AG68" t="s">
        <v>67</v>
      </c>
      <c r="AH68" t="s">
        <v>67</v>
      </c>
      <c r="AI68" t="s">
        <v>67</v>
      </c>
      <c r="AJ68" t="s">
        <v>67</v>
      </c>
      <c r="AK68" t="s">
        <v>67</v>
      </c>
      <c r="AL68" t="s">
        <v>67</v>
      </c>
      <c r="AM68" t="s">
        <v>67</v>
      </c>
      <c r="AN68">
        <v>0</v>
      </c>
      <c r="AO68" t="s">
        <v>67</v>
      </c>
      <c r="AP68" t="s">
        <v>67</v>
      </c>
      <c r="AQ68" t="s">
        <v>67</v>
      </c>
      <c r="AR68">
        <v>0</v>
      </c>
      <c r="AS68" t="s">
        <v>67</v>
      </c>
      <c r="AT68" t="s">
        <v>67</v>
      </c>
      <c r="AU68" t="s">
        <v>67</v>
      </c>
      <c r="AV68" t="s">
        <v>67</v>
      </c>
      <c r="AW68" s="2" t="s">
        <v>67</v>
      </c>
      <c r="AX68" s="4" t="s">
        <v>67</v>
      </c>
      <c r="AY68" t="s">
        <v>67</v>
      </c>
      <c r="AZ68" t="s">
        <v>67</v>
      </c>
      <c r="BA68" t="s">
        <v>67</v>
      </c>
      <c r="BB68" t="s">
        <v>67</v>
      </c>
      <c r="BC68" t="s">
        <v>67</v>
      </c>
      <c r="BD68" t="s">
        <v>67</v>
      </c>
      <c r="BE68" t="s">
        <v>67</v>
      </c>
      <c r="BF68" t="b">
        <v>0</v>
      </c>
      <c r="BG68" t="s">
        <v>67</v>
      </c>
      <c r="BH68" t="b">
        <v>0</v>
      </c>
      <c r="BI68" t="s">
        <v>67</v>
      </c>
      <c r="BJ68" t="b">
        <v>0</v>
      </c>
      <c r="BK68" t="s">
        <v>67</v>
      </c>
      <c r="BL68" t="b">
        <v>0</v>
      </c>
      <c r="BM68">
        <v>0</v>
      </c>
      <c r="BN68">
        <v>0</v>
      </c>
    </row>
    <row r="69" spans="1:66" x14ac:dyDescent="0.25">
      <c r="A69" t="s">
        <v>71</v>
      </c>
      <c r="B69">
        <v>1956</v>
      </c>
      <c r="C69" t="s">
        <v>67</v>
      </c>
      <c r="D69" t="s">
        <v>67</v>
      </c>
      <c r="E69" t="s">
        <v>67</v>
      </c>
      <c r="F69" t="s">
        <v>67</v>
      </c>
      <c r="G69" t="s">
        <v>67</v>
      </c>
      <c r="H69" t="s">
        <v>67</v>
      </c>
      <c r="I69" t="s">
        <v>67</v>
      </c>
      <c r="J69" t="s">
        <v>67</v>
      </c>
      <c r="K69">
        <v>589</v>
      </c>
      <c r="L69" t="s">
        <v>67</v>
      </c>
      <c r="M69" t="s">
        <v>72</v>
      </c>
      <c r="N69">
        <v>6.9376307999999998E-2</v>
      </c>
      <c r="O69">
        <v>0.44111162399999998</v>
      </c>
      <c r="P69">
        <v>0.48951206800000002</v>
      </c>
      <c r="Q69">
        <v>0</v>
      </c>
      <c r="R69">
        <v>0</v>
      </c>
      <c r="S69">
        <v>1</v>
      </c>
      <c r="T69" t="s">
        <v>67</v>
      </c>
      <c r="U69" t="s">
        <v>67</v>
      </c>
      <c r="V69">
        <v>0.1</v>
      </c>
      <c r="W69">
        <v>0.3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 t="s">
        <v>67</v>
      </c>
      <c r="AD69" t="s">
        <v>67</v>
      </c>
      <c r="AE69" t="s">
        <v>67</v>
      </c>
      <c r="AF69" t="s">
        <v>67</v>
      </c>
      <c r="AG69" t="s">
        <v>67</v>
      </c>
      <c r="AH69" t="s">
        <v>67</v>
      </c>
      <c r="AI69" t="s">
        <v>67</v>
      </c>
      <c r="AJ69" t="s">
        <v>67</v>
      </c>
      <c r="AK69" t="s">
        <v>67</v>
      </c>
      <c r="AL69" t="s">
        <v>67</v>
      </c>
      <c r="AM69">
        <v>592.49333818716298</v>
      </c>
      <c r="AN69" t="s">
        <v>67</v>
      </c>
      <c r="AO69" t="s">
        <v>67</v>
      </c>
      <c r="AP69" t="s">
        <v>67</v>
      </c>
      <c r="AQ69" t="s">
        <v>67</v>
      </c>
      <c r="AR69">
        <v>592.49333818716298</v>
      </c>
      <c r="AS69" t="s">
        <v>67</v>
      </c>
      <c r="AT69" t="s">
        <v>67</v>
      </c>
      <c r="AU69" t="s">
        <v>67</v>
      </c>
      <c r="AV69" t="s">
        <v>67</v>
      </c>
      <c r="AW69" s="2" t="s">
        <v>67</v>
      </c>
      <c r="AX69" s="4" t="s">
        <v>67</v>
      </c>
      <c r="AY69" t="s">
        <v>67</v>
      </c>
      <c r="AZ69" t="s">
        <v>67</v>
      </c>
      <c r="BA69" t="s">
        <v>67</v>
      </c>
      <c r="BB69">
        <v>1</v>
      </c>
      <c r="BC69" t="s">
        <v>67</v>
      </c>
      <c r="BD69" t="s">
        <v>67</v>
      </c>
      <c r="BE69" t="s">
        <v>67</v>
      </c>
      <c r="BF69" t="b">
        <v>0</v>
      </c>
      <c r="BG69" t="s">
        <v>67</v>
      </c>
      <c r="BH69" t="b">
        <v>0</v>
      </c>
      <c r="BI69" t="s">
        <v>67</v>
      </c>
      <c r="BJ69" t="b">
        <v>0</v>
      </c>
      <c r="BK69" t="s">
        <v>67</v>
      </c>
      <c r="BL69" t="b">
        <v>0</v>
      </c>
      <c r="BM69">
        <v>0</v>
      </c>
      <c r="BN69">
        <v>0</v>
      </c>
    </row>
    <row r="70" spans="1:66" x14ac:dyDescent="0.25">
      <c r="A70" t="s">
        <v>71</v>
      </c>
      <c r="B70">
        <v>1957</v>
      </c>
      <c r="C70" t="s">
        <v>67</v>
      </c>
      <c r="D70" t="s">
        <v>67</v>
      </c>
      <c r="E70" t="s">
        <v>67</v>
      </c>
      <c r="F70" t="s">
        <v>67</v>
      </c>
      <c r="G70" t="s">
        <v>67</v>
      </c>
      <c r="H70" t="s">
        <v>67</v>
      </c>
      <c r="I70" t="s">
        <v>67</v>
      </c>
      <c r="J70" t="s">
        <v>67</v>
      </c>
      <c r="K70">
        <v>464</v>
      </c>
      <c r="L70" t="s">
        <v>67</v>
      </c>
      <c r="M70" t="s">
        <v>72</v>
      </c>
      <c r="N70">
        <v>6.9376307999999998E-2</v>
      </c>
      <c r="O70">
        <v>0.44111162399999998</v>
      </c>
      <c r="P70">
        <v>0.48951206800000002</v>
      </c>
      <c r="Q70">
        <v>0</v>
      </c>
      <c r="R70">
        <v>0</v>
      </c>
      <c r="S70">
        <v>1</v>
      </c>
      <c r="T70" t="s">
        <v>67</v>
      </c>
      <c r="U70" t="s">
        <v>67</v>
      </c>
      <c r="V70">
        <v>0.1</v>
      </c>
      <c r="W70">
        <v>0.3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67</v>
      </c>
      <c r="AE70" t="s">
        <v>67</v>
      </c>
      <c r="AF70" t="s">
        <v>67</v>
      </c>
      <c r="AG70" t="s">
        <v>67</v>
      </c>
      <c r="AH70" t="s">
        <v>67</v>
      </c>
      <c r="AI70" t="s">
        <v>67</v>
      </c>
      <c r="AJ70" t="s">
        <v>67</v>
      </c>
      <c r="AK70" t="s">
        <v>67</v>
      </c>
      <c r="AL70">
        <v>533.91063408251</v>
      </c>
      <c r="AM70" t="s">
        <v>67</v>
      </c>
      <c r="AN70" t="s">
        <v>67</v>
      </c>
      <c r="AO70">
        <v>0</v>
      </c>
      <c r="AP70" t="s">
        <v>67</v>
      </c>
      <c r="AQ70" t="s">
        <v>67</v>
      </c>
      <c r="AR70">
        <v>533.91063408251</v>
      </c>
      <c r="AS70" t="s">
        <v>67</v>
      </c>
      <c r="AT70" t="s">
        <v>67</v>
      </c>
      <c r="AU70" t="s">
        <v>67</v>
      </c>
      <c r="AV70" t="s">
        <v>67</v>
      </c>
      <c r="AW70" s="2" t="s">
        <v>67</v>
      </c>
      <c r="AX70" s="4" t="s">
        <v>67</v>
      </c>
      <c r="AY70" t="s">
        <v>67</v>
      </c>
      <c r="AZ70" t="s">
        <v>67</v>
      </c>
      <c r="BA70">
        <v>1</v>
      </c>
      <c r="BB70" t="s">
        <v>67</v>
      </c>
      <c r="BC70" t="s">
        <v>67</v>
      </c>
      <c r="BD70">
        <v>0</v>
      </c>
      <c r="BE70" t="s">
        <v>67</v>
      </c>
      <c r="BF70" t="b">
        <v>0</v>
      </c>
      <c r="BG70" t="s">
        <v>67</v>
      </c>
      <c r="BH70" t="b">
        <v>0</v>
      </c>
      <c r="BI70" t="s">
        <v>67</v>
      </c>
      <c r="BJ70" t="b">
        <v>0</v>
      </c>
      <c r="BK70" t="s">
        <v>67</v>
      </c>
      <c r="BL70" t="b">
        <v>0</v>
      </c>
      <c r="BM70">
        <v>0</v>
      </c>
      <c r="BN70">
        <v>0</v>
      </c>
    </row>
    <row r="71" spans="1:66" x14ac:dyDescent="0.25">
      <c r="A71" t="s">
        <v>71</v>
      </c>
      <c r="B71">
        <v>1958</v>
      </c>
      <c r="C71" t="s">
        <v>67</v>
      </c>
      <c r="D71" t="s">
        <v>67</v>
      </c>
      <c r="E71" t="s">
        <v>67</v>
      </c>
      <c r="F71" t="s">
        <v>67</v>
      </c>
      <c r="G71" t="s">
        <v>67</v>
      </c>
      <c r="H71" t="s">
        <v>67</v>
      </c>
      <c r="I71" t="s">
        <v>67</v>
      </c>
      <c r="J71" t="s">
        <v>67</v>
      </c>
      <c r="K71">
        <v>71</v>
      </c>
      <c r="L71" t="s">
        <v>67</v>
      </c>
      <c r="M71" t="s">
        <v>72</v>
      </c>
      <c r="N71">
        <v>6.9376307999999998E-2</v>
      </c>
      <c r="O71">
        <v>0.44111162399999998</v>
      </c>
      <c r="P71">
        <v>0.48951206800000002</v>
      </c>
      <c r="Q71">
        <v>0</v>
      </c>
      <c r="R71">
        <v>0</v>
      </c>
      <c r="S71">
        <v>1</v>
      </c>
      <c r="T71" t="s">
        <v>67</v>
      </c>
      <c r="U71" t="s">
        <v>67</v>
      </c>
      <c r="V71">
        <v>0.1</v>
      </c>
      <c r="W71">
        <v>0.3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 t="s">
        <v>67</v>
      </c>
      <c r="AD71" t="s">
        <v>67</v>
      </c>
      <c r="AE71" t="s">
        <v>67</v>
      </c>
      <c r="AF71" t="s">
        <v>67</v>
      </c>
      <c r="AG71" t="s">
        <v>67</v>
      </c>
      <c r="AH71" t="s">
        <v>67</v>
      </c>
      <c r="AI71" t="s">
        <v>67</v>
      </c>
      <c r="AJ71" t="s">
        <v>67</v>
      </c>
      <c r="AK71">
        <v>83.971372730326294</v>
      </c>
      <c r="AL71" t="s">
        <v>67</v>
      </c>
      <c r="AM71" t="s">
        <v>67</v>
      </c>
      <c r="AN71">
        <v>0</v>
      </c>
      <c r="AO71" t="s">
        <v>67</v>
      </c>
      <c r="AP71" t="s">
        <v>67</v>
      </c>
      <c r="AQ71" t="s">
        <v>67</v>
      </c>
      <c r="AR71">
        <v>83.971372730326294</v>
      </c>
      <c r="AS71" t="s">
        <v>67</v>
      </c>
      <c r="AT71" t="s">
        <v>67</v>
      </c>
      <c r="AU71" t="s">
        <v>67</v>
      </c>
      <c r="AV71" t="s">
        <v>67</v>
      </c>
      <c r="AW71" s="2" t="s">
        <v>67</v>
      </c>
      <c r="AX71" s="4" t="s">
        <v>67</v>
      </c>
      <c r="AY71" t="s">
        <v>67</v>
      </c>
      <c r="AZ71">
        <v>1</v>
      </c>
      <c r="BA71" t="s">
        <v>67</v>
      </c>
      <c r="BB71" t="s">
        <v>67</v>
      </c>
      <c r="BC71">
        <v>0</v>
      </c>
      <c r="BD71" t="s">
        <v>67</v>
      </c>
      <c r="BE71" t="s">
        <v>67</v>
      </c>
      <c r="BF71" t="b">
        <v>0</v>
      </c>
      <c r="BG71" t="s">
        <v>67</v>
      </c>
      <c r="BH71" t="b">
        <v>0</v>
      </c>
      <c r="BI71" t="s">
        <v>67</v>
      </c>
      <c r="BJ71" t="b">
        <v>0</v>
      </c>
      <c r="BK71" t="s">
        <v>67</v>
      </c>
      <c r="BL71" t="b">
        <v>0</v>
      </c>
      <c r="BM71">
        <v>0</v>
      </c>
      <c r="BN71">
        <v>0</v>
      </c>
    </row>
    <row r="72" spans="1:66" x14ac:dyDescent="0.25">
      <c r="A72" t="s">
        <v>71</v>
      </c>
      <c r="B72">
        <v>1959</v>
      </c>
      <c r="C72" t="s">
        <v>67</v>
      </c>
      <c r="D72" t="s">
        <v>67</v>
      </c>
      <c r="E72" t="s">
        <v>67</v>
      </c>
      <c r="F72" t="s">
        <v>67</v>
      </c>
      <c r="G72" t="s">
        <v>67</v>
      </c>
      <c r="H72" t="s">
        <v>67</v>
      </c>
      <c r="I72" t="s">
        <v>67</v>
      </c>
      <c r="J72" t="s">
        <v>67</v>
      </c>
      <c r="K72">
        <v>517</v>
      </c>
      <c r="L72" t="s">
        <v>67</v>
      </c>
      <c r="M72" t="s">
        <v>72</v>
      </c>
      <c r="N72">
        <v>6.9376307999999998E-2</v>
      </c>
      <c r="O72">
        <v>0.44111162399999998</v>
      </c>
      <c r="P72">
        <v>0.48951206800000002</v>
      </c>
      <c r="Q72">
        <v>0</v>
      </c>
      <c r="R72">
        <v>0</v>
      </c>
      <c r="S72">
        <v>1</v>
      </c>
      <c r="T72" t="s">
        <v>67</v>
      </c>
      <c r="U72" t="s">
        <v>67</v>
      </c>
      <c r="V72">
        <v>0.1</v>
      </c>
      <c r="W72">
        <v>0.3</v>
      </c>
      <c r="X72" t="s">
        <v>67</v>
      </c>
      <c r="Y72" t="s">
        <v>67</v>
      </c>
      <c r="Z72" t="s">
        <v>67</v>
      </c>
      <c r="AA72" t="s">
        <v>67</v>
      </c>
      <c r="AB72" t="s">
        <v>67</v>
      </c>
      <c r="AC72" t="s">
        <v>67</v>
      </c>
      <c r="AD72" t="s">
        <v>67</v>
      </c>
      <c r="AE72" t="s">
        <v>67</v>
      </c>
      <c r="AF72" t="s">
        <v>67</v>
      </c>
      <c r="AG72" t="s">
        <v>67</v>
      </c>
      <c r="AH72" t="s">
        <v>67</v>
      </c>
      <c r="AI72" t="s">
        <v>67</v>
      </c>
      <c r="AJ72" t="s">
        <v>67</v>
      </c>
      <c r="AK72" t="s">
        <v>67</v>
      </c>
      <c r="AL72" t="s">
        <v>67</v>
      </c>
      <c r="AM72">
        <v>524.06651096334599</v>
      </c>
      <c r="AN72" t="s">
        <v>67</v>
      </c>
      <c r="AO72">
        <v>0</v>
      </c>
      <c r="AP72" t="s">
        <v>67</v>
      </c>
      <c r="AQ72" t="s">
        <v>67</v>
      </c>
      <c r="AR72">
        <v>524.06651096334599</v>
      </c>
      <c r="AS72" t="s">
        <v>67</v>
      </c>
      <c r="AT72" t="s">
        <v>67</v>
      </c>
      <c r="AU72" t="s">
        <v>67</v>
      </c>
      <c r="AV72" t="s">
        <v>67</v>
      </c>
      <c r="AW72" s="2" t="s">
        <v>67</v>
      </c>
      <c r="AX72" s="4" t="s">
        <v>67</v>
      </c>
      <c r="AY72" t="s">
        <v>67</v>
      </c>
      <c r="AZ72" t="s">
        <v>67</v>
      </c>
      <c r="BA72" t="s">
        <v>67</v>
      </c>
      <c r="BB72">
        <v>1</v>
      </c>
      <c r="BC72" t="s">
        <v>67</v>
      </c>
      <c r="BD72">
        <v>0</v>
      </c>
      <c r="BE72" t="s">
        <v>67</v>
      </c>
      <c r="BF72" t="b">
        <v>0</v>
      </c>
      <c r="BG72" t="s">
        <v>67</v>
      </c>
      <c r="BH72" t="b">
        <v>0</v>
      </c>
      <c r="BI72" t="s">
        <v>67</v>
      </c>
      <c r="BJ72" t="b">
        <v>0</v>
      </c>
      <c r="BK72" t="s">
        <v>67</v>
      </c>
      <c r="BL72" t="b">
        <v>0</v>
      </c>
      <c r="BM72">
        <v>0</v>
      </c>
      <c r="BN72">
        <v>0</v>
      </c>
    </row>
    <row r="73" spans="1:66" x14ac:dyDescent="0.25">
      <c r="A73" t="s">
        <v>71</v>
      </c>
      <c r="B73">
        <v>1960</v>
      </c>
      <c r="C73" t="s">
        <v>67</v>
      </c>
      <c r="D73" t="s">
        <v>67</v>
      </c>
      <c r="E73" t="s">
        <v>67</v>
      </c>
      <c r="F73" t="s">
        <v>67</v>
      </c>
      <c r="G73" t="s">
        <v>67</v>
      </c>
      <c r="H73" t="s">
        <v>67</v>
      </c>
      <c r="I73" t="s">
        <v>67</v>
      </c>
      <c r="J73" t="s">
        <v>67</v>
      </c>
      <c r="K73">
        <v>494</v>
      </c>
      <c r="L73" t="s">
        <v>67</v>
      </c>
      <c r="M73" t="s">
        <v>72</v>
      </c>
      <c r="N73">
        <v>6.9376307999999998E-2</v>
      </c>
      <c r="O73">
        <v>0.44111162399999998</v>
      </c>
      <c r="P73">
        <v>0.48951206800000002</v>
      </c>
      <c r="Q73">
        <v>0</v>
      </c>
      <c r="R73">
        <v>0</v>
      </c>
      <c r="S73">
        <v>1</v>
      </c>
      <c r="T73" t="s">
        <v>67</v>
      </c>
      <c r="U73" t="s">
        <v>67</v>
      </c>
      <c r="V73">
        <v>0.1</v>
      </c>
      <c r="W73">
        <v>0.3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 t="s">
        <v>67</v>
      </c>
      <c r="AD73" t="s">
        <v>67</v>
      </c>
      <c r="AE73" t="s">
        <v>67</v>
      </c>
      <c r="AF73" t="s">
        <v>67</v>
      </c>
      <c r="AG73" t="s">
        <v>67</v>
      </c>
      <c r="AH73" t="s">
        <v>67</v>
      </c>
      <c r="AI73" t="s">
        <v>67</v>
      </c>
      <c r="AJ73" t="s">
        <v>67</v>
      </c>
      <c r="AK73" t="s">
        <v>67</v>
      </c>
      <c r="AL73">
        <v>472.24950077237997</v>
      </c>
      <c r="AM73" t="s">
        <v>67</v>
      </c>
      <c r="AN73">
        <v>0</v>
      </c>
      <c r="AO73" t="s">
        <v>67</v>
      </c>
      <c r="AP73" t="s">
        <v>67</v>
      </c>
      <c r="AQ73" t="s">
        <v>67</v>
      </c>
      <c r="AR73">
        <v>472.24950077237997</v>
      </c>
      <c r="AS73" t="s">
        <v>67</v>
      </c>
      <c r="AT73" t="s">
        <v>67</v>
      </c>
      <c r="AU73" t="s">
        <v>67</v>
      </c>
      <c r="AV73" t="s">
        <v>67</v>
      </c>
      <c r="AW73" s="2" t="s">
        <v>67</v>
      </c>
      <c r="AX73" s="4" t="s">
        <v>67</v>
      </c>
      <c r="AY73" t="s">
        <v>67</v>
      </c>
      <c r="AZ73" t="s">
        <v>67</v>
      </c>
      <c r="BA73">
        <v>1</v>
      </c>
      <c r="BB73" t="s">
        <v>67</v>
      </c>
      <c r="BC73">
        <v>0</v>
      </c>
      <c r="BD73" t="s">
        <v>67</v>
      </c>
      <c r="BE73" t="s">
        <v>67</v>
      </c>
      <c r="BF73" t="b">
        <v>0</v>
      </c>
      <c r="BG73" t="s">
        <v>67</v>
      </c>
      <c r="BH73" t="b">
        <v>0</v>
      </c>
      <c r="BI73" t="s">
        <v>67</v>
      </c>
      <c r="BJ73" t="b">
        <v>0</v>
      </c>
      <c r="BK73" t="s">
        <v>67</v>
      </c>
      <c r="BL73" t="b">
        <v>0</v>
      </c>
      <c r="BM73">
        <v>0</v>
      </c>
      <c r="BN73">
        <v>0</v>
      </c>
    </row>
    <row r="74" spans="1:66" x14ac:dyDescent="0.25">
      <c r="A74" t="s">
        <v>71</v>
      </c>
      <c r="B74">
        <v>1961</v>
      </c>
      <c r="C74">
        <v>300</v>
      </c>
      <c r="D74">
        <v>600</v>
      </c>
      <c r="E74">
        <v>588.4136929</v>
      </c>
      <c r="F74">
        <v>1188.413693</v>
      </c>
      <c r="G74">
        <v>610.37534459999995</v>
      </c>
      <c r="H74">
        <v>1210.3753449999999</v>
      </c>
      <c r="I74">
        <v>2</v>
      </c>
      <c r="J74">
        <v>600</v>
      </c>
      <c r="K74">
        <v>762</v>
      </c>
      <c r="L74">
        <v>600</v>
      </c>
      <c r="M74" t="s">
        <v>72</v>
      </c>
      <c r="N74">
        <v>6.9376307999999998E-2</v>
      </c>
      <c r="O74">
        <v>0.44111162399999998</v>
      </c>
      <c r="P74">
        <v>0.48951206800000002</v>
      </c>
      <c r="Q74">
        <v>0</v>
      </c>
      <c r="R74">
        <v>0</v>
      </c>
      <c r="S74">
        <v>1</v>
      </c>
      <c r="T74" t="s">
        <v>69</v>
      </c>
      <c r="U74">
        <v>0.1</v>
      </c>
      <c r="V74">
        <v>0.1</v>
      </c>
      <c r="W74">
        <v>0.3</v>
      </c>
      <c r="X74">
        <v>0.2</v>
      </c>
      <c r="Y74">
        <v>120</v>
      </c>
      <c r="Z74">
        <v>120</v>
      </c>
      <c r="AA74">
        <v>183.11260338</v>
      </c>
      <c r="AB74">
        <v>218.92972734784399</v>
      </c>
      <c r="AC74">
        <v>360</v>
      </c>
      <c r="AD74">
        <v>840</v>
      </c>
      <c r="AE74">
        <v>360</v>
      </c>
      <c r="AF74">
        <v>840</v>
      </c>
      <c r="AG74">
        <v>244.15013784000001</v>
      </c>
      <c r="AH74">
        <v>976.60055136000005</v>
      </c>
      <c r="AI74">
        <v>772.51589030431296</v>
      </c>
      <c r="AJ74">
        <v>1648.2347996956901</v>
      </c>
      <c r="AK74">
        <v>74.273551264273394</v>
      </c>
      <c r="AL74" t="s">
        <v>67</v>
      </c>
      <c r="AM74">
        <v>789.59069214248098</v>
      </c>
      <c r="AN74" t="s">
        <v>67</v>
      </c>
      <c r="AO74">
        <v>0</v>
      </c>
      <c r="AP74" t="s">
        <v>67</v>
      </c>
      <c r="AQ74" t="s">
        <v>67</v>
      </c>
      <c r="AR74">
        <v>863.86424340675501</v>
      </c>
      <c r="AS74" t="s">
        <v>67</v>
      </c>
      <c r="AT74" t="s">
        <v>67</v>
      </c>
      <c r="AU74">
        <v>96</v>
      </c>
      <c r="AV74">
        <v>1</v>
      </c>
      <c r="AW74" s="2">
        <v>600</v>
      </c>
      <c r="AX74" s="4" t="s">
        <v>67</v>
      </c>
      <c r="AY74">
        <v>2</v>
      </c>
      <c r="AZ74">
        <v>8.5999999999999993E-2</v>
      </c>
      <c r="BA74" t="s">
        <v>67</v>
      </c>
      <c r="BB74">
        <v>0.91400000000000003</v>
      </c>
      <c r="BC74" t="s">
        <v>67</v>
      </c>
      <c r="BD74">
        <v>0</v>
      </c>
      <c r="BE74">
        <v>1</v>
      </c>
      <c r="BF74" t="b">
        <v>0</v>
      </c>
      <c r="BG74" t="s">
        <v>67</v>
      </c>
      <c r="BH74" t="b">
        <v>0</v>
      </c>
      <c r="BI74" t="s">
        <v>67</v>
      </c>
      <c r="BJ74" t="b">
        <v>0</v>
      </c>
      <c r="BK74">
        <v>1</v>
      </c>
      <c r="BL74" t="b">
        <v>0</v>
      </c>
      <c r="BM74">
        <v>0</v>
      </c>
      <c r="BN74">
        <v>0</v>
      </c>
    </row>
    <row r="75" spans="1:66" x14ac:dyDescent="0.25">
      <c r="A75" t="s">
        <v>71</v>
      </c>
      <c r="B75">
        <v>1962</v>
      </c>
      <c r="C75" t="s">
        <v>67</v>
      </c>
      <c r="D75" t="s">
        <v>67</v>
      </c>
      <c r="E75" t="s">
        <v>67</v>
      </c>
      <c r="F75" t="s">
        <v>67</v>
      </c>
      <c r="G75" t="s">
        <v>67</v>
      </c>
      <c r="H75" t="s">
        <v>67</v>
      </c>
      <c r="I75" t="s">
        <v>67</v>
      </c>
      <c r="J75" t="s">
        <v>67</v>
      </c>
      <c r="K75">
        <v>676</v>
      </c>
      <c r="L75" t="s">
        <v>67</v>
      </c>
      <c r="M75" t="s">
        <v>72</v>
      </c>
      <c r="N75">
        <v>6.9376307999999998E-2</v>
      </c>
      <c r="O75">
        <v>0.44111162399999998</v>
      </c>
      <c r="P75">
        <v>0.48951206800000002</v>
      </c>
      <c r="Q75">
        <v>0</v>
      </c>
      <c r="R75">
        <v>0</v>
      </c>
      <c r="S75">
        <v>1</v>
      </c>
      <c r="T75" t="s">
        <v>67</v>
      </c>
      <c r="U75" t="s">
        <v>67</v>
      </c>
      <c r="V75">
        <v>0.1</v>
      </c>
      <c r="W75">
        <v>0.3</v>
      </c>
      <c r="X75" t="s">
        <v>67</v>
      </c>
      <c r="Y75" t="s">
        <v>67</v>
      </c>
      <c r="Z75" t="s">
        <v>67</v>
      </c>
      <c r="AA75" t="s">
        <v>67</v>
      </c>
      <c r="AB75" t="s">
        <v>67</v>
      </c>
      <c r="AC75" t="s">
        <v>67</v>
      </c>
      <c r="AD75" t="s">
        <v>67</v>
      </c>
      <c r="AE75" t="s">
        <v>67</v>
      </c>
      <c r="AF75" t="s">
        <v>67</v>
      </c>
      <c r="AG75" t="s">
        <v>67</v>
      </c>
      <c r="AH75" t="s">
        <v>67</v>
      </c>
      <c r="AI75" t="s">
        <v>67</v>
      </c>
      <c r="AJ75" t="s">
        <v>67</v>
      </c>
      <c r="AK75" t="s">
        <v>67</v>
      </c>
      <c r="AL75">
        <v>711.520012017873</v>
      </c>
      <c r="AM75" t="s">
        <v>67</v>
      </c>
      <c r="AN75">
        <v>0</v>
      </c>
      <c r="AO75" t="s">
        <v>67</v>
      </c>
      <c r="AP75" t="s">
        <v>67</v>
      </c>
      <c r="AQ75" t="s">
        <v>67</v>
      </c>
      <c r="AR75">
        <v>711.520012017873</v>
      </c>
      <c r="AS75" t="s">
        <v>67</v>
      </c>
      <c r="AT75" t="s">
        <v>67</v>
      </c>
      <c r="AU75" t="s">
        <v>67</v>
      </c>
      <c r="AV75" t="s">
        <v>67</v>
      </c>
      <c r="AW75" s="2" t="s">
        <v>67</v>
      </c>
      <c r="AX75" s="4" t="s">
        <v>67</v>
      </c>
      <c r="AY75" t="s">
        <v>67</v>
      </c>
      <c r="AZ75" t="s">
        <v>67</v>
      </c>
      <c r="BA75">
        <v>1</v>
      </c>
      <c r="BB75" t="s">
        <v>67</v>
      </c>
      <c r="BC75">
        <v>0</v>
      </c>
      <c r="BD75" t="s">
        <v>67</v>
      </c>
      <c r="BE75" t="s">
        <v>67</v>
      </c>
      <c r="BF75" t="b">
        <v>0</v>
      </c>
      <c r="BG75" t="s">
        <v>67</v>
      </c>
      <c r="BH75" t="b">
        <v>0</v>
      </c>
      <c r="BI75" t="s">
        <v>67</v>
      </c>
      <c r="BJ75" t="b">
        <v>0</v>
      </c>
      <c r="BK75" t="s">
        <v>67</v>
      </c>
      <c r="BL75" t="b">
        <v>0</v>
      </c>
      <c r="BM75">
        <v>0</v>
      </c>
      <c r="BN75">
        <v>0</v>
      </c>
    </row>
    <row r="76" spans="1:66" x14ac:dyDescent="0.25">
      <c r="A76" t="s">
        <v>71</v>
      </c>
      <c r="B76">
        <v>1963</v>
      </c>
      <c r="C76" t="s">
        <v>67</v>
      </c>
      <c r="D76" t="s">
        <v>67</v>
      </c>
      <c r="E76" t="s">
        <v>67</v>
      </c>
      <c r="F76" t="s">
        <v>67</v>
      </c>
      <c r="G76" t="s">
        <v>67</v>
      </c>
      <c r="H76" t="s">
        <v>67</v>
      </c>
      <c r="I76" t="s">
        <v>67</v>
      </c>
      <c r="J76" t="s">
        <v>67</v>
      </c>
      <c r="K76">
        <v>738</v>
      </c>
      <c r="L76" t="s">
        <v>67</v>
      </c>
      <c r="M76" t="s">
        <v>72</v>
      </c>
      <c r="N76">
        <v>6.9376307999999998E-2</v>
      </c>
      <c r="O76">
        <v>0.44111162399999998</v>
      </c>
      <c r="P76">
        <v>0.48951206800000002</v>
      </c>
      <c r="Q76">
        <v>0</v>
      </c>
      <c r="R76">
        <v>0</v>
      </c>
      <c r="S76">
        <v>1</v>
      </c>
      <c r="T76" t="s">
        <v>67</v>
      </c>
      <c r="U76" t="s">
        <v>67</v>
      </c>
      <c r="V76">
        <v>0.1</v>
      </c>
      <c r="W76">
        <v>0.3</v>
      </c>
      <c r="X76" t="s">
        <v>67</v>
      </c>
      <c r="Y76" t="s">
        <v>67</v>
      </c>
      <c r="Z76" t="s">
        <v>67</v>
      </c>
      <c r="AA76" t="s">
        <v>67</v>
      </c>
      <c r="AB76" t="s">
        <v>67</v>
      </c>
      <c r="AC76" t="s">
        <v>67</v>
      </c>
      <c r="AD76" t="s">
        <v>67</v>
      </c>
      <c r="AE76" t="s">
        <v>67</v>
      </c>
      <c r="AF76" t="s">
        <v>67</v>
      </c>
      <c r="AG76" t="s">
        <v>67</v>
      </c>
      <c r="AH76" t="s">
        <v>67</v>
      </c>
      <c r="AI76" t="s">
        <v>67</v>
      </c>
      <c r="AJ76" t="s">
        <v>67</v>
      </c>
      <c r="AK76">
        <v>111.905079839645</v>
      </c>
      <c r="AL76" t="s">
        <v>67</v>
      </c>
      <c r="AM76">
        <v>753.418508228272</v>
      </c>
      <c r="AN76" t="s">
        <v>67</v>
      </c>
      <c r="AO76">
        <v>0</v>
      </c>
      <c r="AP76" t="s">
        <v>67</v>
      </c>
      <c r="AQ76" t="s">
        <v>67</v>
      </c>
      <c r="AR76">
        <v>865.32358806791797</v>
      </c>
      <c r="AS76" t="s">
        <v>67</v>
      </c>
      <c r="AT76" t="s">
        <v>67</v>
      </c>
      <c r="AU76" t="s">
        <v>67</v>
      </c>
      <c r="AV76" t="s">
        <v>67</v>
      </c>
      <c r="AW76" s="2" t="s">
        <v>67</v>
      </c>
      <c r="AX76" s="4" t="s">
        <v>67</v>
      </c>
      <c r="AY76" t="s">
        <v>67</v>
      </c>
      <c r="AZ76">
        <v>0.1293</v>
      </c>
      <c r="BA76" t="s">
        <v>67</v>
      </c>
      <c r="BB76">
        <v>0.87070000000000003</v>
      </c>
      <c r="BC76" t="s">
        <v>67</v>
      </c>
      <c r="BD76">
        <v>0</v>
      </c>
      <c r="BE76" t="s">
        <v>67</v>
      </c>
      <c r="BF76" t="b">
        <v>0</v>
      </c>
      <c r="BG76" t="s">
        <v>67</v>
      </c>
      <c r="BH76" t="b">
        <v>0</v>
      </c>
      <c r="BI76" t="s">
        <v>67</v>
      </c>
      <c r="BJ76" t="b">
        <v>0</v>
      </c>
      <c r="BK76" t="s">
        <v>67</v>
      </c>
      <c r="BL76" t="b">
        <v>0</v>
      </c>
      <c r="BM76">
        <v>0</v>
      </c>
      <c r="BN76">
        <v>0</v>
      </c>
    </row>
    <row r="77" spans="1:66" x14ac:dyDescent="0.25">
      <c r="A77" t="s">
        <v>71</v>
      </c>
      <c r="B77">
        <v>1964</v>
      </c>
      <c r="C77">
        <v>250</v>
      </c>
      <c r="D77">
        <v>500</v>
      </c>
      <c r="E77">
        <v>490.93000219999999</v>
      </c>
      <c r="F77">
        <v>990.93000219999999</v>
      </c>
      <c r="G77">
        <v>570.58956269999999</v>
      </c>
      <c r="H77">
        <v>1070.589563</v>
      </c>
      <c r="I77">
        <v>2</v>
      </c>
      <c r="J77">
        <v>500</v>
      </c>
      <c r="K77">
        <v>582</v>
      </c>
      <c r="L77">
        <v>500</v>
      </c>
      <c r="M77" t="s">
        <v>72</v>
      </c>
      <c r="N77">
        <v>6.9376307999999998E-2</v>
      </c>
      <c r="O77">
        <v>0.44111162399999998</v>
      </c>
      <c r="P77">
        <v>0.48951206800000002</v>
      </c>
      <c r="Q77">
        <v>0</v>
      </c>
      <c r="R77">
        <v>0</v>
      </c>
      <c r="S77">
        <v>1</v>
      </c>
      <c r="T77" t="s">
        <v>69</v>
      </c>
      <c r="U77">
        <v>0.1</v>
      </c>
      <c r="V77">
        <v>0.1</v>
      </c>
      <c r="W77">
        <v>0.3</v>
      </c>
      <c r="X77">
        <v>0.2</v>
      </c>
      <c r="Y77">
        <v>100</v>
      </c>
      <c r="Z77">
        <v>100</v>
      </c>
      <c r="AA77">
        <v>171.17686881</v>
      </c>
      <c r="AB77">
        <v>198.24611071997299</v>
      </c>
      <c r="AC77">
        <v>300</v>
      </c>
      <c r="AD77">
        <v>700</v>
      </c>
      <c r="AE77">
        <v>300</v>
      </c>
      <c r="AF77">
        <v>700</v>
      </c>
      <c r="AG77">
        <v>228.23582508000001</v>
      </c>
      <c r="AH77">
        <v>912.94330032000005</v>
      </c>
      <c r="AI77">
        <v>674.097341560053</v>
      </c>
      <c r="AJ77">
        <v>1467.0817844399501</v>
      </c>
      <c r="AK77" t="s">
        <v>67</v>
      </c>
      <c r="AL77">
        <v>678.92434822716302</v>
      </c>
      <c r="AM77" t="s">
        <v>67</v>
      </c>
      <c r="AN77">
        <v>0</v>
      </c>
      <c r="AO77" t="s">
        <v>67</v>
      </c>
      <c r="AP77" t="s">
        <v>67</v>
      </c>
      <c r="AQ77" t="s">
        <v>67</v>
      </c>
      <c r="AR77">
        <v>678.92434822716302</v>
      </c>
      <c r="AS77" t="s">
        <v>67</v>
      </c>
      <c r="AT77" t="s">
        <v>67</v>
      </c>
      <c r="AU77">
        <v>86</v>
      </c>
      <c r="AV77">
        <v>1</v>
      </c>
      <c r="AW77" s="2">
        <v>500</v>
      </c>
      <c r="AX77" s="4" t="s">
        <v>67</v>
      </c>
      <c r="AY77">
        <v>2</v>
      </c>
      <c r="AZ77" t="s">
        <v>67</v>
      </c>
      <c r="BA77">
        <v>1</v>
      </c>
      <c r="BB77" t="s">
        <v>67</v>
      </c>
      <c r="BC77">
        <v>0</v>
      </c>
      <c r="BD77" t="s">
        <v>67</v>
      </c>
      <c r="BE77">
        <v>0.83</v>
      </c>
      <c r="BF77" t="b">
        <v>0</v>
      </c>
      <c r="BG77" t="s">
        <v>67</v>
      </c>
      <c r="BH77" t="b">
        <v>0</v>
      </c>
      <c r="BI77" t="s">
        <v>67</v>
      </c>
      <c r="BJ77" t="b">
        <v>0</v>
      </c>
      <c r="BK77">
        <v>1</v>
      </c>
      <c r="BL77" t="b">
        <v>0</v>
      </c>
      <c r="BM77">
        <v>0</v>
      </c>
      <c r="BN77">
        <v>0</v>
      </c>
    </row>
    <row r="78" spans="1:66" x14ac:dyDescent="0.25">
      <c r="A78" t="s">
        <v>71</v>
      </c>
      <c r="B78">
        <v>1965</v>
      </c>
      <c r="C78" t="s">
        <v>67</v>
      </c>
      <c r="D78" t="s">
        <v>67</v>
      </c>
      <c r="E78" t="s">
        <v>67</v>
      </c>
      <c r="F78" t="s">
        <v>67</v>
      </c>
      <c r="G78" t="s">
        <v>67</v>
      </c>
      <c r="H78" t="s">
        <v>67</v>
      </c>
      <c r="I78" t="s">
        <v>67</v>
      </c>
      <c r="J78" t="s">
        <v>67</v>
      </c>
      <c r="K78">
        <v>112</v>
      </c>
      <c r="L78" t="s">
        <v>67</v>
      </c>
      <c r="M78" t="s">
        <v>72</v>
      </c>
      <c r="N78">
        <v>6.9376307999999998E-2</v>
      </c>
      <c r="O78">
        <v>0.44111162399999998</v>
      </c>
      <c r="P78">
        <v>0.48951206800000002</v>
      </c>
      <c r="Q78">
        <v>0</v>
      </c>
      <c r="R78">
        <v>0</v>
      </c>
      <c r="S78">
        <v>1</v>
      </c>
      <c r="T78" t="s">
        <v>67</v>
      </c>
      <c r="U78" t="s">
        <v>67</v>
      </c>
      <c r="V78">
        <v>0.1</v>
      </c>
      <c r="W78">
        <v>0.3</v>
      </c>
      <c r="X78" t="s">
        <v>67</v>
      </c>
      <c r="Y78" t="s">
        <v>67</v>
      </c>
      <c r="Z78" t="s">
        <v>67</v>
      </c>
      <c r="AA78" t="s">
        <v>67</v>
      </c>
      <c r="AB78" t="s">
        <v>67</v>
      </c>
      <c r="AC78" t="s">
        <v>67</v>
      </c>
      <c r="AD78" t="s">
        <v>67</v>
      </c>
      <c r="AE78" t="s">
        <v>67</v>
      </c>
      <c r="AF78" t="s">
        <v>67</v>
      </c>
      <c r="AG78" t="s">
        <v>67</v>
      </c>
      <c r="AH78" t="s">
        <v>67</v>
      </c>
      <c r="AI78" t="s">
        <v>67</v>
      </c>
      <c r="AJ78" t="s">
        <v>67</v>
      </c>
      <c r="AK78">
        <v>106.77856154456499</v>
      </c>
      <c r="AL78" t="s">
        <v>67</v>
      </c>
      <c r="AM78">
        <v>98.917974280389799</v>
      </c>
      <c r="AN78" t="s">
        <v>67</v>
      </c>
      <c r="AO78">
        <v>0</v>
      </c>
      <c r="AP78" t="s">
        <v>67</v>
      </c>
      <c r="AQ78" t="s">
        <v>67</v>
      </c>
      <c r="AR78">
        <v>205.69653582495499</v>
      </c>
      <c r="AS78" t="s">
        <v>67</v>
      </c>
      <c r="AT78" t="s">
        <v>67</v>
      </c>
      <c r="AU78" t="s">
        <v>67</v>
      </c>
      <c r="AV78" t="s">
        <v>67</v>
      </c>
      <c r="AW78" s="2" t="s">
        <v>67</v>
      </c>
      <c r="AX78" s="4" t="s">
        <v>67</v>
      </c>
      <c r="AY78" t="s">
        <v>67</v>
      </c>
      <c r="AZ78">
        <v>0.51910000000000001</v>
      </c>
      <c r="BA78" t="s">
        <v>67</v>
      </c>
      <c r="BB78">
        <v>0.48089999999999999</v>
      </c>
      <c r="BC78" t="s">
        <v>67</v>
      </c>
      <c r="BD78">
        <v>0</v>
      </c>
      <c r="BE78" t="s">
        <v>67</v>
      </c>
      <c r="BF78" t="b">
        <v>0</v>
      </c>
      <c r="BG78" t="s">
        <v>67</v>
      </c>
      <c r="BH78" t="b">
        <v>0</v>
      </c>
      <c r="BI78" t="s">
        <v>67</v>
      </c>
      <c r="BJ78" t="b">
        <v>0</v>
      </c>
      <c r="BK78" t="s">
        <v>67</v>
      </c>
      <c r="BL78" t="b">
        <v>0</v>
      </c>
      <c r="BM78">
        <v>0</v>
      </c>
      <c r="BN78">
        <v>0</v>
      </c>
    </row>
    <row r="79" spans="1:66" x14ac:dyDescent="0.25">
      <c r="A79" t="s">
        <v>71</v>
      </c>
      <c r="B79">
        <v>1966</v>
      </c>
      <c r="C79">
        <v>300</v>
      </c>
      <c r="D79">
        <v>600</v>
      </c>
      <c r="E79">
        <v>956.4205455</v>
      </c>
      <c r="F79">
        <v>1556.4205460000001</v>
      </c>
      <c r="G79">
        <v>1013.0157840000001</v>
      </c>
      <c r="H79">
        <v>1613.0157839999999</v>
      </c>
      <c r="I79">
        <v>2</v>
      </c>
      <c r="J79">
        <v>600</v>
      </c>
      <c r="K79">
        <v>90</v>
      </c>
      <c r="L79">
        <v>600</v>
      </c>
      <c r="M79" t="s">
        <v>72</v>
      </c>
      <c r="N79">
        <v>6.9376307999999998E-2</v>
      </c>
      <c r="O79">
        <v>0.44111162399999998</v>
      </c>
      <c r="P79">
        <v>0.48951206800000002</v>
      </c>
      <c r="Q79">
        <v>0</v>
      </c>
      <c r="R79">
        <v>0</v>
      </c>
      <c r="S79">
        <v>1</v>
      </c>
      <c r="T79" t="s">
        <v>69</v>
      </c>
      <c r="U79">
        <v>0.1</v>
      </c>
      <c r="V79">
        <v>0.1</v>
      </c>
      <c r="W79">
        <v>0.3</v>
      </c>
      <c r="X79">
        <v>0.2</v>
      </c>
      <c r="Y79">
        <v>120</v>
      </c>
      <c r="Z79">
        <v>120</v>
      </c>
      <c r="AA79">
        <v>303.9047352</v>
      </c>
      <c r="AB79">
        <v>326.73856227415502</v>
      </c>
      <c r="AC79">
        <v>360</v>
      </c>
      <c r="AD79">
        <v>840</v>
      </c>
      <c r="AE79">
        <v>360</v>
      </c>
      <c r="AF79">
        <v>840</v>
      </c>
      <c r="AG79">
        <v>405.20631359999999</v>
      </c>
      <c r="AH79">
        <v>1620.8252543999999</v>
      </c>
      <c r="AI79">
        <v>959.538659451689</v>
      </c>
      <c r="AJ79">
        <v>2266.49290854831</v>
      </c>
      <c r="AK79" t="s">
        <v>67</v>
      </c>
      <c r="AL79">
        <v>89.137472046170203</v>
      </c>
      <c r="AM79" t="s">
        <v>67</v>
      </c>
      <c r="AN79">
        <v>0</v>
      </c>
      <c r="AO79">
        <v>0</v>
      </c>
      <c r="AP79" t="s">
        <v>67</v>
      </c>
      <c r="AQ79" t="s">
        <v>67</v>
      </c>
      <c r="AR79">
        <v>89.137472046170203</v>
      </c>
      <c r="AS79" t="s">
        <v>67</v>
      </c>
      <c r="AT79" t="s">
        <v>67</v>
      </c>
      <c r="AU79">
        <v>94</v>
      </c>
      <c r="AV79">
        <v>1</v>
      </c>
      <c r="AW79" s="2">
        <v>600</v>
      </c>
      <c r="AX79" s="4" t="s">
        <v>67</v>
      </c>
      <c r="AY79">
        <v>2</v>
      </c>
      <c r="AZ79" t="s">
        <v>67</v>
      </c>
      <c r="BA79">
        <v>1</v>
      </c>
      <c r="BB79" t="s">
        <v>67</v>
      </c>
      <c r="BC79">
        <v>0</v>
      </c>
      <c r="BD79">
        <v>0</v>
      </c>
      <c r="BE79">
        <v>1</v>
      </c>
      <c r="BF79" t="b">
        <v>0</v>
      </c>
      <c r="BG79" t="s">
        <v>67</v>
      </c>
      <c r="BH79" t="b">
        <v>0</v>
      </c>
      <c r="BI79" t="s">
        <v>67</v>
      </c>
      <c r="BJ79" t="b">
        <v>0</v>
      </c>
      <c r="BK79">
        <v>1</v>
      </c>
      <c r="BL79" t="b">
        <v>0</v>
      </c>
      <c r="BM79">
        <v>0</v>
      </c>
      <c r="BN79">
        <v>0</v>
      </c>
    </row>
    <row r="80" spans="1:66" x14ac:dyDescent="0.25">
      <c r="A80" t="s">
        <v>71</v>
      </c>
      <c r="B80">
        <v>1967</v>
      </c>
      <c r="C80" t="s">
        <v>67</v>
      </c>
      <c r="D80" t="s">
        <v>67</v>
      </c>
      <c r="E80" t="s">
        <v>67</v>
      </c>
      <c r="F80" t="s">
        <v>67</v>
      </c>
      <c r="G80" t="s">
        <v>67</v>
      </c>
      <c r="H80" t="s">
        <v>67</v>
      </c>
      <c r="I80" t="s">
        <v>67</v>
      </c>
      <c r="J80" t="s">
        <v>67</v>
      </c>
      <c r="K80">
        <v>197</v>
      </c>
      <c r="L80" t="s">
        <v>67</v>
      </c>
      <c r="M80" t="s">
        <v>72</v>
      </c>
      <c r="N80">
        <v>6.9376307999999998E-2</v>
      </c>
      <c r="O80">
        <v>0.44111162399999998</v>
      </c>
      <c r="P80">
        <v>0.48951206800000002</v>
      </c>
      <c r="Q80">
        <v>0</v>
      </c>
      <c r="R80">
        <v>0</v>
      </c>
      <c r="S80">
        <v>1</v>
      </c>
      <c r="T80" t="s">
        <v>67</v>
      </c>
      <c r="U80" t="s">
        <v>67</v>
      </c>
      <c r="V80">
        <v>0.1</v>
      </c>
      <c r="W80">
        <v>0.3</v>
      </c>
      <c r="X80" t="s">
        <v>67</v>
      </c>
      <c r="Y80" t="s">
        <v>67</v>
      </c>
      <c r="Z80" t="s">
        <v>67</v>
      </c>
      <c r="AA80" t="s">
        <v>67</v>
      </c>
      <c r="AB80" t="s">
        <v>67</v>
      </c>
      <c r="AC80" t="s">
        <v>67</v>
      </c>
      <c r="AD80" t="s">
        <v>67</v>
      </c>
      <c r="AE80" t="s">
        <v>67</v>
      </c>
      <c r="AF80" t="s">
        <v>67</v>
      </c>
      <c r="AG80" t="s">
        <v>67</v>
      </c>
      <c r="AH80" t="s">
        <v>67</v>
      </c>
      <c r="AI80" t="s">
        <v>67</v>
      </c>
      <c r="AJ80" t="s">
        <v>67</v>
      </c>
      <c r="AK80">
        <v>14.0191923734399</v>
      </c>
      <c r="AL80" t="s">
        <v>67</v>
      </c>
      <c r="AM80">
        <v>111.590613123832</v>
      </c>
      <c r="AN80">
        <v>0</v>
      </c>
      <c r="AO80">
        <v>0</v>
      </c>
      <c r="AP80" t="s">
        <v>67</v>
      </c>
      <c r="AQ80" t="s">
        <v>67</v>
      </c>
      <c r="AR80">
        <v>125.60980549727201</v>
      </c>
      <c r="AS80" t="s">
        <v>67</v>
      </c>
      <c r="AT80" t="s">
        <v>67</v>
      </c>
      <c r="AU80" t="s">
        <v>67</v>
      </c>
      <c r="AV80" t="s">
        <v>67</v>
      </c>
      <c r="AW80" s="2" t="s">
        <v>67</v>
      </c>
      <c r="AX80" s="4" t="s">
        <v>67</v>
      </c>
      <c r="AY80" t="s">
        <v>67</v>
      </c>
      <c r="AZ80">
        <v>0.1116</v>
      </c>
      <c r="BA80" t="s">
        <v>67</v>
      </c>
      <c r="BB80">
        <v>0.88839999999999997</v>
      </c>
      <c r="BC80">
        <v>0</v>
      </c>
      <c r="BD80">
        <v>0</v>
      </c>
      <c r="BE80" t="s">
        <v>67</v>
      </c>
      <c r="BF80" t="b">
        <v>0</v>
      </c>
      <c r="BG80" t="s">
        <v>67</v>
      </c>
      <c r="BH80" t="b">
        <v>0</v>
      </c>
      <c r="BI80" t="s">
        <v>67</v>
      </c>
      <c r="BJ80" t="b">
        <v>0</v>
      </c>
      <c r="BK80" t="s">
        <v>67</v>
      </c>
      <c r="BL80" t="b">
        <v>0</v>
      </c>
      <c r="BM80">
        <v>0</v>
      </c>
      <c r="BN80">
        <v>0</v>
      </c>
    </row>
    <row r="81" spans="1:66" x14ac:dyDescent="0.25">
      <c r="A81" t="s">
        <v>71</v>
      </c>
      <c r="B81">
        <v>1968</v>
      </c>
      <c r="C81">
        <v>300</v>
      </c>
      <c r="D81">
        <v>600</v>
      </c>
      <c r="E81">
        <v>877.38131199999998</v>
      </c>
      <c r="F81">
        <v>1477.381312</v>
      </c>
      <c r="G81">
        <v>939.12141759999997</v>
      </c>
      <c r="H81">
        <v>1539.1214179999999</v>
      </c>
      <c r="I81">
        <v>2</v>
      </c>
      <c r="J81">
        <v>600</v>
      </c>
      <c r="K81">
        <v>834</v>
      </c>
      <c r="L81">
        <v>600</v>
      </c>
      <c r="M81" t="s">
        <v>72</v>
      </c>
      <c r="N81">
        <v>6.9376307999999998E-2</v>
      </c>
      <c r="O81">
        <v>0.44111162399999998</v>
      </c>
      <c r="P81">
        <v>0.48951206800000002</v>
      </c>
      <c r="Q81">
        <v>0</v>
      </c>
      <c r="R81">
        <v>0</v>
      </c>
      <c r="S81">
        <v>1</v>
      </c>
      <c r="T81" t="s">
        <v>69</v>
      </c>
      <c r="U81">
        <v>0.1</v>
      </c>
      <c r="V81">
        <v>0.1</v>
      </c>
      <c r="W81">
        <v>0.3</v>
      </c>
      <c r="X81">
        <v>0.2</v>
      </c>
      <c r="Y81">
        <v>120</v>
      </c>
      <c r="Z81">
        <v>120</v>
      </c>
      <c r="AA81">
        <v>281.73642527999999</v>
      </c>
      <c r="AB81">
        <v>306.22771482926402</v>
      </c>
      <c r="AC81">
        <v>360</v>
      </c>
      <c r="AD81">
        <v>840</v>
      </c>
      <c r="AE81">
        <v>360</v>
      </c>
      <c r="AF81">
        <v>840</v>
      </c>
      <c r="AG81">
        <v>375.64856703999999</v>
      </c>
      <c r="AH81">
        <v>1502.59426816</v>
      </c>
      <c r="AI81">
        <v>926.66598834147203</v>
      </c>
      <c r="AJ81">
        <v>2151.5768476585299</v>
      </c>
      <c r="AK81" t="s">
        <v>67</v>
      </c>
      <c r="AL81">
        <v>100.55710532188399</v>
      </c>
      <c r="AM81">
        <v>784.53747228134296</v>
      </c>
      <c r="AN81">
        <v>0</v>
      </c>
      <c r="AO81" t="s">
        <v>67</v>
      </c>
      <c r="AP81" t="s">
        <v>67</v>
      </c>
      <c r="AQ81" t="s">
        <v>67</v>
      </c>
      <c r="AR81">
        <v>885.09457760322698</v>
      </c>
      <c r="AS81" t="s">
        <v>67</v>
      </c>
      <c r="AT81" t="s">
        <v>67</v>
      </c>
      <c r="AU81">
        <v>93</v>
      </c>
      <c r="AV81">
        <v>1</v>
      </c>
      <c r="AW81" s="2">
        <v>600</v>
      </c>
      <c r="AX81" s="4" t="s">
        <v>67</v>
      </c>
      <c r="AY81">
        <v>2</v>
      </c>
      <c r="AZ81" t="s">
        <v>67</v>
      </c>
      <c r="BA81">
        <v>0.11360000000000001</v>
      </c>
      <c r="BB81">
        <v>0.88639999999999997</v>
      </c>
      <c r="BC81">
        <v>0</v>
      </c>
      <c r="BD81" t="s">
        <v>67</v>
      </c>
      <c r="BE81">
        <v>1</v>
      </c>
      <c r="BF81" t="b">
        <v>0</v>
      </c>
      <c r="BG81" t="s">
        <v>67</v>
      </c>
      <c r="BH81" t="b">
        <v>0</v>
      </c>
      <c r="BI81" t="s">
        <v>67</v>
      </c>
      <c r="BJ81" t="b">
        <v>0</v>
      </c>
      <c r="BK81">
        <v>1</v>
      </c>
      <c r="BL81" t="b">
        <v>0</v>
      </c>
      <c r="BM81">
        <v>0</v>
      </c>
      <c r="BN81">
        <v>0</v>
      </c>
    </row>
    <row r="82" spans="1:66" x14ac:dyDescent="0.25">
      <c r="A82" t="s">
        <v>71</v>
      </c>
      <c r="B82">
        <v>1969</v>
      </c>
      <c r="C82" t="s">
        <v>67</v>
      </c>
      <c r="D82" t="s">
        <v>67</v>
      </c>
      <c r="E82" t="s">
        <v>67</v>
      </c>
      <c r="F82" t="s">
        <v>67</v>
      </c>
      <c r="G82" t="s">
        <v>67</v>
      </c>
      <c r="H82" t="s">
        <v>67</v>
      </c>
      <c r="I82" t="s">
        <v>67</v>
      </c>
      <c r="J82" t="s">
        <v>67</v>
      </c>
      <c r="K82">
        <v>595</v>
      </c>
      <c r="L82" t="s">
        <v>67</v>
      </c>
      <c r="M82" t="s">
        <v>72</v>
      </c>
      <c r="N82">
        <v>6.9376307999999998E-2</v>
      </c>
      <c r="O82">
        <v>0.44111162399999998</v>
      </c>
      <c r="P82">
        <v>0.48951206800000002</v>
      </c>
      <c r="Q82">
        <v>0</v>
      </c>
      <c r="R82">
        <v>0</v>
      </c>
      <c r="S82">
        <v>1</v>
      </c>
      <c r="T82" t="s">
        <v>67</v>
      </c>
      <c r="U82" t="s">
        <v>67</v>
      </c>
      <c r="V82">
        <v>0.1</v>
      </c>
      <c r="W82">
        <v>0.3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  <c r="AC82" t="s">
        <v>67</v>
      </c>
      <c r="AD82" t="s">
        <v>67</v>
      </c>
      <c r="AE82" t="s">
        <v>67</v>
      </c>
      <c r="AF82" t="s">
        <v>67</v>
      </c>
      <c r="AG82" t="s">
        <v>67</v>
      </c>
      <c r="AH82" t="s">
        <v>67</v>
      </c>
      <c r="AI82" t="s">
        <v>67</v>
      </c>
      <c r="AJ82" t="s">
        <v>67</v>
      </c>
      <c r="AK82">
        <v>15.8152275542834</v>
      </c>
      <c r="AL82">
        <v>706.966428633335</v>
      </c>
      <c r="AM82">
        <v>3.0382789761707198</v>
      </c>
      <c r="AN82" t="s">
        <v>67</v>
      </c>
      <c r="AO82" t="s">
        <v>67</v>
      </c>
      <c r="AP82">
        <v>725.81993516378895</v>
      </c>
      <c r="AQ82">
        <v>725.81993516378895</v>
      </c>
      <c r="AR82">
        <v>725.81993516378895</v>
      </c>
      <c r="AS82" t="s">
        <v>67</v>
      </c>
      <c r="AT82" t="s">
        <v>67</v>
      </c>
      <c r="AU82" t="s">
        <v>67</v>
      </c>
      <c r="AV82" t="s">
        <v>67</v>
      </c>
      <c r="AW82" s="2" t="s">
        <v>67</v>
      </c>
      <c r="AX82" s="4">
        <v>725.81993516378895</v>
      </c>
      <c r="AY82" t="s">
        <v>67</v>
      </c>
      <c r="AZ82">
        <v>2.18E-2</v>
      </c>
      <c r="BA82">
        <v>0.97399999999999998</v>
      </c>
      <c r="BB82">
        <v>4.1999999999999997E-3</v>
      </c>
      <c r="BC82" t="s">
        <v>67</v>
      </c>
      <c r="BD82" t="s">
        <v>67</v>
      </c>
      <c r="BE82" t="s">
        <v>67</v>
      </c>
      <c r="BF82" t="b">
        <v>0</v>
      </c>
      <c r="BG82">
        <v>0.54</v>
      </c>
      <c r="BH82" t="b">
        <v>0</v>
      </c>
      <c r="BI82" t="s">
        <v>67</v>
      </c>
      <c r="BJ82" t="b">
        <v>0</v>
      </c>
      <c r="BK82" t="s">
        <v>67</v>
      </c>
      <c r="BL82" t="b">
        <v>0</v>
      </c>
      <c r="BM82">
        <v>0</v>
      </c>
      <c r="BN82">
        <v>0</v>
      </c>
    </row>
    <row r="83" spans="1:66" x14ac:dyDescent="0.25">
      <c r="A83" t="s">
        <v>71</v>
      </c>
      <c r="B83">
        <v>1970</v>
      </c>
      <c r="C83">
        <v>50</v>
      </c>
      <c r="D83">
        <v>100</v>
      </c>
      <c r="E83">
        <v>97.706768859999997</v>
      </c>
      <c r="F83">
        <v>197.70676889999999</v>
      </c>
      <c r="G83">
        <v>102.07463869999999</v>
      </c>
      <c r="H83">
        <v>202.07463870000001</v>
      </c>
      <c r="I83">
        <v>2</v>
      </c>
      <c r="J83">
        <v>100</v>
      </c>
      <c r="K83">
        <v>17</v>
      </c>
      <c r="L83">
        <v>100</v>
      </c>
      <c r="M83" t="s">
        <v>72</v>
      </c>
      <c r="N83">
        <v>6.9376307999999998E-2</v>
      </c>
      <c r="O83">
        <v>0.44111162399999998</v>
      </c>
      <c r="P83">
        <v>0.48951206800000002</v>
      </c>
      <c r="Q83">
        <v>0</v>
      </c>
      <c r="R83">
        <v>0</v>
      </c>
      <c r="S83">
        <v>1</v>
      </c>
      <c r="T83" t="s">
        <v>69</v>
      </c>
      <c r="U83">
        <v>0.1</v>
      </c>
      <c r="V83">
        <v>0.1</v>
      </c>
      <c r="W83">
        <v>0.3</v>
      </c>
      <c r="X83">
        <v>0.2</v>
      </c>
      <c r="Y83">
        <v>20</v>
      </c>
      <c r="Z83">
        <v>20</v>
      </c>
      <c r="AA83">
        <v>30.622391610000001</v>
      </c>
      <c r="AB83">
        <v>36.575003320795503</v>
      </c>
      <c r="AC83">
        <v>60</v>
      </c>
      <c r="AD83">
        <v>140</v>
      </c>
      <c r="AE83">
        <v>60</v>
      </c>
      <c r="AF83">
        <v>140</v>
      </c>
      <c r="AG83">
        <v>40.829855479999999</v>
      </c>
      <c r="AH83">
        <v>163.31942192</v>
      </c>
      <c r="AI83">
        <v>128.924632058409</v>
      </c>
      <c r="AJ83">
        <v>275.22464534159099</v>
      </c>
      <c r="AK83">
        <v>111.18891008532199</v>
      </c>
      <c r="AL83">
        <v>2.7378695255041698</v>
      </c>
      <c r="AM83" t="s">
        <v>67</v>
      </c>
      <c r="AN83" t="s">
        <v>67</v>
      </c>
      <c r="AO83" t="s">
        <v>67</v>
      </c>
      <c r="AP83" t="s">
        <v>67</v>
      </c>
      <c r="AQ83" t="s">
        <v>67</v>
      </c>
      <c r="AR83">
        <v>113.926779610826</v>
      </c>
      <c r="AS83" t="s">
        <v>67</v>
      </c>
      <c r="AT83" t="s">
        <v>67</v>
      </c>
      <c r="AU83">
        <v>96</v>
      </c>
      <c r="AV83">
        <v>1</v>
      </c>
      <c r="AW83" s="2">
        <v>100</v>
      </c>
      <c r="AX83" s="4" t="s">
        <v>67</v>
      </c>
      <c r="AY83">
        <v>2</v>
      </c>
      <c r="AZ83">
        <v>0.97599999999999998</v>
      </c>
      <c r="BA83">
        <v>2.4E-2</v>
      </c>
      <c r="BB83" t="s">
        <v>67</v>
      </c>
      <c r="BC83" t="s">
        <v>67</v>
      </c>
      <c r="BD83" t="s">
        <v>67</v>
      </c>
      <c r="BE83">
        <v>0.17</v>
      </c>
      <c r="BF83" t="b">
        <v>0</v>
      </c>
      <c r="BG83" t="s">
        <v>67</v>
      </c>
      <c r="BH83" t="b">
        <v>0</v>
      </c>
      <c r="BI83" t="s">
        <v>67</v>
      </c>
      <c r="BJ83" t="b">
        <v>0</v>
      </c>
      <c r="BK83">
        <v>1</v>
      </c>
      <c r="BL83" t="b">
        <v>0</v>
      </c>
      <c r="BM83">
        <v>0</v>
      </c>
      <c r="BN83">
        <v>0</v>
      </c>
    </row>
    <row r="84" spans="1:66" x14ac:dyDescent="0.25">
      <c r="A84" t="s">
        <v>71</v>
      </c>
      <c r="B84">
        <v>1972</v>
      </c>
      <c r="C84">
        <v>50</v>
      </c>
      <c r="D84">
        <v>100</v>
      </c>
      <c r="E84">
        <v>115.4911482</v>
      </c>
      <c r="F84">
        <v>215.4911482</v>
      </c>
      <c r="G84">
        <v>127.962946</v>
      </c>
      <c r="H84">
        <v>227.96294599999999</v>
      </c>
      <c r="I84">
        <v>2</v>
      </c>
      <c r="J84">
        <v>100</v>
      </c>
      <c r="K84">
        <v>82</v>
      </c>
      <c r="L84">
        <v>100</v>
      </c>
      <c r="M84" t="s">
        <v>72</v>
      </c>
      <c r="N84">
        <v>6.9376307999999998E-2</v>
      </c>
      <c r="O84">
        <v>0.44111162399999998</v>
      </c>
      <c r="P84">
        <v>0.48951206800000002</v>
      </c>
      <c r="Q84">
        <v>0</v>
      </c>
      <c r="R84">
        <v>0</v>
      </c>
      <c r="S84">
        <v>1</v>
      </c>
      <c r="T84" t="s">
        <v>69</v>
      </c>
      <c r="U84">
        <v>0.1</v>
      </c>
      <c r="V84">
        <v>0.1</v>
      </c>
      <c r="W84">
        <v>0.3</v>
      </c>
      <c r="X84">
        <v>0.2</v>
      </c>
      <c r="Y84">
        <v>20</v>
      </c>
      <c r="Z84">
        <v>20</v>
      </c>
      <c r="AA84">
        <v>38.388883800000002</v>
      </c>
      <c r="AB84">
        <v>43.286330398982798</v>
      </c>
      <c r="AC84">
        <v>60</v>
      </c>
      <c r="AD84">
        <v>140</v>
      </c>
      <c r="AE84">
        <v>60</v>
      </c>
      <c r="AF84">
        <v>140</v>
      </c>
      <c r="AG84">
        <v>51.185178399999998</v>
      </c>
      <c r="AH84">
        <v>204.74071359999999</v>
      </c>
      <c r="AI84">
        <v>141.39028520203399</v>
      </c>
      <c r="AJ84">
        <v>314.53560679796601</v>
      </c>
      <c r="AK84" t="s">
        <v>67</v>
      </c>
      <c r="AL84" t="s">
        <v>67</v>
      </c>
      <c r="AM84" t="s">
        <v>67</v>
      </c>
      <c r="AN84">
        <v>0</v>
      </c>
      <c r="AO84">
        <v>0</v>
      </c>
      <c r="AP84" t="s">
        <v>67</v>
      </c>
      <c r="AQ84" t="s">
        <v>67</v>
      </c>
      <c r="AR84">
        <v>0</v>
      </c>
      <c r="AS84" t="s">
        <v>67</v>
      </c>
      <c r="AT84" t="s">
        <v>67</v>
      </c>
      <c r="AU84">
        <v>90</v>
      </c>
      <c r="AV84">
        <v>1</v>
      </c>
      <c r="AW84" s="2">
        <v>100</v>
      </c>
      <c r="AX84" s="4" t="s">
        <v>67</v>
      </c>
      <c r="AY84">
        <v>2</v>
      </c>
      <c r="AZ84" t="s">
        <v>67</v>
      </c>
      <c r="BA84" t="s">
        <v>67</v>
      </c>
      <c r="BB84" t="s">
        <v>67</v>
      </c>
      <c r="BC84" t="s">
        <v>67</v>
      </c>
      <c r="BD84" t="s">
        <v>67</v>
      </c>
      <c r="BE84">
        <v>0.17</v>
      </c>
      <c r="BF84" t="b">
        <v>0</v>
      </c>
      <c r="BG84" t="s">
        <v>67</v>
      </c>
      <c r="BH84" t="b">
        <v>0</v>
      </c>
      <c r="BI84" t="s">
        <v>67</v>
      </c>
      <c r="BJ84" t="b">
        <v>0</v>
      </c>
      <c r="BK84">
        <v>1</v>
      </c>
      <c r="BL84" t="b">
        <v>0</v>
      </c>
      <c r="BM84">
        <v>0</v>
      </c>
      <c r="BN84">
        <v>0</v>
      </c>
    </row>
    <row r="85" spans="1:66" x14ac:dyDescent="0.25">
      <c r="A85" t="s">
        <v>71</v>
      </c>
      <c r="B85">
        <v>1973</v>
      </c>
      <c r="C85">
        <v>300</v>
      </c>
      <c r="D85">
        <v>600</v>
      </c>
      <c r="E85">
        <v>939.58585700000003</v>
      </c>
      <c r="F85">
        <v>1539.585857</v>
      </c>
      <c r="G85">
        <v>1002.692811</v>
      </c>
      <c r="H85">
        <v>1602.6928109999999</v>
      </c>
      <c r="I85">
        <v>2</v>
      </c>
      <c r="J85">
        <v>600</v>
      </c>
      <c r="K85">
        <v>723</v>
      </c>
      <c r="L85">
        <v>600</v>
      </c>
      <c r="M85" t="s">
        <v>72</v>
      </c>
      <c r="N85">
        <v>6.9376307999999998E-2</v>
      </c>
      <c r="O85">
        <v>0.44111162399999998</v>
      </c>
      <c r="P85">
        <v>0.48951206800000002</v>
      </c>
      <c r="Q85">
        <v>0</v>
      </c>
      <c r="R85">
        <v>0</v>
      </c>
      <c r="S85">
        <v>1</v>
      </c>
      <c r="T85" t="s">
        <v>69</v>
      </c>
      <c r="U85">
        <v>0.1</v>
      </c>
      <c r="V85">
        <v>0.1</v>
      </c>
      <c r="W85">
        <v>0.3</v>
      </c>
      <c r="X85">
        <v>0.2</v>
      </c>
      <c r="Y85">
        <v>120</v>
      </c>
      <c r="Z85">
        <v>120</v>
      </c>
      <c r="AA85">
        <v>300.8078433</v>
      </c>
      <c r="AB85">
        <v>323.86009107452202</v>
      </c>
      <c r="AC85">
        <v>360</v>
      </c>
      <c r="AD85">
        <v>840</v>
      </c>
      <c r="AE85">
        <v>360</v>
      </c>
      <c r="AF85">
        <v>840</v>
      </c>
      <c r="AG85">
        <v>401.0771244</v>
      </c>
      <c r="AH85">
        <v>1604.3084976</v>
      </c>
      <c r="AI85">
        <v>954.97262885095699</v>
      </c>
      <c r="AJ85">
        <v>2250.4129931490402</v>
      </c>
      <c r="AK85" t="s">
        <v>67</v>
      </c>
      <c r="AL85" t="s">
        <v>67</v>
      </c>
      <c r="AM85">
        <v>737.32274786405299</v>
      </c>
      <c r="AN85">
        <v>0</v>
      </c>
      <c r="AO85">
        <v>0</v>
      </c>
      <c r="AP85" t="s">
        <v>67</v>
      </c>
      <c r="AQ85" t="s">
        <v>67</v>
      </c>
      <c r="AR85">
        <v>737.32274786405299</v>
      </c>
      <c r="AS85" t="s">
        <v>67</v>
      </c>
      <c r="AT85" t="s">
        <v>67</v>
      </c>
      <c r="AU85">
        <v>94</v>
      </c>
      <c r="AV85">
        <v>1</v>
      </c>
      <c r="AW85" s="2">
        <v>600</v>
      </c>
      <c r="AX85" s="4" t="s">
        <v>67</v>
      </c>
      <c r="AY85">
        <v>2</v>
      </c>
      <c r="AZ85" t="s">
        <v>67</v>
      </c>
      <c r="BA85" t="s">
        <v>67</v>
      </c>
      <c r="BB85">
        <v>1</v>
      </c>
      <c r="BC85">
        <v>0</v>
      </c>
      <c r="BD85">
        <v>0</v>
      </c>
      <c r="BE85">
        <v>1</v>
      </c>
      <c r="BF85" t="b">
        <v>0</v>
      </c>
      <c r="BG85" t="s">
        <v>67</v>
      </c>
      <c r="BH85" t="b">
        <v>0</v>
      </c>
      <c r="BI85" t="s">
        <v>67</v>
      </c>
      <c r="BJ85" t="b">
        <v>0</v>
      </c>
      <c r="BK85">
        <v>1</v>
      </c>
      <c r="BL85" t="b">
        <v>0</v>
      </c>
      <c r="BM85">
        <v>0</v>
      </c>
      <c r="BN85">
        <v>0</v>
      </c>
    </row>
    <row r="86" spans="1:66" x14ac:dyDescent="0.25">
      <c r="A86" t="s">
        <v>71</v>
      </c>
      <c r="B86">
        <v>1974</v>
      </c>
      <c r="C86">
        <v>1</v>
      </c>
      <c r="D86">
        <v>2</v>
      </c>
      <c r="E86">
        <v>3.953478021</v>
      </c>
      <c r="F86">
        <v>5.9534780209999996</v>
      </c>
      <c r="G86">
        <v>4.2067498939999997</v>
      </c>
      <c r="H86">
        <v>6.2067498939999997</v>
      </c>
      <c r="I86">
        <v>2</v>
      </c>
      <c r="J86">
        <v>2</v>
      </c>
      <c r="K86">
        <v>682</v>
      </c>
      <c r="L86">
        <v>2</v>
      </c>
      <c r="M86" t="s">
        <v>72</v>
      </c>
      <c r="N86">
        <v>6.9376307999999998E-2</v>
      </c>
      <c r="O86">
        <v>0.44111162399999998</v>
      </c>
      <c r="P86">
        <v>0.48951206800000002</v>
      </c>
      <c r="Q86">
        <v>0</v>
      </c>
      <c r="R86">
        <v>0</v>
      </c>
      <c r="S86">
        <v>1</v>
      </c>
      <c r="T86" t="s">
        <v>69</v>
      </c>
      <c r="U86">
        <v>0.1</v>
      </c>
      <c r="V86">
        <v>0.1</v>
      </c>
      <c r="W86">
        <v>0.3</v>
      </c>
      <c r="X86">
        <v>0.2</v>
      </c>
      <c r="Y86">
        <v>0.4</v>
      </c>
      <c r="Z86">
        <v>0.4</v>
      </c>
      <c r="AA86">
        <v>1.2620249682</v>
      </c>
      <c r="AB86">
        <v>1.3238984176892901</v>
      </c>
      <c r="AC86">
        <v>1.2</v>
      </c>
      <c r="AD86">
        <v>2.8</v>
      </c>
      <c r="AE86">
        <v>1.2</v>
      </c>
      <c r="AF86">
        <v>2.8</v>
      </c>
      <c r="AG86">
        <v>1.6826999575999999</v>
      </c>
      <c r="AH86">
        <v>6.7307998303999996</v>
      </c>
      <c r="AI86">
        <v>3.55895305862142</v>
      </c>
      <c r="AJ86">
        <v>8.8545467293785798</v>
      </c>
      <c r="AK86" t="s">
        <v>67</v>
      </c>
      <c r="AL86">
        <v>664.42005413941001</v>
      </c>
      <c r="AM86">
        <v>111.657748186471</v>
      </c>
      <c r="AN86">
        <v>0</v>
      </c>
      <c r="AO86" t="s">
        <v>67</v>
      </c>
      <c r="AP86" t="s">
        <v>67</v>
      </c>
      <c r="AQ86" t="s">
        <v>67</v>
      </c>
      <c r="AR86">
        <v>776.07780232588198</v>
      </c>
      <c r="AS86" t="s">
        <v>67</v>
      </c>
      <c r="AT86" t="s">
        <v>67</v>
      </c>
      <c r="AU86">
        <v>94</v>
      </c>
      <c r="AV86">
        <v>1</v>
      </c>
      <c r="AW86" s="2">
        <v>2</v>
      </c>
      <c r="AX86" s="4" t="s">
        <v>67</v>
      </c>
      <c r="AY86">
        <v>2</v>
      </c>
      <c r="AZ86" t="s">
        <v>67</v>
      </c>
      <c r="BA86">
        <v>0.85609999999999997</v>
      </c>
      <c r="BB86">
        <v>0.1439</v>
      </c>
      <c r="BC86">
        <v>0</v>
      </c>
      <c r="BD86" t="s">
        <v>67</v>
      </c>
      <c r="BE86">
        <v>0</v>
      </c>
      <c r="BF86" t="b">
        <v>1</v>
      </c>
      <c r="BG86" t="s">
        <v>67</v>
      </c>
      <c r="BH86" t="b">
        <v>0</v>
      </c>
      <c r="BI86" t="s">
        <v>67</v>
      </c>
      <c r="BJ86" t="b">
        <v>0</v>
      </c>
      <c r="BK86">
        <v>1</v>
      </c>
      <c r="BL86" t="b">
        <v>0</v>
      </c>
      <c r="BM86">
        <v>1</v>
      </c>
      <c r="BN86">
        <v>1</v>
      </c>
    </row>
    <row r="87" spans="1:66" x14ac:dyDescent="0.25">
      <c r="A87" t="s">
        <v>71</v>
      </c>
      <c r="B87">
        <v>1975</v>
      </c>
      <c r="C87" t="s">
        <v>67</v>
      </c>
      <c r="D87" t="s">
        <v>67</v>
      </c>
      <c r="E87" t="s">
        <v>67</v>
      </c>
      <c r="F87" t="s">
        <v>67</v>
      </c>
      <c r="G87" t="s">
        <v>67</v>
      </c>
      <c r="H87" t="s">
        <v>67</v>
      </c>
      <c r="I87" t="s">
        <v>67</v>
      </c>
      <c r="J87" t="s">
        <v>67</v>
      </c>
      <c r="K87">
        <v>216</v>
      </c>
      <c r="L87" t="s">
        <v>67</v>
      </c>
      <c r="M87" t="s">
        <v>72</v>
      </c>
      <c r="N87">
        <v>6.9376307999999998E-2</v>
      </c>
      <c r="O87">
        <v>0.44111162399999998</v>
      </c>
      <c r="P87">
        <v>0.48951206800000002</v>
      </c>
      <c r="Q87">
        <v>0</v>
      </c>
      <c r="R87">
        <v>0</v>
      </c>
      <c r="S87">
        <v>1</v>
      </c>
      <c r="T87" t="s">
        <v>67</v>
      </c>
      <c r="U87" t="s">
        <v>67</v>
      </c>
      <c r="V87">
        <v>0.1</v>
      </c>
      <c r="W87">
        <v>0.3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 t="s">
        <v>67</v>
      </c>
      <c r="AE87" t="s">
        <v>67</v>
      </c>
      <c r="AF87" t="s">
        <v>67</v>
      </c>
      <c r="AG87" t="s">
        <v>67</v>
      </c>
      <c r="AH87" t="s">
        <v>67</v>
      </c>
      <c r="AI87" t="s">
        <v>67</v>
      </c>
      <c r="AJ87" t="s">
        <v>67</v>
      </c>
      <c r="AK87">
        <v>104.497382996537</v>
      </c>
      <c r="AL87">
        <v>100.61760241367</v>
      </c>
      <c r="AM87">
        <v>120.31750455143801</v>
      </c>
      <c r="AN87" t="s">
        <v>67</v>
      </c>
      <c r="AO87" t="s">
        <v>67</v>
      </c>
      <c r="AP87">
        <v>325.43248996164499</v>
      </c>
      <c r="AQ87">
        <v>325.43248996164499</v>
      </c>
      <c r="AR87">
        <v>325.43248996164499</v>
      </c>
      <c r="AS87" t="s">
        <v>67</v>
      </c>
      <c r="AT87" t="s">
        <v>67</v>
      </c>
      <c r="AU87" t="s">
        <v>67</v>
      </c>
      <c r="AV87" t="s">
        <v>67</v>
      </c>
      <c r="AW87" s="2" t="s">
        <v>67</v>
      </c>
      <c r="AX87" s="4">
        <v>325.43248996164499</v>
      </c>
      <c r="AY87" t="s">
        <v>67</v>
      </c>
      <c r="AZ87">
        <v>0.3211</v>
      </c>
      <c r="BA87">
        <v>0.30919999999999997</v>
      </c>
      <c r="BB87">
        <v>0.36969999999999997</v>
      </c>
      <c r="BC87" t="s">
        <v>67</v>
      </c>
      <c r="BD87" t="s">
        <v>67</v>
      </c>
      <c r="BE87" t="s">
        <v>67</v>
      </c>
      <c r="BF87" t="b">
        <v>0</v>
      </c>
      <c r="BG87">
        <v>0.24</v>
      </c>
      <c r="BH87" t="b">
        <v>0</v>
      </c>
      <c r="BI87" t="s">
        <v>67</v>
      </c>
      <c r="BJ87" t="b">
        <v>0</v>
      </c>
      <c r="BK87" t="s">
        <v>67</v>
      </c>
      <c r="BL87" t="b">
        <v>0</v>
      </c>
      <c r="BM87">
        <v>0</v>
      </c>
      <c r="BN87">
        <v>0</v>
      </c>
    </row>
    <row r="88" spans="1:66" x14ac:dyDescent="0.25">
      <c r="A88" t="s">
        <v>71</v>
      </c>
      <c r="B88">
        <v>1976</v>
      </c>
      <c r="C88" t="s">
        <v>67</v>
      </c>
      <c r="D88" t="s">
        <v>67</v>
      </c>
      <c r="E88" t="s">
        <v>67</v>
      </c>
      <c r="F88" t="s">
        <v>67</v>
      </c>
      <c r="G88" t="s">
        <v>67</v>
      </c>
      <c r="H88" t="s">
        <v>67</v>
      </c>
      <c r="I88" t="s">
        <v>67</v>
      </c>
      <c r="J88" t="s">
        <v>67</v>
      </c>
      <c r="K88">
        <v>94</v>
      </c>
      <c r="L88" t="s">
        <v>67</v>
      </c>
      <c r="M88" t="s">
        <v>72</v>
      </c>
      <c r="N88">
        <v>6.9376307999999998E-2</v>
      </c>
      <c r="O88">
        <v>0.44111162399999998</v>
      </c>
      <c r="P88">
        <v>0.48951206800000002</v>
      </c>
      <c r="Q88">
        <v>0</v>
      </c>
      <c r="R88">
        <v>0</v>
      </c>
      <c r="S88">
        <v>1</v>
      </c>
      <c r="T88" t="s">
        <v>67</v>
      </c>
      <c r="U88" t="s">
        <v>67</v>
      </c>
      <c r="V88">
        <v>0.1</v>
      </c>
      <c r="W88">
        <v>0.3</v>
      </c>
      <c r="X88" t="s">
        <v>67</v>
      </c>
      <c r="Y88" t="s">
        <v>67</v>
      </c>
      <c r="Z88" t="s">
        <v>67</v>
      </c>
      <c r="AA88" t="s">
        <v>67</v>
      </c>
      <c r="AB88" t="s">
        <v>67</v>
      </c>
      <c r="AC88" t="s">
        <v>67</v>
      </c>
      <c r="AD88" t="s">
        <v>67</v>
      </c>
      <c r="AE88" t="s">
        <v>67</v>
      </c>
      <c r="AF88" t="s">
        <v>67</v>
      </c>
      <c r="AG88" t="s">
        <v>67</v>
      </c>
      <c r="AH88" t="s">
        <v>67</v>
      </c>
      <c r="AI88" t="s">
        <v>67</v>
      </c>
      <c r="AJ88" t="s">
        <v>67</v>
      </c>
      <c r="AK88">
        <v>15.824742299859</v>
      </c>
      <c r="AL88">
        <v>108.42112645997599</v>
      </c>
      <c r="AM88" t="s">
        <v>67</v>
      </c>
      <c r="AN88" t="s">
        <v>67</v>
      </c>
      <c r="AO88" t="s">
        <v>67</v>
      </c>
      <c r="AP88" t="s">
        <v>67</v>
      </c>
      <c r="AQ88" t="s">
        <v>67</v>
      </c>
      <c r="AR88">
        <v>124.24586875983501</v>
      </c>
      <c r="AS88" t="s">
        <v>67</v>
      </c>
      <c r="AT88" t="s">
        <v>67</v>
      </c>
      <c r="AU88" t="s">
        <v>67</v>
      </c>
      <c r="AV88" t="s">
        <v>67</v>
      </c>
      <c r="AW88" s="2" t="s">
        <v>67</v>
      </c>
      <c r="AX88" s="4" t="s">
        <v>67</v>
      </c>
      <c r="AY88" t="s">
        <v>67</v>
      </c>
      <c r="AZ88">
        <v>0.12740000000000001</v>
      </c>
      <c r="BA88">
        <v>0.87260000000000004</v>
      </c>
      <c r="BB88" t="s">
        <v>67</v>
      </c>
      <c r="BC88" t="s">
        <v>67</v>
      </c>
      <c r="BD88" t="s">
        <v>67</v>
      </c>
      <c r="BE88" t="s">
        <v>67</v>
      </c>
      <c r="BF88" t="b">
        <v>0</v>
      </c>
      <c r="BG88" t="s">
        <v>67</v>
      </c>
      <c r="BH88" t="b">
        <v>0</v>
      </c>
      <c r="BI88" t="s">
        <v>67</v>
      </c>
      <c r="BJ88" t="b">
        <v>0</v>
      </c>
      <c r="BK88" t="s">
        <v>67</v>
      </c>
      <c r="BL88" t="b">
        <v>0</v>
      </c>
      <c r="BM88">
        <v>0</v>
      </c>
      <c r="BN88">
        <v>0</v>
      </c>
    </row>
    <row r="89" spans="1:66" x14ac:dyDescent="0.25">
      <c r="A89" t="s">
        <v>71</v>
      </c>
      <c r="B89">
        <v>1977</v>
      </c>
      <c r="C89" t="s">
        <v>67</v>
      </c>
      <c r="D89" t="s">
        <v>67</v>
      </c>
      <c r="E89" t="s">
        <v>67</v>
      </c>
      <c r="F89" t="s">
        <v>67</v>
      </c>
      <c r="G89" t="s">
        <v>67</v>
      </c>
      <c r="H89" t="s">
        <v>67</v>
      </c>
      <c r="I89" t="s">
        <v>67</v>
      </c>
      <c r="J89" t="s">
        <v>67</v>
      </c>
      <c r="K89">
        <v>2</v>
      </c>
      <c r="L89" t="s">
        <v>67</v>
      </c>
      <c r="M89" t="s">
        <v>72</v>
      </c>
      <c r="N89">
        <v>6.9376307999999998E-2</v>
      </c>
      <c r="O89">
        <v>0.44111162399999998</v>
      </c>
      <c r="P89">
        <v>0.48951206800000002</v>
      </c>
      <c r="Q89">
        <v>0</v>
      </c>
      <c r="R89">
        <v>0</v>
      </c>
      <c r="S89">
        <v>1</v>
      </c>
      <c r="T89" t="s">
        <v>67</v>
      </c>
      <c r="U89" t="s">
        <v>67</v>
      </c>
      <c r="V89">
        <v>0.1</v>
      </c>
      <c r="W89">
        <v>0.3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D89" t="s">
        <v>67</v>
      </c>
      <c r="AE89" t="s">
        <v>67</v>
      </c>
      <c r="AF89" t="s">
        <v>67</v>
      </c>
      <c r="AG89" t="s">
        <v>67</v>
      </c>
      <c r="AH89" t="s">
        <v>67</v>
      </c>
      <c r="AI89" t="s">
        <v>67</v>
      </c>
      <c r="AJ89" t="s">
        <v>67</v>
      </c>
      <c r="AK89">
        <v>17.052049988585701</v>
      </c>
      <c r="AL89" t="s">
        <v>67</v>
      </c>
      <c r="AM89" t="s">
        <v>67</v>
      </c>
      <c r="AN89" t="s">
        <v>67</v>
      </c>
      <c r="AO89" t="s">
        <v>67</v>
      </c>
      <c r="AP89" t="s">
        <v>67</v>
      </c>
      <c r="AQ89" t="s">
        <v>67</v>
      </c>
      <c r="AR89">
        <v>17.052049988585701</v>
      </c>
      <c r="AS89" t="s">
        <v>67</v>
      </c>
      <c r="AT89" t="s">
        <v>67</v>
      </c>
      <c r="AU89" t="s">
        <v>67</v>
      </c>
      <c r="AV89" t="s">
        <v>67</v>
      </c>
      <c r="AW89" s="2" t="s">
        <v>67</v>
      </c>
      <c r="AX89" s="4" t="s">
        <v>67</v>
      </c>
      <c r="AY89" t="s">
        <v>67</v>
      </c>
      <c r="AZ89">
        <v>1</v>
      </c>
      <c r="BA89" t="s">
        <v>67</v>
      </c>
      <c r="BB89" t="s">
        <v>67</v>
      </c>
      <c r="BC89" t="s">
        <v>67</v>
      </c>
      <c r="BD89" t="s">
        <v>67</v>
      </c>
      <c r="BE89" t="s">
        <v>67</v>
      </c>
      <c r="BF89" t="b">
        <v>0</v>
      </c>
      <c r="BG89" t="s">
        <v>67</v>
      </c>
      <c r="BH89" t="b">
        <v>0</v>
      </c>
      <c r="BI89" t="s">
        <v>67</v>
      </c>
      <c r="BJ89" t="b">
        <v>0</v>
      </c>
      <c r="BK89" t="s">
        <v>67</v>
      </c>
      <c r="BL89" t="b">
        <v>0</v>
      </c>
      <c r="BM89">
        <v>0</v>
      </c>
      <c r="BN89">
        <v>0</v>
      </c>
    </row>
    <row r="90" spans="1:66" x14ac:dyDescent="0.25">
      <c r="A90" t="s">
        <v>71</v>
      </c>
      <c r="B90">
        <v>1978</v>
      </c>
      <c r="C90">
        <v>300</v>
      </c>
      <c r="D90">
        <v>600</v>
      </c>
      <c r="E90">
        <v>782.01818019999996</v>
      </c>
      <c r="F90">
        <v>1382.01818</v>
      </c>
      <c r="G90">
        <v>906.240185</v>
      </c>
      <c r="H90">
        <v>1506.2401850000001</v>
      </c>
      <c r="I90">
        <v>2</v>
      </c>
      <c r="J90">
        <v>600</v>
      </c>
      <c r="K90" t="s">
        <v>67</v>
      </c>
      <c r="L90" t="s">
        <v>67</v>
      </c>
      <c r="M90" t="s">
        <v>72</v>
      </c>
      <c r="N90">
        <v>6.9376307999999998E-2</v>
      </c>
      <c r="O90">
        <v>0.44111162399999998</v>
      </c>
      <c r="P90">
        <v>0.48951206800000002</v>
      </c>
      <c r="Q90">
        <v>0</v>
      </c>
      <c r="R90">
        <v>0</v>
      </c>
      <c r="S90">
        <v>1</v>
      </c>
      <c r="T90" t="s">
        <v>69</v>
      </c>
      <c r="U90">
        <v>0.1</v>
      </c>
      <c r="V90">
        <v>0.1</v>
      </c>
      <c r="W90">
        <v>0.3</v>
      </c>
      <c r="X90">
        <v>0.2</v>
      </c>
      <c r="Y90">
        <v>120</v>
      </c>
      <c r="Z90">
        <v>120</v>
      </c>
      <c r="AA90">
        <v>271.87205549999999</v>
      </c>
      <c r="AB90">
        <v>297.17741260364198</v>
      </c>
      <c r="AC90">
        <v>360</v>
      </c>
      <c r="AD90">
        <v>840</v>
      </c>
      <c r="AE90">
        <v>360</v>
      </c>
      <c r="AF90">
        <v>840</v>
      </c>
      <c r="AG90">
        <v>362.49607400000002</v>
      </c>
      <c r="AH90">
        <v>1449.9842960000001</v>
      </c>
      <c r="AI90">
        <v>911.88535979271705</v>
      </c>
      <c r="AJ90">
        <v>2100.5950102072802</v>
      </c>
      <c r="AK90" t="s">
        <v>67</v>
      </c>
      <c r="AL90" t="s">
        <v>67</v>
      </c>
      <c r="AM90" t="s">
        <v>67</v>
      </c>
      <c r="AN90" t="s">
        <v>67</v>
      </c>
      <c r="AO90" t="s">
        <v>67</v>
      </c>
      <c r="AP90" t="s">
        <v>67</v>
      </c>
      <c r="AQ90" t="s">
        <v>67</v>
      </c>
      <c r="AR90">
        <v>0</v>
      </c>
      <c r="AS90" t="s">
        <v>67</v>
      </c>
      <c r="AT90" t="s">
        <v>67</v>
      </c>
      <c r="AU90">
        <v>86</v>
      </c>
      <c r="AV90">
        <v>1</v>
      </c>
      <c r="AW90" s="2">
        <v>600</v>
      </c>
      <c r="AX90" s="4" t="s">
        <v>67</v>
      </c>
      <c r="AY90">
        <v>2</v>
      </c>
      <c r="AZ90" t="s">
        <v>67</v>
      </c>
      <c r="BA90" t="s">
        <v>67</v>
      </c>
      <c r="BB90" t="s">
        <v>67</v>
      </c>
      <c r="BC90" t="s">
        <v>67</v>
      </c>
      <c r="BD90" t="s">
        <v>67</v>
      </c>
      <c r="BE90">
        <v>1</v>
      </c>
      <c r="BF90" t="b">
        <v>0</v>
      </c>
      <c r="BG90" t="s">
        <v>67</v>
      </c>
      <c r="BH90" t="b">
        <v>0</v>
      </c>
      <c r="BI90" t="s">
        <v>67</v>
      </c>
      <c r="BJ90" t="b">
        <v>0</v>
      </c>
      <c r="BK90">
        <v>1</v>
      </c>
      <c r="BL90" t="b">
        <v>0</v>
      </c>
      <c r="BM90">
        <v>0</v>
      </c>
      <c r="BN90">
        <v>0</v>
      </c>
    </row>
    <row r="91" spans="1:66" x14ac:dyDescent="0.25">
      <c r="A91" t="s">
        <v>71</v>
      </c>
      <c r="B91">
        <v>1979</v>
      </c>
      <c r="C91">
        <v>50</v>
      </c>
      <c r="D91">
        <v>100</v>
      </c>
      <c r="E91">
        <v>114.84302169999999</v>
      </c>
      <c r="F91">
        <v>214.84302170000001</v>
      </c>
      <c r="G91">
        <v>128.10009289999999</v>
      </c>
      <c r="H91">
        <v>228.10009289999999</v>
      </c>
      <c r="I91">
        <v>2</v>
      </c>
      <c r="J91">
        <v>100</v>
      </c>
      <c r="K91" t="s">
        <v>67</v>
      </c>
      <c r="L91" t="s">
        <v>67</v>
      </c>
      <c r="M91" t="s">
        <v>72</v>
      </c>
      <c r="N91">
        <v>6.9376307999999998E-2</v>
      </c>
      <c r="O91">
        <v>0.44111162399999998</v>
      </c>
      <c r="P91">
        <v>0.48951206800000002</v>
      </c>
      <c r="Q91">
        <v>0</v>
      </c>
      <c r="R91">
        <v>0</v>
      </c>
      <c r="S91">
        <v>1</v>
      </c>
      <c r="T91" t="s">
        <v>69</v>
      </c>
      <c r="U91">
        <v>0.1</v>
      </c>
      <c r="V91">
        <v>0.1</v>
      </c>
      <c r="W91">
        <v>0.3</v>
      </c>
      <c r="X91">
        <v>0.2</v>
      </c>
      <c r="Y91">
        <v>20</v>
      </c>
      <c r="Z91">
        <v>20</v>
      </c>
      <c r="AA91">
        <v>38.430027870000004</v>
      </c>
      <c r="AB91">
        <v>43.322823570134197</v>
      </c>
      <c r="AC91">
        <v>60</v>
      </c>
      <c r="AD91">
        <v>140</v>
      </c>
      <c r="AE91">
        <v>60</v>
      </c>
      <c r="AF91">
        <v>140</v>
      </c>
      <c r="AG91">
        <v>51.24003716</v>
      </c>
      <c r="AH91">
        <v>204.96014864</v>
      </c>
      <c r="AI91">
        <v>141.45444575973201</v>
      </c>
      <c r="AJ91">
        <v>314.745740040268</v>
      </c>
      <c r="AK91" t="s">
        <v>67</v>
      </c>
      <c r="AL91" t="s">
        <v>67</v>
      </c>
      <c r="AM91" t="s">
        <v>67</v>
      </c>
      <c r="AN91" t="s">
        <v>67</v>
      </c>
      <c r="AO91" t="s">
        <v>67</v>
      </c>
      <c r="AP91" t="s">
        <v>67</v>
      </c>
      <c r="AQ91" t="s">
        <v>67</v>
      </c>
      <c r="AR91">
        <v>0</v>
      </c>
      <c r="AS91" t="s">
        <v>67</v>
      </c>
      <c r="AT91" t="s">
        <v>67</v>
      </c>
      <c r="AU91">
        <v>90</v>
      </c>
      <c r="AV91">
        <v>1</v>
      </c>
      <c r="AW91" s="2">
        <v>100</v>
      </c>
      <c r="AX91" s="4" t="s">
        <v>67</v>
      </c>
      <c r="AY91">
        <v>2</v>
      </c>
      <c r="AZ91" t="s">
        <v>67</v>
      </c>
      <c r="BA91" t="s">
        <v>67</v>
      </c>
      <c r="BB91" t="s">
        <v>67</v>
      </c>
      <c r="BC91" t="s">
        <v>67</v>
      </c>
      <c r="BD91" t="s">
        <v>67</v>
      </c>
      <c r="BE91">
        <v>0.17</v>
      </c>
      <c r="BF91" t="b">
        <v>0</v>
      </c>
      <c r="BG91" t="s">
        <v>67</v>
      </c>
      <c r="BH91" t="b">
        <v>0</v>
      </c>
      <c r="BI91" t="s">
        <v>67</v>
      </c>
      <c r="BJ91" t="b">
        <v>0</v>
      </c>
      <c r="BK91">
        <v>1</v>
      </c>
      <c r="BL91" t="b">
        <v>0</v>
      </c>
      <c r="BM91">
        <v>0</v>
      </c>
      <c r="BN91">
        <v>0</v>
      </c>
    </row>
    <row r="92" spans="1:66" x14ac:dyDescent="0.25">
      <c r="A92" t="s">
        <v>71</v>
      </c>
      <c r="B92">
        <v>1980</v>
      </c>
      <c r="C92">
        <v>50</v>
      </c>
      <c r="D92">
        <v>100</v>
      </c>
      <c r="E92">
        <v>104.416836</v>
      </c>
      <c r="F92">
        <v>204.41683599999999</v>
      </c>
      <c r="G92">
        <v>145.79068100000001</v>
      </c>
      <c r="H92">
        <v>245.79068100000001</v>
      </c>
      <c r="I92">
        <v>2</v>
      </c>
      <c r="J92">
        <v>100</v>
      </c>
      <c r="K92" t="s">
        <v>67</v>
      </c>
      <c r="L92" t="s">
        <v>67</v>
      </c>
      <c r="M92" t="s">
        <v>72</v>
      </c>
      <c r="N92">
        <v>6.9376307999999998E-2</v>
      </c>
      <c r="O92">
        <v>0.44111162399999998</v>
      </c>
      <c r="P92">
        <v>0.48951206800000002</v>
      </c>
      <c r="Q92">
        <v>0</v>
      </c>
      <c r="R92">
        <v>0</v>
      </c>
      <c r="S92">
        <v>1</v>
      </c>
      <c r="T92" t="s">
        <v>69</v>
      </c>
      <c r="U92">
        <v>0.1</v>
      </c>
      <c r="V92">
        <v>0.1</v>
      </c>
      <c r="W92">
        <v>0.3</v>
      </c>
      <c r="X92">
        <v>0.2</v>
      </c>
      <c r="Y92">
        <v>20</v>
      </c>
      <c r="Z92">
        <v>20</v>
      </c>
      <c r="AA92">
        <v>43.737204300000002</v>
      </c>
      <c r="AB92">
        <v>48.093066443926602</v>
      </c>
      <c r="AC92">
        <v>60</v>
      </c>
      <c r="AD92">
        <v>140</v>
      </c>
      <c r="AE92">
        <v>60</v>
      </c>
      <c r="AF92">
        <v>140</v>
      </c>
      <c r="AG92">
        <v>58.316272400000003</v>
      </c>
      <c r="AH92">
        <v>233.26508960000001</v>
      </c>
      <c r="AI92">
        <v>149.604548112147</v>
      </c>
      <c r="AJ92">
        <v>341.97681388785298</v>
      </c>
      <c r="AK92" t="s">
        <v>67</v>
      </c>
      <c r="AL92" t="s">
        <v>67</v>
      </c>
      <c r="AM92" t="s">
        <v>67</v>
      </c>
      <c r="AN92" t="s">
        <v>67</v>
      </c>
      <c r="AO92">
        <v>0</v>
      </c>
      <c r="AP92" t="s">
        <v>67</v>
      </c>
      <c r="AQ92" t="s">
        <v>67</v>
      </c>
      <c r="AR92">
        <v>0</v>
      </c>
      <c r="AS92" t="s">
        <v>67</v>
      </c>
      <c r="AT92" t="s">
        <v>67</v>
      </c>
      <c r="AU92">
        <v>72</v>
      </c>
      <c r="AV92">
        <v>1</v>
      </c>
      <c r="AW92" s="2">
        <v>100</v>
      </c>
      <c r="AX92" s="4" t="s">
        <v>67</v>
      </c>
      <c r="AY92">
        <v>2</v>
      </c>
      <c r="AZ92" t="s">
        <v>67</v>
      </c>
      <c r="BA92" t="s">
        <v>67</v>
      </c>
      <c r="BB92" t="s">
        <v>67</v>
      </c>
      <c r="BC92" t="s">
        <v>67</v>
      </c>
      <c r="BD92" t="s">
        <v>67</v>
      </c>
      <c r="BE92">
        <v>0.17</v>
      </c>
      <c r="BF92" t="b">
        <v>0</v>
      </c>
      <c r="BG92" t="s">
        <v>67</v>
      </c>
      <c r="BH92" t="b">
        <v>0</v>
      </c>
      <c r="BI92" t="s">
        <v>67</v>
      </c>
      <c r="BJ92" t="b">
        <v>0</v>
      </c>
      <c r="BK92">
        <v>1</v>
      </c>
      <c r="BL92" t="b">
        <v>0</v>
      </c>
      <c r="BM92">
        <v>0</v>
      </c>
      <c r="BN92">
        <v>0</v>
      </c>
    </row>
    <row r="93" spans="1:66" x14ac:dyDescent="0.25">
      <c r="A93" t="s">
        <v>71</v>
      </c>
      <c r="B93">
        <v>1981</v>
      </c>
      <c r="C93" t="s">
        <v>67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I93" t="s">
        <v>67</v>
      </c>
      <c r="J93" t="s">
        <v>67</v>
      </c>
      <c r="K93">
        <v>9</v>
      </c>
      <c r="L93" t="s">
        <v>67</v>
      </c>
      <c r="M93" t="s">
        <v>72</v>
      </c>
      <c r="N93">
        <v>6.9376307999999998E-2</v>
      </c>
      <c r="O93">
        <v>0.44111162399999998</v>
      </c>
      <c r="P93">
        <v>0.48951206800000002</v>
      </c>
      <c r="Q93">
        <v>0</v>
      </c>
      <c r="R93">
        <v>0</v>
      </c>
      <c r="S93">
        <v>1</v>
      </c>
      <c r="T93" t="s">
        <v>67</v>
      </c>
      <c r="U93" t="s">
        <v>67</v>
      </c>
      <c r="V93">
        <v>0.1</v>
      </c>
      <c r="W93">
        <v>0.3</v>
      </c>
      <c r="X93" t="s">
        <v>67</v>
      </c>
      <c r="Y93" t="s">
        <v>67</v>
      </c>
      <c r="Z93" t="s">
        <v>67</v>
      </c>
      <c r="AA93" t="s">
        <v>67</v>
      </c>
      <c r="AB93" t="s">
        <v>67</v>
      </c>
      <c r="AC93" t="s">
        <v>67</v>
      </c>
      <c r="AD93" t="s">
        <v>67</v>
      </c>
      <c r="AE93" t="s">
        <v>67</v>
      </c>
      <c r="AF93" t="s">
        <v>67</v>
      </c>
      <c r="AG93" t="s">
        <v>67</v>
      </c>
      <c r="AH93" t="s">
        <v>67</v>
      </c>
      <c r="AI93" t="s">
        <v>67</v>
      </c>
      <c r="AJ93" t="s">
        <v>67</v>
      </c>
      <c r="AK93" t="s">
        <v>67</v>
      </c>
      <c r="AL93" t="s">
        <v>67</v>
      </c>
      <c r="AM93" t="s">
        <v>67</v>
      </c>
      <c r="AN93">
        <v>0</v>
      </c>
      <c r="AO93" t="s">
        <v>67</v>
      </c>
      <c r="AP93" t="s">
        <v>67</v>
      </c>
      <c r="AQ93" t="s">
        <v>67</v>
      </c>
      <c r="AR93">
        <v>0</v>
      </c>
      <c r="AS93" t="s">
        <v>67</v>
      </c>
      <c r="AT93" t="s">
        <v>67</v>
      </c>
      <c r="AU93" t="s">
        <v>67</v>
      </c>
      <c r="AV93" t="s">
        <v>67</v>
      </c>
      <c r="AW93" s="2" t="s">
        <v>67</v>
      </c>
      <c r="AX93" s="4" t="s">
        <v>67</v>
      </c>
      <c r="AY93" t="s">
        <v>67</v>
      </c>
      <c r="AZ93" t="s">
        <v>67</v>
      </c>
      <c r="BA93" t="s">
        <v>67</v>
      </c>
      <c r="BB93" t="s">
        <v>67</v>
      </c>
      <c r="BC93" t="s">
        <v>67</v>
      </c>
      <c r="BD93" t="s">
        <v>67</v>
      </c>
      <c r="BE93" t="s">
        <v>67</v>
      </c>
      <c r="BF93" t="b">
        <v>0</v>
      </c>
      <c r="BG93" t="s">
        <v>67</v>
      </c>
      <c r="BH93" t="b">
        <v>0</v>
      </c>
      <c r="BI93" t="s">
        <v>67</v>
      </c>
      <c r="BJ93" t="b">
        <v>0</v>
      </c>
      <c r="BK93" t="s">
        <v>67</v>
      </c>
      <c r="BL93" t="b">
        <v>0</v>
      </c>
      <c r="BM93">
        <v>0</v>
      </c>
      <c r="BN93">
        <v>0</v>
      </c>
    </row>
    <row r="94" spans="1:66" x14ac:dyDescent="0.25">
      <c r="A94" t="s">
        <v>71</v>
      </c>
      <c r="B94">
        <v>1982</v>
      </c>
      <c r="C94" t="s">
        <v>67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I94" t="s">
        <v>67</v>
      </c>
      <c r="J94" t="s">
        <v>67</v>
      </c>
      <c r="K94">
        <v>79</v>
      </c>
      <c r="L94" t="s">
        <v>67</v>
      </c>
      <c r="M94" t="s">
        <v>72</v>
      </c>
      <c r="N94">
        <v>6.9376307999999998E-2</v>
      </c>
      <c r="O94">
        <v>0.44111162399999998</v>
      </c>
      <c r="P94">
        <v>0.48951206800000002</v>
      </c>
      <c r="Q94">
        <v>0</v>
      </c>
      <c r="R94">
        <v>0</v>
      </c>
      <c r="S94">
        <v>1</v>
      </c>
      <c r="T94" t="s">
        <v>67</v>
      </c>
      <c r="U94" t="s">
        <v>67</v>
      </c>
      <c r="V94">
        <v>0.1</v>
      </c>
      <c r="W94">
        <v>0.3</v>
      </c>
      <c r="X94" t="s">
        <v>67</v>
      </c>
      <c r="Y94" t="s">
        <v>67</v>
      </c>
      <c r="Z94" t="s">
        <v>67</v>
      </c>
      <c r="AA94" t="s">
        <v>67</v>
      </c>
      <c r="AB94" t="s">
        <v>67</v>
      </c>
      <c r="AC94" t="s">
        <v>67</v>
      </c>
      <c r="AD94" t="s">
        <v>67</v>
      </c>
      <c r="AE94" t="s">
        <v>67</v>
      </c>
      <c r="AF94" t="s">
        <v>67</v>
      </c>
      <c r="AG94" t="s">
        <v>67</v>
      </c>
      <c r="AH94" t="s">
        <v>67</v>
      </c>
      <c r="AI94" t="s">
        <v>67</v>
      </c>
      <c r="AJ94" t="s">
        <v>67</v>
      </c>
      <c r="AK94" t="s">
        <v>67</v>
      </c>
      <c r="AL94" t="s">
        <v>67</v>
      </c>
      <c r="AM94">
        <v>82.588168993632294</v>
      </c>
      <c r="AN94" t="s">
        <v>67</v>
      </c>
      <c r="AO94" t="s">
        <v>67</v>
      </c>
      <c r="AP94" t="s">
        <v>67</v>
      </c>
      <c r="AQ94" t="s">
        <v>67</v>
      </c>
      <c r="AR94">
        <v>82.588168993632294</v>
      </c>
      <c r="AS94" t="s">
        <v>67</v>
      </c>
      <c r="AT94" t="s">
        <v>67</v>
      </c>
      <c r="AU94" t="s">
        <v>67</v>
      </c>
      <c r="AV94" t="s">
        <v>67</v>
      </c>
      <c r="AW94" s="2" t="s">
        <v>67</v>
      </c>
      <c r="AX94" s="4" t="s">
        <v>67</v>
      </c>
      <c r="AY94" t="s">
        <v>67</v>
      </c>
      <c r="AZ94" t="s">
        <v>67</v>
      </c>
      <c r="BA94" t="s">
        <v>67</v>
      </c>
      <c r="BB94">
        <v>1</v>
      </c>
      <c r="BC94" t="s">
        <v>67</v>
      </c>
      <c r="BD94" t="s">
        <v>67</v>
      </c>
      <c r="BE94" t="s">
        <v>67</v>
      </c>
      <c r="BF94" t="b">
        <v>0</v>
      </c>
      <c r="BG94" t="s">
        <v>67</v>
      </c>
      <c r="BH94" t="b">
        <v>0</v>
      </c>
      <c r="BI94" t="s">
        <v>67</v>
      </c>
      <c r="BJ94" t="b">
        <v>0</v>
      </c>
      <c r="BK94" t="s">
        <v>67</v>
      </c>
      <c r="BL94" t="b">
        <v>0</v>
      </c>
      <c r="BM94">
        <v>0</v>
      </c>
      <c r="BN94">
        <v>0</v>
      </c>
    </row>
    <row r="95" spans="1:66" x14ac:dyDescent="0.25">
      <c r="A95" t="s">
        <v>71</v>
      </c>
      <c r="B95">
        <v>1983</v>
      </c>
      <c r="C95" t="s">
        <v>67</v>
      </c>
      <c r="D95" t="s">
        <v>67</v>
      </c>
      <c r="E95" t="s">
        <v>67</v>
      </c>
      <c r="F95" t="s">
        <v>67</v>
      </c>
      <c r="G95" t="s">
        <v>67</v>
      </c>
      <c r="H95" t="s">
        <v>67</v>
      </c>
      <c r="I95" t="s">
        <v>67</v>
      </c>
      <c r="J95" t="s">
        <v>67</v>
      </c>
      <c r="K95">
        <v>62</v>
      </c>
      <c r="L95" t="s">
        <v>67</v>
      </c>
      <c r="M95" t="s">
        <v>72</v>
      </c>
      <c r="N95">
        <v>6.9376307999999998E-2</v>
      </c>
      <c r="O95">
        <v>0.44111162399999998</v>
      </c>
      <c r="P95">
        <v>0.48951206800000002</v>
      </c>
      <c r="Q95">
        <v>0</v>
      </c>
      <c r="R95">
        <v>0</v>
      </c>
      <c r="S95">
        <v>1</v>
      </c>
      <c r="T95" t="s">
        <v>67</v>
      </c>
      <c r="U95" t="s">
        <v>67</v>
      </c>
      <c r="V95">
        <v>0.1</v>
      </c>
      <c r="W95">
        <v>0.3</v>
      </c>
      <c r="X95" t="s">
        <v>67</v>
      </c>
      <c r="Y95" t="s">
        <v>67</v>
      </c>
      <c r="Z95" t="s">
        <v>67</v>
      </c>
      <c r="AA95" t="s">
        <v>67</v>
      </c>
      <c r="AB95" t="s">
        <v>67</v>
      </c>
      <c r="AC95" t="s">
        <v>67</v>
      </c>
      <c r="AD95" t="s">
        <v>67</v>
      </c>
      <c r="AE95" t="s">
        <v>67</v>
      </c>
      <c r="AF95" t="s">
        <v>67</v>
      </c>
      <c r="AG95" t="s">
        <v>67</v>
      </c>
      <c r="AH95" t="s">
        <v>67</v>
      </c>
      <c r="AI95" t="s">
        <v>67</v>
      </c>
      <c r="AJ95" t="s">
        <v>67</v>
      </c>
      <c r="AK95" t="s">
        <v>67</v>
      </c>
      <c r="AL95">
        <v>74.422274198084907</v>
      </c>
      <c r="AM95" t="s">
        <v>67</v>
      </c>
      <c r="AN95" t="s">
        <v>67</v>
      </c>
      <c r="AO95">
        <v>0</v>
      </c>
      <c r="AP95" t="s">
        <v>67</v>
      </c>
      <c r="AQ95" t="s">
        <v>67</v>
      </c>
      <c r="AR95">
        <v>74.422274198084907</v>
      </c>
      <c r="AS95" t="s">
        <v>67</v>
      </c>
      <c r="AT95" t="s">
        <v>67</v>
      </c>
      <c r="AU95" t="s">
        <v>67</v>
      </c>
      <c r="AV95" t="s">
        <v>67</v>
      </c>
      <c r="AW95" s="2" t="s">
        <v>67</v>
      </c>
      <c r="AX95" s="4" t="s">
        <v>67</v>
      </c>
      <c r="AY95" t="s">
        <v>67</v>
      </c>
      <c r="AZ95" t="s">
        <v>67</v>
      </c>
      <c r="BA95">
        <v>1</v>
      </c>
      <c r="BB95" t="s">
        <v>67</v>
      </c>
      <c r="BC95" t="s">
        <v>67</v>
      </c>
      <c r="BD95">
        <v>0</v>
      </c>
      <c r="BE95" t="s">
        <v>67</v>
      </c>
      <c r="BF95" t="b">
        <v>0</v>
      </c>
      <c r="BG95" t="s">
        <v>67</v>
      </c>
      <c r="BH95" t="b">
        <v>0</v>
      </c>
      <c r="BI95" t="s">
        <v>67</v>
      </c>
      <c r="BJ95" t="b">
        <v>0</v>
      </c>
      <c r="BK95" t="s">
        <v>67</v>
      </c>
      <c r="BL95" t="b">
        <v>0</v>
      </c>
      <c r="BM95">
        <v>0</v>
      </c>
      <c r="BN95">
        <v>0</v>
      </c>
    </row>
    <row r="96" spans="1:66" x14ac:dyDescent="0.25">
      <c r="A96" t="s">
        <v>71</v>
      </c>
      <c r="B96">
        <v>1984</v>
      </c>
      <c r="C96" t="s">
        <v>67</v>
      </c>
      <c r="D96" t="s">
        <v>67</v>
      </c>
      <c r="E96" t="s">
        <v>67</v>
      </c>
      <c r="F96" t="s">
        <v>67</v>
      </c>
      <c r="G96" t="s">
        <v>67</v>
      </c>
      <c r="H96" t="s">
        <v>67</v>
      </c>
      <c r="I96" t="s">
        <v>67</v>
      </c>
      <c r="J96" t="s">
        <v>67</v>
      </c>
      <c r="K96">
        <v>36</v>
      </c>
      <c r="L96" t="s">
        <v>67</v>
      </c>
      <c r="M96" t="s">
        <v>72</v>
      </c>
      <c r="N96">
        <v>6.9376307999999998E-2</v>
      </c>
      <c r="O96">
        <v>0.44111162399999998</v>
      </c>
      <c r="P96">
        <v>0.48951206800000002</v>
      </c>
      <c r="Q96">
        <v>0</v>
      </c>
      <c r="R96">
        <v>0</v>
      </c>
      <c r="S96">
        <v>1</v>
      </c>
      <c r="T96" t="s">
        <v>67</v>
      </c>
      <c r="U96" t="s">
        <v>67</v>
      </c>
      <c r="V96">
        <v>0.1</v>
      </c>
      <c r="W96">
        <v>0.3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  <c r="AC96" t="s">
        <v>67</v>
      </c>
      <c r="AD96" t="s">
        <v>67</v>
      </c>
      <c r="AE96" t="s">
        <v>67</v>
      </c>
      <c r="AF96" t="s">
        <v>67</v>
      </c>
      <c r="AG96" t="s">
        <v>67</v>
      </c>
      <c r="AH96" t="s">
        <v>67</v>
      </c>
      <c r="AI96" t="s">
        <v>67</v>
      </c>
      <c r="AJ96" t="s">
        <v>67</v>
      </c>
      <c r="AK96">
        <v>11.7048437082828</v>
      </c>
      <c r="AL96" t="s">
        <v>67</v>
      </c>
      <c r="AM96" t="s">
        <v>67</v>
      </c>
      <c r="AN96">
        <v>0</v>
      </c>
      <c r="AO96" t="s">
        <v>67</v>
      </c>
      <c r="AP96" t="s">
        <v>67</v>
      </c>
      <c r="AQ96" t="s">
        <v>67</v>
      </c>
      <c r="AR96">
        <v>11.7048437082828</v>
      </c>
      <c r="AS96" t="s">
        <v>67</v>
      </c>
      <c r="AT96" t="s">
        <v>67</v>
      </c>
      <c r="AU96" t="s">
        <v>67</v>
      </c>
      <c r="AV96" t="s">
        <v>67</v>
      </c>
      <c r="AW96" s="2" t="s">
        <v>67</v>
      </c>
      <c r="AX96" s="4" t="s">
        <v>67</v>
      </c>
      <c r="AY96" t="s">
        <v>67</v>
      </c>
      <c r="AZ96">
        <v>1</v>
      </c>
      <c r="BA96" t="s">
        <v>67</v>
      </c>
      <c r="BB96" t="s">
        <v>67</v>
      </c>
      <c r="BC96">
        <v>0</v>
      </c>
      <c r="BD96" t="s">
        <v>67</v>
      </c>
      <c r="BE96" t="s">
        <v>67</v>
      </c>
      <c r="BF96" t="b">
        <v>0</v>
      </c>
      <c r="BG96" t="s">
        <v>67</v>
      </c>
      <c r="BH96" t="b">
        <v>0</v>
      </c>
      <c r="BI96" t="s">
        <v>67</v>
      </c>
      <c r="BJ96" t="b">
        <v>0</v>
      </c>
      <c r="BK96" t="s">
        <v>67</v>
      </c>
      <c r="BL96" t="b">
        <v>0</v>
      </c>
      <c r="BM96">
        <v>0</v>
      </c>
      <c r="BN96">
        <v>0</v>
      </c>
    </row>
    <row r="97" spans="1:66" x14ac:dyDescent="0.25">
      <c r="A97" t="s">
        <v>71</v>
      </c>
      <c r="B97">
        <v>1985</v>
      </c>
      <c r="C97" t="s">
        <v>67</v>
      </c>
      <c r="D97" t="s">
        <v>67</v>
      </c>
      <c r="E97" t="s">
        <v>67</v>
      </c>
      <c r="F97" t="s">
        <v>67</v>
      </c>
      <c r="G97" t="s">
        <v>67</v>
      </c>
      <c r="H97" t="s">
        <v>67</v>
      </c>
      <c r="I97" t="s">
        <v>67</v>
      </c>
      <c r="J97" t="s">
        <v>67</v>
      </c>
      <c r="K97">
        <v>296</v>
      </c>
      <c r="L97" t="s">
        <v>67</v>
      </c>
      <c r="M97" t="s">
        <v>72</v>
      </c>
      <c r="N97">
        <v>6.9376307999999998E-2</v>
      </c>
      <c r="O97">
        <v>0.44111162399999998</v>
      </c>
      <c r="P97">
        <v>0.48951206800000002</v>
      </c>
      <c r="Q97">
        <v>0</v>
      </c>
      <c r="R97">
        <v>0</v>
      </c>
      <c r="S97">
        <v>1</v>
      </c>
      <c r="T97" t="s">
        <v>67</v>
      </c>
      <c r="U97" t="s">
        <v>67</v>
      </c>
      <c r="V97">
        <v>0.1</v>
      </c>
      <c r="W97">
        <v>0.3</v>
      </c>
      <c r="X97" t="s">
        <v>67</v>
      </c>
      <c r="Y97" t="s">
        <v>67</v>
      </c>
      <c r="Z97" t="s">
        <v>67</v>
      </c>
      <c r="AA97" t="s">
        <v>67</v>
      </c>
      <c r="AB97" t="s">
        <v>67</v>
      </c>
      <c r="AC97" t="s">
        <v>67</v>
      </c>
      <c r="AD97" t="s">
        <v>67</v>
      </c>
      <c r="AE97" t="s">
        <v>67</v>
      </c>
      <c r="AF97" t="s">
        <v>67</v>
      </c>
      <c r="AG97" t="s">
        <v>67</v>
      </c>
      <c r="AH97" t="s">
        <v>67</v>
      </c>
      <c r="AI97" t="s">
        <v>67</v>
      </c>
      <c r="AJ97" t="s">
        <v>67</v>
      </c>
      <c r="AK97" t="s">
        <v>67</v>
      </c>
      <c r="AL97" t="s">
        <v>67</v>
      </c>
      <c r="AM97">
        <v>305.801200455745</v>
      </c>
      <c r="AN97" t="s">
        <v>67</v>
      </c>
      <c r="AO97">
        <v>0</v>
      </c>
      <c r="AP97" t="s">
        <v>67</v>
      </c>
      <c r="AQ97" t="s">
        <v>67</v>
      </c>
      <c r="AR97">
        <v>305.801200455745</v>
      </c>
      <c r="AS97" t="s">
        <v>67</v>
      </c>
      <c r="AT97" t="s">
        <v>67</v>
      </c>
      <c r="AU97" t="s">
        <v>67</v>
      </c>
      <c r="AV97" t="s">
        <v>67</v>
      </c>
      <c r="AW97" s="2" t="s">
        <v>67</v>
      </c>
      <c r="AX97" s="4" t="s">
        <v>67</v>
      </c>
      <c r="AY97" t="s">
        <v>67</v>
      </c>
      <c r="AZ97" t="s">
        <v>67</v>
      </c>
      <c r="BA97" t="s">
        <v>67</v>
      </c>
      <c r="BB97">
        <v>1</v>
      </c>
      <c r="BC97" t="s">
        <v>67</v>
      </c>
      <c r="BD97">
        <v>0</v>
      </c>
      <c r="BE97" t="s">
        <v>67</v>
      </c>
      <c r="BF97" t="b">
        <v>0</v>
      </c>
      <c r="BG97" t="s">
        <v>67</v>
      </c>
      <c r="BH97" t="b">
        <v>0</v>
      </c>
      <c r="BI97" t="s">
        <v>67</v>
      </c>
      <c r="BJ97" t="b">
        <v>0</v>
      </c>
      <c r="BK97" t="s">
        <v>67</v>
      </c>
      <c r="BL97" t="b">
        <v>0</v>
      </c>
      <c r="BM97">
        <v>0</v>
      </c>
      <c r="BN97">
        <v>0</v>
      </c>
    </row>
    <row r="98" spans="1:66" x14ac:dyDescent="0.25">
      <c r="A98" t="s">
        <v>71</v>
      </c>
      <c r="B98">
        <v>1986</v>
      </c>
      <c r="C98" t="s">
        <v>67</v>
      </c>
      <c r="D98" t="s">
        <v>67</v>
      </c>
      <c r="E98" t="s">
        <v>67</v>
      </c>
      <c r="F98" t="s">
        <v>67</v>
      </c>
      <c r="G98" t="s">
        <v>67</v>
      </c>
      <c r="H98" t="s">
        <v>67</v>
      </c>
      <c r="I98" t="s">
        <v>67</v>
      </c>
      <c r="J98" t="s">
        <v>67</v>
      </c>
      <c r="K98">
        <v>350</v>
      </c>
      <c r="L98" t="s">
        <v>67</v>
      </c>
      <c r="M98" t="s">
        <v>72</v>
      </c>
      <c r="N98">
        <v>6.9376307999999998E-2</v>
      </c>
      <c r="O98">
        <v>0.44111162399999998</v>
      </c>
      <c r="P98">
        <v>0.48951206800000002</v>
      </c>
      <c r="Q98">
        <v>0</v>
      </c>
      <c r="R98">
        <v>0</v>
      </c>
      <c r="S98">
        <v>1</v>
      </c>
      <c r="T98" t="s">
        <v>67</v>
      </c>
      <c r="U98" t="s">
        <v>67</v>
      </c>
      <c r="V98">
        <v>0.1</v>
      </c>
      <c r="W98">
        <v>0.3</v>
      </c>
      <c r="X98" t="s">
        <v>67</v>
      </c>
      <c r="Y98" t="s">
        <v>67</v>
      </c>
      <c r="Z98" t="s">
        <v>67</v>
      </c>
      <c r="AA98" t="s">
        <v>67</v>
      </c>
      <c r="AB98" t="s">
        <v>67</v>
      </c>
      <c r="AC98" t="s">
        <v>67</v>
      </c>
      <c r="AD98" t="s">
        <v>67</v>
      </c>
      <c r="AE98" t="s">
        <v>67</v>
      </c>
      <c r="AF98" t="s">
        <v>67</v>
      </c>
      <c r="AG98" t="s">
        <v>67</v>
      </c>
      <c r="AH98" t="s">
        <v>67</v>
      </c>
      <c r="AI98" t="s">
        <v>67</v>
      </c>
      <c r="AJ98" t="s">
        <v>67</v>
      </c>
      <c r="AK98" t="s">
        <v>67</v>
      </c>
      <c r="AL98">
        <v>275.56514531973301</v>
      </c>
      <c r="AM98" t="s">
        <v>67</v>
      </c>
      <c r="AN98">
        <v>0</v>
      </c>
      <c r="AO98">
        <v>0</v>
      </c>
      <c r="AP98" t="s">
        <v>67</v>
      </c>
      <c r="AQ98" t="s">
        <v>67</v>
      </c>
      <c r="AR98">
        <v>275.56514531973301</v>
      </c>
      <c r="AS98" t="s">
        <v>67</v>
      </c>
      <c r="AT98" t="s">
        <v>67</v>
      </c>
      <c r="AU98" t="s">
        <v>67</v>
      </c>
      <c r="AV98" t="s">
        <v>67</v>
      </c>
      <c r="AW98" s="2" t="s">
        <v>67</v>
      </c>
      <c r="AX98" s="4" t="s">
        <v>67</v>
      </c>
      <c r="AY98" t="s">
        <v>67</v>
      </c>
      <c r="AZ98" t="s">
        <v>67</v>
      </c>
      <c r="BA98">
        <v>1</v>
      </c>
      <c r="BB98" t="s">
        <v>67</v>
      </c>
      <c r="BC98">
        <v>0</v>
      </c>
      <c r="BD98">
        <v>0</v>
      </c>
      <c r="BE98" t="s">
        <v>67</v>
      </c>
      <c r="BF98" t="b">
        <v>0</v>
      </c>
      <c r="BG98" t="s">
        <v>67</v>
      </c>
      <c r="BH98" t="b">
        <v>0</v>
      </c>
      <c r="BI98" t="s">
        <v>67</v>
      </c>
      <c r="BJ98" t="b">
        <v>0</v>
      </c>
      <c r="BK98" t="s">
        <v>67</v>
      </c>
      <c r="BL98" t="b">
        <v>0</v>
      </c>
      <c r="BM98">
        <v>0</v>
      </c>
      <c r="BN98">
        <v>0</v>
      </c>
    </row>
    <row r="99" spans="1:66" x14ac:dyDescent="0.25">
      <c r="A99" t="s">
        <v>71</v>
      </c>
      <c r="B99">
        <v>1987</v>
      </c>
      <c r="C99">
        <v>50</v>
      </c>
      <c r="D99">
        <v>100</v>
      </c>
      <c r="E99">
        <v>60.61695314</v>
      </c>
      <c r="F99">
        <v>160.61695309999999</v>
      </c>
      <c r="G99">
        <v>68.715286910000003</v>
      </c>
      <c r="H99">
        <v>168.7152869</v>
      </c>
      <c r="I99">
        <v>2</v>
      </c>
      <c r="J99">
        <v>100</v>
      </c>
      <c r="K99">
        <v>1114</v>
      </c>
      <c r="L99">
        <v>100</v>
      </c>
      <c r="M99" t="s">
        <v>72</v>
      </c>
      <c r="N99">
        <v>6.9376307999999998E-2</v>
      </c>
      <c r="O99">
        <v>0.44111162399999998</v>
      </c>
      <c r="P99">
        <v>0.48951206800000002</v>
      </c>
      <c r="Q99">
        <v>0</v>
      </c>
      <c r="R99">
        <v>0</v>
      </c>
      <c r="S99">
        <v>1</v>
      </c>
      <c r="T99" t="s">
        <v>69</v>
      </c>
      <c r="U99">
        <v>0.1</v>
      </c>
      <c r="V99">
        <v>0.1</v>
      </c>
      <c r="W99">
        <v>0.3</v>
      </c>
      <c r="X99">
        <v>0.2</v>
      </c>
      <c r="Y99">
        <v>20</v>
      </c>
      <c r="Z99">
        <v>20</v>
      </c>
      <c r="AA99">
        <v>20.614586073000002</v>
      </c>
      <c r="AB99">
        <v>28.722137089031602</v>
      </c>
      <c r="AC99">
        <v>60</v>
      </c>
      <c r="AD99">
        <v>140</v>
      </c>
      <c r="AE99">
        <v>60</v>
      </c>
      <c r="AF99">
        <v>140</v>
      </c>
      <c r="AG99">
        <v>27.486114764</v>
      </c>
      <c r="AH99">
        <v>109.944459056</v>
      </c>
      <c r="AI99">
        <v>111.271012721937</v>
      </c>
      <c r="AJ99">
        <v>226.15956107806301</v>
      </c>
      <c r="AK99">
        <v>43.339806424522102</v>
      </c>
      <c r="AL99" t="s">
        <v>67</v>
      </c>
      <c r="AM99">
        <v>1057.4262474882</v>
      </c>
      <c r="AN99">
        <v>0</v>
      </c>
      <c r="AO99" t="s">
        <v>67</v>
      </c>
      <c r="AP99" t="s">
        <v>67</v>
      </c>
      <c r="AQ99" t="s">
        <v>67</v>
      </c>
      <c r="AR99">
        <v>1100.7660539127201</v>
      </c>
      <c r="AS99" t="s">
        <v>67</v>
      </c>
      <c r="AT99" t="s">
        <v>67</v>
      </c>
      <c r="AU99">
        <v>88</v>
      </c>
      <c r="AV99">
        <v>0</v>
      </c>
      <c r="AW99" s="2">
        <v>100</v>
      </c>
      <c r="AX99" s="4" t="s">
        <v>67</v>
      </c>
      <c r="AY99">
        <v>2</v>
      </c>
      <c r="AZ99">
        <v>3.9399999999999998E-2</v>
      </c>
      <c r="BA99" t="s">
        <v>67</v>
      </c>
      <c r="BB99">
        <v>0.96060000000000001</v>
      </c>
      <c r="BC99">
        <v>0</v>
      </c>
      <c r="BD99" t="s">
        <v>67</v>
      </c>
      <c r="BE99">
        <v>0.17</v>
      </c>
      <c r="BF99" t="b">
        <v>0</v>
      </c>
      <c r="BG99" t="s">
        <v>67</v>
      </c>
      <c r="BH99" t="b">
        <v>0</v>
      </c>
      <c r="BI99" t="s">
        <v>67</v>
      </c>
      <c r="BJ99" t="b">
        <v>0</v>
      </c>
      <c r="BK99">
        <v>1</v>
      </c>
      <c r="BL99" t="b">
        <v>0</v>
      </c>
      <c r="BM99">
        <v>0</v>
      </c>
      <c r="BN99">
        <v>0</v>
      </c>
    </row>
    <row r="100" spans="1:66" x14ac:dyDescent="0.25">
      <c r="A100" t="s">
        <v>71</v>
      </c>
      <c r="B100">
        <v>1988</v>
      </c>
      <c r="C100" t="s">
        <v>67</v>
      </c>
      <c r="D100" t="s">
        <v>67</v>
      </c>
      <c r="E100" t="s">
        <v>67</v>
      </c>
      <c r="F100" t="s">
        <v>67</v>
      </c>
      <c r="G100" t="s">
        <v>67</v>
      </c>
      <c r="H100" t="s">
        <v>67</v>
      </c>
      <c r="I100" t="s">
        <v>67</v>
      </c>
      <c r="J100" t="s">
        <v>67</v>
      </c>
      <c r="K100">
        <v>1640</v>
      </c>
      <c r="L100" t="s">
        <v>67</v>
      </c>
      <c r="M100" t="s">
        <v>72</v>
      </c>
      <c r="N100">
        <v>6.9376307999999998E-2</v>
      </c>
      <c r="O100">
        <v>0.44111162399999998</v>
      </c>
      <c r="P100">
        <v>0.48951206800000002</v>
      </c>
      <c r="Q100">
        <v>0</v>
      </c>
      <c r="R100">
        <v>0</v>
      </c>
      <c r="S100">
        <v>1</v>
      </c>
      <c r="T100" t="s">
        <v>67</v>
      </c>
      <c r="U100" t="s">
        <v>67</v>
      </c>
      <c r="V100">
        <v>0.1</v>
      </c>
      <c r="W100">
        <v>0.3</v>
      </c>
      <c r="X100" t="s">
        <v>67</v>
      </c>
      <c r="Y100" t="s">
        <v>67</v>
      </c>
      <c r="Z100" t="s">
        <v>67</v>
      </c>
      <c r="AA100" t="s">
        <v>67</v>
      </c>
      <c r="AB100" t="s">
        <v>67</v>
      </c>
      <c r="AC100" t="s">
        <v>67</v>
      </c>
      <c r="AD100" t="s">
        <v>67</v>
      </c>
      <c r="AE100" t="s">
        <v>67</v>
      </c>
      <c r="AF100" t="s">
        <v>67</v>
      </c>
      <c r="AG100" t="s">
        <v>67</v>
      </c>
      <c r="AH100" t="s">
        <v>67</v>
      </c>
      <c r="AI100" t="s">
        <v>67</v>
      </c>
      <c r="AJ100" t="s">
        <v>67</v>
      </c>
      <c r="AK100" t="s">
        <v>67</v>
      </c>
      <c r="AL100">
        <v>952.87336060067605</v>
      </c>
      <c r="AM100">
        <v>802.68691591126401</v>
      </c>
      <c r="AN100" t="s">
        <v>67</v>
      </c>
      <c r="AO100" t="s">
        <v>67</v>
      </c>
      <c r="AP100" t="s">
        <v>67</v>
      </c>
      <c r="AQ100" t="s">
        <v>67</v>
      </c>
      <c r="AR100">
        <v>1755.5602765119399</v>
      </c>
      <c r="AS100" t="s">
        <v>67</v>
      </c>
      <c r="AT100" t="s">
        <v>67</v>
      </c>
      <c r="AU100" t="s">
        <v>67</v>
      </c>
      <c r="AV100" t="s">
        <v>67</v>
      </c>
      <c r="AW100" s="2" t="s">
        <v>67</v>
      </c>
      <c r="AX100" s="4" t="s">
        <v>67</v>
      </c>
      <c r="AY100" t="s">
        <v>67</v>
      </c>
      <c r="AZ100" t="s">
        <v>67</v>
      </c>
      <c r="BA100">
        <v>0.54279999999999995</v>
      </c>
      <c r="BB100">
        <v>0.4572</v>
      </c>
      <c r="BC100" t="s">
        <v>67</v>
      </c>
      <c r="BD100" t="s">
        <v>67</v>
      </c>
      <c r="BE100" t="s">
        <v>67</v>
      </c>
      <c r="BF100" t="b">
        <v>0</v>
      </c>
      <c r="BG100" t="s">
        <v>67</v>
      </c>
      <c r="BH100" t="b">
        <v>0</v>
      </c>
      <c r="BI100" t="s">
        <v>67</v>
      </c>
      <c r="BJ100" t="b">
        <v>0</v>
      </c>
      <c r="BK100" t="s">
        <v>67</v>
      </c>
      <c r="BL100" t="b">
        <v>0</v>
      </c>
      <c r="BM100">
        <v>0</v>
      </c>
      <c r="BN100">
        <v>0</v>
      </c>
    </row>
    <row r="101" spans="1:66" x14ac:dyDescent="0.25">
      <c r="A101" t="s">
        <v>71</v>
      </c>
      <c r="B101">
        <v>1989</v>
      </c>
      <c r="C101" t="s">
        <v>67</v>
      </c>
      <c r="D101" t="s">
        <v>67</v>
      </c>
      <c r="E101" t="s">
        <v>67</v>
      </c>
      <c r="F101" t="s">
        <v>67</v>
      </c>
      <c r="G101" t="s">
        <v>67</v>
      </c>
      <c r="H101" t="s">
        <v>67</v>
      </c>
      <c r="I101" t="s">
        <v>67</v>
      </c>
      <c r="J101" t="s">
        <v>67</v>
      </c>
      <c r="K101">
        <v>684</v>
      </c>
      <c r="L101" t="s">
        <v>67</v>
      </c>
      <c r="M101" t="s">
        <v>72</v>
      </c>
      <c r="N101">
        <v>6.9376307999999998E-2</v>
      </c>
      <c r="O101">
        <v>0.44111162399999998</v>
      </c>
      <c r="P101">
        <v>0.48951206800000002</v>
      </c>
      <c r="Q101">
        <v>0</v>
      </c>
      <c r="R101">
        <v>0</v>
      </c>
      <c r="S101">
        <v>1</v>
      </c>
      <c r="T101" t="s">
        <v>67</v>
      </c>
      <c r="U101" t="s">
        <v>67</v>
      </c>
      <c r="V101">
        <v>0.1</v>
      </c>
      <c r="W101">
        <v>0.3</v>
      </c>
      <c r="X101" t="s">
        <v>67</v>
      </c>
      <c r="Y101" t="s">
        <v>67</v>
      </c>
      <c r="Z101" t="s">
        <v>67</v>
      </c>
      <c r="AA101" t="s">
        <v>67</v>
      </c>
      <c r="AB101" t="s">
        <v>67</v>
      </c>
      <c r="AC101" t="s">
        <v>67</v>
      </c>
      <c r="AD101" t="s">
        <v>67</v>
      </c>
      <c r="AE101" t="s">
        <v>67</v>
      </c>
      <c r="AF101" t="s">
        <v>67</v>
      </c>
      <c r="AG101" t="s">
        <v>67</v>
      </c>
      <c r="AH101" t="s">
        <v>67</v>
      </c>
      <c r="AI101" t="s">
        <v>67</v>
      </c>
      <c r="AJ101" t="s">
        <v>67</v>
      </c>
      <c r="AK101">
        <v>149.864188911121</v>
      </c>
      <c r="AL101">
        <v>723.32134831284498</v>
      </c>
      <c r="AM101" t="s">
        <v>67</v>
      </c>
      <c r="AN101" t="s">
        <v>67</v>
      </c>
      <c r="AO101" t="s">
        <v>67</v>
      </c>
      <c r="AP101" t="s">
        <v>67</v>
      </c>
      <c r="AQ101" t="s">
        <v>67</v>
      </c>
      <c r="AR101">
        <v>873.185537223967</v>
      </c>
      <c r="AS101" t="s">
        <v>67</v>
      </c>
      <c r="AT101" t="s">
        <v>67</v>
      </c>
      <c r="AU101" t="s">
        <v>67</v>
      </c>
      <c r="AV101" t="s">
        <v>67</v>
      </c>
      <c r="AW101" s="2" t="s">
        <v>67</v>
      </c>
      <c r="AX101" s="4" t="s">
        <v>67</v>
      </c>
      <c r="AY101" t="s">
        <v>67</v>
      </c>
      <c r="AZ101">
        <v>0.1716</v>
      </c>
      <c r="BA101">
        <v>0.82840000000000003</v>
      </c>
      <c r="BB101" t="s">
        <v>67</v>
      </c>
      <c r="BC101" t="s">
        <v>67</v>
      </c>
      <c r="BD101" t="s">
        <v>67</v>
      </c>
      <c r="BE101" t="s">
        <v>67</v>
      </c>
      <c r="BF101" t="b">
        <v>0</v>
      </c>
      <c r="BG101" t="s">
        <v>67</v>
      </c>
      <c r="BH101" t="b">
        <v>0</v>
      </c>
      <c r="BI101" t="s">
        <v>67</v>
      </c>
      <c r="BJ101" t="b">
        <v>0</v>
      </c>
      <c r="BK101" t="s">
        <v>67</v>
      </c>
      <c r="BL101" t="b">
        <v>0</v>
      </c>
      <c r="BM101">
        <v>0</v>
      </c>
      <c r="BN101">
        <v>0</v>
      </c>
    </row>
    <row r="102" spans="1:66" x14ac:dyDescent="0.25">
      <c r="A102" t="s">
        <v>71</v>
      </c>
      <c r="B102">
        <v>1990</v>
      </c>
      <c r="C102">
        <v>130</v>
      </c>
      <c r="D102">
        <v>260</v>
      </c>
      <c r="E102">
        <v>260.87998970000001</v>
      </c>
      <c r="F102">
        <v>520.87998970000001</v>
      </c>
      <c r="G102">
        <v>364.70615220000002</v>
      </c>
      <c r="H102">
        <v>624.70615220000002</v>
      </c>
      <c r="I102">
        <v>2</v>
      </c>
      <c r="J102">
        <v>260</v>
      </c>
      <c r="K102">
        <v>16</v>
      </c>
      <c r="L102">
        <v>260</v>
      </c>
      <c r="M102" t="s">
        <v>72</v>
      </c>
      <c r="N102">
        <v>6.9376307999999998E-2</v>
      </c>
      <c r="O102">
        <v>0.44111162399999998</v>
      </c>
      <c r="P102">
        <v>0.48951206800000002</v>
      </c>
      <c r="Q102">
        <v>0</v>
      </c>
      <c r="R102">
        <v>0</v>
      </c>
      <c r="S102">
        <v>1</v>
      </c>
      <c r="T102" t="s">
        <v>69</v>
      </c>
      <c r="U102">
        <v>0.1</v>
      </c>
      <c r="V102">
        <v>0.1</v>
      </c>
      <c r="W102">
        <v>0.3</v>
      </c>
      <c r="X102">
        <v>0.2</v>
      </c>
      <c r="Y102">
        <v>52</v>
      </c>
      <c r="Z102">
        <v>52</v>
      </c>
      <c r="AA102">
        <v>109.41184566</v>
      </c>
      <c r="AB102">
        <v>121.140216157673</v>
      </c>
      <c r="AC102">
        <v>156</v>
      </c>
      <c r="AD102">
        <v>364</v>
      </c>
      <c r="AE102">
        <v>156</v>
      </c>
      <c r="AF102">
        <v>364</v>
      </c>
      <c r="AG102">
        <v>145.88246088</v>
      </c>
      <c r="AH102">
        <v>583.52984351999999</v>
      </c>
      <c r="AI102">
        <v>382.425719884655</v>
      </c>
      <c r="AJ102">
        <v>866.98658451534504</v>
      </c>
      <c r="AK102">
        <v>113.761147775891</v>
      </c>
      <c r="AL102" t="s">
        <v>67</v>
      </c>
      <c r="AM102" t="s">
        <v>67</v>
      </c>
      <c r="AN102" t="s">
        <v>67</v>
      </c>
      <c r="AO102" t="s">
        <v>67</v>
      </c>
      <c r="AP102" t="s">
        <v>67</v>
      </c>
      <c r="AQ102" t="s">
        <v>67</v>
      </c>
      <c r="AR102">
        <v>113.761147775891</v>
      </c>
      <c r="AS102" t="s">
        <v>67</v>
      </c>
      <c r="AT102" t="s">
        <v>67</v>
      </c>
      <c r="AU102">
        <v>72</v>
      </c>
      <c r="AV102">
        <v>1</v>
      </c>
      <c r="AW102" s="2">
        <v>260</v>
      </c>
      <c r="AX102" s="4" t="s">
        <v>67</v>
      </c>
      <c r="AY102">
        <v>2</v>
      </c>
      <c r="AZ102">
        <v>1</v>
      </c>
      <c r="BA102" t="s">
        <v>67</v>
      </c>
      <c r="BB102" t="s">
        <v>67</v>
      </c>
      <c r="BC102" t="s">
        <v>67</v>
      </c>
      <c r="BD102" t="s">
        <v>67</v>
      </c>
      <c r="BE102">
        <v>0.43</v>
      </c>
      <c r="BF102" t="b">
        <v>0</v>
      </c>
      <c r="BG102" t="s">
        <v>67</v>
      </c>
      <c r="BH102" t="b">
        <v>0</v>
      </c>
      <c r="BI102" t="s">
        <v>67</v>
      </c>
      <c r="BJ102" t="b">
        <v>0</v>
      </c>
      <c r="BK102">
        <v>1</v>
      </c>
      <c r="BL102" t="b">
        <v>0</v>
      </c>
      <c r="BM102">
        <v>0</v>
      </c>
      <c r="BN102">
        <v>0</v>
      </c>
    </row>
    <row r="103" spans="1:66" x14ac:dyDescent="0.25">
      <c r="A103" t="s">
        <v>71</v>
      </c>
      <c r="B103">
        <v>1992</v>
      </c>
      <c r="C103">
        <v>400</v>
      </c>
      <c r="D103">
        <v>800</v>
      </c>
      <c r="E103">
        <v>1044.7798829999999</v>
      </c>
      <c r="F103">
        <v>1844.7798829999999</v>
      </c>
      <c r="G103">
        <v>1360.1637969999999</v>
      </c>
      <c r="H103">
        <v>2160.1637970000002</v>
      </c>
      <c r="I103">
        <v>2</v>
      </c>
      <c r="J103">
        <v>800</v>
      </c>
      <c r="K103" t="s">
        <v>67</v>
      </c>
      <c r="L103" t="s">
        <v>67</v>
      </c>
      <c r="M103" t="s">
        <v>72</v>
      </c>
      <c r="N103">
        <v>6.9376307999999998E-2</v>
      </c>
      <c r="O103">
        <v>0.44111162399999998</v>
      </c>
      <c r="P103">
        <v>0.48951206800000002</v>
      </c>
      <c r="Q103">
        <v>0</v>
      </c>
      <c r="R103">
        <v>0</v>
      </c>
      <c r="S103">
        <v>1</v>
      </c>
      <c r="T103" t="s">
        <v>69</v>
      </c>
      <c r="U103">
        <v>0.1</v>
      </c>
      <c r="V103">
        <v>0.1</v>
      </c>
      <c r="W103">
        <v>0.3</v>
      </c>
      <c r="X103">
        <v>0.2</v>
      </c>
      <c r="Y103">
        <v>160</v>
      </c>
      <c r="Z103">
        <v>160</v>
      </c>
      <c r="AA103">
        <v>408.04913909999999</v>
      </c>
      <c r="AB103">
        <v>438.296817145928</v>
      </c>
      <c r="AC103">
        <v>480</v>
      </c>
      <c r="AD103">
        <v>1120</v>
      </c>
      <c r="AE103">
        <v>480</v>
      </c>
      <c r="AF103">
        <v>1120</v>
      </c>
      <c r="AG103">
        <v>544.06551879999995</v>
      </c>
      <c r="AH103">
        <v>2176.2620751999998</v>
      </c>
      <c r="AI103">
        <v>1283.5701627081401</v>
      </c>
      <c r="AJ103">
        <v>3036.75743129186</v>
      </c>
      <c r="AK103" t="s">
        <v>67</v>
      </c>
      <c r="AL103" t="s">
        <v>67</v>
      </c>
      <c r="AM103" t="s">
        <v>67</v>
      </c>
      <c r="AN103" t="s">
        <v>67</v>
      </c>
      <c r="AO103">
        <v>0</v>
      </c>
      <c r="AP103" t="s">
        <v>67</v>
      </c>
      <c r="AQ103" t="s">
        <v>67</v>
      </c>
      <c r="AR103">
        <v>0</v>
      </c>
      <c r="AS103" t="s">
        <v>67</v>
      </c>
      <c r="AT103" t="s">
        <v>67</v>
      </c>
      <c r="AU103">
        <v>77</v>
      </c>
      <c r="AV103">
        <v>1</v>
      </c>
      <c r="AW103" s="2">
        <v>800</v>
      </c>
      <c r="AX103" s="4" t="s">
        <v>67</v>
      </c>
      <c r="AY103">
        <v>2</v>
      </c>
      <c r="AZ103" t="s">
        <v>67</v>
      </c>
      <c r="BA103" t="s">
        <v>67</v>
      </c>
      <c r="BB103" t="s">
        <v>67</v>
      </c>
      <c r="BC103" t="s">
        <v>67</v>
      </c>
      <c r="BD103" t="s">
        <v>67</v>
      </c>
      <c r="BE103">
        <v>1.33</v>
      </c>
      <c r="BF103" t="b">
        <v>0</v>
      </c>
      <c r="BG103" t="s">
        <v>67</v>
      </c>
      <c r="BH103" t="b">
        <v>0</v>
      </c>
      <c r="BI103" t="s">
        <v>67</v>
      </c>
      <c r="BJ103" t="b">
        <v>0</v>
      </c>
      <c r="BK103">
        <v>1</v>
      </c>
      <c r="BL103" t="b">
        <v>0</v>
      </c>
      <c r="BM103">
        <v>0</v>
      </c>
      <c r="BN103">
        <v>0</v>
      </c>
    </row>
    <row r="104" spans="1:66" x14ac:dyDescent="0.25">
      <c r="A104" t="s">
        <v>71</v>
      </c>
      <c r="B104">
        <v>1993</v>
      </c>
      <c r="C104">
        <v>350</v>
      </c>
      <c r="D104">
        <v>700</v>
      </c>
      <c r="E104">
        <v>769.06941589999997</v>
      </c>
      <c r="F104">
        <v>1469.069416</v>
      </c>
      <c r="G104">
        <v>939.76941169999998</v>
      </c>
      <c r="H104">
        <v>1639.7694120000001</v>
      </c>
      <c r="I104">
        <v>2</v>
      </c>
      <c r="J104">
        <v>700</v>
      </c>
      <c r="K104">
        <v>29</v>
      </c>
      <c r="L104">
        <v>700</v>
      </c>
      <c r="M104" t="s">
        <v>72</v>
      </c>
      <c r="N104">
        <v>6.9376307999999998E-2</v>
      </c>
      <c r="O104">
        <v>0.44111162399999998</v>
      </c>
      <c r="P104">
        <v>0.48951206800000002</v>
      </c>
      <c r="Q104">
        <v>0</v>
      </c>
      <c r="R104">
        <v>0</v>
      </c>
      <c r="S104">
        <v>1</v>
      </c>
      <c r="T104" t="s">
        <v>69</v>
      </c>
      <c r="U104">
        <v>0.1</v>
      </c>
      <c r="V104">
        <v>0.1</v>
      </c>
      <c r="W104">
        <v>0.3</v>
      </c>
      <c r="X104">
        <v>0.2</v>
      </c>
      <c r="Y104">
        <v>140</v>
      </c>
      <c r="Z104">
        <v>140</v>
      </c>
      <c r="AA104">
        <v>281.93082350999998</v>
      </c>
      <c r="AB104">
        <v>314.777682253725</v>
      </c>
      <c r="AC104">
        <v>420</v>
      </c>
      <c r="AD104">
        <v>980</v>
      </c>
      <c r="AE104">
        <v>420</v>
      </c>
      <c r="AF104">
        <v>980</v>
      </c>
      <c r="AG104">
        <v>375.90776468000001</v>
      </c>
      <c r="AH104">
        <v>1503.6310587200001</v>
      </c>
      <c r="AI104">
        <v>1010.21404749255</v>
      </c>
      <c r="AJ104">
        <v>2269.3247765074502</v>
      </c>
      <c r="AK104" t="s">
        <v>67</v>
      </c>
      <c r="AL104" t="s">
        <v>67</v>
      </c>
      <c r="AM104" t="s">
        <v>67</v>
      </c>
      <c r="AN104">
        <v>0</v>
      </c>
      <c r="AO104">
        <v>0</v>
      </c>
      <c r="AP104" t="s">
        <v>67</v>
      </c>
      <c r="AQ104" t="s">
        <v>67</v>
      </c>
      <c r="AR104">
        <v>0</v>
      </c>
      <c r="AS104" t="s">
        <v>67</v>
      </c>
      <c r="AT104" t="s">
        <v>67</v>
      </c>
      <c r="AU104">
        <v>82</v>
      </c>
      <c r="AV104">
        <v>1</v>
      </c>
      <c r="AW104" s="2">
        <v>700</v>
      </c>
      <c r="AX104" s="4" t="s">
        <v>67</v>
      </c>
      <c r="AY104">
        <v>2</v>
      </c>
      <c r="AZ104" t="s">
        <v>67</v>
      </c>
      <c r="BA104" t="s">
        <v>67</v>
      </c>
      <c r="BB104" t="s">
        <v>67</v>
      </c>
      <c r="BC104" t="s">
        <v>67</v>
      </c>
      <c r="BD104" t="s">
        <v>67</v>
      </c>
      <c r="BE104">
        <v>1.17</v>
      </c>
      <c r="BF104" t="b">
        <v>0</v>
      </c>
      <c r="BG104" t="s">
        <v>67</v>
      </c>
      <c r="BH104" t="b">
        <v>0</v>
      </c>
      <c r="BI104" t="s">
        <v>67</v>
      </c>
      <c r="BJ104" t="b">
        <v>0</v>
      </c>
      <c r="BK104">
        <v>1</v>
      </c>
      <c r="BL104" t="b">
        <v>0</v>
      </c>
      <c r="BM104">
        <v>0</v>
      </c>
      <c r="BN104">
        <v>0</v>
      </c>
    </row>
    <row r="105" spans="1:66" x14ac:dyDescent="0.25">
      <c r="A105" t="s">
        <v>71</v>
      </c>
      <c r="B105">
        <v>1994</v>
      </c>
      <c r="C105" t="s">
        <v>67</v>
      </c>
      <c r="D105" t="s">
        <v>67</v>
      </c>
      <c r="E105" t="s">
        <v>67</v>
      </c>
      <c r="F105" t="s">
        <v>67</v>
      </c>
      <c r="G105" t="s">
        <v>67</v>
      </c>
      <c r="H105" t="s">
        <v>67</v>
      </c>
      <c r="I105" t="s">
        <v>67</v>
      </c>
      <c r="J105" t="s">
        <v>67</v>
      </c>
      <c r="K105">
        <v>343</v>
      </c>
      <c r="L105" t="s">
        <v>67</v>
      </c>
      <c r="M105" t="s">
        <v>72</v>
      </c>
      <c r="N105">
        <v>6.9376307999999998E-2</v>
      </c>
      <c r="O105">
        <v>0.44111162399999998</v>
      </c>
      <c r="P105">
        <v>0.48951206800000002</v>
      </c>
      <c r="Q105">
        <v>0</v>
      </c>
      <c r="R105">
        <v>0</v>
      </c>
      <c r="S105">
        <v>1</v>
      </c>
      <c r="T105" t="s">
        <v>67</v>
      </c>
      <c r="U105" t="s">
        <v>67</v>
      </c>
      <c r="V105">
        <v>0.1</v>
      </c>
      <c r="W105">
        <v>0.3</v>
      </c>
      <c r="X105" t="s">
        <v>67</v>
      </c>
      <c r="Y105" t="s">
        <v>67</v>
      </c>
      <c r="Z105" t="s">
        <v>67</v>
      </c>
      <c r="AA105" t="s">
        <v>67</v>
      </c>
      <c r="AB105" t="s">
        <v>67</v>
      </c>
      <c r="AC105" t="s">
        <v>67</v>
      </c>
      <c r="AD105" t="s">
        <v>67</v>
      </c>
      <c r="AE105" t="s">
        <v>67</v>
      </c>
      <c r="AF105" t="s">
        <v>67</v>
      </c>
      <c r="AG105" t="s">
        <v>67</v>
      </c>
      <c r="AH105" t="s">
        <v>67</v>
      </c>
      <c r="AI105" t="s">
        <v>67</v>
      </c>
      <c r="AJ105" t="s">
        <v>67</v>
      </c>
      <c r="AK105" t="s">
        <v>67</v>
      </c>
      <c r="AL105" t="s">
        <v>67</v>
      </c>
      <c r="AM105">
        <v>265.95615927839299</v>
      </c>
      <c r="AN105">
        <v>0</v>
      </c>
      <c r="AO105">
        <v>0</v>
      </c>
      <c r="AP105" t="s">
        <v>67</v>
      </c>
      <c r="AQ105" t="s">
        <v>67</v>
      </c>
      <c r="AR105">
        <v>265.95615927839299</v>
      </c>
      <c r="AS105" t="s">
        <v>67</v>
      </c>
      <c r="AT105" t="s">
        <v>67</v>
      </c>
      <c r="AU105" t="s">
        <v>67</v>
      </c>
      <c r="AV105" t="s">
        <v>67</v>
      </c>
      <c r="AW105" s="2" t="s">
        <v>67</v>
      </c>
      <c r="AX105" s="4" t="s">
        <v>67</v>
      </c>
      <c r="AY105" t="s">
        <v>67</v>
      </c>
      <c r="AZ105" t="s">
        <v>67</v>
      </c>
      <c r="BA105" t="s">
        <v>67</v>
      </c>
      <c r="BB105">
        <v>1</v>
      </c>
      <c r="BC105">
        <v>0</v>
      </c>
      <c r="BD105">
        <v>0</v>
      </c>
      <c r="BE105" t="s">
        <v>67</v>
      </c>
      <c r="BF105" t="b">
        <v>0</v>
      </c>
      <c r="BG105" t="s">
        <v>67</v>
      </c>
      <c r="BH105" t="b">
        <v>0</v>
      </c>
      <c r="BI105" t="s">
        <v>67</v>
      </c>
      <c r="BJ105" t="b">
        <v>0</v>
      </c>
      <c r="BK105" t="s">
        <v>67</v>
      </c>
      <c r="BL105" t="b">
        <v>0</v>
      </c>
      <c r="BM105">
        <v>0</v>
      </c>
      <c r="BN105">
        <v>0</v>
      </c>
    </row>
    <row r="106" spans="1:66" x14ac:dyDescent="0.25">
      <c r="A106" t="s">
        <v>71</v>
      </c>
      <c r="B106">
        <v>1995</v>
      </c>
      <c r="C106" t="s">
        <v>67</v>
      </c>
      <c r="D106" t="s">
        <v>67</v>
      </c>
      <c r="E106" t="s">
        <v>67</v>
      </c>
      <c r="F106" t="s">
        <v>67</v>
      </c>
      <c r="G106" t="s">
        <v>67</v>
      </c>
      <c r="H106" t="s">
        <v>67</v>
      </c>
      <c r="I106" t="s">
        <v>67</v>
      </c>
      <c r="J106" t="s">
        <v>67</v>
      </c>
      <c r="K106">
        <v>1158</v>
      </c>
      <c r="L106" t="s">
        <v>67</v>
      </c>
      <c r="M106" t="s">
        <v>72</v>
      </c>
      <c r="N106">
        <v>6.9376307999999998E-2</v>
      </c>
      <c r="O106">
        <v>0.44111162399999998</v>
      </c>
      <c r="P106">
        <v>0.48951206800000002</v>
      </c>
      <c r="Q106">
        <v>0</v>
      </c>
      <c r="R106">
        <v>0</v>
      </c>
      <c r="S106">
        <v>1</v>
      </c>
      <c r="T106" t="s">
        <v>67</v>
      </c>
      <c r="U106" t="s">
        <v>67</v>
      </c>
      <c r="V106">
        <v>0.1</v>
      </c>
      <c r="W106">
        <v>0.3</v>
      </c>
      <c r="X106" t="s">
        <v>67</v>
      </c>
      <c r="Y106" t="s">
        <v>67</v>
      </c>
      <c r="Z106" t="s">
        <v>67</v>
      </c>
      <c r="AA106" t="s">
        <v>67</v>
      </c>
      <c r="AB106" t="s">
        <v>67</v>
      </c>
      <c r="AC106" t="s">
        <v>67</v>
      </c>
      <c r="AD106" t="s">
        <v>67</v>
      </c>
      <c r="AE106" t="s">
        <v>67</v>
      </c>
      <c r="AF106" t="s">
        <v>67</v>
      </c>
      <c r="AG106" t="s">
        <v>67</v>
      </c>
      <c r="AH106" t="s">
        <v>67</v>
      </c>
      <c r="AI106" t="s">
        <v>67</v>
      </c>
      <c r="AJ106" t="s">
        <v>67</v>
      </c>
      <c r="AK106" t="s">
        <v>67</v>
      </c>
      <c r="AL106">
        <v>239.659777564656</v>
      </c>
      <c r="AM106">
        <v>590.66412019073198</v>
      </c>
      <c r="AN106">
        <v>0</v>
      </c>
      <c r="AO106" t="s">
        <v>67</v>
      </c>
      <c r="AP106" t="s">
        <v>67</v>
      </c>
      <c r="AQ106" t="s">
        <v>67</v>
      </c>
      <c r="AR106">
        <v>830.32389775538797</v>
      </c>
      <c r="AS106" t="s">
        <v>67</v>
      </c>
      <c r="AT106" t="s">
        <v>67</v>
      </c>
      <c r="AU106" t="s">
        <v>67</v>
      </c>
      <c r="AV106" t="s">
        <v>67</v>
      </c>
      <c r="AW106" s="2" t="s">
        <v>67</v>
      </c>
      <c r="AX106" s="4" t="s">
        <v>67</v>
      </c>
      <c r="AY106" t="s">
        <v>67</v>
      </c>
      <c r="AZ106" t="s">
        <v>67</v>
      </c>
      <c r="BA106">
        <v>0.28860000000000002</v>
      </c>
      <c r="BB106">
        <v>0.71140000000000003</v>
      </c>
      <c r="BC106">
        <v>0</v>
      </c>
      <c r="BD106" t="s">
        <v>67</v>
      </c>
      <c r="BE106" t="s">
        <v>67</v>
      </c>
      <c r="BF106" t="b">
        <v>0</v>
      </c>
      <c r="BG106" t="s">
        <v>67</v>
      </c>
      <c r="BH106" t="b">
        <v>0</v>
      </c>
      <c r="BI106" t="s">
        <v>67</v>
      </c>
      <c r="BJ106" t="b">
        <v>0</v>
      </c>
      <c r="BK106" t="s">
        <v>67</v>
      </c>
      <c r="BL106" t="b">
        <v>0</v>
      </c>
      <c r="BM106">
        <v>0</v>
      </c>
      <c r="BN106">
        <v>0</v>
      </c>
    </row>
    <row r="107" spans="1:66" x14ac:dyDescent="0.25">
      <c r="A107" t="s">
        <v>71</v>
      </c>
      <c r="B107">
        <v>1996</v>
      </c>
      <c r="C107" t="s">
        <v>67</v>
      </c>
      <c r="D107" t="s">
        <v>67</v>
      </c>
      <c r="E107" t="s">
        <v>67</v>
      </c>
      <c r="F107" t="s">
        <v>67</v>
      </c>
      <c r="G107" t="s">
        <v>67</v>
      </c>
      <c r="H107" t="s">
        <v>67</v>
      </c>
      <c r="I107" t="s">
        <v>67</v>
      </c>
      <c r="J107" t="s">
        <v>67</v>
      </c>
      <c r="K107">
        <v>1989</v>
      </c>
      <c r="L107" t="s">
        <v>67</v>
      </c>
      <c r="M107" t="s">
        <v>72</v>
      </c>
      <c r="N107">
        <v>6.9376307999999998E-2</v>
      </c>
      <c r="O107">
        <v>0.44111162399999998</v>
      </c>
      <c r="P107">
        <v>0.48951206800000002</v>
      </c>
      <c r="Q107">
        <v>0</v>
      </c>
      <c r="R107">
        <v>0</v>
      </c>
      <c r="S107">
        <v>1</v>
      </c>
      <c r="T107" t="s">
        <v>67</v>
      </c>
      <c r="U107" t="s">
        <v>67</v>
      </c>
      <c r="V107">
        <v>0.1</v>
      </c>
      <c r="W107">
        <v>0.3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 t="s">
        <v>67</v>
      </c>
      <c r="AE107" t="s">
        <v>67</v>
      </c>
      <c r="AF107" t="s">
        <v>67</v>
      </c>
      <c r="AG107" t="s">
        <v>67</v>
      </c>
      <c r="AH107" t="s">
        <v>67</v>
      </c>
      <c r="AI107" t="s">
        <v>67</v>
      </c>
      <c r="AJ107" t="s">
        <v>67</v>
      </c>
      <c r="AK107">
        <v>37.692750856951001</v>
      </c>
      <c r="AL107">
        <v>532.26227978482598</v>
      </c>
      <c r="AM107">
        <v>1090.1261891567999</v>
      </c>
      <c r="AN107" t="s">
        <v>67</v>
      </c>
      <c r="AO107">
        <v>0</v>
      </c>
      <c r="AP107">
        <v>1660.0812197985799</v>
      </c>
      <c r="AQ107">
        <v>1660.0812197985799</v>
      </c>
      <c r="AR107">
        <v>1660.0812197985799</v>
      </c>
      <c r="AS107" t="s">
        <v>67</v>
      </c>
      <c r="AT107" t="s">
        <v>67</v>
      </c>
      <c r="AU107" t="s">
        <v>67</v>
      </c>
      <c r="AV107" t="s">
        <v>67</v>
      </c>
      <c r="AW107" s="2" t="s">
        <v>67</v>
      </c>
      <c r="AX107" s="4">
        <v>1660.0812197985799</v>
      </c>
      <c r="AY107" t="s">
        <v>67</v>
      </c>
      <c r="AZ107">
        <v>2.2700000000000001E-2</v>
      </c>
      <c r="BA107">
        <v>0.3206</v>
      </c>
      <c r="BB107">
        <v>0.65669999999999995</v>
      </c>
      <c r="BC107" t="s">
        <v>67</v>
      </c>
      <c r="BD107">
        <v>0</v>
      </c>
      <c r="BE107" t="s">
        <v>67</v>
      </c>
      <c r="BF107" t="b">
        <v>0</v>
      </c>
      <c r="BG107">
        <v>1.24</v>
      </c>
      <c r="BH107" t="b">
        <v>0</v>
      </c>
      <c r="BI107" t="s">
        <v>67</v>
      </c>
      <c r="BJ107" t="b">
        <v>0</v>
      </c>
      <c r="BK107" t="s">
        <v>67</v>
      </c>
      <c r="BL107" t="b">
        <v>0</v>
      </c>
      <c r="BM107">
        <v>0</v>
      </c>
      <c r="BN107">
        <v>0</v>
      </c>
    </row>
    <row r="108" spans="1:66" x14ac:dyDescent="0.25">
      <c r="A108" t="s">
        <v>71</v>
      </c>
      <c r="B108">
        <v>1997</v>
      </c>
      <c r="C108" t="s">
        <v>67</v>
      </c>
      <c r="D108" t="s">
        <v>67</v>
      </c>
      <c r="E108" t="s">
        <v>67</v>
      </c>
      <c r="F108" t="s">
        <v>67</v>
      </c>
      <c r="G108" t="s">
        <v>67</v>
      </c>
      <c r="H108" t="s">
        <v>67</v>
      </c>
      <c r="I108" t="s">
        <v>67</v>
      </c>
      <c r="J108" t="s">
        <v>67</v>
      </c>
      <c r="K108">
        <v>1080</v>
      </c>
      <c r="L108" t="s">
        <v>67</v>
      </c>
      <c r="M108" t="s">
        <v>72</v>
      </c>
      <c r="N108">
        <v>6.9376307999999998E-2</v>
      </c>
      <c r="O108">
        <v>0.44111162399999998</v>
      </c>
      <c r="P108">
        <v>0.48951206800000002</v>
      </c>
      <c r="Q108">
        <v>0</v>
      </c>
      <c r="R108">
        <v>0</v>
      </c>
      <c r="S108">
        <v>1</v>
      </c>
      <c r="T108" t="s">
        <v>67</v>
      </c>
      <c r="U108" t="s">
        <v>67</v>
      </c>
      <c r="V108">
        <v>0.1</v>
      </c>
      <c r="W108">
        <v>0.3</v>
      </c>
      <c r="X108" t="s">
        <v>67</v>
      </c>
      <c r="Y108" t="s">
        <v>67</v>
      </c>
      <c r="Z108" t="s">
        <v>67</v>
      </c>
      <c r="AA108" t="s">
        <v>67</v>
      </c>
      <c r="AB108" t="s">
        <v>67</v>
      </c>
      <c r="AC108" t="s">
        <v>67</v>
      </c>
      <c r="AD108" t="s">
        <v>67</v>
      </c>
      <c r="AE108" t="s">
        <v>67</v>
      </c>
      <c r="AF108" t="s">
        <v>67</v>
      </c>
      <c r="AG108" t="s">
        <v>67</v>
      </c>
      <c r="AH108" t="s">
        <v>67</v>
      </c>
      <c r="AI108" t="s">
        <v>67</v>
      </c>
      <c r="AJ108" t="s">
        <v>67</v>
      </c>
      <c r="AK108">
        <v>83.712126024442</v>
      </c>
      <c r="AL108">
        <v>982.34009965999303</v>
      </c>
      <c r="AM108" t="s">
        <v>67</v>
      </c>
      <c r="AN108">
        <v>0</v>
      </c>
      <c r="AO108" t="s">
        <v>67</v>
      </c>
      <c r="AP108" t="s">
        <v>67</v>
      </c>
      <c r="AQ108" t="s">
        <v>67</v>
      </c>
      <c r="AR108">
        <v>1066.0522256844399</v>
      </c>
      <c r="AS108" t="s">
        <v>67</v>
      </c>
      <c r="AT108" t="s">
        <v>67</v>
      </c>
      <c r="AU108" t="s">
        <v>67</v>
      </c>
      <c r="AV108" t="s">
        <v>67</v>
      </c>
      <c r="AW108" s="2" t="s">
        <v>67</v>
      </c>
      <c r="AX108" s="4" t="s">
        <v>67</v>
      </c>
      <c r="AY108" t="s">
        <v>67</v>
      </c>
      <c r="AZ108">
        <v>7.85E-2</v>
      </c>
      <c r="BA108">
        <v>0.92149999999999999</v>
      </c>
      <c r="BB108" t="s">
        <v>67</v>
      </c>
      <c r="BC108">
        <v>0</v>
      </c>
      <c r="BD108" t="s">
        <v>67</v>
      </c>
      <c r="BE108" t="s">
        <v>67</v>
      </c>
      <c r="BF108" t="b">
        <v>0</v>
      </c>
      <c r="BG108" t="s">
        <v>67</v>
      </c>
      <c r="BH108" t="b">
        <v>0</v>
      </c>
      <c r="BI108" t="s">
        <v>67</v>
      </c>
      <c r="BJ108" t="b">
        <v>0</v>
      </c>
      <c r="BK108" t="s">
        <v>67</v>
      </c>
      <c r="BL108" t="b">
        <v>0</v>
      </c>
      <c r="BM108">
        <v>0</v>
      </c>
      <c r="BN108">
        <v>0</v>
      </c>
    </row>
    <row r="109" spans="1:66" x14ac:dyDescent="0.25">
      <c r="A109" t="s">
        <v>71</v>
      </c>
      <c r="B109">
        <v>1998</v>
      </c>
      <c r="C109" t="s">
        <v>67</v>
      </c>
      <c r="D109" t="s">
        <v>67</v>
      </c>
      <c r="E109" t="s">
        <v>67</v>
      </c>
      <c r="F109" t="s">
        <v>67</v>
      </c>
      <c r="G109" t="s">
        <v>67</v>
      </c>
      <c r="H109" t="s">
        <v>67</v>
      </c>
      <c r="I109" t="s">
        <v>67</v>
      </c>
      <c r="J109" t="s">
        <v>67</v>
      </c>
      <c r="K109">
        <v>26</v>
      </c>
      <c r="L109" t="s">
        <v>67</v>
      </c>
      <c r="M109" t="s">
        <v>72</v>
      </c>
      <c r="N109">
        <v>6.9376307999999998E-2</v>
      </c>
      <c r="O109">
        <v>0.44111162399999998</v>
      </c>
      <c r="P109">
        <v>0.48951206800000002</v>
      </c>
      <c r="Q109">
        <v>0</v>
      </c>
      <c r="R109">
        <v>0</v>
      </c>
      <c r="S109">
        <v>1</v>
      </c>
      <c r="T109" t="s">
        <v>67</v>
      </c>
      <c r="U109" t="s">
        <v>67</v>
      </c>
      <c r="V109">
        <v>0.1</v>
      </c>
      <c r="W109">
        <v>0.3</v>
      </c>
      <c r="X109" t="s">
        <v>67</v>
      </c>
      <c r="Y109" t="s">
        <v>67</v>
      </c>
      <c r="Z109" t="s">
        <v>67</v>
      </c>
      <c r="AA109" t="s">
        <v>67</v>
      </c>
      <c r="AB109" t="s">
        <v>67</v>
      </c>
      <c r="AC109" t="s">
        <v>67</v>
      </c>
      <c r="AD109" t="s">
        <v>67</v>
      </c>
      <c r="AE109" t="s">
        <v>67</v>
      </c>
      <c r="AF109" t="s">
        <v>67</v>
      </c>
      <c r="AG109" t="s">
        <v>67</v>
      </c>
      <c r="AH109" t="s">
        <v>67</v>
      </c>
      <c r="AI109" t="s">
        <v>67</v>
      </c>
      <c r="AJ109" t="s">
        <v>67</v>
      </c>
      <c r="AK109">
        <v>154.498602183202</v>
      </c>
      <c r="AL109" t="s">
        <v>67</v>
      </c>
      <c r="AM109">
        <v>799.740951027037</v>
      </c>
      <c r="AN109" t="s">
        <v>67</v>
      </c>
      <c r="AO109">
        <v>0</v>
      </c>
      <c r="AP109" t="s">
        <v>67</v>
      </c>
      <c r="AQ109" t="s">
        <v>67</v>
      </c>
      <c r="AR109">
        <v>954.23955321023902</v>
      </c>
      <c r="AS109" t="s">
        <v>67</v>
      </c>
      <c r="AT109" t="s">
        <v>67</v>
      </c>
      <c r="AU109" t="s">
        <v>67</v>
      </c>
      <c r="AV109" t="s">
        <v>67</v>
      </c>
      <c r="AW109" s="2" t="s">
        <v>67</v>
      </c>
      <c r="AX109" s="4" t="s">
        <v>67</v>
      </c>
      <c r="AY109" t="s">
        <v>67</v>
      </c>
      <c r="AZ109">
        <v>0.16189999999999999</v>
      </c>
      <c r="BA109" t="s">
        <v>67</v>
      </c>
      <c r="BB109">
        <v>0.83809999999999996</v>
      </c>
      <c r="BC109" t="s">
        <v>67</v>
      </c>
      <c r="BD109">
        <v>0</v>
      </c>
      <c r="BE109" t="s">
        <v>67</v>
      </c>
      <c r="BF109" t="b">
        <v>0</v>
      </c>
      <c r="BG109" t="s">
        <v>67</v>
      </c>
      <c r="BH109" t="b">
        <v>0</v>
      </c>
      <c r="BI109" t="s">
        <v>67</v>
      </c>
      <c r="BJ109" t="b">
        <v>0</v>
      </c>
      <c r="BK109" t="s">
        <v>67</v>
      </c>
      <c r="BL109" t="b">
        <v>0</v>
      </c>
      <c r="BM109">
        <v>0</v>
      </c>
      <c r="BN109">
        <v>0</v>
      </c>
    </row>
    <row r="110" spans="1:66" x14ac:dyDescent="0.25">
      <c r="A110" t="s">
        <v>71</v>
      </c>
      <c r="B110">
        <v>1999</v>
      </c>
      <c r="C110">
        <v>203.07692309999999</v>
      </c>
      <c r="D110">
        <v>406.15384619999998</v>
      </c>
      <c r="E110">
        <v>97.764961690000007</v>
      </c>
      <c r="F110">
        <v>503.91880780000002</v>
      </c>
      <c r="G110">
        <v>137.1548416</v>
      </c>
      <c r="H110">
        <v>543.30868769999995</v>
      </c>
      <c r="I110">
        <v>2</v>
      </c>
      <c r="J110">
        <v>406.15384619999998</v>
      </c>
      <c r="K110">
        <v>21</v>
      </c>
      <c r="L110">
        <v>400</v>
      </c>
      <c r="M110" t="s">
        <v>72</v>
      </c>
      <c r="N110">
        <v>6.9376307999999998E-2</v>
      </c>
      <c r="O110">
        <v>0.44111162399999998</v>
      </c>
      <c r="P110">
        <v>0.48951206800000002</v>
      </c>
      <c r="Q110">
        <v>0</v>
      </c>
      <c r="R110">
        <v>0</v>
      </c>
      <c r="S110">
        <v>1</v>
      </c>
      <c r="T110" t="s">
        <v>69</v>
      </c>
      <c r="U110">
        <v>0.1</v>
      </c>
      <c r="V110">
        <v>0.1</v>
      </c>
      <c r="W110">
        <v>0.3</v>
      </c>
      <c r="X110">
        <v>0.2</v>
      </c>
      <c r="Y110">
        <v>81.230769240000001</v>
      </c>
      <c r="Z110">
        <v>81.230769240000001</v>
      </c>
      <c r="AA110">
        <v>41.146452480000001</v>
      </c>
      <c r="AB110">
        <v>91.057500641139001</v>
      </c>
      <c r="AC110">
        <v>243.69230772</v>
      </c>
      <c r="AD110">
        <v>568.61538468000003</v>
      </c>
      <c r="AE110">
        <v>243.69230772</v>
      </c>
      <c r="AF110">
        <v>568.61538468000003</v>
      </c>
      <c r="AG110">
        <v>54.861936640000003</v>
      </c>
      <c r="AH110">
        <v>219.44774656000001</v>
      </c>
      <c r="AI110">
        <v>361.19368641772201</v>
      </c>
      <c r="AJ110">
        <v>725.42368898227801</v>
      </c>
      <c r="AK110" t="s">
        <v>67</v>
      </c>
      <c r="AL110">
        <v>720.66666533508396</v>
      </c>
      <c r="AM110" t="s">
        <v>67</v>
      </c>
      <c r="AN110">
        <v>0</v>
      </c>
      <c r="AO110">
        <v>0</v>
      </c>
      <c r="AP110" t="s">
        <v>67</v>
      </c>
      <c r="AQ110" t="s">
        <v>67</v>
      </c>
      <c r="AR110">
        <v>720.66666533508396</v>
      </c>
      <c r="AS110" t="s">
        <v>67</v>
      </c>
      <c r="AT110" t="s">
        <v>67</v>
      </c>
      <c r="AU110">
        <v>71</v>
      </c>
      <c r="AV110">
        <v>0</v>
      </c>
      <c r="AW110" s="2">
        <v>406.15384619999998</v>
      </c>
      <c r="AX110" s="4" t="s">
        <v>67</v>
      </c>
      <c r="AY110">
        <v>2</v>
      </c>
      <c r="AZ110" t="s">
        <v>67</v>
      </c>
      <c r="BA110">
        <v>1</v>
      </c>
      <c r="BB110" t="s">
        <v>67</v>
      </c>
      <c r="BC110">
        <v>0</v>
      </c>
      <c r="BD110">
        <v>0</v>
      </c>
      <c r="BE110">
        <v>0.68</v>
      </c>
      <c r="BF110" t="b">
        <v>0</v>
      </c>
      <c r="BG110" t="s">
        <v>67</v>
      </c>
      <c r="BH110" t="b">
        <v>0</v>
      </c>
      <c r="BI110" t="s">
        <v>67</v>
      </c>
      <c r="BJ110" t="b">
        <v>0</v>
      </c>
      <c r="BK110">
        <v>1</v>
      </c>
      <c r="BL110" t="b">
        <v>0</v>
      </c>
      <c r="BM110">
        <v>0</v>
      </c>
      <c r="BN110">
        <v>0</v>
      </c>
    </row>
    <row r="111" spans="1:66" x14ac:dyDescent="0.25">
      <c r="A111" t="s">
        <v>71</v>
      </c>
      <c r="B111">
        <v>2000</v>
      </c>
      <c r="C111">
        <v>252.30769230000001</v>
      </c>
      <c r="D111">
        <v>504.61538460000003</v>
      </c>
      <c r="E111">
        <v>640.60524039999996</v>
      </c>
      <c r="F111">
        <v>1145.2206249999999</v>
      </c>
      <c r="G111">
        <v>702.02314130000002</v>
      </c>
      <c r="H111">
        <v>1206.638526</v>
      </c>
      <c r="I111">
        <v>2</v>
      </c>
      <c r="J111">
        <v>504.61538460000003</v>
      </c>
      <c r="K111">
        <v>179</v>
      </c>
      <c r="L111">
        <v>600</v>
      </c>
      <c r="M111" t="s">
        <v>72</v>
      </c>
      <c r="N111">
        <v>6.9376307999999998E-2</v>
      </c>
      <c r="O111">
        <v>0.44111162399999998</v>
      </c>
      <c r="P111">
        <v>0.48951206800000002</v>
      </c>
      <c r="Q111">
        <v>0</v>
      </c>
      <c r="R111">
        <v>0</v>
      </c>
      <c r="S111">
        <v>1</v>
      </c>
      <c r="T111" t="s">
        <v>69</v>
      </c>
      <c r="U111">
        <v>0.1</v>
      </c>
      <c r="V111">
        <v>0.1</v>
      </c>
      <c r="W111">
        <v>0.3</v>
      </c>
      <c r="X111">
        <v>0.2</v>
      </c>
      <c r="Y111">
        <v>100.92307692</v>
      </c>
      <c r="Z111">
        <v>100.92307692</v>
      </c>
      <c r="AA111">
        <v>210.60694239</v>
      </c>
      <c r="AB111">
        <v>233.53961470779399</v>
      </c>
      <c r="AC111">
        <v>302.76923076000003</v>
      </c>
      <c r="AD111">
        <v>706.46153844000003</v>
      </c>
      <c r="AE111">
        <v>302.76923076000003</v>
      </c>
      <c r="AF111">
        <v>706.46153844000003</v>
      </c>
      <c r="AG111">
        <v>280.80925652000002</v>
      </c>
      <c r="AH111">
        <v>1123.2370260800001</v>
      </c>
      <c r="AI111">
        <v>739.55929658441096</v>
      </c>
      <c r="AJ111">
        <v>1673.7177554155901</v>
      </c>
      <c r="AK111">
        <v>113.34362963788</v>
      </c>
      <c r="AL111" t="s">
        <v>67</v>
      </c>
      <c r="AM111">
        <v>188.39331319580199</v>
      </c>
      <c r="AN111">
        <v>0</v>
      </c>
      <c r="AO111">
        <v>0</v>
      </c>
      <c r="AP111" t="s">
        <v>67</v>
      </c>
      <c r="AQ111" t="s">
        <v>67</v>
      </c>
      <c r="AR111">
        <v>301.73694283368201</v>
      </c>
      <c r="AS111" t="s">
        <v>67</v>
      </c>
      <c r="AT111" t="s">
        <v>67</v>
      </c>
      <c r="AU111">
        <v>91</v>
      </c>
      <c r="AV111">
        <v>1</v>
      </c>
      <c r="AW111" s="2">
        <v>504.61538460000003</v>
      </c>
      <c r="AX111" s="4" t="s">
        <v>67</v>
      </c>
      <c r="AY111">
        <v>2</v>
      </c>
      <c r="AZ111">
        <v>0.37559999999999999</v>
      </c>
      <c r="BA111" t="s">
        <v>67</v>
      </c>
      <c r="BB111">
        <v>0.62439999999999996</v>
      </c>
      <c r="BC111">
        <v>0</v>
      </c>
      <c r="BD111">
        <v>0</v>
      </c>
      <c r="BE111">
        <v>0.84</v>
      </c>
      <c r="BF111" t="b">
        <v>0</v>
      </c>
      <c r="BG111" t="s">
        <v>67</v>
      </c>
      <c r="BH111" t="b">
        <v>0</v>
      </c>
      <c r="BI111" t="s">
        <v>67</v>
      </c>
      <c r="BJ111" t="b">
        <v>0</v>
      </c>
      <c r="BK111">
        <v>1</v>
      </c>
      <c r="BL111" t="b">
        <v>0</v>
      </c>
      <c r="BM111">
        <v>0</v>
      </c>
      <c r="BN111">
        <v>0</v>
      </c>
    </row>
    <row r="112" spans="1:66" x14ac:dyDescent="0.25">
      <c r="A112" t="s">
        <v>71</v>
      </c>
      <c r="B112">
        <v>2001</v>
      </c>
      <c r="C112">
        <v>582.15384619999998</v>
      </c>
      <c r="D112">
        <v>1164.3076920000001</v>
      </c>
      <c r="E112">
        <v>857.55373229999998</v>
      </c>
      <c r="F112">
        <v>2021.8614250000001</v>
      </c>
      <c r="G112">
        <v>1062.657199</v>
      </c>
      <c r="H112">
        <v>2226.9648910000001</v>
      </c>
      <c r="I112">
        <v>2</v>
      </c>
      <c r="J112">
        <v>1164.3076920000001</v>
      </c>
      <c r="K112">
        <v>170</v>
      </c>
      <c r="L112">
        <v>1400</v>
      </c>
      <c r="M112" t="s">
        <v>72</v>
      </c>
      <c r="N112">
        <v>6.9376307999999998E-2</v>
      </c>
      <c r="O112">
        <v>0.44111162399999998</v>
      </c>
      <c r="P112">
        <v>0.48951206800000002</v>
      </c>
      <c r="Q112">
        <v>0</v>
      </c>
      <c r="R112">
        <v>0</v>
      </c>
      <c r="S112">
        <v>1</v>
      </c>
      <c r="T112" t="s">
        <v>69</v>
      </c>
      <c r="U112">
        <v>0.1</v>
      </c>
      <c r="V112">
        <v>0.1</v>
      </c>
      <c r="W112">
        <v>0.3</v>
      </c>
      <c r="X112">
        <v>0.2</v>
      </c>
      <c r="Y112">
        <v>232.8615384</v>
      </c>
      <c r="Z112">
        <v>232.8615384</v>
      </c>
      <c r="AA112">
        <v>318.79715970000001</v>
      </c>
      <c r="AB112">
        <v>394.78617642820501</v>
      </c>
      <c r="AC112">
        <v>698.58461520000003</v>
      </c>
      <c r="AD112">
        <v>1630.0307688</v>
      </c>
      <c r="AE112">
        <v>698.58461520000003</v>
      </c>
      <c r="AF112">
        <v>1630.0307688</v>
      </c>
      <c r="AG112">
        <v>425.06287959999997</v>
      </c>
      <c r="AH112">
        <v>1700.2515183999999</v>
      </c>
      <c r="AI112">
        <v>1437.3925381435899</v>
      </c>
      <c r="AJ112">
        <v>3016.53724385641</v>
      </c>
      <c r="AK112" t="s">
        <v>67</v>
      </c>
      <c r="AL112">
        <v>169.765948108435</v>
      </c>
      <c r="AM112">
        <v>72.752465619901798</v>
      </c>
      <c r="AN112">
        <v>0</v>
      </c>
      <c r="AO112">
        <v>0</v>
      </c>
      <c r="AP112" t="s">
        <v>67</v>
      </c>
      <c r="AQ112" t="s">
        <v>67</v>
      </c>
      <c r="AR112">
        <v>242.51841372833701</v>
      </c>
      <c r="AS112" t="s">
        <v>67</v>
      </c>
      <c r="AT112" t="s">
        <v>67</v>
      </c>
      <c r="AU112">
        <v>81</v>
      </c>
      <c r="AV112">
        <v>0</v>
      </c>
      <c r="AW112" s="2">
        <v>1164.3076920000001</v>
      </c>
      <c r="AX112" s="4" t="s">
        <v>67</v>
      </c>
      <c r="AY112">
        <v>2</v>
      </c>
      <c r="AZ112" t="s">
        <v>67</v>
      </c>
      <c r="BA112">
        <v>0.7</v>
      </c>
      <c r="BB112">
        <v>0.3</v>
      </c>
      <c r="BC112">
        <v>0</v>
      </c>
      <c r="BD112">
        <v>0</v>
      </c>
      <c r="BE112">
        <v>1.94</v>
      </c>
      <c r="BF112" t="b">
        <v>0</v>
      </c>
      <c r="BG112" t="s">
        <v>67</v>
      </c>
      <c r="BH112" t="b">
        <v>0</v>
      </c>
      <c r="BI112" t="s">
        <v>67</v>
      </c>
      <c r="BJ112" t="b">
        <v>0</v>
      </c>
      <c r="BK112">
        <v>1</v>
      </c>
      <c r="BL112" t="b">
        <v>0</v>
      </c>
      <c r="BM112">
        <v>0</v>
      </c>
      <c r="BN112">
        <v>0</v>
      </c>
    </row>
    <row r="113" spans="1:66" x14ac:dyDescent="0.25">
      <c r="A113" t="s">
        <v>71</v>
      </c>
      <c r="B113">
        <v>2002</v>
      </c>
      <c r="C113" t="s">
        <v>67</v>
      </c>
      <c r="D113" t="s">
        <v>67</v>
      </c>
      <c r="E113" t="s">
        <v>67</v>
      </c>
      <c r="F113" t="s">
        <v>67</v>
      </c>
      <c r="G113" t="s">
        <v>67</v>
      </c>
      <c r="H113" t="s">
        <v>67</v>
      </c>
      <c r="I113" t="s">
        <v>67</v>
      </c>
      <c r="J113" t="s">
        <v>67</v>
      </c>
      <c r="K113">
        <v>268</v>
      </c>
      <c r="L113" t="s">
        <v>67</v>
      </c>
      <c r="M113" t="s">
        <v>72</v>
      </c>
      <c r="N113">
        <v>6.9376307999999998E-2</v>
      </c>
      <c r="O113">
        <v>0.44111162399999998</v>
      </c>
      <c r="P113">
        <v>0.48951206800000002</v>
      </c>
      <c r="Q113">
        <v>0</v>
      </c>
      <c r="R113">
        <v>0</v>
      </c>
      <c r="S113">
        <v>1</v>
      </c>
      <c r="T113" t="s">
        <v>67</v>
      </c>
      <c r="U113" t="s">
        <v>67</v>
      </c>
      <c r="V113">
        <v>0.1</v>
      </c>
      <c r="W113">
        <v>0.3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67</v>
      </c>
      <c r="AD113" t="s">
        <v>67</v>
      </c>
      <c r="AE113" t="s">
        <v>67</v>
      </c>
      <c r="AF113" t="s">
        <v>67</v>
      </c>
      <c r="AG113" t="s">
        <v>67</v>
      </c>
      <c r="AH113" t="s">
        <v>67</v>
      </c>
      <c r="AI113" t="s">
        <v>67</v>
      </c>
      <c r="AJ113" t="s">
        <v>67</v>
      </c>
      <c r="AK113">
        <v>26.700123195762401</v>
      </c>
      <c r="AL113">
        <v>65.559074755229602</v>
      </c>
      <c r="AM113">
        <v>278.071812542553</v>
      </c>
      <c r="AN113">
        <v>0</v>
      </c>
      <c r="AO113">
        <v>0</v>
      </c>
      <c r="AP113">
        <v>370.33101049354502</v>
      </c>
      <c r="AQ113">
        <v>370.33101049354502</v>
      </c>
      <c r="AR113">
        <v>370.33101049354502</v>
      </c>
      <c r="AS113" t="s">
        <v>67</v>
      </c>
      <c r="AT113" t="s">
        <v>67</v>
      </c>
      <c r="AU113" t="s">
        <v>67</v>
      </c>
      <c r="AV113" t="s">
        <v>67</v>
      </c>
      <c r="AW113" s="2" t="s">
        <v>67</v>
      </c>
      <c r="AX113" s="4">
        <v>370.33101049354502</v>
      </c>
      <c r="AY113" t="s">
        <v>67</v>
      </c>
      <c r="AZ113">
        <v>7.2099999999999997E-2</v>
      </c>
      <c r="BA113">
        <v>0.17699999999999999</v>
      </c>
      <c r="BB113">
        <v>0.75090000000000001</v>
      </c>
      <c r="BC113">
        <v>0</v>
      </c>
      <c r="BD113">
        <v>0</v>
      </c>
      <c r="BE113" t="s">
        <v>67</v>
      </c>
      <c r="BF113" t="b">
        <v>0</v>
      </c>
      <c r="BG113">
        <v>0.28000000000000003</v>
      </c>
      <c r="BH113" t="b">
        <v>0</v>
      </c>
      <c r="BI113" t="s">
        <v>67</v>
      </c>
      <c r="BJ113" t="b">
        <v>0</v>
      </c>
      <c r="BK113" t="s">
        <v>67</v>
      </c>
      <c r="BL113" t="b">
        <v>0</v>
      </c>
      <c r="BM113">
        <v>0</v>
      </c>
      <c r="BN113">
        <v>0</v>
      </c>
    </row>
    <row r="114" spans="1:66" x14ac:dyDescent="0.25">
      <c r="A114" t="s">
        <v>71</v>
      </c>
      <c r="B114">
        <v>2003</v>
      </c>
      <c r="C114">
        <v>533.67521369999997</v>
      </c>
      <c r="D114">
        <v>1067.3504270000001</v>
      </c>
      <c r="E114">
        <v>441.90897369999999</v>
      </c>
      <c r="F114">
        <v>1509.259401</v>
      </c>
      <c r="G114">
        <v>566.40081859999998</v>
      </c>
      <c r="H114">
        <v>1633.751246</v>
      </c>
      <c r="I114">
        <v>2</v>
      </c>
      <c r="J114">
        <v>1067.3504270000001</v>
      </c>
      <c r="K114">
        <v>346</v>
      </c>
      <c r="L114" t="s">
        <v>67</v>
      </c>
      <c r="M114" t="s">
        <v>72</v>
      </c>
      <c r="N114">
        <v>6.9376307999999998E-2</v>
      </c>
      <c r="O114">
        <v>0.44111162399999998</v>
      </c>
      <c r="P114">
        <v>0.48951206800000002</v>
      </c>
      <c r="Q114">
        <v>0</v>
      </c>
      <c r="R114">
        <v>0</v>
      </c>
      <c r="S114">
        <v>1</v>
      </c>
      <c r="T114" t="s">
        <v>69</v>
      </c>
      <c r="U114">
        <v>0.1</v>
      </c>
      <c r="V114">
        <v>0.1</v>
      </c>
      <c r="W114">
        <v>0.3</v>
      </c>
      <c r="X114">
        <v>0.2</v>
      </c>
      <c r="Y114">
        <v>213.47008539999999</v>
      </c>
      <c r="Z114">
        <v>213.47008539999999</v>
      </c>
      <c r="AA114">
        <v>169.92024558</v>
      </c>
      <c r="AB114">
        <v>272.84128576637897</v>
      </c>
      <c r="AC114">
        <v>640.41025620000005</v>
      </c>
      <c r="AD114">
        <v>1494.2905977999999</v>
      </c>
      <c r="AE114">
        <v>640.41025620000005</v>
      </c>
      <c r="AF114">
        <v>1494.2905977999999</v>
      </c>
      <c r="AG114">
        <v>226.56032744000001</v>
      </c>
      <c r="AH114">
        <v>906.24130976000004</v>
      </c>
      <c r="AI114">
        <v>1088.06867446724</v>
      </c>
      <c r="AJ114">
        <v>2179.4338175327598</v>
      </c>
      <c r="AK114">
        <v>10.310874424868601</v>
      </c>
      <c r="AL114">
        <v>250.57749714000701</v>
      </c>
      <c r="AM114">
        <v>83.177657244157203</v>
      </c>
      <c r="AN114">
        <v>0</v>
      </c>
      <c r="AO114">
        <v>0</v>
      </c>
      <c r="AP114">
        <v>344.06602880903301</v>
      </c>
      <c r="AQ114">
        <v>344.06602880903301</v>
      </c>
      <c r="AR114">
        <v>344.06602880903301</v>
      </c>
      <c r="AS114">
        <v>0.32235526412454701</v>
      </c>
      <c r="AT114">
        <v>-1.1321010368964699</v>
      </c>
      <c r="AU114">
        <v>78</v>
      </c>
      <c r="AV114">
        <v>0</v>
      </c>
      <c r="AW114" s="2">
        <v>1067.3504270000001</v>
      </c>
      <c r="AX114" s="4">
        <v>344.06602880903301</v>
      </c>
      <c r="AY114">
        <v>2</v>
      </c>
      <c r="AZ114">
        <v>0.03</v>
      </c>
      <c r="BA114">
        <v>0.72829999999999995</v>
      </c>
      <c r="BB114">
        <v>0.2417</v>
      </c>
      <c r="BC114">
        <v>0</v>
      </c>
      <c r="BD114">
        <v>0</v>
      </c>
      <c r="BE114">
        <v>1.78</v>
      </c>
      <c r="BF114" t="b">
        <v>0</v>
      </c>
      <c r="BG114">
        <v>0.26</v>
      </c>
      <c r="BH114" t="b">
        <v>0</v>
      </c>
      <c r="BI114">
        <v>0.32</v>
      </c>
      <c r="BJ114" t="b">
        <v>0</v>
      </c>
      <c r="BK114">
        <v>1</v>
      </c>
      <c r="BL114" t="b">
        <v>0</v>
      </c>
      <c r="BM114">
        <v>0</v>
      </c>
      <c r="BN114">
        <v>0</v>
      </c>
    </row>
    <row r="115" spans="1:66" x14ac:dyDescent="0.25">
      <c r="A115" t="s">
        <v>71</v>
      </c>
      <c r="B115">
        <v>2004</v>
      </c>
      <c r="C115" t="s">
        <v>67</v>
      </c>
      <c r="D115" t="s">
        <v>67</v>
      </c>
      <c r="E115" t="s">
        <v>67</v>
      </c>
      <c r="F115" t="s">
        <v>67</v>
      </c>
      <c r="G115" t="s">
        <v>67</v>
      </c>
      <c r="H115" t="s">
        <v>67</v>
      </c>
      <c r="I115" t="s">
        <v>67</v>
      </c>
      <c r="J115" t="s">
        <v>67</v>
      </c>
      <c r="K115">
        <v>634</v>
      </c>
      <c r="L115" t="s">
        <v>67</v>
      </c>
      <c r="M115" t="s">
        <v>72</v>
      </c>
      <c r="N115">
        <v>6.9376307999999998E-2</v>
      </c>
      <c r="O115">
        <v>0.44111162399999998</v>
      </c>
      <c r="P115">
        <v>0.48951206800000002</v>
      </c>
      <c r="Q115">
        <v>0</v>
      </c>
      <c r="R115">
        <v>0</v>
      </c>
      <c r="S115">
        <v>1</v>
      </c>
      <c r="T115" t="s">
        <v>67</v>
      </c>
      <c r="U115" t="s">
        <v>67</v>
      </c>
      <c r="V115">
        <v>0.1</v>
      </c>
      <c r="W115">
        <v>0.3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67</v>
      </c>
      <c r="AD115" t="s">
        <v>67</v>
      </c>
      <c r="AE115" t="s">
        <v>67</v>
      </c>
      <c r="AF115" t="s">
        <v>67</v>
      </c>
      <c r="AG115" t="s">
        <v>67</v>
      </c>
      <c r="AH115" t="s">
        <v>67</v>
      </c>
      <c r="AI115" t="s">
        <v>67</v>
      </c>
      <c r="AJ115" t="s">
        <v>67</v>
      </c>
      <c r="AK115">
        <v>39.409847017439503</v>
      </c>
      <c r="AL115">
        <v>74.953476872168807</v>
      </c>
      <c r="AM115">
        <v>478.23769614795202</v>
      </c>
      <c r="AN115">
        <v>0</v>
      </c>
      <c r="AO115">
        <v>0</v>
      </c>
      <c r="AP115">
        <v>592.60102003756003</v>
      </c>
      <c r="AQ115">
        <v>592.60102003756003</v>
      </c>
      <c r="AR115">
        <v>592.60102003756003</v>
      </c>
      <c r="AS115" t="s">
        <v>67</v>
      </c>
      <c r="AT115" t="s">
        <v>67</v>
      </c>
      <c r="AU115" t="s">
        <v>67</v>
      </c>
      <c r="AV115" t="s">
        <v>67</v>
      </c>
      <c r="AW115" s="2" t="s">
        <v>67</v>
      </c>
      <c r="AX115" s="4">
        <v>592.60102003756003</v>
      </c>
      <c r="AY115" t="s">
        <v>67</v>
      </c>
      <c r="AZ115">
        <v>6.6500000000000004E-2</v>
      </c>
      <c r="BA115">
        <v>0.1265</v>
      </c>
      <c r="BB115">
        <v>0.80700000000000005</v>
      </c>
      <c r="BC115">
        <v>0</v>
      </c>
      <c r="BD115">
        <v>0</v>
      </c>
      <c r="BE115" t="s">
        <v>67</v>
      </c>
      <c r="BF115" t="b">
        <v>0</v>
      </c>
      <c r="BG115">
        <v>0.44</v>
      </c>
      <c r="BH115" t="b">
        <v>0</v>
      </c>
      <c r="BI115" t="s">
        <v>67</v>
      </c>
      <c r="BJ115" t="b">
        <v>0</v>
      </c>
      <c r="BK115" t="s">
        <v>67</v>
      </c>
      <c r="BL115" t="b">
        <v>0</v>
      </c>
      <c r="BM115">
        <v>0</v>
      </c>
      <c r="BN115">
        <v>0</v>
      </c>
    </row>
    <row r="116" spans="1:66" x14ac:dyDescent="0.25">
      <c r="A116" t="s">
        <v>71</v>
      </c>
      <c r="B116">
        <v>2005</v>
      </c>
      <c r="C116">
        <v>133.48847230000001</v>
      </c>
      <c r="D116">
        <v>266.97694460000002</v>
      </c>
      <c r="E116">
        <v>60.807793179999997</v>
      </c>
      <c r="F116">
        <v>327.78473780000002</v>
      </c>
      <c r="G116">
        <v>117.88243989999999</v>
      </c>
      <c r="H116">
        <v>384.85938449999998</v>
      </c>
      <c r="I116">
        <v>2</v>
      </c>
      <c r="J116">
        <v>266.97694460000002</v>
      </c>
      <c r="K116">
        <v>1163</v>
      </c>
      <c r="L116">
        <v>250</v>
      </c>
      <c r="M116" t="s">
        <v>72</v>
      </c>
      <c r="N116">
        <v>6.9376307999999998E-2</v>
      </c>
      <c r="O116">
        <v>0.44111162399999998</v>
      </c>
      <c r="P116">
        <v>0.48951206800000002</v>
      </c>
      <c r="Q116">
        <v>0</v>
      </c>
      <c r="R116">
        <v>0</v>
      </c>
      <c r="S116">
        <v>1</v>
      </c>
      <c r="T116" t="s">
        <v>69</v>
      </c>
      <c r="U116">
        <v>0.1</v>
      </c>
      <c r="V116">
        <v>0.1</v>
      </c>
      <c r="W116">
        <v>0.3</v>
      </c>
      <c r="X116">
        <v>0.2</v>
      </c>
      <c r="Y116">
        <v>53.395388920000002</v>
      </c>
      <c r="Z116">
        <v>53.395388920000002</v>
      </c>
      <c r="AA116">
        <v>35.364731970000001</v>
      </c>
      <c r="AB116">
        <v>64.044764229622999</v>
      </c>
      <c r="AC116">
        <v>160.18616675999999</v>
      </c>
      <c r="AD116">
        <v>373.76772244</v>
      </c>
      <c r="AE116">
        <v>160.18616675999999</v>
      </c>
      <c r="AF116">
        <v>373.76772244</v>
      </c>
      <c r="AG116">
        <v>47.152975959999999</v>
      </c>
      <c r="AH116">
        <v>188.61190384</v>
      </c>
      <c r="AI116">
        <v>256.76985604075401</v>
      </c>
      <c r="AJ116">
        <v>512.94891295924594</v>
      </c>
      <c r="AK116">
        <v>11.788389183673999</v>
      </c>
      <c r="AL116">
        <v>430.952004243217</v>
      </c>
      <c r="AM116">
        <v>847.24081916100999</v>
      </c>
      <c r="AN116">
        <v>0</v>
      </c>
      <c r="AO116">
        <v>0</v>
      </c>
      <c r="AP116">
        <v>1289.9812125879</v>
      </c>
      <c r="AQ116">
        <v>1289.9812125879</v>
      </c>
      <c r="AR116">
        <v>1289.9812125879</v>
      </c>
      <c r="AS116">
        <v>4.8318075349937901</v>
      </c>
      <c r="AT116">
        <v>1.57522062850516</v>
      </c>
      <c r="AU116">
        <v>52</v>
      </c>
      <c r="AV116">
        <v>0</v>
      </c>
      <c r="AW116" s="2">
        <v>266.97694460000002</v>
      </c>
      <c r="AX116" s="4">
        <v>1289.9812125879</v>
      </c>
      <c r="AY116">
        <v>2</v>
      </c>
      <c r="AZ116">
        <v>9.1000000000000004E-3</v>
      </c>
      <c r="BA116">
        <v>0.33410000000000001</v>
      </c>
      <c r="BB116">
        <v>0.65680000000000005</v>
      </c>
      <c r="BC116">
        <v>0</v>
      </c>
      <c r="BD116">
        <v>0</v>
      </c>
      <c r="BE116">
        <v>0.44</v>
      </c>
      <c r="BF116" t="b">
        <v>0</v>
      </c>
      <c r="BG116">
        <v>0.97</v>
      </c>
      <c r="BH116" t="b">
        <v>0</v>
      </c>
      <c r="BI116">
        <v>4.83</v>
      </c>
      <c r="BJ116" t="b">
        <v>0</v>
      </c>
      <c r="BK116">
        <v>1</v>
      </c>
      <c r="BL116" t="b">
        <v>0</v>
      </c>
      <c r="BM116">
        <v>0</v>
      </c>
      <c r="BN116">
        <v>0</v>
      </c>
    </row>
    <row r="117" spans="1:66" x14ac:dyDescent="0.25">
      <c r="A117" t="s">
        <v>71</v>
      </c>
      <c r="B117">
        <v>2006</v>
      </c>
      <c r="C117">
        <v>44</v>
      </c>
      <c r="D117">
        <v>88</v>
      </c>
      <c r="E117">
        <v>52.567079919999998</v>
      </c>
      <c r="F117">
        <v>140.56707990000001</v>
      </c>
      <c r="G117">
        <v>60.622414810000002</v>
      </c>
      <c r="H117">
        <v>148.6224148</v>
      </c>
      <c r="I117">
        <v>2</v>
      </c>
      <c r="J117">
        <v>88</v>
      </c>
      <c r="K117">
        <v>1518</v>
      </c>
      <c r="L117" t="s">
        <v>67</v>
      </c>
      <c r="M117" t="s">
        <v>72</v>
      </c>
      <c r="N117">
        <v>6.9376307999999998E-2</v>
      </c>
      <c r="O117">
        <v>0.44111162399999998</v>
      </c>
      <c r="P117">
        <v>0.48951206800000002</v>
      </c>
      <c r="Q117">
        <v>0</v>
      </c>
      <c r="R117">
        <v>0</v>
      </c>
      <c r="S117">
        <v>1</v>
      </c>
      <c r="T117" t="s">
        <v>69</v>
      </c>
      <c r="U117">
        <v>0.1</v>
      </c>
      <c r="V117">
        <v>0.1</v>
      </c>
      <c r="W117">
        <v>0.3</v>
      </c>
      <c r="X117">
        <v>0.2</v>
      </c>
      <c r="Y117">
        <v>17.600000000000001</v>
      </c>
      <c r="Z117">
        <v>17.600000000000001</v>
      </c>
      <c r="AA117">
        <v>18.186724442999999</v>
      </c>
      <c r="AB117">
        <v>25.308436260773099</v>
      </c>
      <c r="AC117">
        <v>52.8</v>
      </c>
      <c r="AD117">
        <v>123.2</v>
      </c>
      <c r="AE117">
        <v>52.8</v>
      </c>
      <c r="AF117">
        <v>123.2</v>
      </c>
      <c r="AG117">
        <v>24.248965924</v>
      </c>
      <c r="AH117">
        <v>96.995863696000001</v>
      </c>
      <c r="AI117">
        <v>98.005542278453802</v>
      </c>
      <c r="AJ117">
        <v>199.23928732154599</v>
      </c>
      <c r="AK117">
        <v>67.778442808831301</v>
      </c>
      <c r="AL117">
        <v>763.469989996658</v>
      </c>
      <c r="AM117">
        <v>1065.1140198307801</v>
      </c>
      <c r="AN117">
        <v>0</v>
      </c>
      <c r="AO117">
        <v>0</v>
      </c>
      <c r="AP117">
        <v>1896.3624526362701</v>
      </c>
      <c r="AQ117">
        <v>1896.3624526362701</v>
      </c>
      <c r="AR117">
        <v>1896.3624526362701</v>
      </c>
      <c r="AS117">
        <v>21.549573325412201</v>
      </c>
      <c r="AT117">
        <v>3.0703560170689301</v>
      </c>
      <c r="AU117">
        <v>87</v>
      </c>
      <c r="AV117">
        <v>0</v>
      </c>
      <c r="AW117" s="2">
        <v>88</v>
      </c>
      <c r="AX117" s="4">
        <v>1896.3624526362701</v>
      </c>
      <c r="AY117">
        <v>2</v>
      </c>
      <c r="AZ117">
        <v>3.5700000000000003E-2</v>
      </c>
      <c r="BA117">
        <v>0.40260000000000001</v>
      </c>
      <c r="BB117">
        <v>0.56169999999999998</v>
      </c>
      <c r="BC117">
        <v>0</v>
      </c>
      <c r="BD117">
        <v>0</v>
      </c>
      <c r="BE117">
        <v>0.15</v>
      </c>
      <c r="BF117" t="b">
        <v>0</v>
      </c>
      <c r="BG117">
        <v>1.42</v>
      </c>
      <c r="BH117" t="b">
        <v>0</v>
      </c>
      <c r="BI117">
        <v>21.55</v>
      </c>
      <c r="BJ117" t="b">
        <v>1</v>
      </c>
      <c r="BK117">
        <v>1</v>
      </c>
      <c r="BL117" t="b">
        <v>0</v>
      </c>
      <c r="BM117">
        <v>1</v>
      </c>
      <c r="BN117">
        <v>1</v>
      </c>
    </row>
    <row r="118" spans="1:66" x14ac:dyDescent="0.25">
      <c r="A118" t="s">
        <v>71</v>
      </c>
      <c r="B118">
        <v>2007</v>
      </c>
      <c r="C118">
        <v>146.41025640000001</v>
      </c>
      <c r="D118">
        <v>292.82051280000002</v>
      </c>
      <c r="E118">
        <v>149.1295111</v>
      </c>
      <c r="F118">
        <v>441.95002390000002</v>
      </c>
      <c r="G118">
        <v>275.23864379999998</v>
      </c>
      <c r="H118">
        <v>568.05915670000002</v>
      </c>
      <c r="I118">
        <v>2</v>
      </c>
      <c r="J118">
        <v>292.82051280000002</v>
      </c>
      <c r="K118">
        <v>2706</v>
      </c>
      <c r="L118">
        <v>320</v>
      </c>
      <c r="M118" t="s">
        <v>72</v>
      </c>
      <c r="N118">
        <v>6.9376307999999998E-2</v>
      </c>
      <c r="O118">
        <v>0.44111162399999998</v>
      </c>
      <c r="P118">
        <v>0.48951206800000002</v>
      </c>
      <c r="Q118">
        <v>0</v>
      </c>
      <c r="R118">
        <v>0</v>
      </c>
      <c r="S118">
        <v>1</v>
      </c>
      <c r="T118" t="s">
        <v>69</v>
      </c>
      <c r="U118">
        <v>0.1</v>
      </c>
      <c r="V118">
        <v>0.1</v>
      </c>
      <c r="W118">
        <v>0.3</v>
      </c>
      <c r="X118">
        <v>0.2</v>
      </c>
      <c r="Y118">
        <v>58.564102560000002</v>
      </c>
      <c r="Z118">
        <v>58.564102560000002</v>
      </c>
      <c r="AA118">
        <v>82.571593140000004</v>
      </c>
      <c r="AB118">
        <v>101.23152721527001</v>
      </c>
      <c r="AC118">
        <v>175.69230768</v>
      </c>
      <c r="AD118">
        <v>409.94871791999998</v>
      </c>
      <c r="AE118">
        <v>175.69230768</v>
      </c>
      <c r="AF118">
        <v>409.94871791999998</v>
      </c>
      <c r="AG118">
        <v>110.09545752</v>
      </c>
      <c r="AH118">
        <v>440.38183007999999</v>
      </c>
      <c r="AI118">
        <v>365.59610226946103</v>
      </c>
      <c r="AJ118">
        <v>770.52221113053895</v>
      </c>
      <c r="AK118">
        <v>120.075568842332</v>
      </c>
      <c r="AL118">
        <v>959.80100542224704</v>
      </c>
      <c r="AM118">
        <v>2063.8718597441598</v>
      </c>
      <c r="AN118">
        <v>0</v>
      </c>
      <c r="AO118">
        <v>0</v>
      </c>
      <c r="AP118">
        <v>3143.7484340087399</v>
      </c>
      <c r="AQ118">
        <v>3143.7484340087399</v>
      </c>
      <c r="AR118">
        <v>3143.7484340087399</v>
      </c>
      <c r="AS118">
        <v>10.7360936020079</v>
      </c>
      <c r="AT118">
        <v>2.3736112987091902</v>
      </c>
      <c r="AU118">
        <v>54</v>
      </c>
      <c r="AV118">
        <v>0</v>
      </c>
      <c r="AW118" s="2">
        <v>292.82051280000002</v>
      </c>
      <c r="AX118" s="4">
        <v>3143.7484340087399</v>
      </c>
      <c r="AY118">
        <v>2</v>
      </c>
      <c r="AZ118">
        <v>3.8199999999999998E-2</v>
      </c>
      <c r="BA118">
        <v>0.30530000000000002</v>
      </c>
      <c r="BB118">
        <v>0.65649999999999997</v>
      </c>
      <c r="BC118">
        <v>0</v>
      </c>
      <c r="BD118">
        <v>0</v>
      </c>
      <c r="BE118">
        <v>0.49</v>
      </c>
      <c r="BF118" t="b">
        <v>0</v>
      </c>
      <c r="BG118">
        <v>2.36</v>
      </c>
      <c r="BH118" t="b">
        <v>0</v>
      </c>
      <c r="BI118">
        <v>10.74</v>
      </c>
      <c r="BJ118" t="b">
        <v>0</v>
      </c>
      <c r="BK118">
        <v>1</v>
      </c>
      <c r="BL118" t="b">
        <v>0</v>
      </c>
      <c r="BM118">
        <v>0</v>
      </c>
      <c r="BN118">
        <v>0</v>
      </c>
    </row>
    <row r="119" spans="1:66" x14ac:dyDescent="0.25">
      <c r="A119" t="s">
        <v>71</v>
      </c>
      <c r="B119">
        <v>2008</v>
      </c>
      <c r="C119">
        <v>47.50337382</v>
      </c>
      <c r="D119">
        <v>95.00674764</v>
      </c>
      <c r="E119">
        <v>70.239988729999993</v>
      </c>
      <c r="F119">
        <v>165.2467364</v>
      </c>
      <c r="G119">
        <v>74.912775620000005</v>
      </c>
      <c r="H119">
        <v>169.91952330000001</v>
      </c>
      <c r="I119">
        <v>2</v>
      </c>
      <c r="J119">
        <v>95.00674764</v>
      </c>
      <c r="K119">
        <v>2253</v>
      </c>
      <c r="L119">
        <v>114</v>
      </c>
      <c r="M119" t="s">
        <v>72</v>
      </c>
      <c r="N119">
        <v>6.9376307999999998E-2</v>
      </c>
      <c r="O119">
        <v>0.44111162399999998</v>
      </c>
      <c r="P119">
        <v>0.48951206800000002</v>
      </c>
      <c r="Q119">
        <v>0</v>
      </c>
      <c r="R119">
        <v>0</v>
      </c>
      <c r="S119">
        <v>1</v>
      </c>
      <c r="T119" t="s">
        <v>69</v>
      </c>
      <c r="U119">
        <v>0.1</v>
      </c>
      <c r="V119">
        <v>0.1</v>
      </c>
      <c r="W119">
        <v>0.3</v>
      </c>
      <c r="X119">
        <v>0.2</v>
      </c>
      <c r="Y119">
        <v>19.001349527999999</v>
      </c>
      <c r="Z119">
        <v>19.001349527999999</v>
      </c>
      <c r="AA119">
        <v>22.473832686000002</v>
      </c>
      <c r="AB119">
        <v>29.429992176070101</v>
      </c>
      <c r="AC119">
        <v>57.004048584000003</v>
      </c>
      <c r="AD119">
        <v>133.009446696</v>
      </c>
      <c r="AE119">
        <v>57.004048584000003</v>
      </c>
      <c r="AF119">
        <v>133.009446696</v>
      </c>
      <c r="AG119">
        <v>29.965110247999998</v>
      </c>
      <c r="AH119">
        <v>119.86044099199999</v>
      </c>
      <c r="AI119">
        <v>111.05953894786001</v>
      </c>
      <c r="AJ119">
        <v>228.77950765214001</v>
      </c>
      <c r="AK119">
        <v>150.95374174697201</v>
      </c>
      <c r="AL119">
        <v>1859.8067898494501</v>
      </c>
      <c r="AM119">
        <v>331.517789591716</v>
      </c>
      <c r="AN119">
        <v>0</v>
      </c>
      <c r="AO119">
        <v>0</v>
      </c>
      <c r="AP119">
        <v>2342.2783211881401</v>
      </c>
      <c r="AQ119">
        <v>2342.2783211881401</v>
      </c>
      <c r="AR119">
        <v>2342.2783211881401</v>
      </c>
      <c r="AS119">
        <v>24.653810170026201</v>
      </c>
      <c r="AT119">
        <v>3.2049314593360001</v>
      </c>
      <c r="AU119">
        <v>94</v>
      </c>
      <c r="AV119">
        <v>0</v>
      </c>
      <c r="AW119" s="2">
        <v>95.00674764</v>
      </c>
      <c r="AX119" s="4">
        <v>2342.2783211881401</v>
      </c>
      <c r="AY119">
        <v>2</v>
      </c>
      <c r="AZ119">
        <v>6.4399999999999999E-2</v>
      </c>
      <c r="BA119">
        <v>0.79400000000000004</v>
      </c>
      <c r="BB119">
        <v>0.14149999999999999</v>
      </c>
      <c r="BC119">
        <v>0</v>
      </c>
      <c r="BD119">
        <v>0</v>
      </c>
      <c r="BE119">
        <v>0.16</v>
      </c>
      <c r="BF119" t="b">
        <v>0</v>
      </c>
      <c r="BG119">
        <v>1.76</v>
      </c>
      <c r="BH119" t="b">
        <v>0</v>
      </c>
      <c r="BI119">
        <v>24.65</v>
      </c>
      <c r="BJ119" t="b">
        <v>1</v>
      </c>
      <c r="BK119">
        <v>1</v>
      </c>
      <c r="BL119" t="b">
        <v>0</v>
      </c>
      <c r="BM119">
        <v>1</v>
      </c>
      <c r="BN119">
        <v>1</v>
      </c>
    </row>
    <row r="120" spans="1:66" x14ac:dyDescent="0.25">
      <c r="A120" t="s">
        <v>71</v>
      </c>
      <c r="B120">
        <v>2009</v>
      </c>
      <c r="C120">
        <v>390.21627649999999</v>
      </c>
      <c r="D120">
        <v>780.43255299999998</v>
      </c>
      <c r="E120">
        <v>121.3090433</v>
      </c>
      <c r="F120">
        <v>901.7415962</v>
      </c>
      <c r="G120">
        <v>196.5355903</v>
      </c>
      <c r="H120">
        <v>976.96814319999999</v>
      </c>
      <c r="I120">
        <v>2</v>
      </c>
      <c r="J120">
        <v>780.43255299999998</v>
      </c>
      <c r="K120">
        <v>2666</v>
      </c>
      <c r="L120">
        <v>780</v>
      </c>
      <c r="M120" t="s">
        <v>72</v>
      </c>
      <c r="N120">
        <v>6.9376307999999998E-2</v>
      </c>
      <c r="O120">
        <v>0.44111162399999998</v>
      </c>
      <c r="P120">
        <v>0.48951206800000002</v>
      </c>
      <c r="Q120">
        <v>0</v>
      </c>
      <c r="R120">
        <v>0</v>
      </c>
      <c r="S120">
        <v>1</v>
      </c>
      <c r="T120" t="s">
        <v>69</v>
      </c>
      <c r="U120">
        <v>0.1</v>
      </c>
      <c r="V120">
        <v>0.1</v>
      </c>
      <c r="W120">
        <v>0.3</v>
      </c>
      <c r="X120">
        <v>0.2</v>
      </c>
      <c r="Y120">
        <v>156.0865106</v>
      </c>
      <c r="Z120">
        <v>156.0865106</v>
      </c>
      <c r="AA120">
        <v>58.960677089999997</v>
      </c>
      <c r="AB120">
        <v>166.851311754493</v>
      </c>
      <c r="AC120">
        <v>468.25953179999999</v>
      </c>
      <c r="AD120">
        <v>1092.6055742000001</v>
      </c>
      <c r="AE120">
        <v>468.25953179999999</v>
      </c>
      <c r="AF120">
        <v>1092.6055742000001</v>
      </c>
      <c r="AG120">
        <v>78.614236120000001</v>
      </c>
      <c r="AH120">
        <v>314.45694448</v>
      </c>
      <c r="AI120">
        <v>643.26551969101297</v>
      </c>
      <c r="AJ120">
        <v>1310.67076670899</v>
      </c>
      <c r="AK120">
        <v>292.50312540638703</v>
      </c>
      <c r="AL120">
        <v>298.73900994753802</v>
      </c>
      <c r="AM120">
        <v>3454.8256504935798</v>
      </c>
      <c r="AN120">
        <v>0</v>
      </c>
      <c r="AO120">
        <v>0</v>
      </c>
      <c r="AP120">
        <v>4046.0677858475001</v>
      </c>
      <c r="AQ120">
        <v>4046.0677858475001</v>
      </c>
      <c r="AR120">
        <v>4046.0677858475001</v>
      </c>
      <c r="AS120">
        <v>5.1843913612961501</v>
      </c>
      <c r="AT120">
        <v>1.64565245027763</v>
      </c>
      <c r="AU120">
        <v>62</v>
      </c>
      <c r="AV120">
        <v>0</v>
      </c>
      <c r="AW120" s="2">
        <v>780.43255299999998</v>
      </c>
      <c r="AX120" s="4">
        <v>4046.0677858475001</v>
      </c>
      <c r="AY120">
        <v>2</v>
      </c>
      <c r="AZ120">
        <v>7.2300000000000003E-2</v>
      </c>
      <c r="BA120">
        <v>7.3800000000000004E-2</v>
      </c>
      <c r="BB120">
        <v>0.85389999999999999</v>
      </c>
      <c r="BC120">
        <v>0</v>
      </c>
      <c r="BD120">
        <v>0</v>
      </c>
      <c r="BE120">
        <v>1.3</v>
      </c>
      <c r="BF120" t="b">
        <v>0</v>
      </c>
      <c r="BG120">
        <v>3.03</v>
      </c>
      <c r="BH120" t="b">
        <v>0</v>
      </c>
      <c r="BI120">
        <v>5.18</v>
      </c>
      <c r="BJ120" t="b">
        <v>0</v>
      </c>
      <c r="BK120">
        <v>1</v>
      </c>
      <c r="BL120" t="b">
        <v>0</v>
      </c>
      <c r="BM120">
        <v>0</v>
      </c>
      <c r="BN120">
        <v>0</v>
      </c>
    </row>
    <row r="121" spans="1:66" x14ac:dyDescent="0.25">
      <c r="A121" t="s">
        <v>71</v>
      </c>
      <c r="B121">
        <v>2010</v>
      </c>
      <c r="C121">
        <v>655.36134449999997</v>
      </c>
      <c r="D121">
        <v>1310.7226889999999</v>
      </c>
      <c r="E121">
        <v>333.00513430000001</v>
      </c>
      <c r="F121">
        <v>1643.7278229999999</v>
      </c>
      <c r="G121">
        <v>420.0636892</v>
      </c>
      <c r="H121">
        <v>1730.786378</v>
      </c>
      <c r="I121">
        <v>2</v>
      </c>
      <c r="J121">
        <v>1310.7226889999999</v>
      </c>
      <c r="K121">
        <v>2315</v>
      </c>
      <c r="L121">
        <v>1020</v>
      </c>
      <c r="M121" t="s">
        <v>72</v>
      </c>
      <c r="N121">
        <v>6.9376307999999998E-2</v>
      </c>
      <c r="O121">
        <v>0.44111162399999998</v>
      </c>
      <c r="P121">
        <v>0.48951206800000002</v>
      </c>
      <c r="Q121">
        <v>0</v>
      </c>
      <c r="R121">
        <v>0</v>
      </c>
      <c r="S121">
        <v>1</v>
      </c>
      <c r="T121" t="s">
        <v>69</v>
      </c>
      <c r="U121">
        <v>0.1</v>
      </c>
      <c r="V121">
        <v>0.1</v>
      </c>
      <c r="W121">
        <v>0.3</v>
      </c>
      <c r="X121">
        <v>0.2</v>
      </c>
      <c r="Y121">
        <v>262.14453780000002</v>
      </c>
      <c r="Z121">
        <v>262.14453780000002</v>
      </c>
      <c r="AA121">
        <v>126.01910676</v>
      </c>
      <c r="AB121">
        <v>290.86177811284199</v>
      </c>
      <c r="AC121">
        <v>786.43361340000001</v>
      </c>
      <c r="AD121">
        <v>1835.0117646000001</v>
      </c>
      <c r="AE121">
        <v>786.43361340000001</v>
      </c>
      <c r="AF121">
        <v>1835.0117646000001</v>
      </c>
      <c r="AG121">
        <v>168.02547568</v>
      </c>
      <c r="AH121">
        <v>672.10190272</v>
      </c>
      <c r="AI121">
        <v>1149.0628217743199</v>
      </c>
      <c r="AJ121">
        <v>2312.5099342256799</v>
      </c>
      <c r="AK121">
        <v>46.984501060746197</v>
      </c>
      <c r="AL121">
        <v>3113.2301999265101</v>
      </c>
      <c r="AM121">
        <v>754.19074386529098</v>
      </c>
      <c r="AN121">
        <v>0</v>
      </c>
      <c r="AO121">
        <v>0</v>
      </c>
      <c r="AP121">
        <v>3914.4054448525399</v>
      </c>
      <c r="AQ121">
        <v>3914.4054448525399</v>
      </c>
      <c r="AR121">
        <v>3914.4054448525399</v>
      </c>
      <c r="AS121">
        <v>2.9864482225748299</v>
      </c>
      <c r="AT121">
        <v>1.0940847958809901</v>
      </c>
      <c r="AU121">
        <v>79</v>
      </c>
      <c r="AV121">
        <v>0</v>
      </c>
      <c r="AW121" s="2">
        <v>1310.7226889999999</v>
      </c>
      <c r="AX121" s="4">
        <v>3914.4054448525399</v>
      </c>
      <c r="AY121">
        <v>2</v>
      </c>
      <c r="AZ121">
        <v>1.2E-2</v>
      </c>
      <c r="BA121">
        <v>0.79530000000000001</v>
      </c>
      <c r="BB121">
        <v>0.19270000000000001</v>
      </c>
      <c r="BC121">
        <v>0</v>
      </c>
      <c r="BD121">
        <v>0</v>
      </c>
      <c r="BE121">
        <v>2.1800000000000002</v>
      </c>
      <c r="BF121" t="b">
        <v>0</v>
      </c>
      <c r="BG121">
        <v>2.93</v>
      </c>
      <c r="BH121" t="b">
        <v>0</v>
      </c>
      <c r="BI121">
        <v>2.99</v>
      </c>
      <c r="BJ121" t="b">
        <v>0</v>
      </c>
      <c r="BK121">
        <v>1</v>
      </c>
      <c r="BL121" t="b">
        <v>0</v>
      </c>
      <c r="BM121">
        <v>0</v>
      </c>
      <c r="BN121">
        <v>0</v>
      </c>
    </row>
    <row r="122" spans="1:66" x14ac:dyDescent="0.25">
      <c r="A122" t="s">
        <v>71</v>
      </c>
      <c r="B122">
        <v>2011</v>
      </c>
      <c r="C122">
        <v>690.35502959999997</v>
      </c>
      <c r="D122">
        <v>1380.710059</v>
      </c>
      <c r="E122">
        <v>628.92233439999995</v>
      </c>
      <c r="F122">
        <v>2009.632394</v>
      </c>
      <c r="G122">
        <v>795.15870819999998</v>
      </c>
      <c r="H122">
        <v>2175.8687669999999</v>
      </c>
      <c r="I122">
        <v>2</v>
      </c>
      <c r="J122">
        <v>1380.710059</v>
      </c>
      <c r="K122">
        <v>570</v>
      </c>
      <c r="L122">
        <v>964</v>
      </c>
      <c r="M122" t="s">
        <v>72</v>
      </c>
      <c r="N122">
        <v>6.9376307999999998E-2</v>
      </c>
      <c r="O122">
        <v>0.44111162399999998</v>
      </c>
      <c r="P122">
        <v>0.48951206800000002</v>
      </c>
      <c r="Q122">
        <v>0</v>
      </c>
      <c r="R122">
        <v>0</v>
      </c>
      <c r="S122">
        <v>1</v>
      </c>
      <c r="T122" t="s">
        <v>69</v>
      </c>
      <c r="U122">
        <v>0.1</v>
      </c>
      <c r="V122">
        <v>0.1</v>
      </c>
      <c r="W122">
        <v>0.3</v>
      </c>
      <c r="X122">
        <v>0.2</v>
      </c>
      <c r="Y122">
        <v>276.14201179999998</v>
      </c>
      <c r="Z122">
        <v>276.14201179999998</v>
      </c>
      <c r="AA122">
        <v>238.54761246000001</v>
      </c>
      <c r="AB122">
        <v>364.91009042134999</v>
      </c>
      <c r="AC122">
        <v>828.42603540000005</v>
      </c>
      <c r="AD122">
        <v>1932.9940826</v>
      </c>
      <c r="AE122">
        <v>828.42603540000005</v>
      </c>
      <c r="AF122">
        <v>1932.9940826</v>
      </c>
      <c r="AG122">
        <v>318.06348328000001</v>
      </c>
      <c r="AH122">
        <v>1272.2539331200001</v>
      </c>
      <c r="AI122">
        <v>1446.0485861573</v>
      </c>
      <c r="AJ122">
        <v>2905.6889478427001</v>
      </c>
      <c r="AK122">
        <v>489.63664857991398</v>
      </c>
      <c r="AL122">
        <v>679.62022916294302</v>
      </c>
      <c r="AM122">
        <v>819.70311120157703</v>
      </c>
      <c r="AN122">
        <v>0</v>
      </c>
      <c r="AO122">
        <v>0</v>
      </c>
      <c r="AP122">
        <v>1988.9599889444301</v>
      </c>
      <c r="AQ122">
        <v>1988.9599889444301</v>
      </c>
      <c r="AR122">
        <v>1988.9599889444301</v>
      </c>
      <c r="AS122">
        <v>1.4405341483388401</v>
      </c>
      <c r="AT122">
        <v>0.365013981154447</v>
      </c>
      <c r="AU122">
        <v>79</v>
      </c>
      <c r="AV122">
        <v>0</v>
      </c>
      <c r="AW122" s="2">
        <v>1380.710059</v>
      </c>
      <c r="AX122" s="4">
        <v>1988.9599889444301</v>
      </c>
      <c r="AY122">
        <v>2</v>
      </c>
      <c r="AZ122">
        <v>0.2462</v>
      </c>
      <c r="BA122">
        <v>0.3417</v>
      </c>
      <c r="BB122">
        <v>0.41210000000000002</v>
      </c>
      <c r="BC122">
        <v>0</v>
      </c>
      <c r="BD122">
        <v>0</v>
      </c>
      <c r="BE122">
        <v>2.2999999999999998</v>
      </c>
      <c r="BF122" t="b">
        <v>0</v>
      </c>
      <c r="BG122">
        <v>1.49</v>
      </c>
      <c r="BH122" t="b">
        <v>0</v>
      </c>
      <c r="BI122">
        <v>1.44</v>
      </c>
      <c r="BJ122" t="b">
        <v>0</v>
      </c>
      <c r="BK122">
        <v>1</v>
      </c>
      <c r="BL122" t="b">
        <v>0</v>
      </c>
      <c r="BM122">
        <v>0</v>
      </c>
      <c r="BN122">
        <v>0</v>
      </c>
    </row>
    <row r="123" spans="1:66" x14ac:dyDescent="0.25">
      <c r="A123" t="s">
        <v>71</v>
      </c>
      <c r="B123">
        <v>2012</v>
      </c>
      <c r="C123">
        <v>1430</v>
      </c>
      <c r="D123">
        <v>2860</v>
      </c>
      <c r="E123">
        <v>1211.1451219999999</v>
      </c>
      <c r="F123">
        <v>4071.1451219999999</v>
      </c>
      <c r="G123">
        <v>1356.181775</v>
      </c>
      <c r="H123">
        <v>4216.181775</v>
      </c>
      <c r="I123">
        <v>2</v>
      </c>
      <c r="J123">
        <v>2860</v>
      </c>
      <c r="K123">
        <v>1268</v>
      </c>
      <c r="L123">
        <v>2860</v>
      </c>
      <c r="M123" t="s">
        <v>72</v>
      </c>
      <c r="N123">
        <v>6.9376307999999998E-2</v>
      </c>
      <c r="O123">
        <v>0.44111162399999998</v>
      </c>
      <c r="P123">
        <v>0.48951206800000002</v>
      </c>
      <c r="Q123">
        <v>0</v>
      </c>
      <c r="R123">
        <v>0</v>
      </c>
      <c r="S123">
        <v>1</v>
      </c>
      <c r="T123" t="s">
        <v>69</v>
      </c>
      <c r="U123">
        <v>0.1</v>
      </c>
      <c r="V123">
        <v>0.1</v>
      </c>
      <c r="W123">
        <v>0.3</v>
      </c>
      <c r="X123">
        <v>0.2</v>
      </c>
      <c r="Y123">
        <v>572</v>
      </c>
      <c r="Z123">
        <v>572</v>
      </c>
      <c r="AA123">
        <v>406.8545325</v>
      </c>
      <c r="AB123">
        <v>701.93632946001105</v>
      </c>
      <c r="AC123">
        <v>1716</v>
      </c>
      <c r="AD123">
        <v>4004</v>
      </c>
      <c r="AE123">
        <v>1716</v>
      </c>
      <c r="AF123">
        <v>4004</v>
      </c>
      <c r="AG123">
        <v>542.47271000000001</v>
      </c>
      <c r="AH123">
        <v>2169.89084</v>
      </c>
      <c r="AI123">
        <v>2812.30911607998</v>
      </c>
      <c r="AJ123">
        <v>5620.0544339200196</v>
      </c>
      <c r="AK123">
        <v>106.888006971766</v>
      </c>
      <c r="AL123">
        <v>738.65506943943296</v>
      </c>
      <c r="AM123">
        <v>175.97639061051299</v>
      </c>
      <c r="AN123">
        <v>0</v>
      </c>
      <c r="AO123">
        <v>0</v>
      </c>
      <c r="AP123">
        <v>1021.5194670217101</v>
      </c>
      <c r="AQ123">
        <v>1021.5194670217101</v>
      </c>
      <c r="AR123">
        <v>1021.5194670217101</v>
      </c>
      <c r="AS123">
        <v>0.35717463881877998</v>
      </c>
      <c r="AT123">
        <v>-1.02953043244783</v>
      </c>
      <c r="AU123">
        <v>89</v>
      </c>
      <c r="AV123">
        <v>0</v>
      </c>
      <c r="AW123" s="2">
        <v>2860</v>
      </c>
      <c r="AX123" s="4">
        <v>1021.5194670217101</v>
      </c>
      <c r="AY123">
        <v>2</v>
      </c>
      <c r="AZ123">
        <v>0.1046</v>
      </c>
      <c r="BA123">
        <v>0.72309999999999997</v>
      </c>
      <c r="BB123">
        <v>0.17230000000000001</v>
      </c>
      <c r="BC123">
        <v>0</v>
      </c>
      <c r="BD123">
        <v>0</v>
      </c>
      <c r="BE123">
        <v>4.7699999999999996</v>
      </c>
      <c r="BF123" t="b">
        <v>0</v>
      </c>
      <c r="BG123">
        <v>0.77</v>
      </c>
      <c r="BH123" t="b">
        <v>0</v>
      </c>
      <c r="BI123">
        <v>0.36</v>
      </c>
      <c r="BJ123" t="b">
        <v>0</v>
      </c>
      <c r="BK123">
        <v>1</v>
      </c>
      <c r="BL123" t="b">
        <v>0</v>
      </c>
      <c r="BM123">
        <v>0</v>
      </c>
      <c r="BN123">
        <v>0</v>
      </c>
    </row>
    <row r="124" spans="1:66" x14ac:dyDescent="0.25">
      <c r="A124" t="s">
        <v>71</v>
      </c>
      <c r="B124">
        <v>2013</v>
      </c>
      <c r="C124">
        <v>275</v>
      </c>
      <c r="D124">
        <v>550</v>
      </c>
      <c r="E124">
        <v>100.354821</v>
      </c>
      <c r="F124">
        <v>650.35482100000002</v>
      </c>
      <c r="G124">
        <v>127.2413006</v>
      </c>
      <c r="H124">
        <v>677.24130060000005</v>
      </c>
      <c r="I124">
        <v>2</v>
      </c>
      <c r="J124">
        <v>550</v>
      </c>
      <c r="K124">
        <v>992</v>
      </c>
      <c r="L124">
        <v>550</v>
      </c>
      <c r="M124" t="s">
        <v>72</v>
      </c>
      <c r="N124">
        <v>6.9376307999999998E-2</v>
      </c>
      <c r="O124">
        <v>0.44111162399999998</v>
      </c>
      <c r="P124">
        <v>0.48951206800000002</v>
      </c>
      <c r="Q124">
        <v>0</v>
      </c>
      <c r="R124">
        <v>0</v>
      </c>
      <c r="S124">
        <v>1</v>
      </c>
      <c r="T124" t="s">
        <v>69</v>
      </c>
      <c r="U124">
        <v>0.1</v>
      </c>
      <c r="V124">
        <v>0.1</v>
      </c>
      <c r="W124">
        <v>0.3</v>
      </c>
      <c r="X124">
        <v>0.2</v>
      </c>
      <c r="Y124">
        <v>110</v>
      </c>
      <c r="Z124">
        <v>110</v>
      </c>
      <c r="AA124">
        <v>38.172390180000001</v>
      </c>
      <c r="AB124">
        <v>116.435095104759</v>
      </c>
      <c r="AC124">
        <v>330</v>
      </c>
      <c r="AD124">
        <v>770</v>
      </c>
      <c r="AE124">
        <v>330</v>
      </c>
      <c r="AF124">
        <v>770</v>
      </c>
      <c r="AG124">
        <v>50.896520240000001</v>
      </c>
      <c r="AH124">
        <v>203.58608096</v>
      </c>
      <c r="AI124">
        <v>444.37111039048301</v>
      </c>
      <c r="AJ124">
        <v>910.11149080951702</v>
      </c>
      <c r="AK124">
        <v>116.17277535898999</v>
      </c>
      <c r="AL124">
        <v>158.576747178094</v>
      </c>
      <c r="AM124">
        <v>625.86808203174496</v>
      </c>
      <c r="AN124">
        <v>0</v>
      </c>
      <c r="AO124" t="s">
        <v>67</v>
      </c>
      <c r="AP124">
        <v>900.61760456882996</v>
      </c>
      <c r="AQ124">
        <v>900.61760456882996</v>
      </c>
      <c r="AR124">
        <v>900.61760456882996</v>
      </c>
      <c r="AS124">
        <v>1.63748655376151</v>
      </c>
      <c r="AT124">
        <v>0.493162477050202</v>
      </c>
      <c r="AU124">
        <v>79</v>
      </c>
      <c r="AV124">
        <v>0</v>
      </c>
      <c r="AW124" s="2">
        <v>550</v>
      </c>
      <c r="AX124" s="4">
        <v>900.61760456882996</v>
      </c>
      <c r="AY124">
        <v>2</v>
      </c>
      <c r="AZ124">
        <v>0.129</v>
      </c>
      <c r="BA124">
        <v>0.17610000000000001</v>
      </c>
      <c r="BB124">
        <v>0.69489999999999996</v>
      </c>
      <c r="BC124">
        <v>0</v>
      </c>
      <c r="BD124" t="s">
        <v>67</v>
      </c>
      <c r="BE124">
        <v>0.92</v>
      </c>
      <c r="BF124" t="b">
        <v>0</v>
      </c>
      <c r="BG124">
        <v>0.68</v>
      </c>
      <c r="BH124" t="b">
        <v>0</v>
      </c>
      <c r="BI124">
        <v>1.64</v>
      </c>
      <c r="BJ124" t="b">
        <v>0</v>
      </c>
      <c r="BK124">
        <v>1</v>
      </c>
      <c r="BL124" t="b">
        <v>0</v>
      </c>
      <c r="BM124">
        <v>0</v>
      </c>
      <c r="BN124">
        <v>0</v>
      </c>
    </row>
    <row r="125" spans="1:66" x14ac:dyDescent="0.25">
      <c r="A125" t="s">
        <v>71</v>
      </c>
      <c r="B125">
        <v>2014</v>
      </c>
      <c r="C125">
        <v>2415.8557150000001</v>
      </c>
      <c r="D125">
        <v>4831.7114300000003</v>
      </c>
      <c r="E125">
        <v>1280.956044</v>
      </c>
      <c r="F125">
        <v>6112.6674739999999</v>
      </c>
      <c r="G125">
        <v>2225.9810689999999</v>
      </c>
      <c r="H125">
        <v>7057.6924989999998</v>
      </c>
      <c r="I125">
        <v>2</v>
      </c>
      <c r="J125">
        <v>4831.7114300000003</v>
      </c>
      <c r="K125">
        <v>24</v>
      </c>
      <c r="L125">
        <v>3126</v>
      </c>
      <c r="M125" t="s">
        <v>72</v>
      </c>
      <c r="N125">
        <v>6.9376307999999998E-2</v>
      </c>
      <c r="O125">
        <v>0.44111162399999998</v>
      </c>
      <c r="P125">
        <v>0.48951206800000002</v>
      </c>
      <c r="Q125">
        <v>0</v>
      </c>
      <c r="R125">
        <v>0</v>
      </c>
      <c r="S125">
        <v>1</v>
      </c>
      <c r="T125" t="s">
        <v>69</v>
      </c>
      <c r="U125">
        <v>0.1</v>
      </c>
      <c r="V125">
        <v>0.1</v>
      </c>
      <c r="W125">
        <v>0.3</v>
      </c>
      <c r="X125">
        <v>0.2</v>
      </c>
      <c r="Y125">
        <v>966.34228599999994</v>
      </c>
      <c r="Z125">
        <v>966.34228599999994</v>
      </c>
      <c r="AA125">
        <v>667.79432069999996</v>
      </c>
      <c r="AB125">
        <v>1174.6346957547601</v>
      </c>
      <c r="AC125">
        <v>2899.0268580000002</v>
      </c>
      <c r="AD125">
        <v>6764.3960020000004</v>
      </c>
      <c r="AE125">
        <v>2899.0268580000002</v>
      </c>
      <c r="AF125">
        <v>6764.3960020000004</v>
      </c>
      <c r="AG125">
        <v>890.39242760000002</v>
      </c>
      <c r="AH125">
        <v>3561.5697104000001</v>
      </c>
      <c r="AI125">
        <v>4708.4231074904801</v>
      </c>
      <c r="AJ125">
        <v>9406.9618905095194</v>
      </c>
      <c r="AK125">
        <v>24.940329511392701</v>
      </c>
      <c r="AL125">
        <v>563.98545433774302</v>
      </c>
      <c r="AM125">
        <v>789.37547865129704</v>
      </c>
      <c r="AN125" t="s">
        <v>67</v>
      </c>
      <c r="AO125" t="s">
        <v>67</v>
      </c>
      <c r="AP125">
        <v>1378.3012625004301</v>
      </c>
      <c r="AQ125">
        <v>1378.3012625004301</v>
      </c>
      <c r="AR125">
        <v>1378.3012625004301</v>
      </c>
      <c r="AS125">
        <v>0.28526150256875599</v>
      </c>
      <c r="AT125">
        <v>-1.2543489665349801</v>
      </c>
      <c r="AU125">
        <v>58</v>
      </c>
      <c r="AV125">
        <v>0</v>
      </c>
      <c r="AW125" s="2">
        <v>4831.7114300000003</v>
      </c>
      <c r="AX125" s="4">
        <v>1378.3012625004301</v>
      </c>
      <c r="AY125">
        <v>2</v>
      </c>
      <c r="AZ125">
        <v>1.8100000000000002E-2</v>
      </c>
      <c r="BA125">
        <v>0.40920000000000001</v>
      </c>
      <c r="BB125">
        <v>0.57269999999999999</v>
      </c>
      <c r="BC125" t="s">
        <v>67</v>
      </c>
      <c r="BD125" t="s">
        <v>67</v>
      </c>
      <c r="BE125">
        <v>8.0500000000000007</v>
      </c>
      <c r="BF125" t="b">
        <v>0</v>
      </c>
      <c r="BG125">
        <v>1.03</v>
      </c>
      <c r="BH125" t="b">
        <v>0</v>
      </c>
      <c r="BI125">
        <v>0.28999999999999998</v>
      </c>
      <c r="BJ125" t="b">
        <v>1</v>
      </c>
      <c r="BK125">
        <v>1</v>
      </c>
      <c r="BL125" t="b">
        <v>0</v>
      </c>
      <c r="BM125">
        <v>1</v>
      </c>
      <c r="BN125">
        <v>1</v>
      </c>
    </row>
    <row r="126" spans="1:66" x14ac:dyDescent="0.25">
      <c r="A126" t="s">
        <v>71</v>
      </c>
      <c r="B126">
        <v>2015</v>
      </c>
      <c r="C126">
        <v>628.68538869999998</v>
      </c>
      <c r="D126">
        <v>1257.3707770000001</v>
      </c>
      <c r="E126">
        <v>147.90076239999999</v>
      </c>
      <c r="F126">
        <v>1405.27154</v>
      </c>
      <c r="G126">
        <v>283.32820270000002</v>
      </c>
      <c r="H126">
        <v>1540.6989799999999</v>
      </c>
      <c r="I126">
        <v>2</v>
      </c>
      <c r="J126">
        <v>1257.3707770000001</v>
      </c>
      <c r="K126" t="s">
        <v>67</v>
      </c>
      <c r="L126" t="s">
        <v>67</v>
      </c>
      <c r="M126" t="s">
        <v>72</v>
      </c>
      <c r="N126">
        <v>6.9376307999999998E-2</v>
      </c>
      <c r="O126">
        <v>0.44111162399999998</v>
      </c>
      <c r="P126">
        <v>0.48951206800000002</v>
      </c>
      <c r="Q126">
        <v>0</v>
      </c>
      <c r="R126">
        <v>0</v>
      </c>
      <c r="S126">
        <v>1</v>
      </c>
      <c r="T126" t="s">
        <v>69</v>
      </c>
      <c r="U126">
        <v>0.1</v>
      </c>
      <c r="V126">
        <v>0.1</v>
      </c>
      <c r="W126">
        <v>0.3</v>
      </c>
      <c r="X126">
        <v>0.2</v>
      </c>
      <c r="Y126">
        <v>251.4741554</v>
      </c>
      <c r="Z126">
        <v>251.4741554</v>
      </c>
      <c r="AA126">
        <v>84.998460809999997</v>
      </c>
      <c r="AB126">
        <v>265.45053997724801</v>
      </c>
      <c r="AC126">
        <v>754.42246620000003</v>
      </c>
      <c r="AD126">
        <v>1760.3190878</v>
      </c>
      <c r="AE126">
        <v>754.42246620000003</v>
      </c>
      <c r="AF126">
        <v>1760.3190878</v>
      </c>
      <c r="AG126">
        <v>113.33128108</v>
      </c>
      <c r="AH126">
        <v>453.32512431999999</v>
      </c>
      <c r="AI126">
        <v>1009.7979000455</v>
      </c>
      <c r="AJ126">
        <v>2071.6000599545</v>
      </c>
      <c r="AK126">
        <v>88.701422630511402</v>
      </c>
      <c r="AL126">
        <v>711.32607773349298</v>
      </c>
      <c r="AM126" t="s">
        <v>67</v>
      </c>
      <c r="AN126" t="s">
        <v>67</v>
      </c>
      <c r="AO126" t="s">
        <v>67</v>
      </c>
      <c r="AP126" t="s">
        <v>67</v>
      </c>
      <c r="AQ126" t="s">
        <v>67</v>
      </c>
      <c r="AR126">
        <v>800.02750036400505</v>
      </c>
      <c r="AS126" t="s">
        <v>67</v>
      </c>
      <c r="AT126" t="s">
        <v>67</v>
      </c>
      <c r="AU126">
        <v>52</v>
      </c>
      <c r="AV126">
        <v>0</v>
      </c>
      <c r="AW126" s="2">
        <v>1257.3707770000001</v>
      </c>
      <c r="AX126" s="4" t="s">
        <v>67</v>
      </c>
      <c r="AY126">
        <v>2</v>
      </c>
      <c r="AZ126">
        <v>0.1109</v>
      </c>
      <c r="BA126">
        <v>0.8891</v>
      </c>
      <c r="BB126" t="s">
        <v>67</v>
      </c>
      <c r="BC126" t="s">
        <v>67</v>
      </c>
      <c r="BD126" t="s">
        <v>67</v>
      </c>
      <c r="BE126">
        <v>2.1</v>
      </c>
      <c r="BF126" t="b">
        <v>0</v>
      </c>
      <c r="BG126" t="s">
        <v>67</v>
      </c>
      <c r="BH126" t="b">
        <v>0</v>
      </c>
      <c r="BI126" t="s">
        <v>67</v>
      </c>
      <c r="BJ126" t="b">
        <v>0</v>
      </c>
      <c r="BK126">
        <v>1</v>
      </c>
      <c r="BL126" t="b">
        <v>0</v>
      </c>
      <c r="BM126">
        <v>0</v>
      </c>
      <c r="BN126">
        <v>0</v>
      </c>
    </row>
    <row r="127" spans="1:66" x14ac:dyDescent="0.25">
      <c r="A127" t="s">
        <v>71</v>
      </c>
      <c r="B127">
        <v>2016</v>
      </c>
      <c r="C127">
        <v>567.17948720000004</v>
      </c>
      <c r="D127">
        <v>1134.358974</v>
      </c>
      <c r="E127">
        <v>318.7989895</v>
      </c>
      <c r="F127">
        <v>1453.157964</v>
      </c>
      <c r="G127">
        <v>540.17198189999999</v>
      </c>
      <c r="H127">
        <v>1674.5309560000001</v>
      </c>
      <c r="I127">
        <v>2</v>
      </c>
      <c r="J127">
        <v>1134.358974</v>
      </c>
      <c r="K127" t="s">
        <v>67</v>
      </c>
      <c r="L127" t="s">
        <v>67</v>
      </c>
      <c r="M127" t="s">
        <v>72</v>
      </c>
      <c r="N127">
        <v>6.9376307999999998E-2</v>
      </c>
      <c r="O127">
        <v>0.44111162399999998</v>
      </c>
      <c r="P127">
        <v>0.48951206800000002</v>
      </c>
      <c r="Q127">
        <v>0</v>
      </c>
      <c r="R127">
        <v>0</v>
      </c>
      <c r="S127">
        <v>1</v>
      </c>
      <c r="T127" t="s">
        <v>69</v>
      </c>
      <c r="U127">
        <v>0.1</v>
      </c>
      <c r="V127">
        <v>0.1</v>
      </c>
      <c r="W127">
        <v>0.3</v>
      </c>
      <c r="X127">
        <v>0.2</v>
      </c>
      <c r="Y127">
        <v>226.8717948</v>
      </c>
      <c r="Z127">
        <v>226.8717948</v>
      </c>
      <c r="AA127">
        <v>162.05159456999999</v>
      </c>
      <c r="AB127">
        <v>278.80374921878803</v>
      </c>
      <c r="AC127">
        <v>680.61538440000004</v>
      </c>
      <c r="AD127">
        <v>1588.1025635999999</v>
      </c>
      <c r="AE127">
        <v>680.61538440000004</v>
      </c>
      <c r="AF127">
        <v>1588.1025635999999</v>
      </c>
      <c r="AG127">
        <v>216.06879276000001</v>
      </c>
      <c r="AH127">
        <v>864.27517104000003</v>
      </c>
      <c r="AI127">
        <v>1116.92345756242</v>
      </c>
      <c r="AJ127">
        <v>2232.1384544375801</v>
      </c>
      <c r="AK127">
        <v>111.87457861521</v>
      </c>
      <c r="AL127" t="s">
        <v>67</v>
      </c>
      <c r="AM127" t="s">
        <v>67</v>
      </c>
      <c r="AN127" t="s">
        <v>67</v>
      </c>
      <c r="AO127" t="s">
        <v>67</v>
      </c>
      <c r="AP127" t="s">
        <v>67</v>
      </c>
      <c r="AQ127" t="s">
        <v>67</v>
      </c>
      <c r="AR127">
        <v>111.87457861521</v>
      </c>
      <c r="AS127" t="s">
        <v>67</v>
      </c>
      <c r="AT127" t="s">
        <v>67</v>
      </c>
      <c r="AU127">
        <v>59</v>
      </c>
      <c r="AV127">
        <v>0</v>
      </c>
      <c r="AW127" s="2">
        <v>1134.358974</v>
      </c>
      <c r="AX127" s="4" t="s">
        <v>67</v>
      </c>
      <c r="AY127">
        <v>2</v>
      </c>
      <c r="AZ127">
        <v>1</v>
      </c>
      <c r="BA127" t="s">
        <v>67</v>
      </c>
      <c r="BB127" t="s">
        <v>67</v>
      </c>
      <c r="BC127" t="s">
        <v>67</v>
      </c>
      <c r="BD127" t="s">
        <v>67</v>
      </c>
      <c r="BE127">
        <v>1.89</v>
      </c>
      <c r="BF127" t="b">
        <v>0</v>
      </c>
      <c r="BG127" t="s">
        <v>67</v>
      </c>
      <c r="BH127" t="b">
        <v>0</v>
      </c>
      <c r="BI127" t="s">
        <v>67</v>
      </c>
      <c r="BJ127" t="b">
        <v>0</v>
      </c>
      <c r="BK127">
        <v>1</v>
      </c>
      <c r="BL127" t="b">
        <v>0</v>
      </c>
      <c r="BM127">
        <v>0</v>
      </c>
      <c r="BN127">
        <v>0</v>
      </c>
    </row>
    <row r="128" spans="1:66" x14ac:dyDescent="0.25">
      <c r="A128" t="s">
        <v>71</v>
      </c>
      <c r="B128">
        <v>2017</v>
      </c>
      <c r="C128">
        <v>164.5734266</v>
      </c>
      <c r="D128">
        <v>329.14685309999999</v>
      </c>
      <c r="E128">
        <v>22.97699807</v>
      </c>
      <c r="F128">
        <v>352.12385119999999</v>
      </c>
      <c r="G128">
        <v>30.346614150000001</v>
      </c>
      <c r="H128">
        <v>359.49346730000002</v>
      </c>
      <c r="I128">
        <v>2</v>
      </c>
      <c r="J128">
        <v>329.14685309999999</v>
      </c>
      <c r="K128" t="s">
        <v>67</v>
      </c>
      <c r="L128" t="s">
        <v>67</v>
      </c>
      <c r="M128" t="s">
        <v>72</v>
      </c>
      <c r="N128">
        <v>6.9376307999999998E-2</v>
      </c>
      <c r="O128">
        <v>0.44111162399999998</v>
      </c>
      <c r="P128">
        <v>0.48951206800000002</v>
      </c>
      <c r="Q128">
        <v>0</v>
      </c>
      <c r="R128">
        <v>0</v>
      </c>
      <c r="S128">
        <v>1</v>
      </c>
      <c r="T128" t="s">
        <v>69</v>
      </c>
      <c r="U128">
        <v>0.1</v>
      </c>
      <c r="V128">
        <v>0.1</v>
      </c>
      <c r="W128">
        <v>0.3</v>
      </c>
      <c r="X128">
        <v>0.2</v>
      </c>
      <c r="Y128">
        <v>65.829370620000006</v>
      </c>
      <c r="Z128">
        <v>65.829370620000006</v>
      </c>
      <c r="AA128">
        <v>9.1039842449999995</v>
      </c>
      <c r="AB128">
        <v>66.455914449795401</v>
      </c>
      <c r="AC128">
        <v>197.48811186</v>
      </c>
      <c r="AD128">
        <v>460.80559434000003</v>
      </c>
      <c r="AE128">
        <v>197.48811186</v>
      </c>
      <c r="AF128">
        <v>460.80559434000003</v>
      </c>
      <c r="AG128">
        <v>12.13864566</v>
      </c>
      <c r="AH128">
        <v>48.55458264</v>
      </c>
      <c r="AI128">
        <v>226.58163840040899</v>
      </c>
      <c r="AJ128">
        <v>492.40529619959102</v>
      </c>
      <c r="AK128" t="s">
        <v>67</v>
      </c>
      <c r="AL128" t="s">
        <v>67</v>
      </c>
      <c r="AM128" t="s">
        <v>67</v>
      </c>
      <c r="AN128" t="s">
        <v>67</v>
      </c>
      <c r="AO128" t="s">
        <v>67</v>
      </c>
      <c r="AP128" t="s">
        <v>67</v>
      </c>
      <c r="AQ128" t="s">
        <v>67</v>
      </c>
      <c r="AR128">
        <v>0</v>
      </c>
      <c r="AS128" t="s">
        <v>67</v>
      </c>
      <c r="AT128" t="s">
        <v>67</v>
      </c>
      <c r="AU128">
        <v>76</v>
      </c>
      <c r="AV128">
        <v>0</v>
      </c>
      <c r="AW128" s="2">
        <v>329.14685309999999</v>
      </c>
      <c r="AX128" s="4" t="s">
        <v>67</v>
      </c>
      <c r="AY128">
        <v>2</v>
      </c>
      <c r="AZ128" t="s">
        <v>67</v>
      </c>
      <c r="BA128" t="s">
        <v>67</v>
      </c>
      <c r="BB128" t="s">
        <v>67</v>
      </c>
      <c r="BC128" t="s">
        <v>67</v>
      </c>
      <c r="BD128" t="s">
        <v>67</v>
      </c>
      <c r="BE128">
        <v>0.55000000000000004</v>
      </c>
      <c r="BF128" t="b">
        <v>0</v>
      </c>
      <c r="BG128" t="s">
        <v>67</v>
      </c>
      <c r="BH128" t="b">
        <v>0</v>
      </c>
      <c r="BI128" t="s">
        <v>67</v>
      </c>
      <c r="BJ128" t="b">
        <v>0</v>
      </c>
      <c r="BK128">
        <v>1</v>
      </c>
      <c r="BL128" t="b">
        <v>0</v>
      </c>
      <c r="BM128">
        <v>0</v>
      </c>
      <c r="BN128">
        <v>0</v>
      </c>
    </row>
    <row r="129" spans="1:66" x14ac:dyDescent="0.25">
      <c r="A129" t="s">
        <v>71</v>
      </c>
      <c r="B129">
        <v>2018</v>
      </c>
      <c r="C129">
        <v>561.88927109999997</v>
      </c>
      <c r="D129">
        <v>1123.778542</v>
      </c>
      <c r="E129">
        <v>141.8630114</v>
      </c>
      <c r="F129">
        <v>1265.641554</v>
      </c>
      <c r="G129">
        <v>154.77641650000001</v>
      </c>
      <c r="H129">
        <v>1278.5549590000001</v>
      </c>
      <c r="I129">
        <v>2</v>
      </c>
      <c r="J129">
        <v>1123.778542</v>
      </c>
      <c r="K129" t="s">
        <v>67</v>
      </c>
      <c r="L129" t="s">
        <v>67</v>
      </c>
      <c r="M129" t="s">
        <v>72</v>
      </c>
      <c r="N129">
        <v>6.9376307999999998E-2</v>
      </c>
      <c r="O129">
        <v>0.44111162399999998</v>
      </c>
      <c r="P129">
        <v>0.48951206800000002</v>
      </c>
      <c r="Q129">
        <v>0</v>
      </c>
      <c r="R129">
        <v>0</v>
      </c>
      <c r="S129">
        <v>1</v>
      </c>
      <c r="T129" t="s">
        <v>69</v>
      </c>
      <c r="U129">
        <v>0.1</v>
      </c>
      <c r="V129">
        <v>0.1</v>
      </c>
      <c r="W129">
        <v>0.3</v>
      </c>
      <c r="X129">
        <v>0.2</v>
      </c>
      <c r="Y129">
        <v>224.7557084</v>
      </c>
      <c r="Z129">
        <v>224.7557084</v>
      </c>
      <c r="AA129">
        <v>46.43292495</v>
      </c>
      <c r="AB129">
        <v>229.501949834415</v>
      </c>
      <c r="AC129">
        <v>674.26712520000001</v>
      </c>
      <c r="AD129">
        <v>1573.2899588</v>
      </c>
      <c r="AE129">
        <v>674.26712520000001</v>
      </c>
      <c r="AF129">
        <v>1573.2899588</v>
      </c>
      <c r="AG129">
        <v>61.910566600000003</v>
      </c>
      <c r="AH129">
        <v>247.64226640000001</v>
      </c>
      <c r="AI129">
        <v>819.55105933117102</v>
      </c>
      <c r="AJ129">
        <v>1737.55885866883</v>
      </c>
      <c r="AK129" t="s">
        <v>67</v>
      </c>
      <c r="AL129" t="s">
        <v>67</v>
      </c>
      <c r="AM129" t="s">
        <v>67</v>
      </c>
      <c r="AN129" t="s">
        <v>67</v>
      </c>
      <c r="AO129" t="s">
        <v>67</v>
      </c>
      <c r="AP129" t="s">
        <v>67</v>
      </c>
      <c r="AQ129" t="s">
        <v>67</v>
      </c>
      <c r="AR129">
        <v>0</v>
      </c>
      <c r="AS129" t="s">
        <v>67</v>
      </c>
      <c r="AT129" t="s">
        <v>67</v>
      </c>
      <c r="AU129">
        <v>92</v>
      </c>
      <c r="AV129">
        <v>0</v>
      </c>
      <c r="AW129" s="2">
        <v>1123.778542</v>
      </c>
      <c r="AX129" s="4" t="s">
        <v>67</v>
      </c>
      <c r="AY129">
        <v>2</v>
      </c>
      <c r="AZ129" t="s">
        <v>67</v>
      </c>
      <c r="BA129" t="s">
        <v>67</v>
      </c>
      <c r="BB129" t="s">
        <v>67</v>
      </c>
      <c r="BC129" t="s">
        <v>67</v>
      </c>
      <c r="BD129" t="s">
        <v>67</v>
      </c>
      <c r="BE129">
        <v>1.87</v>
      </c>
      <c r="BF129" t="b">
        <v>0</v>
      </c>
      <c r="BG129" t="s">
        <v>67</v>
      </c>
      <c r="BH129" t="b">
        <v>0</v>
      </c>
      <c r="BI129" t="s">
        <v>67</v>
      </c>
      <c r="BJ129" t="b">
        <v>0</v>
      </c>
      <c r="BK129">
        <v>1</v>
      </c>
      <c r="BL129" t="b">
        <v>0</v>
      </c>
      <c r="BM129">
        <v>0</v>
      </c>
      <c r="BN129">
        <v>0</v>
      </c>
    </row>
    <row r="130" spans="1:66" x14ac:dyDescent="0.25">
      <c r="A130" t="s">
        <v>71</v>
      </c>
      <c r="B130">
        <v>2019</v>
      </c>
      <c r="C130">
        <v>659.4188034</v>
      </c>
      <c r="D130">
        <v>1318.8376069999999</v>
      </c>
      <c r="E130">
        <v>171.18274210000001</v>
      </c>
      <c r="F130">
        <v>1490.0203489999999</v>
      </c>
      <c r="G130">
        <v>293.73852840000001</v>
      </c>
      <c r="H130">
        <v>1612.576135</v>
      </c>
      <c r="I130">
        <v>2</v>
      </c>
      <c r="J130">
        <v>1318.8376069999999</v>
      </c>
      <c r="K130" t="s">
        <v>67</v>
      </c>
      <c r="L130" t="s">
        <v>67</v>
      </c>
      <c r="M130" t="s">
        <v>72</v>
      </c>
      <c r="N130">
        <v>6.9376307999999998E-2</v>
      </c>
      <c r="O130">
        <v>0.44111162399999998</v>
      </c>
      <c r="P130">
        <v>0.48951206800000002</v>
      </c>
      <c r="Q130">
        <v>0</v>
      </c>
      <c r="R130">
        <v>0</v>
      </c>
      <c r="S130">
        <v>1</v>
      </c>
      <c r="T130" t="s">
        <v>69</v>
      </c>
      <c r="U130">
        <v>0.1</v>
      </c>
      <c r="V130">
        <v>0.1</v>
      </c>
      <c r="W130">
        <v>0.3</v>
      </c>
      <c r="X130">
        <v>0.2</v>
      </c>
      <c r="Y130">
        <v>263.76752140000002</v>
      </c>
      <c r="Z130">
        <v>263.76752140000002</v>
      </c>
      <c r="AA130">
        <v>88.121558519999994</v>
      </c>
      <c r="AB130">
        <v>278.09838982182799</v>
      </c>
      <c r="AC130">
        <v>791.30256420000001</v>
      </c>
      <c r="AD130">
        <v>1846.3726498000001</v>
      </c>
      <c r="AE130">
        <v>791.30256420000001</v>
      </c>
      <c r="AF130">
        <v>1846.3726498000001</v>
      </c>
      <c r="AG130">
        <v>117.49541136000001</v>
      </c>
      <c r="AH130">
        <v>469.98164544000002</v>
      </c>
      <c r="AI130">
        <v>1056.3793553563401</v>
      </c>
      <c r="AJ130">
        <v>2168.77291464366</v>
      </c>
      <c r="AK130" t="s">
        <v>67</v>
      </c>
      <c r="AL130" t="s">
        <v>67</v>
      </c>
      <c r="AM130" t="s">
        <v>67</v>
      </c>
      <c r="AN130" t="s">
        <v>67</v>
      </c>
      <c r="AO130" t="s">
        <v>67</v>
      </c>
      <c r="AP130" t="s">
        <v>67</v>
      </c>
      <c r="AQ130" t="s">
        <v>67</v>
      </c>
      <c r="AR130">
        <v>0</v>
      </c>
      <c r="AS130" t="s">
        <v>67</v>
      </c>
      <c r="AT130" t="s">
        <v>67</v>
      </c>
      <c r="AU130">
        <v>58</v>
      </c>
      <c r="AV130">
        <v>0</v>
      </c>
      <c r="AW130" s="2">
        <v>1318.8376069999999</v>
      </c>
      <c r="AX130" s="4" t="s">
        <v>67</v>
      </c>
      <c r="AY130">
        <v>2</v>
      </c>
      <c r="AZ130" t="s">
        <v>67</v>
      </c>
      <c r="BA130" t="s">
        <v>67</v>
      </c>
      <c r="BB130" t="s">
        <v>67</v>
      </c>
      <c r="BC130" t="s">
        <v>67</v>
      </c>
      <c r="BD130" t="s">
        <v>67</v>
      </c>
      <c r="BE130">
        <v>2.2000000000000002</v>
      </c>
      <c r="BF130" t="b">
        <v>0</v>
      </c>
      <c r="BG130" t="s">
        <v>67</v>
      </c>
      <c r="BH130" t="b">
        <v>0</v>
      </c>
      <c r="BI130" t="s">
        <v>67</v>
      </c>
      <c r="BJ130" t="b">
        <v>0</v>
      </c>
      <c r="BK130">
        <v>1</v>
      </c>
      <c r="BL130" t="b">
        <v>0</v>
      </c>
      <c r="BM130">
        <v>0</v>
      </c>
      <c r="BN130">
        <v>0</v>
      </c>
    </row>
    <row r="131" spans="1:66" x14ac:dyDescent="0.25">
      <c r="A131" t="s">
        <v>73</v>
      </c>
      <c r="B131">
        <v>1960</v>
      </c>
      <c r="C131">
        <v>42484.863640000003</v>
      </c>
      <c r="D131">
        <v>42484.863640000003</v>
      </c>
      <c r="E131">
        <v>32071.398280000001</v>
      </c>
      <c r="F131">
        <v>74556.261920000004</v>
      </c>
      <c r="G131">
        <v>41727.732689999997</v>
      </c>
      <c r="H131">
        <v>84212.59633</v>
      </c>
      <c r="I131">
        <v>1</v>
      </c>
      <c r="J131">
        <v>42484.863640000003</v>
      </c>
      <c r="K131" t="s">
        <v>67</v>
      </c>
      <c r="L131" t="s">
        <v>67</v>
      </c>
      <c r="M131" t="s">
        <v>74</v>
      </c>
      <c r="N131">
        <v>0.10100000000000001</v>
      </c>
      <c r="O131">
        <v>0.63800000000000001</v>
      </c>
      <c r="P131">
        <v>0.26100000000000001</v>
      </c>
      <c r="Q131">
        <v>0</v>
      </c>
      <c r="R131">
        <v>0</v>
      </c>
      <c r="S131">
        <v>1</v>
      </c>
      <c r="T131" t="s">
        <v>75</v>
      </c>
      <c r="U131">
        <v>0.03</v>
      </c>
      <c r="V131">
        <v>0.05</v>
      </c>
      <c r="W131">
        <v>0.2</v>
      </c>
      <c r="X131">
        <v>0.08</v>
      </c>
      <c r="Y131">
        <v>3398.7890911999998</v>
      </c>
      <c r="Z131">
        <v>3398.7890911999998</v>
      </c>
      <c r="AA131">
        <v>8345.5465380000005</v>
      </c>
      <c r="AB131">
        <v>9011.0995058529807</v>
      </c>
      <c r="AC131">
        <v>35687.285457600003</v>
      </c>
      <c r="AD131">
        <v>49282.441822399996</v>
      </c>
      <c r="AE131">
        <v>35687.285457600003</v>
      </c>
      <c r="AF131">
        <v>49282.441822399996</v>
      </c>
      <c r="AG131">
        <v>25036.639614</v>
      </c>
      <c r="AH131">
        <v>58418.825766000002</v>
      </c>
      <c r="AI131">
        <v>66190.397318293995</v>
      </c>
      <c r="AJ131">
        <v>102234.79534170601</v>
      </c>
      <c r="AK131">
        <v>22337.436415799999</v>
      </c>
      <c r="AL131">
        <v>36562.353831</v>
      </c>
      <c r="AM131">
        <v>15625.089328739999</v>
      </c>
      <c r="AN131">
        <v>0</v>
      </c>
      <c r="AO131">
        <v>0</v>
      </c>
      <c r="AP131">
        <v>74524.879575540006</v>
      </c>
      <c r="AQ131">
        <v>74524.879575540006</v>
      </c>
      <c r="AR131">
        <v>74524.879575540006</v>
      </c>
      <c r="AS131">
        <v>1.75415131862101</v>
      </c>
      <c r="AT131">
        <v>0.56198516082240701</v>
      </c>
      <c r="AU131">
        <v>77</v>
      </c>
      <c r="AV131">
        <v>0</v>
      </c>
      <c r="AW131" s="2">
        <v>42484.863640000003</v>
      </c>
      <c r="AX131" s="4">
        <v>74524.879575540006</v>
      </c>
      <c r="AY131">
        <v>1</v>
      </c>
      <c r="AZ131">
        <v>0.29970000000000002</v>
      </c>
      <c r="BA131">
        <v>0.49059999999999998</v>
      </c>
      <c r="BB131">
        <v>0.2097</v>
      </c>
      <c r="BC131">
        <v>0</v>
      </c>
      <c r="BD131">
        <v>0</v>
      </c>
      <c r="BE131">
        <v>1</v>
      </c>
      <c r="BF131" t="b">
        <v>0</v>
      </c>
      <c r="BG131">
        <v>0.86</v>
      </c>
      <c r="BH131" t="b">
        <v>0</v>
      </c>
      <c r="BI131">
        <v>1.75</v>
      </c>
      <c r="BJ131" t="b">
        <v>0</v>
      </c>
      <c r="BK131">
        <v>1</v>
      </c>
      <c r="BL131" t="b">
        <v>0</v>
      </c>
      <c r="BM131">
        <v>0</v>
      </c>
      <c r="BN131">
        <v>0</v>
      </c>
    </row>
    <row r="132" spans="1:66" x14ac:dyDescent="0.25">
      <c r="A132" t="s">
        <v>73</v>
      </c>
      <c r="B132">
        <v>1961</v>
      </c>
      <c r="C132">
        <v>133007.01860000001</v>
      </c>
      <c r="D132">
        <v>133007.01860000001</v>
      </c>
      <c r="E132">
        <v>112885.1562</v>
      </c>
      <c r="F132">
        <v>245892.17480000001</v>
      </c>
      <c r="G132">
        <v>117098.424</v>
      </c>
      <c r="H132">
        <v>250105.44270000001</v>
      </c>
      <c r="I132">
        <v>1</v>
      </c>
      <c r="J132">
        <v>133007.01860000001</v>
      </c>
      <c r="K132" t="s">
        <v>67</v>
      </c>
      <c r="L132" t="s">
        <v>67</v>
      </c>
      <c r="M132" t="s">
        <v>74</v>
      </c>
      <c r="N132">
        <v>1.6E-2</v>
      </c>
      <c r="O132">
        <v>0.80300000000000005</v>
      </c>
      <c r="P132">
        <v>0.18099999999999999</v>
      </c>
      <c r="Q132">
        <v>0</v>
      </c>
      <c r="R132">
        <v>0</v>
      </c>
      <c r="S132">
        <v>1</v>
      </c>
      <c r="T132" t="s">
        <v>75</v>
      </c>
      <c r="U132">
        <v>0.03</v>
      </c>
      <c r="V132">
        <v>0.05</v>
      </c>
      <c r="W132">
        <v>0.2</v>
      </c>
      <c r="X132">
        <v>0.08</v>
      </c>
      <c r="Y132">
        <v>10640.561487999999</v>
      </c>
      <c r="Z132">
        <v>10640.561487999999</v>
      </c>
      <c r="AA132">
        <v>23419.684799999999</v>
      </c>
      <c r="AB132">
        <v>25723.591990841</v>
      </c>
      <c r="AC132">
        <v>111725.895624</v>
      </c>
      <c r="AD132">
        <v>154288.14157599999</v>
      </c>
      <c r="AE132">
        <v>111725.895624</v>
      </c>
      <c r="AF132">
        <v>154288.14157599999</v>
      </c>
      <c r="AG132">
        <v>70259.054399999994</v>
      </c>
      <c r="AH132">
        <v>163937.7936</v>
      </c>
      <c r="AI132">
        <v>198658.25871831799</v>
      </c>
      <c r="AJ132">
        <v>301552.62668168201</v>
      </c>
      <c r="AK132">
        <v>5281.2288866999997</v>
      </c>
      <c r="AL132">
        <v>32384.67359224</v>
      </c>
      <c r="AM132">
        <v>30219.16374122</v>
      </c>
      <c r="AN132">
        <v>0</v>
      </c>
      <c r="AO132">
        <v>0</v>
      </c>
      <c r="AP132">
        <v>67885.066220160006</v>
      </c>
      <c r="AQ132">
        <v>67885.066220160006</v>
      </c>
      <c r="AR132">
        <v>67885.066220160006</v>
      </c>
      <c r="AS132">
        <v>0.51038709787424696</v>
      </c>
      <c r="AT132">
        <v>-0.67258582573060999</v>
      </c>
      <c r="AU132">
        <v>96</v>
      </c>
      <c r="AV132">
        <v>0</v>
      </c>
      <c r="AW132" s="2">
        <v>133007.01860000001</v>
      </c>
      <c r="AX132" s="4">
        <v>67885.066220160006</v>
      </c>
      <c r="AY132">
        <v>1</v>
      </c>
      <c r="AZ132">
        <v>7.7799999999999994E-2</v>
      </c>
      <c r="BA132">
        <v>0.47710000000000002</v>
      </c>
      <c r="BB132">
        <v>0.44519999999999998</v>
      </c>
      <c r="BC132">
        <v>0</v>
      </c>
      <c r="BD132">
        <v>0</v>
      </c>
      <c r="BE132">
        <v>3.13</v>
      </c>
      <c r="BF132" t="b">
        <v>0</v>
      </c>
      <c r="BG132">
        <v>0.79</v>
      </c>
      <c r="BH132" t="b">
        <v>0</v>
      </c>
      <c r="BI132">
        <v>0.51</v>
      </c>
      <c r="BJ132" t="b">
        <v>0</v>
      </c>
      <c r="BK132">
        <v>1</v>
      </c>
      <c r="BL132" t="b">
        <v>0</v>
      </c>
      <c r="BM132">
        <v>0</v>
      </c>
      <c r="BN132">
        <v>0</v>
      </c>
    </row>
    <row r="133" spans="1:66" x14ac:dyDescent="0.25">
      <c r="A133" t="s">
        <v>73</v>
      </c>
      <c r="B133">
        <v>1962</v>
      </c>
      <c r="C133">
        <v>21586.842499999999</v>
      </c>
      <c r="D133">
        <v>21586.842499999999</v>
      </c>
      <c r="E133">
        <v>19774.814620000001</v>
      </c>
      <c r="F133">
        <v>41361.657120000003</v>
      </c>
      <c r="G133">
        <v>22617.588540000001</v>
      </c>
      <c r="H133">
        <v>44204.431040000003</v>
      </c>
      <c r="I133">
        <v>1</v>
      </c>
      <c r="J133">
        <v>21586.842499999999</v>
      </c>
      <c r="K133" t="s">
        <v>67</v>
      </c>
      <c r="L133" t="s">
        <v>67</v>
      </c>
      <c r="M133" t="s">
        <v>74</v>
      </c>
      <c r="N133">
        <v>4.2999999999999997E-2</v>
      </c>
      <c r="O133">
        <v>0.43099999999999999</v>
      </c>
      <c r="P133">
        <v>0.52700000000000002</v>
      </c>
      <c r="Q133">
        <v>0</v>
      </c>
      <c r="R133">
        <v>0</v>
      </c>
      <c r="S133">
        <v>1.0009999999999999</v>
      </c>
      <c r="T133" t="s">
        <v>75</v>
      </c>
      <c r="U133">
        <v>0.03</v>
      </c>
      <c r="V133">
        <v>0.05</v>
      </c>
      <c r="W133">
        <v>0.2</v>
      </c>
      <c r="X133">
        <v>0.08</v>
      </c>
      <c r="Y133">
        <v>1726.9474</v>
      </c>
      <c r="Z133">
        <v>1726.9474</v>
      </c>
      <c r="AA133">
        <v>4523.5177080000003</v>
      </c>
      <c r="AB133">
        <v>4841.9582584896698</v>
      </c>
      <c r="AC133">
        <v>18132.947700000001</v>
      </c>
      <c r="AD133">
        <v>25040.737300000001</v>
      </c>
      <c r="AE133">
        <v>18132.947700000001</v>
      </c>
      <c r="AF133">
        <v>25040.737300000001</v>
      </c>
      <c r="AG133">
        <v>13570.553124</v>
      </c>
      <c r="AH133">
        <v>31664.623955999999</v>
      </c>
      <c r="AI133">
        <v>34520.514523020698</v>
      </c>
      <c r="AJ133">
        <v>53888.347556979301</v>
      </c>
      <c r="AK133">
        <v>3558.1886590200002</v>
      </c>
      <c r="AL133">
        <v>33900.686227459999</v>
      </c>
      <c r="AM133">
        <v>127834.03551659999</v>
      </c>
      <c r="AN133">
        <v>0</v>
      </c>
      <c r="AO133">
        <v>0</v>
      </c>
      <c r="AP133">
        <v>165292.91040307999</v>
      </c>
      <c r="AQ133">
        <v>165292.91040307999</v>
      </c>
      <c r="AR133">
        <v>165292.91040307999</v>
      </c>
      <c r="AS133">
        <v>7.6571138369624903</v>
      </c>
      <c r="AT133">
        <v>2.0356351290653301</v>
      </c>
      <c r="AU133">
        <v>87</v>
      </c>
      <c r="AV133">
        <v>1</v>
      </c>
      <c r="AW133" s="2">
        <v>21586.842499999999</v>
      </c>
      <c r="AX133" s="4">
        <v>165292.91040307999</v>
      </c>
      <c r="AY133">
        <v>1</v>
      </c>
      <c r="AZ133">
        <v>2.1499999999999998E-2</v>
      </c>
      <c r="BA133">
        <v>0.2051</v>
      </c>
      <c r="BB133">
        <v>0.77339999999999998</v>
      </c>
      <c r="BC133">
        <v>0</v>
      </c>
      <c r="BD133">
        <v>0</v>
      </c>
      <c r="BE133">
        <v>0.51</v>
      </c>
      <c r="BF133" t="b">
        <v>0</v>
      </c>
      <c r="BG133">
        <v>1.91</v>
      </c>
      <c r="BH133" t="b">
        <v>0</v>
      </c>
      <c r="BI133">
        <v>7.66</v>
      </c>
      <c r="BJ133" t="b">
        <v>0</v>
      </c>
      <c r="BK133">
        <v>1</v>
      </c>
      <c r="BL133" t="b">
        <v>0</v>
      </c>
      <c r="BM133">
        <v>0</v>
      </c>
      <c r="BN133">
        <v>0</v>
      </c>
    </row>
    <row r="134" spans="1:66" x14ac:dyDescent="0.25">
      <c r="A134" t="s">
        <v>73</v>
      </c>
      <c r="B134">
        <v>1963</v>
      </c>
      <c r="C134">
        <v>77001.760970000003</v>
      </c>
      <c r="D134">
        <v>77001.760970000003</v>
      </c>
      <c r="E134">
        <v>26306.647980000002</v>
      </c>
      <c r="F134">
        <v>103308.409</v>
      </c>
      <c r="G134">
        <v>35246.663240000002</v>
      </c>
      <c r="H134">
        <v>112248.42419999999</v>
      </c>
      <c r="I134">
        <v>1</v>
      </c>
      <c r="J134">
        <v>77001.760970000003</v>
      </c>
      <c r="K134" t="s">
        <v>67</v>
      </c>
      <c r="L134" t="s">
        <v>67</v>
      </c>
      <c r="M134" t="s">
        <v>74</v>
      </c>
      <c r="N134">
        <v>0.19900000000000001</v>
      </c>
      <c r="O134">
        <v>0.63</v>
      </c>
      <c r="P134">
        <v>0.17100000000000001</v>
      </c>
      <c r="Q134">
        <v>0</v>
      </c>
      <c r="R134">
        <v>0</v>
      </c>
      <c r="S134">
        <v>1</v>
      </c>
      <c r="T134" t="s">
        <v>75</v>
      </c>
      <c r="U134">
        <v>0.03</v>
      </c>
      <c r="V134">
        <v>0.05</v>
      </c>
      <c r="W134">
        <v>0.2</v>
      </c>
      <c r="X134">
        <v>0.08</v>
      </c>
      <c r="Y134">
        <v>6160.1408775999998</v>
      </c>
      <c r="Z134">
        <v>6160.1408775999998</v>
      </c>
      <c r="AA134">
        <v>7049.3326479999996</v>
      </c>
      <c r="AB134">
        <v>9361.6465653237101</v>
      </c>
      <c r="AC134">
        <v>64681.479214799998</v>
      </c>
      <c r="AD134">
        <v>89322.042725199994</v>
      </c>
      <c r="AE134">
        <v>64681.479214799998</v>
      </c>
      <c r="AF134">
        <v>89322.042725199994</v>
      </c>
      <c r="AG134">
        <v>21147.997943999999</v>
      </c>
      <c r="AH134">
        <v>49345.328536000001</v>
      </c>
      <c r="AI134">
        <v>93525.131069352603</v>
      </c>
      <c r="AJ134">
        <v>130971.71733064701</v>
      </c>
      <c r="AK134">
        <v>12578.53516132</v>
      </c>
      <c r="AL134">
        <v>132333.3701</v>
      </c>
      <c r="AM134">
        <v>119727.5511405</v>
      </c>
      <c r="AN134">
        <v>0</v>
      </c>
      <c r="AO134">
        <v>0</v>
      </c>
      <c r="AP134">
        <v>264639.45640182</v>
      </c>
      <c r="AQ134">
        <v>264639.45640182</v>
      </c>
      <c r="AR134">
        <v>264639.45640182</v>
      </c>
      <c r="AS134">
        <v>3.4367974585012901</v>
      </c>
      <c r="AT134">
        <v>1.2345400663964099</v>
      </c>
      <c r="AU134">
        <v>75</v>
      </c>
      <c r="AV134">
        <v>0</v>
      </c>
      <c r="AW134" s="2">
        <v>77001.760970000003</v>
      </c>
      <c r="AX134" s="4">
        <v>264639.45640182</v>
      </c>
      <c r="AY134">
        <v>1</v>
      </c>
      <c r="AZ134">
        <v>4.7500000000000001E-2</v>
      </c>
      <c r="BA134">
        <v>0.50009999999999999</v>
      </c>
      <c r="BB134">
        <v>0.45240000000000002</v>
      </c>
      <c r="BC134">
        <v>0</v>
      </c>
      <c r="BD134">
        <v>0</v>
      </c>
      <c r="BE134">
        <v>1.81</v>
      </c>
      <c r="BF134" t="b">
        <v>0</v>
      </c>
      <c r="BG134">
        <v>3.06</v>
      </c>
      <c r="BH134" t="b">
        <v>0</v>
      </c>
      <c r="BI134">
        <v>3.44</v>
      </c>
      <c r="BJ134" t="b">
        <v>0</v>
      </c>
      <c r="BK134">
        <v>1</v>
      </c>
      <c r="BL134" t="b">
        <v>0</v>
      </c>
      <c r="BM134">
        <v>0</v>
      </c>
      <c r="BN134">
        <v>0</v>
      </c>
    </row>
    <row r="135" spans="1:66" x14ac:dyDescent="0.25">
      <c r="A135" t="s">
        <v>73</v>
      </c>
      <c r="B135">
        <v>1964</v>
      </c>
      <c r="C135">
        <v>68408.813599999994</v>
      </c>
      <c r="D135">
        <v>68408.813599999994</v>
      </c>
      <c r="E135">
        <v>57652.473579999998</v>
      </c>
      <c r="F135">
        <v>126061.28720000001</v>
      </c>
      <c r="G135">
        <v>67007.311730000001</v>
      </c>
      <c r="H135">
        <v>135416.12530000001</v>
      </c>
      <c r="I135">
        <v>1</v>
      </c>
      <c r="J135">
        <v>68408.813599999994</v>
      </c>
      <c r="K135" t="s">
        <v>67</v>
      </c>
      <c r="L135" t="s">
        <v>67</v>
      </c>
      <c r="M135" t="s">
        <v>74</v>
      </c>
      <c r="N135">
        <v>3.9E-2</v>
      </c>
      <c r="O135">
        <v>0.27</v>
      </c>
      <c r="P135">
        <v>0.69099999999999995</v>
      </c>
      <c r="Q135">
        <v>0</v>
      </c>
      <c r="R135">
        <v>0</v>
      </c>
      <c r="S135">
        <v>1</v>
      </c>
      <c r="T135" t="s">
        <v>75</v>
      </c>
      <c r="U135">
        <v>0.03</v>
      </c>
      <c r="V135">
        <v>0.05</v>
      </c>
      <c r="W135">
        <v>0.2</v>
      </c>
      <c r="X135">
        <v>0.08</v>
      </c>
      <c r="Y135">
        <v>5472.7050879999997</v>
      </c>
      <c r="Z135">
        <v>5472.7050879999997</v>
      </c>
      <c r="AA135">
        <v>13401.462346</v>
      </c>
      <c r="AB135">
        <v>14475.831374794199</v>
      </c>
      <c r="AC135">
        <v>57463.403423999996</v>
      </c>
      <c r="AD135">
        <v>79354.223775999999</v>
      </c>
      <c r="AE135">
        <v>57463.403423999996</v>
      </c>
      <c r="AF135">
        <v>79354.223775999999</v>
      </c>
      <c r="AG135">
        <v>40204.387038000001</v>
      </c>
      <c r="AH135">
        <v>93810.236422000002</v>
      </c>
      <c r="AI135">
        <v>106464.462550412</v>
      </c>
      <c r="AJ135">
        <v>164367.78804958801</v>
      </c>
      <c r="AK135">
        <v>4499.3345834000002</v>
      </c>
      <c r="AL135">
        <v>18729.941814999998</v>
      </c>
      <c r="AM135">
        <v>60213.926242599999</v>
      </c>
      <c r="AN135">
        <v>0</v>
      </c>
      <c r="AO135">
        <v>0</v>
      </c>
      <c r="AP135">
        <v>83443.202640999996</v>
      </c>
      <c r="AQ135">
        <v>83443.202640999996</v>
      </c>
      <c r="AR135">
        <v>83443.202640999996</v>
      </c>
      <c r="AS135">
        <v>1.2197726908247399</v>
      </c>
      <c r="AT135">
        <v>0.19866452238950899</v>
      </c>
      <c r="AU135">
        <v>86</v>
      </c>
      <c r="AV135">
        <v>0</v>
      </c>
      <c r="AW135" s="2">
        <v>68408.813599999994</v>
      </c>
      <c r="AX135" s="4">
        <v>83443.202640999996</v>
      </c>
      <c r="AY135">
        <v>1</v>
      </c>
      <c r="AZ135">
        <v>5.3900000000000003E-2</v>
      </c>
      <c r="BA135">
        <v>0.22450000000000001</v>
      </c>
      <c r="BB135">
        <v>0.72160000000000002</v>
      </c>
      <c r="BC135">
        <v>0</v>
      </c>
      <c r="BD135">
        <v>0</v>
      </c>
      <c r="BE135">
        <v>1.61</v>
      </c>
      <c r="BF135" t="b">
        <v>0</v>
      </c>
      <c r="BG135">
        <v>0.96</v>
      </c>
      <c r="BH135" t="b">
        <v>0</v>
      </c>
      <c r="BI135">
        <v>1.22</v>
      </c>
      <c r="BJ135" t="b">
        <v>0</v>
      </c>
      <c r="BK135">
        <v>1</v>
      </c>
      <c r="BL135" t="b">
        <v>0</v>
      </c>
      <c r="BM135">
        <v>0</v>
      </c>
      <c r="BN135">
        <v>0</v>
      </c>
    </row>
    <row r="136" spans="1:66" x14ac:dyDescent="0.25">
      <c r="A136" t="s">
        <v>73</v>
      </c>
      <c r="B136">
        <v>1965</v>
      </c>
      <c r="C136">
        <v>29888.49784</v>
      </c>
      <c r="D136">
        <v>29888.49784</v>
      </c>
      <c r="E136">
        <v>15968.365460000001</v>
      </c>
      <c r="F136">
        <v>45856.863299999997</v>
      </c>
      <c r="G136">
        <v>21679.453750000001</v>
      </c>
      <c r="H136">
        <v>51567.951580000001</v>
      </c>
      <c r="I136">
        <v>1</v>
      </c>
      <c r="J136">
        <v>29888.49784</v>
      </c>
      <c r="K136" t="s">
        <v>67</v>
      </c>
      <c r="L136" t="s">
        <v>67</v>
      </c>
      <c r="M136" t="s">
        <v>74</v>
      </c>
      <c r="N136">
        <v>6.9000000000000006E-2</v>
      </c>
      <c r="O136">
        <v>0.628</v>
      </c>
      <c r="P136">
        <v>0.30299999999999999</v>
      </c>
      <c r="Q136">
        <v>0</v>
      </c>
      <c r="R136">
        <v>0</v>
      </c>
      <c r="S136">
        <v>1</v>
      </c>
      <c r="T136" t="s">
        <v>75</v>
      </c>
      <c r="U136">
        <v>0.03</v>
      </c>
      <c r="V136">
        <v>0.05</v>
      </c>
      <c r="W136">
        <v>0.2</v>
      </c>
      <c r="X136">
        <v>0.08</v>
      </c>
      <c r="Y136">
        <v>2391.0798272000002</v>
      </c>
      <c r="Z136">
        <v>2391.0798272000002</v>
      </c>
      <c r="AA136">
        <v>4335.8907499999996</v>
      </c>
      <c r="AB136">
        <v>4951.4857705519398</v>
      </c>
      <c r="AC136">
        <v>25106.338185600001</v>
      </c>
      <c r="AD136">
        <v>34670.657494400002</v>
      </c>
      <c r="AE136">
        <v>25106.338185600001</v>
      </c>
      <c r="AF136">
        <v>34670.657494400002</v>
      </c>
      <c r="AG136">
        <v>13007.67225</v>
      </c>
      <c r="AH136">
        <v>30351.235250000002</v>
      </c>
      <c r="AI136">
        <v>41664.980038896101</v>
      </c>
      <c r="AJ136">
        <v>61470.9231211039</v>
      </c>
      <c r="AK136">
        <v>5618.9825444999997</v>
      </c>
      <c r="AL136">
        <v>87966.154818099996</v>
      </c>
      <c r="AM136">
        <v>45461.566114166199</v>
      </c>
      <c r="AN136">
        <v>0</v>
      </c>
      <c r="AO136">
        <v>0</v>
      </c>
      <c r="AP136">
        <v>139046.70347676601</v>
      </c>
      <c r="AQ136">
        <v>139046.70347676601</v>
      </c>
      <c r="AR136">
        <v>139046.70347676601</v>
      </c>
      <c r="AS136">
        <v>4.6521810571115099</v>
      </c>
      <c r="AT136">
        <v>1.53733615417237</v>
      </c>
      <c r="AU136">
        <v>74</v>
      </c>
      <c r="AV136">
        <v>0</v>
      </c>
      <c r="AW136" s="2">
        <v>29888.49784</v>
      </c>
      <c r="AX136" s="4">
        <v>139046.70347676601</v>
      </c>
      <c r="AY136">
        <v>1</v>
      </c>
      <c r="AZ136">
        <v>4.0399999999999998E-2</v>
      </c>
      <c r="BA136">
        <v>0.63260000000000005</v>
      </c>
      <c r="BB136">
        <v>0.32700000000000001</v>
      </c>
      <c r="BC136">
        <v>0</v>
      </c>
      <c r="BD136">
        <v>0</v>
      </c>
      <c r="BE136">
        <v>0.7</v>
      </c>
      <c r="BF136" t="b">
        <v>0</v>
      </c>
      <c r="BG136">
        <v>1.61</v>
      </c>
      <c r="BH136" t="b">
        <v>0</v>
      </c>
      <c r="BI136">
        <v>4.6500000000000004</v>
      </c>
      <c r="BJ136" t="b">
        <v>0</v>
      </c>
      <c r="BK136">
        <v>1</v>
      </c>
      <c r="BL136" t="b">
        <v>0</v>
      </c>
      <c r="BM136">
        <v>0</v>
      </c>
      <c r="BN136">
        <v>0</v>
      </c>
    </row>
    <row r="137" spans="1:66" x14ac:dyDescent="0.25">
      <c r="A137" t="s">
        <v>73</v>
      </c>
      <c r="B137">
        <v>1966</v>
      </c>
      <c r="C137">
        <v>31977.04506</v>
      </c>
      <c r="D137">
        <v>31977.04506</v>
      </c>
      <c r="E137">
        <v>42222.84504</v>
      </c>
      <c r="F137">
        <v>74199.890100000004</v>
      </c>
      <c r="G137">
        <v>44721.340069999998</v>
      </c>
      <c r="H137">
        <v>76698.385129999995</v>
      </c>
      <c r="I137">
        <v>1</v>
      </c>
      <c r="J137">
        <v>31977.04506</v>
      </c>
      <c r="K137" t="s">
        <v>67</v>
      </c>
      <c r="L137" t="s">
        <v>67</v>
      </c>
      <c r="M137" t="s">
        <v>74</v>
      </c>
      <c r="N137">
        <v>0.16400000000000001</v>
      </c>
      <c r="O137">
        <v>0.442</v>
      </c>
      <c r="P137">
        <v>0.39400000000000002</v>
      </c>
      <c r="Q137">
        <v>0</v>
      </c>
      <c r="R137">
        <v>0</v>
      </c>
      <c r="S137">
        <v>1</v>
      </c>
      <c r="T137" t="s">
        <v>75</v>
      </c>
      <c r="U137">
        <v>0.03</v>
      </c>
      <c r="V137">
        <v>0.05</v>
      </c>
      <c r="W137">
        <v>0.2</v>
      </c>
      <c r="X137">
        <v>0.08</v>
      </c>
      <c r="Y137">
        <v>2558.1636048</v>
      </c>
      <c r="Z137">
        <v>2558.1636048</v>
      </c>
      <c r="AA137">
        <v>8944.2680139999993</v>
      </c>
      <c r="AB137">
        <v>9302.9098316164891</v>
      </c>
      <c r="AC137">
        <v>26860.7178504</v>
      </c>
      <c r="AD137">
        <v>37093.372269599997</v>
      </c>
      <c r="AE137">
        <v>26860.7178504</v>
      </c>
      <c r="AF137">
        <v>37093.372269599997</v>
      </c>
      <c r="AG137">
        <v>26832.804042</v>
      </c>
      <c r="AH137">
        <v>62609.876098000001</v>
      </c>
      <c r="AI137">
        <v>58092.565466767002</v>
      </c>
      <c r="AJ137">
        <v>95304.204793233002</v>
      </c>
      <c r="AK137">
        <v>20183.438964000001</v>
      </c>
      <c r="AL137">
        <v>92670.903710108105</v>
      </c>
      <c r="AM137">
        <v>27055.3453566145</v>
      </c>
      <c r="AN137">
        <v>0</v>
      </c>
      <c r="AO137">
        <v>0</v>
      </c>
      <c r="AP137">
        <v>139909.68803072299</v>
      </c>
      <c r="AQ137">
        <v>139909.68803072299</v>
      </c>
      <c r="AR137">
        <v>139909.68803072299</v>
      </c>
      <c r="AS137">
        <v>4.3753163485932998</v>
      </c>
      <c r="AT137">
        <v>1.4759788254453601</v>
      </c>
      <c r="AU137">
        <v>94</v>
      </c>
      <c r="AV137">
        <v>1</v>
      </c>
      <c r="AW137" s="2">
        <v>31977.04506</v>
      </c>
      <c r="AX137" s="4">
        <v>139909.68803072299</v>
      </c>
      <c r="AY137">
        <v>1</v>
      </c>
      <c r="AZ137">
        <v>0.14430000000000001</v>
      </c>
      <c r="BA137">
        <v>0.66239999999999999</v>
      </c>
      <c r="BB137">
        <v>0.19339999999999999</v>
      </c>
      <c r="BC137">
        <v>0</v>
      </c>
      <c r="BD137">
        <v>0</v>
      </c>
      <c r="BE137">
        <v>0.75</v>
      </c>
      <c r="BF137" t="b">
        <v>0</v>
      </c>
      <c r="BG137">
        <v>1.62</v>
      </c>
      <c r="BH137" t="b">
        <v>0</v>
      </c>
      <c r="BI137">
        <v>4.38</v>
      </c>
      <c r="BJ137" t="b">
        <v>0</v>
      </c>
      <c r="BK137">
        <v>1</v>
      </c>
      <c r="BL137" t="b">
        <v>0</v>
      </c>
      <c r="BM137">
        <v>0</v>
      </c>
      <c r="BN137">
        <v>0</v>
      </c>
    </row>
    <row r="138" spans="1:66" x14ac:dyDescent="0.25">
      <c r="A138" t="s">
        <v>73</v>
      </c>
      <c r="B138">
        <v>1967</v>
      </c>
      <c r="C138">
        <v>95241.714819999994</v>
      </c>
      <c r="D138">
        <v>95241.714819999994</v>
      </c>
      <c r="E138">
        <v>144174.66329999999</v>
      </c>
      <c r="F138">
        <v>239416.37820000001</v>
      </c>
      <c r="G138">
        <v>169425.02540000001</v>
      </c>
      <c r="H138">
        <v>264666.7402</v>
      </c>
      <c r="I138">
        <v>1</v>
      </c>
      <c r="J138">
        <v>95241.714819999994</v>
      </c>
      <c r="K138" t="s">
        <v>67</v>
      </c>
      <c r="L138" t="s">
        <v>67</v>
      </c>
      <c r="M138" t="s">
        <v>74</v>
      </c>
      <c r="N138">
        <v>1.7000000000000001E-2</v>
      </c>
      <c r="O138">
        <v>0.5</v>
      </c>
      <c r="P138">
        <v>0.48299999999999998</v>
      </c>
      <c r="Q138">
        <v>0</v>
      </c>
      <c r="R138">
        <v>0</v>
      </c>
      <c r="S138">
        <v>1</v>
      </c>
      <c r="T138" t="s">
        <v>75</v>
      </c>
      <c r="U138">
        <v>0.03</v>
      </c>
      <c r="V138">
        <v>0.05</v>
      </c>
      <c r="W138">
        <v>0.2</v>
      </c>
      <c r="X138">
        <v>0.08</v>
      </c>
      <c r="Y138">
        <v>7619.3371856000003</v>
      </c>
      <c r="Z138">
        <v>7619.3371856000003</v>
      </c>
      <c r="AA138">
        <v>33885.005080000003</v>
      </c>
      <c r="AB138">
        <v>34731.079286706503</v>
      </c>
      <c r="AC138">
        <v>80003.040448800006</v>
      </c>
      <c r="AD138">
        <v>110480.3891912</v>
      </c>
      <c r="AE138">
        <v>80003.040448800006</v>
      </c>
      <c r="AF138">
        <v>110480.3891912</v>
      </c>
      <c r="AG138">
        <v>101655.01523999999</v>
      </c>
      <c r="AH138">
        <v>237195.03555999999</v>
      </c>
      <c r="AI138">
        <v>195204.58162658699</v>
      </c>
      <c r="AJ138">
        <v>334128.89877341298</v>
      </c>
      <c r="AK138">
        <v>16596.328675725701</v>
      </c>
      <c r="AL138">
        <v>40276.726293940301</v>
      </c>
      <c r="AM138">
        <v>71011.974666986294</v>
      </c>
      <c r="AN138">
        <v>0</v>
      </c>
      <c r="AO138">
        <v>0</v>
      </c>
      <c r="AP138">
        <v>127885.02963665201</v>
      </c>
      <c r="AQ138">
        <v>127885.02963665201</v>
      </c>
      <c r="AR138">
        <v>127885.02963665201</v>
      </c>
      <c r="AS138">
        <v>1.3427417794644501</v>
      </c>
      <c r="AT138">
        <v>0.29471362762080999</v>
      </c>
      <c r="AU138">
        <v>85</v>
      </c>
      <c r="AV138">
        <v>1</v>
      </c>
      <c r="AW138" s="2">
        <v>95241.714819999994</v>
      </c>
      <c r="AX138" s="4">
        <v>127885.02963665201</v>
      </c>
      <c r="AY138">
        <v>1</v>
      </c>
      <c r="AZ138">
        <v>0.1298</v>
      </c>
      <c r="BA138">
        <v>0.31490000000000001</v>
      </c>
      <c r="BB138">
        <v>0.55530000000000002</v>
      </c>
      <c r="BC138">
        <v>0</v>
      </c>
      <c r="BD138">
        <v>0</v>
      </c>
      <c r="BE138">
        <v>2.2400000000000002</v>
      </c>
      <c r="BF138" t="b">
        <v>0</v>
      </c>
      <c r="BG138">
        <v>1.48</v>
      </c>
      <c r="BH138" t="b">
        <v>0</v>
      </c>
      <c r="BI138">
        <v>1.34</v>
      </c>
      <c r="BJ138" t="b">
        <v>0</v>
      </c>
      <c r="BK138">
        <v>1</v>
      </c>
      <c r="BL138" t="b">
        <v>0</v>
      </c>
      <c r="BM138">
        <v>0</v>
      </c>
      <c r="BN138">
        <v>0</v>
      </c>
    </row>
    <row r="139" spans="1:66" x14ac:dyDescent="0.25">
      <c r="A139" t="s">
        <v>73</v>
      </c>
      <c r="B139">
        <v>1968</v>
      </c>
      <c r="C139">
        <v>62457.16289</v>
      </c>
      <c r="D139">
        <v>62457.16289</v>
      </c>
      <c r="E139">
        <v>76253.462320000006</v>
      </c>
      <c r="F139">
        <v>138710.62520000001</v>
      </c>
      <c r="G139">
        <v>81619.312659999996</v>
      </c>
      <c r="H139">
        <v>144076.4755</v>
      </c>
      <c r="I139">
        <v>1</v>
      </c>
      <c r="J139">
        <v>62457.16289</v>
      </c>
      <c r="K139" t="s">
        <v>67</v>
      </c>
      <c r="L139" t="s">
        <v>67</v>
      </c>
      <c r="M139" t="s">
        <v>74</v>
      </c>
      <c r="N139">
        <v>3.9E-2</v>
      </c>
      <c r="O139">
        <v>0.13</v>
      </c>
      <c r="P139">
        <v>0.83099999999999996</v>
      </c>
      <c r="Q139">
        <v>0</v>
      </c>
      <c r="R139">
        <v>0</v>
      </c>
      <c r="S139">
        <v>1</v>
      </c>
      <c r="T139" t="s">
        <v>75</v>
      </c>
      <c r="U139">
        <v>0.03</v>
      </c>
      <c r="V139">
        <v>0.05</v>
      </c>
      <c r="W139">
        <v>0.2</v>
      </c>
      <c r="X139">
        <v>0.08</v>
      </c>
      <c r="Y139">
        <v>4996.5730311999996</v>
      </c>
      <c r="Z139">
        <v>4996.5730311999996</v>
      </c>
      <c r="AA139">
        <v>16323.862531999999</v>
      </c>
      <c r="AB139">
        <v>17071.444872059001</v>
      </c>
      <c r="AC139">
        <v>52464.016827599997</v>
      </c>
      <c r="AD139">
        <v>72450.308952399995</v>
      </c>
      <c r="AE139">
        <v>52464.016827599997</v>
      </c>
      <c r="AF139">
        <v>72450.308952399995</v>
      </c>
      <c r="AG139">
        <v>48971.587595999998</v>
      </c>
      <c r="AH139">
        <v>114267.03772399999</v>
      </c>
      <c r="AI139">
        <v>109933.585755882</v>
      </c>
      <c r="AJ139">
        <v>178219.365244118</v>
      </c>
      <c r="AK139">
        <v>1939.53259944516</v>
      </c>
      <c r="AL139">
        <v>24219.793655199701</v>
      </c>
      <c r="AM139">
        <v>146302.66243818199</v>
      </c>
      <c r="AN139">
        <v>0</v>
      </c>
      <c r="AO139">
        <v>0</v>
      </c>
      <c r="AP139">
        <v>172461.988692827</v>
      </c>
      <c r="AQ139">
        <v>172461.988692827</v>
      </c>
      <c r="AR139">
        <v>172461.988692827</v>
      </c>
      <c r="AS139">
        <v>2.7612843861730898</v>
      </c>
      <c r="AT139">
        <v>1.0156959287930201</v>
      </c>
      <c r="AU139">
        <v>93</v>
      </c>
      <c r="AV139">
        <v>1</v>
      </c>
      <c r="AW139" s="2">
        <v>62457.16289</v>
      </c>
      <c r="AX139" s="4">
        <v>172461.988692827</v>
      </c>
      <c r="AY139">
        <v>1</v>
      </c>
      <c r="AZ139">
        <v>1.12E-2</v>
      </c>
      <c r="BA139">
        <v>0.1404</v>
      </c>
      <c r="BB139">
        <v>0.84830000000000005</v>
      </c>
      <c r="BC139">
        <v>0</v>
      </c>
      <c r="BD139">
        <v>0</v>
      </c>
      <c r="BE139">
        <v>1.47</v>
      </c>
      <c r="BF139" t="b">
        <v>0</v>
      </c>
      <c r="BG139">
        <v>1.99</v>
      </c>
      <c r="BH139" t="b">
        <v>0</v>
      </c>
      <c r="BI139">
        <v>2.76</v>
      </c>
      <c r="BJ139" t="b">
        <v>0</v>
      </c>
      <c r="BK139">
        <v>1</v>
      </c>
      <c r="BL139" t="b">
        <v>0</v>
      </c>
      <c r="BM139">
        <v>0</v>
      </c>
      <c r="BN139">
        <v>0</v>
      </c>
    </row>
    <row r="140" spans="1:66" x14ac:dyDescent="0.25">
      <c r="A140" t="s">
        <v>73</v>
      </c>
      <c r="B140">
        <v>1969</v>
      </c>
      <c r="C140">
        <v>89904.938179999997</v>
      </c>
      <c r="D140">
        <v>89904.938179999997</v>
      </c>
      <c r="E140">
        <v>70798.620219999997</v>
      </c>
      <c r="F140">
        <v>160703.55840000001</v>
      </c>
      <c r="G140">
        <v>78290.386499999993</v>
      </c>
      <c r="H140">
        <v>168195.3247</v>
      </c>
      <c r="I140">
        <v>1</v>
      </c>
      <c r="J140">
        <v>89904.938179999997</v>
      </c>
      <c r="K140" t="s">
        <v>67</v>
      </c>
      <c r="L140" t="s">
        <v>67</v>
      </c>
      <c r="M140" t="s">
        <v>74</v>
      </c>
      <c r="N140">
        <v>0.12</v>
      </c>
      <c r="O140">
        <v>0.52300000000000002</v>
      </c>
      <c r="P140">
        <v>0.35799999999999998</v>
      </c>
      <c r="Q140">
        <v>0</v>
      </c>
      <c r="R140">
        <v>0</v>
      </c>
      <c r="S140">
        <v>1.0009999999999999</v>
      </c>
      <c r="T140" t="s">
        <v>75</v>
      </c>
      <c r="U140">
        <v>0.03</v>
      </c>
      <c r="V140">
        <v>0.05</v>
      </c>
      <c r="W140">
        <v>0.2</v>
      </c>
      <c r="X140">
        <v>0.08</v>
      </c>
      <c r="Y140">
        <v>7192.3950543999999</v>
      </c>
      <c r="Z140">
        <v>7192.3950543999999</v>
      </c>
      <c r="AA140">
        <v>15658.077300000001</v>
      </c>
      <c r="AB140">
        <v>17230.958515164901</v>
      </c>
      <c r="AC140">
        <v>75520.148071200005</v>
      </c>
      <c r="AD140">
        <v>104289.7282888</v>
      </c>
      <c r="AE140">
        <v>75520.148071200005</v>
      </c>
      <c r="AF140">
        <v>104289.7282888</v>
      </c>
      <c r="AG140">
        <v>46974.231899999999</v>
      </c>
      <c r="AH140">
        <v>109606.5411</v>
      </c>
      <c r="AI140">
        <v>133733.40766967001</v>
      </c>
      <c r="AJ140">
        <v>202657.24173032999</v>
      </c>
      <c r="AK140">
        <v>14809.429077814</v>
      </c>
      <c r="AL140">
        <v>159530.10952346801</v>
      </c>
      <c r="AM140">
        <v>177610.631561199</v>
      </c>
      <c r="AN140">
        <v>0</v>
      </c>
      <c r="AO140">
        <v>0</v>
      </c>
      <c r="AP140">
        <v>351950.17016248102</v>
      </c>
      <c r="AQ140">
        <v>351950.17016248102</v>
      </c>
      <c r="AR140">
        <v>351950.17016248102</v>
      </c>
      <c r="AS140">
        <v>3.914692310425</v>
      </c>
      <c r="AT140">
        <v>1.3647367338701799</v>
      </c>
      <c r="AU140">
        <v>90</v>
      </c>
      <c r="AV140">
        <v>0</v>
      </c>
      <c r="AW140" s="2">
        <v>89904.938179999997</v>
      </c>
      <c r="AX140" s="4">
        <v>351950.17016248102</v>
      </c>
      <c r="AY140">
        <v>1</v>
      </c>
      <c r="AZ140">
        <v>4.2099999999999999E-2</v>
      </c>
      <c r="BA140">
        <v>0.45329999999999998</v>
      </c>
      <c r="BB140">
        <v>0.50460000000000005</v>
      </c>
      <c r="BC140">
        <v>0</v>
      </c>
      <c r="BD140">
        <v>0</v>
      </c>
      <c r="BE140">
        <v>2.12</v>
      </c>
      <c r="BF140" t="b">
        <v>0</v>
      </c>
      <c r="BG140">
        <v>4.07</v>
      </c>
      <c r="BH140" t="b">
        <v>0</v>
      </c>
      <c r="BI140">
        <v>3.91</v>
      </c>
      <c r="BJ140" t="b">
        <v>0</v>
      </c>
      <c r="BK140">
        <v>1</v>
      </c>
      <c r="BL140" t="b">
        <v>0</v>
      </c>
      <c r="BM140">
        <v>0</v>
      </c>
      <c r="BN140">
        <v>0</v>
      </c>
    </row>
    <row r="141" spans="1:66" x14ac:dyDescent="0.25">
      <c r="A141" t="s">
        <v>73</v>
      </c>
      <c r="B141">
        <v>1970</v>
      </c>
      <c r="C141">
        <v>82163.633489999993</v>
      </c>
      <c r="D141">
        <v>82163.633489999993</v>
      </c>
      <c r="E141">
        <v>69460.033299999996</v>
      </c>
      <c r="F141">
        <v>151623.66680000001</v>
      </c>
      <c r="G141">
        <v>72565.164999999994</v>
      </c>
      <c r="H141">
        <v>154728.7985</v>
      </c>
      <c r="I141">
        <v>1</v>
      </c>
      <c r="J141">
        <v>82163.633489999993</v>
      </c>
      <c r="K141" t="s">
        <v>67</v>
      </c>
      <c r="L141" t="s">
        <v>67</v>
      </c>
      <c r="M141" t="s">
        <v>74</v>
      </c>
      <c r="N141">
        <v>0.107260761</v>
      </c>
      <c r="O141">
        <v>0.59892472900000004</v>
      </c>
      <c r="P141">
        <v>0.29381450999999997</v>
      </c>
      <c r="Q141">
        <v>0</v>
      </c>
      <c r="R141">
        <v>0</v>
      </c>
      <c r="S141">
        <v>1</v>
      </c>
      <c r="T141" t="s">
        <v>75</v>
      </c>
      <c r="U141">
        <v>0.03</v>
      </c>
      <c r="V141">
        <v>0.05</v>
      </c>
      <c r="W141">
        <v>0.2</v>
      </c>
      <c r="X141">
        <v>0.08</v>
      </c>
      <c r="Y141">
        <v>6573.0906791999996</v>
      </c>
      <c r="Z141">
        <v>6573.0906791999996</v>
      </c>
      <c r="AA141">
        <v>14513.032999999999</v>
      </c>
      <c r="AB141">
        <v>15932.1576673116</v>
      </c>
      <c r="AC141">
        <v>69017.452131600003</v>
      </c>
      <c r="AD141">
        <v>95309.814848399998</v>
      </c>
      <c r="AE141">
        <v>69017.452131600003</v>
      </c>
      <c r="AF141">
        <v>95309.814848399998</v>
      </c>
      <c r="AG141">
        <v>43539.099000000002</v>
      </c>
      <c r="AH141">
        <v>101591.231</v>
      </c>
      <c r="AI141">
        <v>122864.48316537699</v>
      </c>
      <c r="AJ141">
        <v>186593.11383462301</v>
      </c>
      <c r="AK141">
        <v>28784.2263383506</v>
      </c>
      <c r="AL141">
        <v>90716.428041574894</v>
      </c>
      <c r="AM141">
        <v>22185.263452648302</v>
      </c>
      <c r="AN141">
        <v>0</v>
      </c>
      <c r="AO141">
        <v>0</v>
      </c>
      <c r="AP141">
        <v>141685.91783257399</v>
      </c>
      <c r="AQ141">
        <v>141685.91783257399</v>
      </c>
      <c r="AR141">
        <v>141685.91783257399</v>
      </c>
      <c r="AS141">
        <v>1.7244358825710699</v>
      </c>
      <c r="AT141">
        <v>0.54489997240263599</v>
      </c>
      <c r="AU141">
        <v>96</v>
      </c>
      <c r="AV141">
        <v>0</v>
      </c>
      <c r="AW141" s="2">
        <v>82163.633489999993</v>
      </c>
      <c r="AX141" s="4">
        <v>141685.91783257399</v>
      </c>
      <c r="AY141">
        <v>1</v>
      </c>
      <c r="AZ141">
        <v>0.20319999999999999</v>
      </c>
      <c r="BA141">
        <v>0.64029999999999998</v>
      </c>
      <c r="BB141">
        <v>0.15659999999999999</v>
      </c>
      <c r="BC141">
        <v>0</v>
      </c>
      <c r="BD141">
        <v>0</v>
      </c>
      <c r="BE141">
        <v>1.93</v>
      </c>
      <c r="BF141" t="b">
        <v>0</v>
      </c>
      <c r="BG141">
        <v>1.64</v>
      </c>
      <c r="BH141" t="b">
        <v>0</v>
      </c>
      <c r="BI141">
        <v>1.72</v>
      </c>
      <c r="BJ141" t="b">
        <v>0</v>
      </c>
      <c r="BK141">
        <v>1</v>
      </c>
      <c r="BL141" t="b">
        <v>0</v>
      </c>
      <c r="BM141">
        <v>0</v>
      </c>
      <c r="BN141">
        <v>0</v>
      </c>
    </row>
    <row r="142" spans="1:66" x14ac:dyDescent="0.25">
      <c r="A142" t="s">
        <v>73</v>
      </c>
      <c r="B142">
        <v>1971</v>
      </c>
      <c r="C142">
        <v>34049.060109999999</v>
      </c>
      <c r="D142">
        <v>34049.060109999999</v>
      </c>
      <c r="E142">
        <v>34024.881419999998</v>
      </c>
      <c r="F142">
        <v>68073.941529999996</v>
      </c>
      <c r="G142">
        <v>35222.544139999998</v>
      </c>
      <c r="H142">
        <v>69271.604250000004</v>
      </c>
      <c r="I142">
        <v>1</v>
      </c>
      <c r="J142">
        <v>34049.060109999999</v>
      </c>
      <c r="K142" t="s">
        <v>67</v>
      </c>
      <c r="L142" t="s">
        <v>67</v>
      </c>
      <c r="M142" t="s">
        <v>74</v>
      </c>
      <c r="N142">
        <v>2.7998955999999998E-2</v>
      </c>
      <c r="O142">
        <v>0.58143198399999996</v>
      </c>
      <c r="P142">
        <v>0.39056906000000002</v>
      </c>
      <c r="Q142">
        <v>0</v>
      </c>
      <c r="R142">
        <v>0</v>
      </c>
      <c r="S142">
        <v>1</v>
      </c>
      <c r="T142" t="s">
        <v>75</v>
      </c>
      <c r="U142">
        <v>0.03</v>
      </c>
      <c r="V142">
        <v>0.05</v>
      </c>
      <c r="W142">
        <v>0.2</v>
      </c>
      <c r="X142">
        <v>0.08</v>
      </c>
      <c r="Y142">
        <v>2723.9248087999999</v>
      </c>
      <c r="Z142">
        <v>2723.9248087999999</v>
      </c>
      <c r="AA142">
        <v>7044.508828</v>
      </c>
      <c r="AB142">
        <v>7552.8055046959898</v>
      </c>
      <c r="AC142">
        <v>28601.210492400001</v>
      </c>
      <c r="AD142">
        <v>39496.909727600003</v>
      </c>
      <c r="AE142">
        <v>28601.210492400001</v>
      </c>
      <c r="AF142">
        <v>39496.909727600003</v>
      </c>
      <c r="AG142">
        <v>21133.526484000002</v>
      </c>
      <c r="AH142">
        <v>49311.561796000002</v>
      </c>
      <c r="AI142">
        <v>54165.993240607997</v>
      </c>
      <c r="AJ142">
        <v>84377.215259392004</v>
      </c>
      <c r="AK142">
        <v>27978.097397226</v>
      </c>
      <c r="AL142">
        <v>68654.495343462695</v>
      </c>
      <c r="AM142">
        <v>15209.452593665201</v>
      </c>
      <c r="AN142">
        <v>0</v>
      </c>
      <c r="AO142">
        <v>0</v>
      </c>
      <c r="AP142">
        <v>111842.045334354</v>
      </c>
      <c r="AQ142">
        <v>111842.045334354</v>
      </c>
      <c r="AR142">
        <v>111842.045334354</v>
      </c>
      <c r="AS142">
        <v>3.2847322355751798</v>
      </c>
      <c r="AT142">
        <v>1.1892851373739199</v>
      </c>
      <c r="AU142">
        <v>97</v>
      </c>
      <c r="AV142">
        <v>1</v>
      </c>
      <c r="AW142" s="2">
        <v>34049.060109999999</v>
      </c>
      <c r="AX142" s="4">
        <v>111842.045334354</v>
      </c>
      <c r="AY142">
        <v>1</v>
      </c>
      <c r="AZ142">
        <v>0.25019999999999998</v>
      </c>
      <c r="BA142">
        <v>0.6139</v>
      </c>
      <c r="BB142">
        <v>0.13600000000000001</v>
      </c>
      <c r="BC142">
        <v>0</v>
      </c>
      <c r="BD142">
        <v>0</v>
      </c>
      <c r="BE142">
        <v>0.8</v>
      </c>
      <c r="BF142" t="b">
        <v>0</v>
      </c>
      <c r="BG142">
        <v>1.29</v>
      </c>
      <c r="BH142" t="b">
        <v>0</v>
      </c>
      <c r="BI142">
        <v>3.28</v>
      </c>
      <c r="BJ142" t="b">
        <v>0</v>
      </c>
      <c r="BK142">
        <v>1</v>
      </c>
      <c r="BL142" t="b">
        <v>0</v>
      </c>
      <c r="BM142">
        <v>0</v>
      </c>
      <c r="BN142">
        <v>0</v>
      </c>
    </row>
    <row r="143" spans="1:66" x14ac:dyDescent="0.25">
      <c r="A143" t="s">
        <v>73</v>
      </c>
      <c r="B143">
        <v>1972</v>
      </c>
      <c r="C143">
        <v>52692.14185</v>
      </c>
      <c r="D143">
        <v>52692.14185</v>
      </c>
      <c r="E143">
        <v>51759.57948</v>
      </c>
      <c r="F143">
        <v>104451.7213</v>
      </c>
      <c r="G143">
        <v>57349.055569999997</v>
      </c>
      <c r="H143">
        <v>110041.1974</v>
      </c>
      <c r="I143">
        <v>1</v>
      </c>
      <c r="J143">
        <v>52692.14185</v>
      </c>
      <c r="K143" t="s">
        <v>67</v>
      </c>
      <c r="L143" t="s">
        <v>67</v>
      </c>
      <c r="M143" t="s">
        <v>74</v>
      </c>
      <c r="N143">
        <v>0.13458076999999999</v>
      </c>
      <c r="O143">
        <v>0.220097511</v>
      </c>
      <c r="P143">
        <v>0.64532171900000002</v>
      </c>
      <c r="Q143">
        <v>0</v>
      </c>
      <c r="R143">
        <v>0</v>
      </c>
      <c r="S143">
        <v>1</v>
      </c>
      <c r="T143" t="s">
        <v>75</v>
      </c>
      <c r="U143">
        <v>0.03</v>
      </c>
      <c r="V143">
        <v>0.05</v>
      </c>
      <c r="W143">
        <v>0.2</v>
      </c>
      <c r="X143">
        <v>0.08</v>
      </c>
      <c r="Y143">
        <v>4215.3713479999997</v>
      </c>
      <c r="Z143">
        <v>4215.3713479999997</v>
      </c>
      <c r="AA143">
        <v>11469.811114</v>
      </c>
      <c r="AB143">
        <v>12219.898632655601</v>
      </c>
      <c r="AC143">
        <v>44261.399153999999</v>
      </c>
      <c r="AD143">
        <v>61122.884546000001</v>
      </c>
      <c r="AE143">
        <v>44261.399153999999</v>
      </c>
      <c r="AF143">
        <v>61122.884546000001</v>
      </c>
      <c r="AG143">
        <v>34409.433341999997</v>
      </c>
      <c r="AH143">
        <v>80288.677798000004</v>
      </c>
      <c r="AI143">
        <v>85601.400134688898</v>
      </c>
      <c r="AJ143">
        <v>134480.99466531101</v>
      </c>
      <c r="AK143">
        <v>8366.0241738890109</v>
      </c>
      <c r="AL143">
        <v>9016.9138905470008</v>
      </c>
      <c r="AM143">
        <v>61789.690544604098</v>
      </c>
      <c r="AN143">
        <v>0</v>
      </c>
      <c r="AO143">
        <v>0</v>
      </c>
      <c r="AP143">
        <v>79172.628609040097</v>
      </c>
      <c r="AQ143">
        <v>79172.628609040097</v>
      </c>
      <c r="AR143">
        <v>79172.628609040097</v>
      </c>
      <c r="AS143">
        <v>1.5025509654631799</v>
      </c>
      <c r="AT143">
        <v>0.40716430729332198</v>
      </c>
      <c r="AU143">
        <v>90</v>
      </c>
      <c r="AV143">
        <v>1</v>
      </c>
      <c r="AW143" s="2">
        <v>52692.14185</v>
      </c>
      <c r="AX143" s="4">
        <v>79172.628609040097</v>
      </c>
      <c r="AY143">
        <v>1</v>
      </c>
      <c r="AZ143">
        <v>0.1057</v>
      </c>
      <c r="BA143">
        <v>0.1139</v>
      </c>
      <c r="BB143">
        <v>0.78039999999999998</v>
      </c>
      <c r="BC143">
        <v>0</v>
      </c>
      <c r="BD143">
        <v>0</v>
      </c>
      <c r="BE143">
        <v>1.24</v>
      </c>
      <c r="BF143" t="b">
        <v>0</v>
      </c>
      <c r="BG143">
        <v>0.92</v>
      </c>
      <c r="BH143" t="b">
        <v>0</v>
      </c>
      <c r="BI143">
        <v>1.5</v>
      </c>
      <c r="BJ143" t="b">
        <v>0</v>
      </c>
      <c r="BK143">
        <v>1</v>
      </c>
      <c r="BL143" t="b">
        <v>0</v>
      </c>
      <c r="BM143">
        <v>0</v>
      </c>
      <c r="BN143">
        <v>0</v>
      </c>
    </row>
    <row r="144" spans="1:66" x14ac:dyDescent="0.25">
      <c r="A144" t="s">
        <v>73</v>
      </c>
      <c r="B144">
        <v>1973</v>
      </c>
      <c r="C144">
        <v>140252.6508</v>
      </c>
      <c r="D144">
        <v>140252.6508</v>
      </c>
      <c r="E144">
        <v>182131.54629999999</v>
      </c>
      <c r="F144">
        <v>322384.19709999999</v>
      </c>
      <c r="G144">
        <v>194364.3475</v>
      </c>
      <c r="H144">
        <v>334616.99829999998</v>
      </c>
      <c r="I144">
        <v>1</v>
      </c>
      <c r="J144">
        <v>140252.6508</v>
      </c>
      <c r="K144" t="s">
        <v>67</v>
      </c>
      <c r="L144" t="s">
        <v>67</v>
      </c>
      <c r="M144" t="s">
        <v>74</v>
      </c>
      <c r="N144">
        <v>8.6021411000000006E-2</v>
      </c>
      <c r="O144">
        <v>0.47675434999999999</v>
      </c>
      <c r="P144">
        <v>0.43722423900000001</v>
      </c>
      <c r="Q144">
        <v>0</v>
      </c>
      <c r="R144">
        <v>0</v>
      </c>
      <c r="S144">
        <v>1</v>
      </c>
      <c r="T144" t="s">
        <v>75</v>
      </c>
      <c r="U144">
        <v>0.03</v>
      </c>
      <c r="V144">
        <v>0.05</v>
      </c>
      <c r="W144">
        <v>0.2</v>
      </c>
      <c r="X144">
        <v>0.08</v>
      </c>
      <c r="Y144">
        <v>11220.212063999999</v>
      </c>
      <c r="Z144">
        <v>11220.212063999999</v>
      </c>
      <c r="AA144">
        <v>38872.869500000001</v>
      </c>
      <c r="AB144">
        <v>40459.771896603197</v>
      </c>
      <c r="AC144">
        <v>117812.226672</v>
      </c>
      <c r="AD144">
        <v>162693.07492799999</v>
      </c>
      <c r="AE144">
        <v>117812.226672</v>
      </c>
      <c r="AF144">
        <v>162693.07492799999</v>
      </c>
      <c r="AG144">
        <v>116618.6085</v>
      </c>
      <c r="AH144">
        <v>272110.08649999998</v>
      </c>
      <c r="AI144">
        <v>253697.45450679399</v>
      </c>
      <c r="AJ144">
        <v>415536.54209320602</v>
      </c>
      <c r="AK144">
        <v>4228.3962357877699</v>
      </c>
      <c r="AL144">
        <v>54040.688111682597</v>
      </c>
      <c r="AM144">
        <v>44029.973716429296</v>
      </c>
      <c r="AN144">
        <v>0</v>
      </c>
      <c r="AO144">
        <v>0</v>
      </c>
      <c r="AP144">
        <v>102299.0580639</v>
      </c>
      <c r="AQ144">
        <v>102299.0580639</v>
      </c>
      <c r="AR144">
        <v>102299.0580639</v>
      </c>
      <c r="AS144">
        <v>0.72939126269904098</v>
      </c>
      <c r="AT144">
        <v>-0.31554497943027499</v>
      </c>
      <c r="AU144">
        <v>94</v>
      </c>
      <c r="AV144">
        <v>1</v>
      </c>
      <c r="AW144" s="2">
        <v>140252.6508</v>
      </c>
      <c r="AX144" s="4">
        <v>102299.0580639</v>
      </c>
      <c r="AY144">
        <v>1</v>
      </c>
      <c r="AZ144">
        <v>4.1300000000000003E-2</v>
      </c>
      <c r="BA144">
        <v>0.52829999999999999</v>
      </c>
      <c r="BB144">
        <v>0.4304</v>
      </c>
      <c r="BC144">
        <v>0</v>
      </c>
      <c r="BD144">
        <v>0</v>
      </c>
      <c r="BE144">
        <v>3.3</v>
      </c>
      <c r="BF144" t="b">
        <v>0</v>
      </c>
      <c r="BG144">
        <v>1.18</v>
      </c>
      <c r="BH144" t="b">
        <v>0</v>
      </c>
      <c r="BI144">
        <v>0.73</v>
      </c>
      <c r="BJ144" t="b">
        <v>0</v>
      </c>
      <c r="BK144">
        <v>1</v>
      </c>
      <c r="BL144" t="b">
        <v>0</v>
      </c>
      <c r="BM144">
        <v>0</v>
      </c>
      <c r="BN144">
        <v>0</v>
      </c>
    </row>
    <row r="145" spans="1:66" x14ac:dyDescent="0.25">
      <c r="A145" t="s">
        <v>73</v>
      </c>
      <c r="B145">
        <v>1974</v>
      </c>
      <c r="C145">
        <v>109850.7509</v>
      </c>
      <c r="D145">
        <v>109850.7509</v>
      </c>
      <c r="E145">
        <v>175228.7194</v>
      </c>
      <c r="F145">
        <v>285079.47019999998</v>
      </c>
      <c r="G145">
        <v>186454.40609999999</v>
      </c>
      <c r="H145">
        <v>296305.15700000001</v>
      </c>
      <c r="I145">
        <v>1</v>
      </c>
      <c r="J145">
        <v>109850.7509</v>
      </c>
      <c r="K145" t="s">
        <v>67</v>
      </c>
      <c r="L145" t="s">
        <v>67</v>
      </c>
      <c r="M145" t="s">
        <v>74</v>
      </c>
      <c r="N145">
        <v>9.4423254999999998E-2</v>
      </c>
      <c r="O145">
        <v>0.30615878899999999</v>
      </c>
      <c r="P145">
        <v>0.59941795600000003</v>
      </c>
      <c r="Q145">
        <v>0</v>
      </c>
      <c r="R145">
        <v>0</v>
      </c>
      <c r="S145">
        <v>1</v>
      </c>
      <c r="T145" t="s">
        <v>75</v>
      </c>
      <c r="U145">
        <v>0.03</v>
      </c>
      <c r="V145">
        <v>0.05</v>
      </c>
      <c r="W145">
        <v>0.2</v>
      </c>
      <c r="X145">
        <v>0.08</v>
      </c>
      <c r="Y145">
        <v>8788.0600720000002</v>
      </c>
      <c r="Z145">
        <v>8788.0600720000002</v>
      </c>
      <c r="AA145">
        <v>37290.881220000003</v>
      </c>
      <c r="AB145">
        <v>38312.397758339699</v>
      </c>
      <c r="AC145">
        <v>92274.630755999999</v>
      </c>
      <c r="AD145">
        <v>127426.871044</v>
      </c>
      <c r="AE145">
        <v>92274.630755999999</v>
      </c>
      <c r="AF145">
        <v>127426.871044</v>
      </c>
      <c r="AG145">
        <v>111872.64366</v>
      </c>
      <c r="AH145">
        <v>261036.16854000001</v>
      </c>
      <c r="AI145">
        <v>219680.361483321</v>
      </c>
      <c r="AJ145">
        <v>372929.95251667901</v>
      </c>
      <c r="AK145">
        <v>2281.2718437133199</v>
      </c>
      <c r="AL145">
        <v>13431.423833655401</v>
      </c>
      <c r="AM145">
        <v>9579.5527510858592</v>
      </c>
      <c r="AN145">
        <v>0</v>
      </c>
      <c r="AO145">
        <v>0</v>
      </c>
      <c r="AP145">
        <v>25292.248428454499</v>
      </c>
      <c r="AQ145">
        <v>25292.248428454499</v>
      </c>
      <c r="AR145">
        <v>25292.248428454499</v>
      </c>
      <c r="AS145">
        <v>0.23024192571499799</v>
      </c>
      <c r="AT145">
        <v>-1.4686246719317499</v>
      </c>
      <c r="AU145">
        <v>94</v>
      </c>
      <c r="AV145">
        <v>1</v>
      </c>
      <c r="AW145" s="2">
        <v>109850.7509</v>
      </c>
      <c r="AX145" s="4">
        <v>25292.248428454499</v>
      </c>
      <c r="AY145">
        <v>1</v>
      </c>
      <c r="AZ145">
        <v>9.0200000000000002E-2</v>
      </c>
      <c r="BA145">
        <v>0.53100000000000003</v>
      </c>
      <c r="BB145">
        <v>0.37880000000000003</v>
      </c>
      <c r="BC145">
        <v>0</v>
      </c>
      <c r="BD145">
        <v>0</v>
      </c>
      <c r="BE145">
        <v>2.59</v>
      </c>
      <c r="BF145" t="b">
        <v>0</v>
      </c>
      <c r="BG145">
        <v>0.28999999999999998</v>
      </c>
      <c r="BH145" t="b">
        <v>0</v>
      </c>
      <c r="BI145">
        <v>0.23</v>
      </c>
      <c r="BJ145" t="b">
        <v>1</v>
      </c>
      <c r="BK145">
        <v>1</v>
      </c>
      <c r="BL145" t="b">
        <v>0</v>
      </c>
      <c r="BM145">
        <v>1</v>
      </c>
      <c r="BN145">
        <v>1</v>
      </c>
    </row>
    <row r="146" spans="1:66" x14ac:dyDescent="0.25">
      <c r="A146" t="s">
        <v>73</v>
      </c>
      <c r="B146">
        <v>1975</v>
      </c>
      <c r="C146">
        <v>60352.600409999999</v>
      </c>
      <c r="D146">
        <v>60352.600409999999</v>
      </c>
      <c r="E146">
        <v>37381.324919999999</v>
      </c>
      <c r="F146">
        <v>97733.925329999998</v>
      </c>
      <c r="G146">
        <v>38853.182560000001</v>
      </c>
      <c r="H146">
        <v>99205.78297</v>
      </c>
      <c r="I146">
        <v>1</v>
      </c>
      <c r="J146">
        <v>60352.600409999999</v>
      </c>
      <c r="K146" t="s">
        <v>67</v>
      </c>
      <c r="L146" t="s">
        <v>67</v>
      </c>
      <c r="M146" t="s">
        <v>74</v>
      </c>
      <c r="N146">
        <v>8.4330005E-2</v>
      </c>
      <c r="O146">
        <v>0.69204126300000002</v>
      </c>
      <c r="P146">
        <v>0.223628732</v>
      </c>
      <c r="Q146">
        <v>0</v>
      </c>
      <c r="R146">
        <v>0</v>
      </c>
      <c r="S146">
        <v>1</v>
      </c>
      <c r="T146" t="s">
        <v>75</v>
      </c>
      <c r="U146">
        <v>0.03</v>
      </c>
      <c r="V146">
        <v>0.05</v>
      </c>
      <c r="W146">
        <v>0.2</v>
      </c>
      <c r="X146">
        <v>0.08</v>
      </c>
      <c r="Y146">
        <v>4828.2080328000002</v>
      </c>
      <c r="Z146">
        <v>4828.2080328000002</v>
      </c>
      <c r="AA146">
        <v>7770.636512</v>
      </c>
      <c r="AB146">
        <v>9148.4635108646507</v>
      </c>
      <c r="AC146">
        <v>50696.184344399997</v>
      </c>
      <c r="AD146">
        <v>70009.016475600001</v>
      </c>
      <c r="AE146">
        <v>50696.184344399997</v>
      </c>
      <c r="AF146">
        <v>70009.016475600001</v>
      </c>
      <c r="AG146">
        <v>23311.909535999999</v>
      </c>
      <c r="AH146">
        <v>54394.455584000003</v>
      </c>
      <c r="AI146">
        <v>80908.855948270706</v>
      </c>
      <c r="AJ146">
        <v>117502.709991729</v>
      </c>
      <c r="AK146">
        <v>15106.458229915301</v>
      </c>
      <c r="AL146">
        <v>76361.870730478302</v>
      </c>
      <c r="AM146">
        <v>47738.127471979999</v>
      </c>
      <c r="AN146">
        <v>0</v>
      </c>
      <c r="AO146">
        <v>0</v>
      </c>
      <c r="AP146">
        <v>139206.45643237399</v>
      </c>
      <c r="AQ146">
        <v>139206.45643237399</v>
      </c>
      <c r="AR146">
        <v>139206.45643237399</v>
      </c>
      <c r="AS146">
        <v>2.3065527497852099</v>
      </c>
      <c r="AT146">
        <v>0.835754093810676</v>
      </c>
      <c r="AU146">
        <v>96</v>
      </c>
      <c r="AV146">
        <v>0</v>
      </c>
      <c r="AW146" s="2">
        <v>60352.600409999999</v>
      </c>
      <c r="AX146" s="4">
        <v>139206.45643237399</v>
      </c>
      <c r="AY146">
        <v>1</v>
      </c>
      <c r="AZ146">
        <v>0.1085</v>
      </c>
      <c r="BA146">
        <v>0.54859999999999998</v>
      </c>
      <c r="BB146">
        <v>0.34289999999999998</v>
      </c>
      <c r="BC146">
        <v>0</v>
      </c>
      <c r="BD146">
        <v>0</v>
      </c>
      <c r="BE146">
        <v>1.42</v>
      </c>
      <c r="BF146" t="b">
        <v>0</v>
      </c>
      <c r="BG146">
        <v>1.61</v>
      </c>
      <c r="BH146" t="b">
        <v>0</v>
      </c>
      <c r="BI146">
        <v>2.31</v>
      </c>
      <c r="BJ146" t="b">
        <v>0</v>
      </c>
      <c r="BK146">
        <v>1</v>
      </c>
      <c r="BL146" t="b">
        <v>0</v>
      </c>
      <c r="BM146">
        <v>0</v>
      </c>
      <c r="BN146">
        <v>0</v>
      </c>
    </row>
    <row r="147" spans="1:66" x14ac:dyDescent="0.25">
      <c r="A147" t="s">
        <v>73</v>
      </c>
      <c r="B147">
        <v>1976</v>
      </c>
      <c r="C147">
        <v>13335.83037</v>
      </c>
      <c r="D147">
        <v>13335.83037</v>
      </c>
      <c r="E147">
        <v>13847.289650000001</v>
      </c>
      <c r="F147">
        <v>27183.120019999998</v>
      </c>
      <c r="G147">
        <v>15118.932339999999</v>
      </c>
      <c r="H147">
        <v>28454.762719999999</v>
      </c>
      <c r="I147">
        <v>1</v>
      </c>
      <c r="J147">
        <v>13335.83037</v>
      </c>
      <c r="K147" t="s">
        <v>67</v>
      </c>
      <c r="L147" t="s">
        <v>67</v>
      </c>
      <c r="M147" t="s">
        <v>74</v>
      </c>
      <c r="N147">
        <v>0.14860065</v>
      </c>
      <c r="O147">
        <v>0.31688592799999998</v>
      </c>
      <c r="P147">
        <v>0.53451342199999996</v>
      </c>
      <c r="Q147">
        <v>0</v>
      </c>
      <c r="R147">
        <v>0</v>
      </c>
      <c r="S147">
        <v>1</v>
      </c>
      <c r="T147" t="s">
        <v>75</v>
      </c>
      <c r="U147">
        <v>0.03</v>
      </c>
      <c r="V147">
        <v>0.05</v>
      </c>
      <c r="W147">
        <v>0.2</v>
      </c>
      <c r="X147">
        <v>0.08</v>
      </c>
      <c r="Y147">
        <v>1066.8664295999999</v>
      </c>
      <c r="Z147">
        <v>1066.8664295999999</v>
      </c>
      <c r="AA147">
        <v>3023.7864679999998</v>
      </c>
      <c r="AB147">
        <v>3206.4760380622502</v>
      </c>
      <c r="AC147">
        <v>11202.0975108</v>
      </c>
      <c r="AD147">
        <v>15469.563229199999</v>
      </c>
      <c r="AE147">
        <v>11202.0975108</v>
      </c>
      <c r="AF147">
        <v>15469.563229199999</v>
      </c>
      <c r="AG147">
        <v>9071.3594040000007</v>
      </c>
      <c r="AH147">
        <v>21166.505276</v>
      </c>
      <c r="AI147">
        <v>22041.810643875498</v>
      </c>
      <c r="AJ147">
        <v>34867.714796124499</v>
      </c>
      <c r="AK147">
        <v>2765.95184843586</v>
      </c>
      <c r="AL147">
        <v>12577.579985967701</v>
      </c>
      <c r="AM147">
        <v>10924.5644169193</v>
      </c>
      <c r="AN147">
        <v>0</v>
      </c>
      <c r="AO147">
        <v>0</v>
      </c>
      <c r="AP147">
        <v>26268.096251322899</v>
      </c>
      <c r="AQ147">
        <v>26268.096251322899</v>
      </c>
      <c r="AR147">
        <v>26268.096251322899</v>
      </c>
      <c r="AS147">
        <v>1.9697383306865599</v>
      </c>
      <c r="AT147">
        <v>0.67790070686494097</v>
      </c>
      <c r="AU147">
        <v>92</v>
      </c>
      <c r="AV147">
        <v>1</v>
      </c>
      <c r="AW147" s="2">
        <v>13335.83037</v>
      </c>
      <c r="AX147" s="4">
        <v>26268.096251322899</v>
      </c>
      <c r="AY147">
        <v>1</v>
      </c>
      <c r="AZ147">
        <v>0.1053</v>
      </c>
      <c r="BA147">
        <v>0.4788</v>
      </c>
      <c r="BB147">
        <v>0.41589999999999999</v>
      </c>
      <c r="BC147">
        <v>0</v>
      </c>
      <c r="BD147">
        <v>0</v>
      </c>
      <c r="BE147">
        <v>0.31</v>
      </c>
      <c r="BF147" t="b">
        <v>0</v>
      </c>
      <c r="BG147">
        <v>0.3</v>
      </c>
      <c r="BH147" t="b">
        <v>0</v>
      </c>
      <c r="BI147">
        <v>1.97</v>
      </c>
      <c r="BJ147" t="b">
        <v>0</v>
      </c>
      <c r="BK147">
        <v>1</v>
      </c>
      <c r="BL147" t="b">
        <v>0</v>
      </c>
      <c r="BM147">
        <v>0</v>
      </c>
      <c r="BN147">
        <v>0</v>
      </c>
    </row>
    <row r="148" spans="1:66" x14ac:dyDescent="0.25">
      <c r="A148" t="s">
        <v>73</v>
      </c>
      <c r="B148">
        <v>1977</v>
      </c>
      <c r="C148">
        <v>54679.104120000004</v>
      </c>
      <c r="D148">
        <v>54679.104120000004</v>
      </c>
      <c r="E148">
        <v>56280.106930000002</v>
      </c>
      <c r="F148">
        <v>110959.2111</v>
      </c>
      <c r="G148">
        <v>63432.546399999999</v>
      </c>
      <c r="H148">
        <v>118111.6505</v>
      </c>
      <c r="I148">
        <v>1</v>
      </c>
      <c r="J148">
        <v>54679.104120000004</v>
      </c>
      <c r="K148" t="s">
        <v>67</v>
      </c>
      <c r="L148" t="s">
        <v>67</v>
      </c>
      <c r="M148" t="s">
        <v>74</v>
      </c>
      <c r="N148">
        <v>1.9314537E-2</v>
      </c>
      <c r="O148">
        <v>0.45753901400000002</v>
      </c>
      <c r="P148">
        <v>0.52314644899999996</v>
      </c>
      <c r="Q148">
        <v>0</v>
      </c>
      <c r="R148">
        <v>0</v>
      </c>
      <c r="S148">
        <v>1</v>
      </c>
      <c r="T148" t="s">
        <v>75</v>
      </c>
      <c r="U148">
        <v>0.03</v>
      </c>
      <c r="V148">
        <v>0.05</v>
      </c>
      <c r="W148">
        <v>0.2</v>
      </c>
      <c r="X148">
        <v>0.08</v>
      </c>
      <c r="Y148">
        <v>4374.3283296</v>
      </c>
      <c r="Z148">
        <v>4374.3283296</v>
      </c>
      <c r="AA148">
        <v>12686.50928</v>
      </c>
      <c r="AB148">
        <v>13419.473389319999</v>
      </c>
      <c r="AC148">
        <v>45930.447460800002</v>
      </c>
      <c r="AD148">
        <v>63427.760779199998</v>
      </c>
      <c r="AE148">
        <v>45930.447460800002</v>
      </c>
      <c r="AF148">
        <v>63427.760779199998</v>
      </c>
      <c r="AG148">
        <v>38059.527840000002</v>
      </c>
      <c r="AH148">
        <v>88805.564960000003</v>
      </c>
      <c r="AI148">
        <v>91272.703721359998</v>
      </c>
      <c r="AJ148">
        <v>144950.59727863999</v>
      </c>
      <c r="AK148">
        <v>10192.8374420523</v>
      </c>
      <c r="AL148">
        <v>84407.397868786196</v>
      </c>
      <c r="AM148">
        <v>199303.055748988</v>
      </c>
      <c r="AN148">
        <v>0</v>
      </c>
      <c r="AO148">
        <v>0</v>
      </c>
      <c r="AP148">
        <v>293903.29105982598</v>
      </c>
      <c r="AQ148">
        <v>293903.29105982598</v>
      </c>
      <c r="AR148">
        <v>293903.29105982598</v>
      </c>
      <c r="AS148">
        <v>5.3750568117359698</v>
      </c>
      <c r="AT148">
        <v>1.6817691435831601</v>
      </c>
      <c r="AU148">
        <v>89</v>
      </c>
      <c r="AV148">
        <v>1</v>
      </c>
      <c r="AW148" s="2">
        <v>54679.104120000004</v>
      </c>
      <c r="AX148" s="4">
        <v>293903.29105982598</v>
      </c>
      <c r="AY148">
        <v>1</v>
      </c>
      <c r="AZ148">
        <v>3.4700000000000002E-2</v>
      </c>
      <c r="BA148">
        <v>0.28720000000000001</v>
      </c>
      <c r="BB148">
        <v>0.67810000000000004</v>
      </c>
      <c r="BC148">
        <v>0</v>
      </c>
      <c r="BD148">
        <v>0</v>
      </c>
      <c r="BE148">
        <v>1.29</v>
      </c>
      <c r="BF148" t="b">
        <v>0</v>
      </c>
      <c r="BG148">
        <v>3.4</v>
      </c>
      <c r="BH148" t="b">
        <v>0</v>
      </c>
      <c r="BI148">
        <v>5.38</v>
      </c>
      <c r="BJ148" t="b">
        <v>0</v>
      </c>
      <c r="BK148">
        <v>1</v>
      </c>
      <c r="BL148" t="b">
        <v>0</v>
      </c>
      <c r="BM148">
        <v>0</v>
      </c>
      <c r="BN148">
        <v>0</v>
      </c>
    </row>
    <row r="149" spans="1:66" x14ac:dyDescent="0.25">
      <c r="A149" t="s">
        <v>73</v>
      </c>
      <c r="B149">
        <v>1978</v>
      </c>
      <c r="C149">
        <v>32031.531050000001</v>
      </c>
      <c r="D149">
        <v>32031.531050000001</v>
      </c>
      <c r="E149">
        <v>34979.846870000001</v>
      </c>
      <c r="F149">
        <v>67011.377919999999</v>
      </c>
      <c r="G149">
        <v>40536.32473</v>
      </c>
      <c r="H149">
        <v>72567.855779999998</v>
      </c>
      <c r="I149">
        <v>1</v>
      </c>
      <c r="J149">
        <v>32031.531050000001</v>
      </c>
      <c r="K149" t="s">
        <v>67</v>
      </c>
      <c r="L149" t="s">
        <v>67</v>
      </c>
      <c r="M149" t="s">
        <v>74</v>
      </c>
      <c r="N149">
        <v>0.20817010599999999</v>
      </c>
      <c r="O149">
        <v>0.185087787</v>
      </c>
      <c r="P149">
        <v>0.60674210699999997</v>
      </c>
      <c r="Q149">
        <v>0</v>
      </c>
      <c r="R149">
        <v>0</v>
      </c>
      <c r="S149">
        <v>1</v>
      </c>
      <c r="T149" t="s">
        <v>75</v>
      </c>
      <c r="U149">
        <v>0.03</v>
      </c>
      <c r="V149">
        <v>0.05</v>
      </c>
      <c r="W149">
        <v>0.2</v>
      </c>
      <c r="X149">
        <v>0.08</v>
      </c>
      <c r="Y149">
        <v>2562.5224840000001</v>
      </c>
      <c r="Z149">
        <v>2562.5224840000001</v>
      </c>
      <c r="AA149">
        <v>8107.2649460000002</v>
      </c>
      <c r="AB149">
        <v>8502.6035063176896</v>
      </c>
      <c r="AC149">
        <v>26906.486081999999</v>
      </c>
      <c r="AD149">
        <v>37156.576018</v>
      </c>
      <c r="AE149">
        <v>26906.486081999999</v>
      </c>
      <c r="AF149">
        <v>37156.576018</v>
      </c>
      <c r="AG149">
        <v>24321.794838000002</v>
      </c>
      <c r="AH149">
        <v>56750.854621999999</v>
      </c>
      <c r="AI149">
        <v>55562.648767364597</v>
      </c>
      <c r="AJ149">
        <v>89573.062792635406</v>
      </c>
      <c r="AK149">
        <v>4121.1160742944603</v>
      </c>
      <c r="AL149">
        <v>40777.805771280902</v>
      </c>
      <c r="AM149">
        <v>27061.232301669999</v>
      </c>
      <c r="AN149">
        <v>0</v>
      </c>
      <c r="AO149">
        <v>0</v>
      </c>
      <c r="AP149">
        <v>71960.154147245397</v>
      </c>
      <c r="AQ149">
        <v>71960.154147245397</v>
      </c>
      <c r="AR149">
        <v>71960.154147245397</v>
      </c>
      <c r="AS149">
        <v>2.2465411982623702</v>
      </c>
      <c r="AT149">
        <v>0.80939178822587898</v>
      </c>
      <c r="AU149">
        <v>86</v>
      </c>
      <c r="AV149">
        <v>1</v>
      </c>
      <c r="AW149" s="2">
        <v>32031.531050000001</v>
      </c>
      <c r="AX149" s="4">
        <v>71960.154147245397</v>
      </c>
      <c r="AY149">
        <v>1</v>
      </c>
      <c r="AZ149">
        <v>5.7299999999999997E-2</v>
      </c>
      <c r="BA149">
        <v>0.56669999999999998</v>
      </c>
      <c r="BB149">
        <v>0.37609999999999999</v>
      </c>
      <c r="BC149">
        <v>0</v>
      </c>
      <c r="BD149">
        <v>0</v>
      </c>
      <c r="BE149">
        <v>0.75</v>
      </c>
      <c r="BF149" t="b">
        <v>0</v>
      </c>
      <c r="BG149">
        <v>0.83</v>
      </c>
      <c r="BH149" t="b">
        <v>0</v>
      </c>
      <c r="BI149">
        <v>2.25</v>
      </c>
      <c r="BJ149" t="b">
        <v>0</v>
      </c>
      <c r="BK149">
        <v>1</v>
      </c>
      <c r="BL149" t="b">
        <v>0</v>
      </c>
      <c r="BM149">
        <v>0</v>
      </c>
      <c r="BN149">
        <v>0</v>
      </c>
    </row>
    <row r="150" spans="1:66" x14ac:dyDescent="0.25">
      <c r="A150" t="s">
        <v>73</v>
      </c>
      <c r="B150">
        <v>1979</v>
      </c>
      <c r="C150">
        <v>42454.929239999998</v>
      </c>
      <c r="D150">
        <v>42454.929239999998</v>
      </c>
      <c r="E150">
        <v>41465.783130000003</v>
      </c>
      <c r="F150">
        <v>83920.712369999994</v>
      </c>
      <c r="G150">
        <v>46252.446080000002</v>
      </c>
      <c r="H150">
        <v>88707.375329999995</v>
      </c>
      <c r="I150">
        <v>1</v>
      </c>
      <c r="J150">
        <v>42454.929239999998</v>
      </c>
      <c r="K150" t="s">
        <v>67</v>
      </c>
      <c r="L150" t="s">
        <v>67</v>
      </c>
      <c r="M150" t="s">
        <v>74</v>
      </c>
      <c r="N150">
        <v>3.1180630000000001E-2</v>
      </c>
      <c r="O150">
        <v>0.86082888199999996</v>
      </c>
      <c r="P150">
        <v>0.107990488</v>
      </c>
      <c r="Q150">
        <v>0</v>
      </c>
      <c r="R150">
        <v>0</v>
      </c>
      <c r="S150">
        <v>1</v>
      </c>
      <c r="T150" t="s">
        <v>75</v>
      </c>
      <c r="U150">
        <v>0.03</v>
      </c>
      <c r="V150">
        <v>0.05</v>
      </c>
      <c r="W150">
        <v>0.2</v>
      </c>
      <c r="X150">
        <v>0.08</v>
      </c>
      <c r="Y150">
        <v>3396.3943392000001</v>
      </c>
      <c r="Z150">
        <v>3396.3943392000001</v>
      </c>
      <c r="AA150">
        <v>9250.4892159999999</v>
      </c>
      <c r="AB150">
        <v>9854.2907021602605</v>
      </c>
      <c r="AC150">
        <v>35662.140561599997</v>
      </c>
      <c r="AD150">
        <v>49247.717918399998</v>
      </c>
      <c r="AE150">
        <v>35662.140561599997</v>
      </c>
      <c r="AF150">
        <v>49247.717918399998</v>
      </c>
      <c r="AG150">
        <v>27751.467648000002</v>
      </c>
      <c r="AH150">
        <v>64753.424511999998</v>
      </c>
      <c r="AI150">
        <v>68998.793925679507</v>
      </c>
      <c r="AJ150">
        <v>108415.95673432099</v>
      </c>
      <c r="AK150">
        <v>3972.6855797313201</v>
      </c>
      <c r="AL150">
        <v>15935.639784336199</v>
      </c>
      <c r="AM150">
        <v>16724.112229945898</v>
      </c>
      <c r="AN150">
        <v>0</v>
      </c>
      <c r="AO150">
        <v>0</v>
      </c>
      <c r="AP150">
        <v>36632.4375940135</v>
      </c>
      <c r="AQ150">
        <v>36632.4375940135</v>
      </c>
      <c r="AR150">
        <v>36632.4375940135</v>
      </c>
      <c r="AS150">
        <v>0.86285475561455605</v>
      </c>
      <c r="AT150">
        <v>-0.14750890378428899</v>
      </c>
      <c r="AU150">
        <v>90</v>
      </c>
      <c r="AV150">
        <v>1</v>
      </c>
      <c r="AW150" s="2">
        <v>42454.929239999998</v>
      </c>
      <c r="AX150" s="4">
        <v>36632.4375940135</v>
      </c>
      <c r="AY150">
        <v>1</v>
      </c>
      <c r="AZ150">
        <v>0.1084</v>
      </c>
      <c r="BA150">
        <v>0.435</v>
      </c>
      <c r="BB150">
        <v>0.45650000000000002</v>
      </c>
      <c r="BC150">
        <v>0</v>
      </c>
      <c r="BD150">
        <v>0</v>
      </c>
      <c r="BE150">
        <v>1</v>
      </c>
      <c r="BF150" t="b">
        <v>0</v>
      </c>
      <c r="BG150">
        <v>0.42</v>
      </c>
      <c r="BH150" t="b">
        <v>0</v>
      </c>
      <c r="BI150">
        <v>0.86</v>
      </c>
      <c r="BJ150" t="b">
        <v>0</v>
      </c>
      <c r="BK150">
        <v>1</v>
      </c>
      <c r="BL150" t="b">
        <v>0</v>
      </c>
      <c r="BM150">
        <v>0</v>
      </c>
      <c r="BN150">
        <v>0</v>
      </c>
    </row>
    <row r="151" spans="1:66" x14ac:dyDescent="0.25">
      <c r="A151" t="s">
        <v>73</v>
      </c>
      <c r="B151">
        <v>1980</v>
      </c>
      <c r="C151">
        <v>31679.465189999999</v>
      </c>
      <c r="D151">
        <v>31679.465189999999</v>
      </c>
      <c r="E151">
        <v>27809.799780000001</v>
      </c>
      <c r="F151">
        <v>59489.264969999997</v>
      </c>
      <c r="G151">
        <v>38829.079709999998</v>
      </c>
      <c r="H151">
        <v>70508.544899999994</v>
      </c>
      <c r="I151">
        <v>1</v>
      </c>
      <c r="J151">
        <v>31679.465189999999</v>
      </c>
      <c r="K151" t="s">
        <v>67</v>
      </c>
      <c r="L151" t="s">
        <v>67</v>
      </c>
      <c r="M151" t="s">
        <v>74</v>
      </c>
      <c r="N151">
        <v>0.144561733</v>
      </c>
      <c r="O151">
        <v>0.178383769</v>
      </c>
      <c r="P151">
        <v>0.67705449799999995</v>
      </c>
      <c r="Q151">
        <v>0</v>
      </c>
      <c r="R151">
        <v>0</v>
      </c>
      <c r="S151">
        <v>1</v>
      </c>
      <c r="T151" t="s">
        <v>75</v>
      </c>
      <c r="U151">
        <v>0.03</v>
      </c>
      <c r="V151">
        <v>0.05</v>
      </c>
      <c r="W151">
        <v>0.2</v>
      </c>
      <c r="X151">
        <v>0.08</v>
      </c>
      <c r="Y151">
        <v>2534.3572152000002</v>
      </c>
      <c r="Z151">
        <v>2534.3572152000002</v>
      </c>
      <c r="AA151">
        <v>7765.8159420000002</v>
      </c>
      <c r="AB151">
        <v>8168.8961150976602</v>
      </c>
      <c r="AC151">
        <v>26610.7507596</v>
      </c>
      <c r="AD151">
        <v>36748.179620399998</v>
      </c>
      <c r="AE151">
        <v>26610.7507596</v>
      </c>
      <c r="AF151">
        <v>36748.179620399998</v>
      </c>
      <c r="AG151">
        <v>23297.447826</v>
      </c>
      <c r="AH151">
        <v>54360.711594</v>
      </c>
      <c r="AI151">
        <v>54170.7526698047</v>
      </c>
      <c r="AJ151">
        <v>86846.337130195301</v>
      </c>
      <c r="AK151">
        <v>7714.9190739937903</v>
      </c>
      <c r="AL151">
        <v>30887.449158675099</v>
      </c>
      <c r="AM151">
        <v>95024.230283685305</v>
      </c>
      <c r="AN151">
        <v>0</v>
      </c>
      <c r="AO151">
        <v>0</v>
      </c>
      <c r="AP151">
        <v>133626.59851635399</v>
      </c>
      <c r="AQ151">
        <v>133626.59851635399</v>
      </c>
      <c r="AR151">
        <v>133626.59851635399</v>
      </c>
      <c r="AS151">
        <v>4.2180825249074898</v>
      </c>
      <c r="AT151">
        <v>1.43938064680296</v>
      </c>
      <c r="AU151">
        <v>72</v>
      </c>
      <c r="AV151">
        <v>1</v>
      </c>
      <c r="AW151" s="2">
        <v>31679.465189999999</v>
      </c>
      <c r="AX151" s="4">
        <v>133626.59851635399</v>
      </c>
      <c r="AY151">
        <v>1</v>
      </c>
      <c r="AZ151">
        <v>5.7700000000000001E-2</v>
      </c>
      <c r="BA151">
        <v>0.2311</v>
      </c>
      <c r="BB151">
        <v>0.71109999999999995</v>
      </c>
      <c r="BC151">
        <v>0</v>
      </c>
      <c r="BD151">
        <v>0</v>
      </c>
      <c r="BE151">
        <v>0.75</v>
      </c>
      <c r="BF151" t="b">
        <v>0</v>
      </c>
      <c r="BG151">
        <v>1.55</v>
      </c>
      <c r="BH151" t="b">
        <v>0</v>
      </c>
      <c r="BI151">
        <v>4.22</v>
      </c>
      <c r="BJ151" t="b">
        <v>0</v>
      </c>
      <c r="BK151">
        <v>1</v>
      </c>
      <c r="BL151" t="b">
        <v>0</v>
      </c>
      <c r="BM151">
        <v>0</v>
      </c>
      <c r="BN151">
        <v>0</v>
      </c>
    </row>
    <row r="152" spans="1:66" x14ac:dyDescent="0.25">
      <c r="A152" t="s">
        <v>73</v>
      </c>
      <c r="B152">
        <v>1981</v>
      </c>
      <c r="C152">
        <v>46466.07316</v>
      </c>
      <c r="D152">
        <v>46466.07316</v>
      </c>
      <c r="E152">
        <v>48033.28355</v>
      </c>
      <c r="F152">
        <v>94499.356700000004</v>
      </c>
      <c r="G152">
        <v>52987.005210000003</v>
      </c>
      <c r="H152">
        <v>99453.07836</v>
      </c>
      <c r="I152">
        <v>1</v>
      </c>
      <c r="J152">
        <v>46466.07316</v>
      </c>
      <c r="K152" t="s">
        <v>67</v>
      </c>
      <c r="L152" t="s">
        <v>67</v>
      </c>
      <c r="M152" t="s">
        <v>74</v>
      </c>
      <c r="N152">
        <v>4.1437793000000001E-2</v>
      </c>
      <c r="O152">
        <v>0.848715789</v>
      </c>
      <c r="P152">
        <v>0.109846418</v>
      </c>
      <c r="Q152">
        <v>0</v>
      </c>
      <c r="R152">
        <v>0</v>
      </c>
      <c r="S152">
        <v>1</v>
      </c>
      <c r="T152" t="s">
        <v>75</v>
      </c>
      <c r="U152">
        <v>0.03</v>
      </c>
      <c r="V152">
        <v>0.05</v>
      </c>
      <c r="W152">
        <v>0.2</v>
      </c>
      <c r="X152">
        <v>0.08</v>
      </c>
      <c r="Y152">
        <v>3717.2858528000002</v>
      </c>
      <c r="Z152">
        <v>3717.2858528000002</v>
      </c>
      <c r="AA152">
        <v>10597.401042</v>
      </c>
      <c r="AB152">
        <v>11230.455153572801</v>
      </c>
      <c r="AC152">
        <v>39031.501454400001</v>
      </c>
      <c r="AD152">
        <v>53900.644865599999</v>
      </c>
      <c r="AE152">
        <v>39031.501454400001</v>
      </c>
      <c r="AF152">
        <v>53900.644865599999</v>
      </c>
      <c r="AG152">
        <v>31792.203126</v>
      </c>
      <c r="AH152">
        <v>74181.807293999998</v>
      </c>
      <c r="AI152">
        <v>76992.168052854395</v>
      </c>
      <c r="AJ152">
        <v>121913.988667146</v>
      </c>
      <c r="AK152">
        <v>2603.0016813789898</v>
      </c>
      <c r="AL152">
        <v>49432.304580814503</v>
      </c>
      <c r="AM152">
        <v>34439.147249705202</v>
      </c>
      <c r="AN152">
        <v>0</v>
      </c>
      <c r="AO152">
        <v>0</v>
      </c>
      <c r="AP152">
        <v>86474.453511898697</v>
      </c>
      <c r="AQ152">
        <v>86474.453511898697</v>
      </c>
      <c r="AR152">
        <v>86474.453511898697</v>
      </c>
      <c r="AS152">
        <v>1.86102348726855</v>
      </c>
      <c r="AT152">
        <v>0.62112659835884299</v>
      </c>
      <c r="AU152">
        <v>91</v>
      </c>
      <c r="AV152">
        <v>1</v>
      </c>
      <c r="AW152" s="2">
        <v>46466.07316</v>
      </c>
      <c r="AX152" s="4">
        <v>86474.453511898697</v>
      </c>
      <c r="AY152">
        <v>1</v>
      </c>
      <c r="AZ152">
        <v>3.0099999999999998E-2</v>
      </c>
      <c r="BA152">
        <v>0.5716</v>
      </c>
      <c r="BB152">
        <v>0.39829999999999999</v>
      </c>
      <c r="BC152">
        <v>0</v>
      </c>
      <c r="BD152">
        <v>0</v>
      </c>
      <c r="BE152">
        <v>1.0900000000000001</v>
      </c>
      <c r="BF152" t="b">
        <v>0</v>
      </c>
      <c r="BG152">
        <v>1</v>
      </c>
      <c r="BH152" t="b">
        <v>0</v>
      </c>
      <c r="BI152">
        <v>1.86</v>
      </c>
      <c r="BJ152" t="b">
        <v>0</v>
      </c>
      <c r="BK152">
        <v>1</v>
      </c>
      <c r="BL152" t="b">
        <v>0</v>
      </c>
      <c r="BM152">
        <v>0</v>
      </c>
      <c r="BN152">
        <v>0</v>
      </c>
    </row>
    <row r="153" spans="1:66" x14ac:dyDescent="0.25">
      <c r="A153" t="s">
        <v>73</v>
      </c>
      <c r="B153">
        <v>1982</v>
      </c>
      <c r="C153">
        <v>93630.302609999999</v>
      </c>
      <c r="D153">
        <v>93630.302609999999</v>
      </c>
      <c r="E153">
        <v>136219.32810000001</v>
      </c>
      <c r="F153">
        <v>229849.63070000001</v>
      </c>
      <c r="G153">
        <v>150423.2445</v>
      </c>
      <c r="H153">
        <v>244053.5471</v>
      </c>
      <c r="I153">
        <v>1</v>
      </c>
      <c r="J153">
        <v>93630.302609999999</v>
      </c>
      <c r="K153" t="s">
        <v>67</v>
      </c>
      <c r="L153" t="s">
        <v>67</v>
      </c>
      <c r="M153" t="s">
        <v>74</v>
      </c>
      <c r="N153">
        <v>1.6277926000000002E-2</v>
      </c>
      <c r="O153">
        <v>0.167085487</v>
      </c>
      <c r="P153">
        <v>0.81663658699999997</v>
      </c>
      <c r="Q153">
        <v>0</v>
      </c>
      <c r="R153">
        <v>0</v>
      </c>
      <c r="S153">
        <v>1</v>
      </c>
      <c r="T153" t="s">
        <v>75</v>
      </c>
      <c r="U153">
        <v>0.03</v>
      </c>
      <c r="V153">
        <v>0.05</v>
      </c>
      <c r="W153">
        <v>0.2</v>
      </c>
      <c r="X153">
        <v>0.08</v>
      </c>
      <c r="Y153">
        <v>7490.4242088000001</v>
      </c>
      <c r="Z153">
        <v>7490.4242088000001</v>
      </c>
      <c r="AA153">
        <v>30084.6489</v>
      </c>
      <c r="AB153">
        <v>31003.105558379899</v>
      </c>
      <c r="AC153">
        <v>78649.454192399993</v>
      </c>
      <c r="AD153">
        <v>108611.1510276</v>
      </c>
      <c r="AE153">
        <v>78649.454192399993</v>
      </c>
      <c r="AF153">
        <v>108611.1510276</v>
      </c>
      <c r="AG153">
        <v>90253.9467</v>
      </c>
      <c r="AH153">
        <v>210592.5423</v>
      </c>
      <c r="AI153">
        <v>182047.33598323999</v>
      </c>
      <c r="AJ153">
        <v>306059.75821676</v>
      </c>
      <c r="AK153">
        <v>1832.75123550019</v>
      </c>
      <c r="AL153">
        <v>18886.9862968692</v>
      </c>
      <c r="AM153">
        <v>26250.9193911084</v>
      </c>
      <c r="AN153">
        <v>0</v>
      </c>
      <c r="AO153">
        <v>0</v>
      </c>
      <c r="AP153">
        <v>46970.6569234778</v>
      </c>
      <c r="AQ153">
        <v>46970.6569234778</v>
      </c>
      <c r="AR153">
        <v>46970.6569234778</v>
      </c>
      <c r="AS153">
        <v>0.50166084712046199</v>
      </c>
      <c r="AT153">
        <v>-0.689830990958884</v>
      </c>
      <c r="AU153">
        <v>91</v>
      </c>
      <c r="AV153">
        <v>1</v>
      </c>
      <c r="AW153" s="2">
        <v>93630.302609999999</v>
      </c>
      <c r="AX153" s="4">
        <v>46970.6569234778</v>
      </c>
      <c r="AY153">
        <v>1</v>
      </c>
      <c r="AZ153">
        <v>3.9E-2</v>
      </c>
      <c r="BA153">
        <v>0.40210000000000001</v>
      </c>
      <c r="BB153">
        <v>0.55889999999999995</v>
      </c>
      <c r="BC153">
        <v>0</v>
      </c>
      <c r="BD153">
        <v>0</v>
      </c>
      <c r="BE153">
        <v>2.2000000000000002</v>
      </c>
      <c r="BF153" t="b">
        <v>0</v>
      </c>
      <c r="BG153">
        <v>0.54</v>
      </c>
      <c r="BH153" t="b">
        <v>0</v>
      </c>
      <c r="BI153">
        <v>0.5</v>
      </c>
      <c r="BJ153" t="b">
        <v>0</v>
      </c>
      <c r="BK153">
        <v>1</v>
      </c>
      <c r="BL153" t="b">
        <v>0</v>
      </c>
      <c r="BM153">
        <v>0</v>
      </c>
      <c r="BN153">
        <v>0</v>
      </c>
    </row>
    <row r="154" spans="1:66" x14ac:dyDescent="0.25">
      <c r="A154" t="s">
        <v>73</v>
      </c>
      <c r="B154">
        <v>1983</v>
      </c>
      <c r="C154">
        <v>26965.088589999999</v>
      </c>
      <c r="D154">
        <v>26965.088589999999</v>
      </c>
      <c r="E154">
        <v>18097.409039999999</v>
      </c>
      <c r="F154">
        <v>45062.497629999998</v>
      </c>
      <c r="G154">
        <v>23746.702570000001</v>
      </c>
      <c r="H154">
        <v>50711.791160000001</v>
      </c>
      <c r="I154">
        <v>1</v>
      </c>
      <c r="J154">
        <v>26965.088589999999</v>
      </c>
      <c r="K154" t="s">
        <v>67</v>
      </c>
      <c r="L154" t="s">
        <v>67</v>
      </c>
      <c r="M154" t="s">
        <v>74</v>
      </c>
      <c r="N154">
        <v>0.15213264800000001</v>
      </c>
      <c r="O154">
        <v>0.31423933999999998</v>
      </c>
      <c r="P154">
        <v>0.53362801199999998</v>
      </c>
      <c r="Q154">
        <v>0</v>
      </c>
      <c r="R154">
        <v>0</v>
      </c>
      <c r="S154">
        <v>1</v>
      </c>
      <c r="T154" t="s">
        <v>75</v>
      </c>
      <c r="U154">
        <v>0.03</v>
      </c>
      <c r="V154">
        <v>0.05</v>
      </c>
      <c r="W154">
        <v>0.2</v>
      </c>
      <c r="X154">
        <v>0.08</v>
      </c>
      <c r="Y154">
        <v>2157.2070871999999</v>
      </c>
      <c r="Z154">
        <v>2157.2070871999999</v>
      </c>
      <c r="AA154">
        <v>4749.3405140000004</v>
      </c>
      <c r="AB154">
        <v>5216.2992374851101</v>
      </c>
      <c r="AC154">
        <v>22650.674415599999</v>
      </c>
      <c r="AD154">
        <v>31279.5027644</v>
      </c>
      <c r="AE154">
        <v>22650.674415599999</v>
      </c>
      <c r="AF154">
        <v>31279.5027644</v>
      </c>
      <c r="AG154">
        <v>14248.021542</v>
      </c>
      <c r="AH154">
        <v>33245.383598</v>
      </c>
      <c r="AI154">
        <v>40279.192685029797</v>
      </c>
      <c r="AJ154">
        <v>61144.389634970197</v>
      </c>
      <c r="AK154">
        <v>2635.6807434255802</v>
      </c>
      <c r="AL154">
        <v>20253.344899967698</v>
      </c>
      <c r="AM154">
        <v>28799.7072144421</v>
      </c>
      <c r="AN154">
        <v>0</v>
      </c>
      <c r="AO154">
        <v>0</v>
      </c>
      <c r="AP154">
        <v>51688.732857835399</v>
      </c>
      <c r="AQ154">
        <v>51688.732857835399</v>
      </c>
      <c r="AR154">
        <v>51688.732857835399</v>
      </c>
      <c r="AS154">
        <v>1.9168760631108801</v>
      </c>
      <c r="AT154">
        <v>0.65069681049248895</v>
      </c>
      <c r="AU154">
        <v>76</v>
      </c>
      <c r="AV154">
        <v>0</v>
      </c>
      <c r="AW154" s="2">
        <v>26965.088589999999</v>
      </c>
      <c r="AX154" s="4">
        <v>51688.732857835399</v>
      </c>
      <c r="AY154">
        <v>1</v>
      </c>
      <c r="AZ154">
        <v>5.0999999999999997E-2</v>
      </c>
      <c r="BA154">
        <v>0.39179999999999998</v>
      </c>
      <c r="BB154">
        <v>0.55720000000000003</v>
      </c>
      <c r="BC154">
        <v>0</v>
      </c>
      <c r="BD154">
        <v>0</v>
      </c>
      <c r="BE154">
        <v>0.63</v>
      </c>
      <c r="BF154" t="b">
        <v>0</v>
      </c>
      <c r="BG154">
        <v>0.6</v>
      </c>
      <c r="BH154" t="b">
        <v>0</v>
      </c>
      <c r="BI154">
        <v>1.92</v>
      </c>
      <c r="BJ154" t="b">
        <v>0</v>
      </c>
      <c r="BK154">
        <v>1</v>
      </c>
      <c r="BL154" t="b">
        <v>0</v>
      </c>
      <c r="BM154">
        <v>0</v>
      </c>
      <c r="BN154">
        <v>0</v>
      </c>
    </row>
    <row r="155" spans="1:66" x14ac:dyDescent="0.25">
      <c r="A155" t="s">
        <v>73</v>
      </c>
      <c r="B155">
        <v>1984</v>
      </c>
      <c r="C155">
        <v>26503.0687</v>
      </c>
      <c r="D155">
        <v>26503.0687</v>
      </c>
      <c r="E155">
        <v>20733.770779999999</v>
      </c>
      <c r="F155">
        <v>47236.839480000002</v>
      </c>
      <c r="G155">
        <v>23711.49437</v>
      </c>
      <c r="H155">
        <v>50214.563069999997</v>
      </c>
      <c r="I155">
        <v>1</v>
      </c>
      <c r="J155">
        <v>26503.0687</v>
      </c>
      <c r="K155" t="s">
        <v>67</v>
      </c>
      <c r="L155" t="s">
        <v>67</v>
      </c>
      <c r="M155" t="s">
        <v>74</v>
      </c>
      <c r="N155">
        <v>5.1837584999999999E-2</v>
      </c>
      <c r="O155">
        <v>0.61510938800000003</v>
      </c>
      <c r="P155">
        <v>0.333053027</v>
      </c>
      <c r="Q155">
        <v>0</v>
      </c>
      <c r="R155">
        <v>0</v>
      </c>
      <c r="S155">
        <v>1</v>
      </c>
      <c r="T155" t="s">
        <v>75</v>
      </c>
      <c r="U155">
        <v>0.03</v>
      </c>
      <c r="V155">
        <v>0.05</v>
      </c>
      <c r="W155">
        <v>0.2</v>
      </c>
      <c r="X155">
        <v>0.08</v>
      </c>
      <c r="Y155">
        <v>2120.245496</v>
      </c>
      <c r="Z155">
        <v>2120.245496</v>
      </c>
      <c r="AA155">
        <v>4742.2988740000001</v>
      </c>
      <c r="AB155">
        <v>5194.6934051635799</v>
      </c>
      <c r="AC155">
        <v>22262.577708000001</v>
      </c>
      <c r="AD155">
        <v>30743.559691999999</v>
      </c>
      <c r="AE155">
        <v>22262.577708000001</v>
      </c>
      <c r="AF155">
        <v>30743.559691999999</v>
      </c>
      <c r="AG155">
        <v>14226.896622</v>
      </c>
      <c r="AH155">
        <v>33196.092118</v>
      </c>
      <c r="AI155">
        <v>39825.1762596728</v>
      </c>
      <c r="AJ155">
        <v>60603.949880327098</v>
      </c>
      <c r="AK155">
        <v>12782.720008923799</v>
      </c>
      <c r="AL155">
        <v>70613.331497306193</v>
      </c>
      <c r="AM155">
        <v>22621.6611528022</v>
      </c>
      <c r="AN155">
        <v>0</v>
      </c>
      <c r="AO155">
        <v>0</v>
      </c>
      <c r="AP155">
        <v>106017.712659032</v>
      </c>
      <c r="AQ155">
        <v>106017.712659032</v>
      </c>
      <c r="AR155">
        <v>106017.712659032</v>
      </c>
      <c r="AS155">
        <v>4.0002051784679704</v>
      </c>
      <c r="AT155">
        <v>1.3863456544213599</v>
      </c>
      <c r="AU155">
        <v>87</v>
      </c>
      <c r="AV155">
        <v>0</v>
      </c>
      <c r="AW155" s="2">
        <v>26503.0687</v>
      </c>
      <c r="AX155" s="4">
        <v>106017.712659032</v>
      </c>
      <c r="AY155">
        <v>1</v>
      </c>
      <c r="AZ155">
        <v>0.1206</v>
      </c>
      <c r="BA155">
        <v>0.66610000000000003</v>
      </c>
      <c r="BB155">
        <v>0.21340000000000001</v>
      </c>
      <c r="BC155">
        <v>0</v>
      </c>
      <c r="BD155">
        <v>0</v>
      </c>
      <c r="BE155">
        <v>0.62</v>
      </c>
      <c r="BF155" t="b">
        <v>0</v>
      </c>
      <c r="BG155">
        <v>1.23</v>
      </c>
      <c r="BH155" t="b">
        <v>0</v>
      </c>
      <c r="BI155">
        <v>4</v>
      </c>
      <c r="BJ155" t="b">
        <v>0</v>
      </c>
      <c r="BK155">
        <v>1</v>
      </c>
      <c r="BL155" t="b">
        <v>0</v>
      </c>
      <c r="BM155">
        <v>0</v>
      </c>
      <c r="BN155">
        <v>0</v>
      </c>
    </row>
    <row r="156" spans="1:66" x14ac:dyDescent="0.25">
      <c r="A156" t="s">
        <v>73</v>
      </c>
      <c r="B156">
        <v>1985</v>
      </c>
      <c r="C156">
        <v>75649.395420000001</v>
      </c>
      <c r="D156">
        <v>75649.395420000001</v>
      </c>
      <c r="E156">
        <v>62667.124629999998</v>
      </c>
      <c r="F156">
        <v>138316.52009999999</v>
      </c>
      <c r="G156">
        <v>70639.890729999999</v>
      </c>
      <c r="H156">
        <v>146289.2861</v>
      </c>
      <c r="I156">
        <v>1</v>
      </c>
      <c r="J156">
        <v>75649.395420000001</v>
      </c>
      <c r="K156" t="s">
        <v>67</v>
      </c>
      <c r="L156" t="s">
        <v>67</v>
      </c>
      <c r="M156" t="s">
        <v>74</v>
      </c>
      <c r="N156">
        <v>1.2528266999999999E-2</v>
      </c>
      <c r="O156">
        <v>0.33790789399999999</v>
      </c>
      <c r="P156">
        <v>0.64956383900000003</v>
      </c>
      <c r="Q156">
        <v>0</v>
      </c>
      <c r="R156">
        <v>0</v>
      </c>
      <c r="S156">
        <v>1</v>
      </c>
      <c r="T156" t="s">
        <v>75</v>
      </c>
      <c r="U156">
        <v>0.03</v>
      </c>
      <c r="V156">
        <v>0.05</v>
      </c>
      <c r="W156">
        <v>0.2</v>
      </c>
      <c r="X156">
        <v>0.08</v>
      </c>
      <c r="Y156">
        <v>6051.9516335999997</v>
      </c>
      <c r="Z156">
        <v>6051.9516335999997</v>
      </c>
      <c r="AA156">
        <v>14127.978145999999</v>
      </c>
      <c r="AB156">
        <v>15369.6416701655</v>
      </c>
      <c r="AC156">
        <v>63545.492152799998</v>
      </c>
      <c r="AD156">
        <v>87753.298687200004</v>
      </c>
      <c r="AE156">
        <v>63545.492152799998</v>
      </c>
      <c r="AF156">
        <v>87753.298687200004</v>
      </c>
      <c r="AG156">
        <v>42383.934437999997</v>
      </c>
      <c r="AH156">
        <v>98895.847022000002</v>
      </c>
      <c r="AI156">
        <v>115550.00275966901</v>
      </c>
      <c r="AJ156">
        <v>177028.56944033099</v>
      </c>
      <c r="AK156">
        <v>2010.5191882516999</v>
      </c>
      <c r="AL156">
        <v>12163.1917194784</v>
      </c>
      <c r="AM156">
        <v>28880.1015935016</v>
      </c>
      <c r="AN156">
        <v>0</v>
      </c>
      <c r="AO156">
        <v>0</v>
      </c>
      <c r="AP156">
        <v>43053.812501231798</v>
      </c>
      <c r="AQ156">
        <v>43053.812501231798</v>
      </c>
      <c r="AR156">
        <v>43053.812501231798</v>
      </c>
      <c r="AS156">
        <v>0.569123021568118</v>
      </c>
      <c r="AT156">
        <v>-0.56365866160273803</v>
      </c>
      <c r="AU156">
        <v>89</v>
      </c>
      <c r="AV156">
        <v>0</v>
      </c>
      <c r="AW156" s="2">
        <v>75649.395420000001</v>
      </c>
      <c r="AX156" s="4">
        <v>43053.812501231798</v>
      </c>
      <c r="AY156">
        <v>1</v>
      </c>
      <c r="AZ156">
        <v>4.6699999999999998E-2</v>
      </c>
      <c r="BA156">
        <v>0.28249999999999997</v>
      </c>
      <c r="BB156">
        <v>0.67079999999999995</v>
      </c>
      <c r="BC156">
        <v>0</v>
      </c>
      <c r="BD156">
        <v>0</v>
      </c>
      <c r="BE156">
        <v>1.78</v>
      </c>
      <c r="BF156" t="b">
        <v>0</v>
      </c>
      <c r="BG156">
        <v>0.5</v>
      </c>
      <c r="BH156" t="b">
        <v>0</v>
      </c>
      <c r="BI156">
        <v>0.56999999999999995</v>
      </c>
      <c r="BJ156" t="b">
        <v>0</v>
      </c>
      <c r="BK156">
        <v>1</v>
      </c>
      <c r="BL156" t="b">
        <v>0</v>
      </c>
      <c r="BM156">
        <v>0</v>
      </c>
      <c r="BN156">
        <v>0</v>
      </c>
    </row>
    <row r="157" spans="1:66" x14ac:dyDescent="0.25">
      <c r="A157" t="s">
        <v>73</v>
      </c>
      <c r="B157">
        <v>1986</v>
      </c>
      <c r="C157">
        <v>26864.92035</v>
      </c>
      <c r="D157">
        <v>26864.92035</v>
      </c>
      <c r="E157">
        <v>23159.345440000001</v>
      </c>
      <c r="F157">
        <v>50024.265789999998</v>
      </c>
      <c r="G157">
        <v>29096.893940000002</v>
      </c>
      <c r="H157">
        <v>55961.814290000002</v>
      </c>
      <c r="I157">
        <v>1</v>
      </c>
      <c r="J157">
        <v>26864.92035</v>
      </c>
      <c r="K157" t="s">
        <v>67</v>
      </c>
      <c r="L157" t="s">
        <v>67</v>
      </c>
      <c r="M157" t="s">
        <v>74</v>
      </c>
      <c r="N157">
        <v>4.7097843E-2</v>
      </c>
      <c r="O157">
        <v>0.33749774799999999</v>
      </c>
      <c r="P157">
        <v>0.61540440900000004</v>
      </c>
      <c r="Q157">
        <v>0</v>
      </c>
      <c r="R157">
        <v>0</v>
      </c>
      <c r="S157">
        <v>1</v>
      </c>
      <c r="T157" t="s">
        <v>75</v>
      </c>
      <c r="U157">
        <v>0.03</v>
      </c>
      <c r="V157">
        <v>0.05</v>
      </c>
      <c r="W157">
        <v>0.2</v>
      </c>
      <c r="X157">
        <v>0.08</v>
      </c>
      <c r="Y157">
        <v>2149.193628</v>
      </c>
      <c r="Z157">
        <v>2149.193628</v>
      </c>
      <c r="AA157">
        <v>5819.378788</v>
      </c>
      <c r="AB157">
        <v>6203.5637120013698</v>
      </c>
      <c r="AC157">
        <v>22566.533093999999</v>
      </c>
      <c r="AD157">
        <v>31163.307605999998</v>
      </c>
      <c r="AE157">
        <v>22566.533093999999</v>
      </c>
      <c r="AF157">
        <v>31163.307605999998</v>
      </c>
      <c r="AG157">
        <v>17458.136364000002</v>
      </c>
      <c r="AH157">
        <v>40735.651515999998</v>
      </c>
      <c r="AI157">
        <v>43554.686865997297</v>
      </c>
      <c r="AJ157">
        <v>68368.941714002707</v>
      </c>
      <c r="AK157">
        <v>1690.87343771933</v>
      </c>
      <c r="AL157">
        <v>14541.907367330299</v>
      </c>
      <c r="AM157">
        <v>88157.070919467806</v>
      </c>
      <c r="AN157">
        <v>0</v>
      </c>
      <c r="AO157">
        <v>0</v>
      </c>
      <c r="AP157">
        <v>104389.85172451699</v>
      </c>
      <c r="AQ157">
        <v>104389.85172451699</v>
      </c>
      <c r="AR157">
        <v>104389.85172451699</v>
      </c>
      <c r="AS157">
        <v>3.8857309221286198</v>
      </c>
      <c r="AT157">
        <v>1.3573111056676299</v>
      </c>
      <c r="AU157">
        <v>80</v>
      </c>
      <c r="AV157">
        <v>1</v>
      </c>
      <c r="AW157" s="2">
        <v>26864.92035</v>
      </c>
      <c r="AX157" s="4">
        <v>104389.85172451699</v>
      </c>
      <c r="AY157">
        <v>1</v>
      </c>
      <c r="AZ157">
        <v>1.6199999999999999E-2</v>
      </c>
      <c r="BA157">
        <v>0.13930000000000001</v>
      </c>
      <c r="BB157">
        <v>0.84450000000000003</v>
      </c>
      <c r="BC157">
        <v>0</v>
      </c>
      <c r="BD157">
        <v>0</v>
      </c>
      <c r="BE157">
        <v>0.63</v>
      </c>
      <c r="BF157" t="b">
        <v>0</v>
      </c>
      <c r="BG157">
        <v>1.21</v>
      </c>
      <c r="BH157" t="b">
        <v>0</v>
      </c>
      <c r="BI157">
        <v>3.89</v>
      </c>
      <c r="BJ157" t="b">
        <v>0</v>
      </c>
      <c r="BK157">
        <v>1</v>
      </c>
      <c r="BL157" t="b">
        <v>0</v>
      </c>
      <c r="BM157">
        <v>0</v>
      </c>
      <c r="BN157">
        <v>0</v>
      </c>
    </row>
    <row r="158" spans="1:66" x14ac:dyDescent="0.25">
      <c r="A158" t="s">
        <v>73</v>
      </c>
      <c r="B158">
        <v>1987</v>
      </c>
      <c r="C158">
        <v>38205.997810000001</v>
      </c>
      <c r="D158">
        <v>38205.997810000001</v>
      </c>
      <c r="E158">
        <v>19118.587319999999</v>
      </c>
      <c r="F158">
        <v>57324.585120000003</v>
      </c>
      <c r="G158">
        <v>21080.986499999999</v>
      </c>
      <c r="H158">
        <v>59286.984299999996</v>
      </c>
      <c r="I158">
        <v>1</v>
      </c>
      <c r="J158">
        <v>38205.997810000001</v>
      </c>
      <c r="K158" t="s">
        <v>67</v>
      </c>
      <c r="L158" t="s">
        <v>67</v>
      </c>
      <c r="M158" t="s">
        <v>74</v>
      </c>
      <c r="N158">
        <v>0.21560752599999999</v>
      </c>
      <c r="O158">
        <v>0.341615367</v>
      </c>
      <c r="P158">
        <v>0.442777107</v>
      </c>
      <c r="Q158">
        <v>0</v>
      </c>
      <c r="R158">
        <v>0</v>
      </c>
      <c r="S158">
        <v>1</v>
      </c>
      <c r="T158" t="s">
        <v>75</v>
      </c>
      <c r="U158">
        <v>0.03</v>
      </c>
      <c r="V158">
        <v>0.05</v>
      </c>
      <c r="W158">
        <v>0.2</v>
      </c>
      <c r="X158">
        <v>0.08</v>
      </c>
      <c r="Y158">
        <v>3056.4798248000002</v>
      </c>
      <c r="Z158">
        <v>3056.4798248000002</v>
      </c>
      <c r="AA158">
        <v>4216.1972999999998</v>
      </c>
      <c r="AB158">
        <v>5207.5319098337504</v>
      </c>
      <c r="AC158">
        <v>32093.038160399999</v>
      </c>
      <c r="AD158">
        <v>44318.957459600002</v>
      </c>
      <c r="AE158">
        <v>32093.038160399999</v>
      </c>
      <c r="AF158">
        <v>44318.957459600002</v>
      </c>
      <c r="AG158">
        <v>12648.591899999999</v>
      </c>
      <c r="AH158">
        <v>29513.381099999999</v>
      </c>
      <c r="AI158">
        <v>48871.920480332497</v>
      </c>
      <c r="AJ158">
        <v>69702.048119667495</v>
      </c>
      <c r="AK158">
        <v>1537.2789491680901</v>
      </c>
      <c r="AL158">
        <v>32317.2092071886</v>
      </c>
      <c r="AM158">
        <v>66477.280712661493</v>
      </c>
      <c r="AN158">
        <v>0</v>
      </c>
      <c r="AO158">
        <v>0</v>
      </c>
      <c r="AP158">
        <v>100331.76886901799</v>
      </c>
      <c r="AQ158">
        <v>100331.76886901799</v>
      </c>
      <c r="AR158">
        <v>100331.76886901799</v>
      </c>
      <c r="AS158">
        <v>2.62607377427942</v>
      </c>
      <c r="AT158">
        <v>0.96548986927098701</v>
      </c>
      <c r="AU158">
        <v>91</v>
      </c>
      <c r="AV158">
        <v>0</v>
      </c>
      <c r="AW158" s="2">
        <v>38205.997810000001</v>
      </c>
      <c r="AX158" s="4">
        <v>100331.76886901799</v>
      </c>
      <c r="AY158">
        <v>1</v>
      </c>
      <c r="AZ158">
        <v>1.5299999999999999E-2</v>
      </c>
      <c r="BA158">
        <v>0.3221</v>
      </c>
      <c r="BB158">
        <v>0.66259999999999997</v>
      </c>
      <c r="BC158">
        <v>0</v>
      </c>
      <c r="BD158">
        <v>0</v>
      </c>
      <c r="BE158">
        <v>0.9</v>
      </c>
      <c r="BF158" t="b">
        <v>0</v>
      </c>
      <c r="BG158">
        <v>1.1599999999999999</v>
      </c>
      <c r="BH158" t="b">
        <v>0</v>
      </c>
      <c r="BI158">
        <v>2.63</v>
      </c>
      <c r="BJ158" t="b">
        <v>0</v>
      </c>
      <c r="BK158">
        <v>1</v>
      </c>
      <c r="BL158" t="b">
        <v>0</v>
      </c>
      <c r="BM158">
        <v>0</v>
      </c>
      <c r="BN158">
        <v>0</v>
      </c>
    </row>
    <row r="159" spans="1:66" x14ac:dyDescent="0.25">
      <c r="A159" t="s">
        <v>73</v>
      </c>
      <c r="B159">
        <v>1988</v>
      </c>
      <c r="C159">
        <v>42434.7788</v>
      </c>
      <c r="D159">
        <v>42434.7788</v>
      </c>
      <c r="E159">
        <v>50033.07892</v>
      </c>
      <c r="F159">
        <v>92467.85772</v>
      </c>
      <c r="G159">
        <v>58988.779090000004</v>
      </c>
      <c r="H159">
        <v>101423.5579</v>
      </c>
      <c r="I159">
        <v>1</v>
      </c>
      <c r="J159">
        <v>42434.7788</v>
      </c>
      <c r="K159" t="s">
        <v>67</v>
      </c>
      <c r="L159" t="s">
        <v>67</v>
      </c>
      <c r="M159" t="s">
        <v>74</v>
      </c>
      <c r="N159">
        <v>1.9823E-2</v>
      </c>
      <c r="O159">
        <v>0.69622218899999999</v>
      </c>
      <c r="P159">
        <v>0.28395481099999997</v>
      </c>
      <c r="Q159">
        <v>0</v>
      </c>
      <c r="R159">
        <v>0</v>
      </c>
      <c r="S159">
        <v>1</v>
      </c>
      <c r="T159" t="s">
        <v>75</v>
      </c>
      <c r="U159">
        <v>0.03</v>
      </c>
      <c r="V159">
        <v>0.05</v>
      </c>
      <c r="W159">
        <v>0.2</v>
      </c>
      <c r="X159">
        <v>0.08</v>
      </c>
      <c r="Y159">
        <v>3394.7823039999998</v>
      </c>
      <c r="Z159">
        <v>3394.7823039999998</v>
      </c>
      <c r="AA159">
        <v>11797.755818</v>
      </c>
      <c r="AB159">
        <v>12276.464850790901</v>
      </c>
      <c r="AC159">
        <v>35645.214191999999</v>
      </c>
      <c r="AD159">
        <v>49224.343408000001</v>
      </c>
      <c r="AE159">
        <v>35645.214191999999</v>
      </c>
      <c r="AF159">
        <v>49224.343408000001</v>
      </c>
      <c r="AG159">
        <v>35393.267454000001</v>
      </c>
      <c r="AH159">
        <v>82584.290726000007</v>
      </c>
      <c r="AI159">
        <v>76870.628198418199</v>
      </c>
      <c r="AJ159">
        <v>125976.487601582</v>
      </c>
      <c r="AK159">
        <v>14522.9232733437</v>
      </c>
      <c r="AL159">
        <v>56642.273445837098</v>
      </c>
      <c r="AM159">
        <v>25792.446472194799</v>
      </c>
      <c r="AN159">
        <v>0</v>
      </c>
      <c r="AO159">
        <v>0</v>
      </c>
      <c r="AP159">
        <v>96957.643191375595</v>
      </c>
      <c r="AQ159">
        <v>96957.643191375595</v>
      </c>
      <c r="AR159">
        <v>96957.643191375595</v>
      </c>
      <c r="AS159">
        <v>2.2848626983151701</v>
      </c>
      <c r="AT159">
        <v>0.82630593427610199</v>
      </c>
      <c r="AU159">
        <v>85</v>
      </c>
      <c r="AV159">
        <v>1</v>
      </c>
      <c r="AW159" s="2">
        <v>42434.7788</v>
      </c>
      <c r="AX159" s="4">
        <v>96957.643191375595</v>
      </c>
      <c r="AY159">
        <v>1</v>
      </c>
      <c r="AZ159">
        <v>0.14979999999999999</v>
      </c>
      <c r="BA159">
        <v>0.58420000000000005</v>
      </c>
      <c r="BB159">
        <v>0.26600000000000001</v>
      </c>
      <c r="BC159">
        <v>0</v>
      </c>
      <c r="BD159">
        <v>0</v>
      </c>
      <c r="BE159">
        <v>1</v>
      </c>
      <c r="BF159" t="b">
        <v>0</v>
      </c>
      <c r="BG159">
        <v>1.1200000000000001</v>
      </c>
      <c r="BH159" t="b">
        <v>0</v>
      </c>
      <c r="BI159">
        <v>2.2799999999999998</v>
      </c>
      <c r="BJ159" t="b">
        <v>0</v>
      </c>
      <c r="BK159">
        <v>1</v>
      </c>
      <c r="BL159" t="b">
        <v>0</v>
      </c>
      <c r="BM159">
        <v>0</v>
      </c>
      <c r="BN159">
        <v>0</v>
      </c>
    </row>
    <row r="160" spans="1:66" x14ac:dyDescent="0.25">
      <c r="A160" t="s">
        <v>73</v>
      </c>
      <c r="B160">
        <v>1989</v>
      </c>
      <c r="C160">
        <v>18412.345829999998</v>
      </c>
      <c r="D160">
        <v>18412.345829999998</v>
      </c>
      <c r="E160">
        <v>14660.19521</v>
      </c>
      <c r="F160">
        <v>33072.54105</v>
      </c>
      <c r="G160">
        <v>18063.38048</v>
      </c>
      <c r="H160">
        <v>36475.726309999998</v>
      </c>
      <c r="I160">
        <v>1</v>
      </c>
      <c r="J160">
        <v>18412.345829999998</v>
      </c>
      <c r="K160" t="s">
        <v>67</v>
      </c>
      <c r="L160" t="s">
        <v>67</v>
      </c>
      <c r="M160" t="s">
        <v>74</v>
      </c>
      <c r="N160">
        <v>4.6356128000000003E-2</v>
      </c>
      <c r="O160">
        <v>0.33345989100000001</v>
      </c>
      <c r="P160">
        <v>0.62018398100000005</v>
      </c>
      <c r="Q160">
        <v>0</v>
      </c>
      <c r="R160">
        <v>0</v>
      </c>
      <c r="S160">
        <v>1</v>
      </c>
      <c r="T160" t="s">
        <v>75</v>
      </c>
      <c r="U160">
        <v>0.03</v>
      </c>
      <c r="V160">
        <v>0.05</v>
      </c>
      <c r="W160">
        <v>0.2</v>
      </c>
      <c r="X160">
        <v>0.08</v>
      </c>
      <c r="Y160">
        <v>1472.9876664000001</v>
      </c>
      <c r="Z160">
        <v>1472.9876664000001</v>
      </c>
      <c r="AA160">
        <v>3612.6760960000001</v>
      </c>
      <c r="AB160">
        <v>3901.4255394632801</v>
      </c>
      <c r="AC160">
        <v>15466.3704972</v>
      </c>
      <c r="AD160">
        <v>21358.321162799999</v>
      </c>
      <c r="AE160">
        <v>15466.3704972</v>
      </c>
      <c r="AF160">
        <v>21358.321162799999</v>
      </c>
      <c r="AG160">
        <v>10838.028288</v>
      </c>
      <c r="AH160">
        <v>25288.732671999998</v>
      </c>
      <c r="AI160">
        <v>28672.875231073402</v>
      </c>
      <c r="AJ160">
        <v>44278.577388926598</v>
      </c>
      <c r="AK160">
        <v>9058.0740415014498</v>
      </c>
      <c r="AL160">
        <v>14259.472753362401</v>
      </c>
      <c r="AM160">
        <v>35471.739347115101</v>
      </c>
      <c r="AN160">
        <v>0</v>
      </c>
      <c r="AO160">
        <v>0</v>
      </c>
      <c r="AP160">
        <v>58789.286141978999</v>
      </c>
      <c r="AQ160">
        <v>58789.286141978999</v>
      </c>
      <c r="AR160">
        <v>58789.286141978999</v>
      </c>
      <c r="AS160">
        <v>3.19292754355022</v>
      </c>
      <c r="AT160">
        <v>1.1609382211952499</v>
      </c>
      <c r="AU160">
        <v>81</v>
      </c>
      <c r="AV160">
        <v>0</v>
      </c>
      <c r="AW160" s="2">
        <v>18412.345829999998</v>
      </c>
      <c r="AX160" s="4">
        <v>58789.286141978999</v>
      </c>
      <c r="AY160">
        <v>1</v>
      </c>
      <c r="AZ160">
        <v>0.15409999999999999</v>
      </c>
      <c r="BA160">
        <v>0.24260000000000001</v>
      </c>
      <c r="BB160">
        <v>0.60340000000000005</v>
      </c>
      <c r="BC160">
        <v>0</v>
      </c>
      <c r="BD160">
        <v>0</v>
      </c>
      <c r="BE160">
        <v>0.43</v>
      </c>
      <c r="BF160" t="b">
        <v>0</v>
      </c>
      <c r="BG160">
        <v>0.68</v>
      </c>
      <c r="BH160" t="b">
        <v>0</v>
      </c>
      <c r="BI160">
        <v>3.19</v>
      </c>
      <c r="BJ160" t="b">
        <v>0</v>
      </c>
      <c r="BK160">
        <v>1</v>
      </c>
      <c r="BL160" t="b">
        <v>0</v>
      </c>
      <c r="BM160">
        <v>0</v>
      </c>
      <c r="BN160">
        <v>0</v>
      </c>
    </row>
    <row r="161" spans="1:66" x14ac:dyDescent="0.25">
      <c r="A161" t="s">
        <v>73</v>
      </c>
      <c r="B161">
        <v>1990</v>
      </c>
      <c r="C161">
        <v>21328.18518</v>
      </c>
      <c r="D161">
        <v>21328.18518</v>
      </c>
      <c r="E161">
        <v>18730.540349999999</v>
      </c>
      <c r="F161">
        <v>40058.725530000003</v>
      </c>
      <c r="G161">
        <v>23631.102729999999</v>
      </c>
      <c r="H161">
        <v>44959.287909999999</v>
      </c>
      <c r="I161">
        <v>1</v>
      </c>
      <c r="J161">
        <v>21328.18518</v>
      </c>
      <c r="K161" t="s">
        <v>67</v>
      </c>
      <c r="L161" t="s">
        <v>67</v>
      </c>
      <c r="M161" t="s">
        <v>74</v>
      </c>
      <c r="N161">
        <v>3.4192688999999998E-2</v>
      </c>
      <c r="O161">
        <v>0.32344612299999997</v>
      </c>
      <c r="P161">
        <v>0.64236118799999997</v>
      </c>
      <c r="Q161">
        <v>0</v>
      </c>
      <c r="R161">
        <v>0</v>
      </c>
      <c r="S161">
        <v>1</v>
      </c>
      <c r="T161" t="s">
        <v>75</v>
      </c>
      <c r="U161">
        <v>0.03</v>
      </c>
      <c r="V161">
        <v>0.05</v>
      </c>
      <c r="W161">
        <v>0.2</v>
      </c>
      <c r="X161">
        <v>0.08</v>
      </c>
      <c r="Y161">
        <v>1706.2548144</v>
      </c>
      <c r="Z161">
        <v>1706.2548144</v>
      </c>
      <c r="AA161">
        <v>4726.2205459999996</v>
      </c>
      <c r="AB161">
        <v>5024.7851835770798</v>
      </c>
      <c r="AC161">
        <v>17915.675551200002</v>
      </c>
      <c r="AD161">
        <v>24740.694808799999</v>
      </c>
      <c r="AE161">
        <v>17915.675551200002</v>
      </c>
      <c r="AF161">
        <v>24740.694808799999</v>
      </c>
      <c r="AG161">
        <v>14178.661638</v>
      </c>
      <c r="AH161">
        <v>33083.543822</v>
      </c>
      <c r="AI161">
        <v>34909.717542845799</v>
      </c>
      <c r="AJ161">
        <v>55008.858277154199</v>
      </c>
      <c r="AK161">
        <v>831.21549444281504</v>
      </c>
      <c r="AL161">
        <v>12421.395568968799</v>
      </c>
      <c r="AM161">
        <v>88743.949095201999</v>
      </c>
      <c r="AN161">
        <v>0</v>
      </c>
      <c r="AO161">
        <v>0</v>
      </c>
      <c r="AP161">
        <v>101996.560158614</v>
      </c>
      <c r="AQ161">
        <v>101996.560158614</v>
      </c>
      <c r="AR161">
        <v>101996.560158614</v>
      </c>
      <c r="AS161">
        <v>4.7822428067746898</v>
      </c>
      <c r="AT161">
        <v>1.56490964289866</v>
      </c>
      <c r="AU161">
        <v>79</v>
      </c>
      <c r="AV161">
        <v>1</v>
      </c>
      <c r="AW161" s="2">
        <v>21328.18518</v>
      </c>
      <c r="AX161" s="4">
        <v>101996.560158614</v>
      </c>
      <c r="AY161">
        <v>1</v>
      </c>
      <c r="AZ161">
        <v>8.0999999999999996E-3</v>
      </c>
      <c r="BA161">
        <v>0.12180000000000001</v>
      </c>
      <c r="BB161">
        <v>0.87009999999999998</v>
      </c>
      <c r="BC161">
        <v>0</v>
      </c>
      <c r="BD161">
        <v>0</v>
      </c>
      <c r="BE161">
        <v>0.5</v>
      </c>
      <c r="BF161" t="b">
        <v>0</v>
      </c>
      <c r="BG161">
        <v>1.18</v>
      </c>
      <c r="BH161" t="b">
        <v>0</v>
      </c>
      <c r="BI161">
        <v>4.78</v>
      </c>
      <c r="BJ161" t="b">
        <v>0</v>
      </c>
      <c r="BK161">
        <v>1</v>
      </c>
      <c r="BL161" t="b">
        <v>0</v>
      </c>
      <c r="BM161">
        <v>0</v>
      </c>
      <c r="BN161">
        <v>0</v>
      </c>
    </row>
    <row r="162" spans="1:66" x14ac:dyDescent="0.25">
      <c r="A162" t="s">
        <v>73</v>
      </c>
      <c r="B162">
        <v>1991</v>
      </c>
      <c r="C162">
        <v>58719.058920000003</v>
      </c>
      <c r="D162">
        <v>58719.058920000003</v>
      </c>
      <c r="E162">
        <v>62818.923320000002</v>
      </c>
      <c r="F162">
        <v>121537.9822</v>
      </c>
      <c r="G162">
        <v>76278.144499999995</v>
      </c>
      <c r="H162">
        <v>134997.2034</v>
      </c>
      <c r="I162">
        <v>1</v>
      </c>
      <c r="J162">
        <v>58719.058920000003</v>
      </c>
      <c r="K162" t="s">
        <v>67</v>
      </c>
      <c r="L162" t="s">
        <v>67</v>
      </c>
      <c r="M162" t="s">
        <v>74</v>
      </c>
      <c r="N162">
        <v>0.107579438</v>
      </c>
      <c r="O162">
        <v>0.23939169399999999</v>
      </c>
      <c r="P162">
        <v>0.65302886800000004</v>
      </c>
      <c r="Q162">
        <v>0</v>
      </c>
      <c r="R162">
        <v>0</v>
      </c>
      <c r="S162">
        <v>1</v>
      </c>
      <c r="T162" t="s">
        <v>75</v>
      </c>
      <c r="U162">
        <v>0.03</v>
      </c>
      <c r="V162">
        <v>0.05</v>
      </c>
      <c r="W162">
        <v>0.2</v>
      </c>
      <c r="X162">
        <v>0.08</v>
      </c>
      <c r="Y162">
        <v>4697.5247135999998</v>
      </c>
      <c r="Z162">
        <v>4697.5247135999998</v>
      </c>
      <c r="AA162">
        <v>15255.6289</v>
      </c>
      <c r="AB162">
        <v>15962.485757844801</v>
      </c>
      <c r="AC162">
        <v>49324.009492800003</v>
      </c>
      <c r="AD162">
        <v>68114.108347200003</v>
      </c>
      <c r="AE162">
        <v>49324.009492800003</v>
      </c>
      <c r="AF162">
        <v>68114.108347200003</v>
      </c>
      <c r="AG162">
        <v>45766.886700000003</v>
      </c>
      <c r="AH162">
        <v>106789.4023</v>
      </c>
      <c r="AI162">
        <v>103072.23188430999</v>
      </c>
      <c r="AJ162">
        <v>166922.17491569</v>
      </c>
      <c r="AK162">
        <v>6090.85637391609</v>
      </c>
      <c r="AL162">
        <v>96068.503945346005</v>
      </c>
      <c r="AM162">
        <v>72511.517241417503</v>
      </c>
      <c r="AN162">
        <v>0</v>
      </c>
      <c r="AO162">
        <v>0</v>
      </c>
      <c r="AP162">
        <v>174670.87756068</v>
      </c>
      <c r="AQ162">
        <v>174670.87756068</v>
      </c>
      <c r="AR162">
        <v>174670.87756068</v>
      </c>
      <c r="AS162">
        <v>2.97468795946908</v>
      </c>
      <c r="AT162">
        <v>1.09013914592309</v>
      </c>
      <c r="AU162">
        <v>82</v>
      </c>
      <c r="AV162">
        <v>1</v>
      </c>
      <c r="AW162" s="2">
        <v>58719.058920000003</v>
      </c>
      <c r="AX162" s="4">
        <v>174670.87756068</v>
      </c>
      <c r="AY162">
        <v>1</v>
      </c>
      <c r="AZ162">
        <v>3.49E-2</v>
      </c>
      <c r="BA162">
        <v>0.55000000000000004</v>
      </c>
      <c r="BB162">
        <v>0.41510000000000002</v>
      </c>
      <c r="BC162">
        <v>0</v>
      </c>
      <c r="BD162">
        <v>0</v>
      </c>
      <c r="BE162">
        <v>1.38</v>
      </c>
      <c r="BF162" t="b">
        <v>0</v>
      </c>
      <c r="BG162">
        <v>2.02</v>
      </c>
      <c r="BH162" t="b">
        <v>0</v>
      </c>
      <c r="BI162">
        <v>2.97</v>
      </c>
      <c r="BJ162" t="b">
        <v>0</v>
      </c>
      <c r="BK162">
        <v>1</v>
      </c>
      <c r="BL162" t="b">
        <v>0</v>
      </c>
      <c r="BM162">
        <v>0</v>
      </c>
      <c r="BN162">
        <v>0</v>
      </c>
    </row>
    <row r="163" spans="1:66" x14ac:dyDescent="0.25">
      <c r="A163" t="s">
        <v>73</v>
      </c>
      <c r="B163">
        <v>1992</v>
      </c>
      <c r="C163">
        <v>52358.402320000001</v>
      </c>
      <c r="D163">
        <v>52358.402320000001</v>
      </c>
      <c r="E163">
        <v>68544.474149999995</v>
      </c>
      <c r="F163">
        <v>120902.8765</v>
      </c>
      <c r="G163">
        <v>79819.225839999999</v>
      </c>
      <c r="H163">
        <v>132177.62820000001</v>
      </c>
      <c r="I163">
        <v>1</v>
      </c>
      <c r="J163">
        <v>52358.402320000001</v>
      </c>
      <c r="K163" t="s">
        <v>67</v>
      </c>
      <c r="L163" t="s">
        <v>67</v>
      </c>
      <c r="M163" t="s">
        <v>74</v>
      </c>
      <c r="N163">
        <v>6.8529555000000006E-2</v>
      </c>
      <c r="O163">
        <v>0.428531471</v>
      </c>
      <c r="P163">
        <v>0.50293897399999998</v>
      </c>
      <c r="Q163">
        <v>0</v>
      </c>
      <c r="R163">
        <v>0</v>
      </c>
      <c r="S163">
        <v>1</v>
      </c>
      <c r="T163" t="s">
        <v>75</v>
      </c>
      <c r="U163">
        <v>0.03</v>
      </c>
      <c r="V163">
        <v>0.05</v>
      </c>
      <c r="W163">
        <v>0.2</v>
      </c>
      <c r="X163">
        <v>0.08</v>
      </c>
      <c r="Y163">
        <v>4188.6721856000004</v>
      </c>
      <c r="Z163">
        <v>4188.6721856000004</v>
      </c>
      <c r="AA163">
        <v>15963.845168</v>
      </c>
      <c r="AB163">
        <v>16504.221497129001</v>
      </c>
      <c r="AC163">
        <v>43981.0579488</v>
      </c>
      <c r="AD163">
        <v>60735.746691200002</v>
      </c>
      <c r="AE163">
        <v>43981.0579488</v>
      </c>
      <c r="AF163">
        <v>60735.746691200002</v>
      </c>
      <c r="AG163">
        <v>47891.535503999999</v>
      </c>
      <c r="AH163">
        <v>111746.916176</v>
      </c>
      <c r="AI163">
        <v>99169.185205741902</v>
      </c>
      <c r="AJ163">
        <v>165186.07119425799</v>
      </c>
      <c r="AK163">
        <v>19439.754959451999</v>
      </c>
      <c r="AL163">
        <v>98065.339225995704</v>
      </c>
      <c r="AM163">
        <v>229706.612954952</v>
      </c>
      <c r="AN163">
        <v>0</v>
      </c>
      <c r="AO163">
        <v>0</v>
      </c>
      <c r="AP163">
        <v>347211.70714039903</v>
      </c>
      <c r="AQ163">
        <v>347211.70714039903</v>
      </c>
      <c r="AR163">
        <v>347211.70714039903</v>
      </c>
      <c r="AS163">
        <v>6.6314419798056097</v>
      </c>
      <c r="AT163">
        <v>1.89182227373291</v>
      </c>
      <c r="AU163">
        <v>86</v>
      </c>
      <c r="AV163">
        <v>1</v>
      </c>
      <c r="AW163" s="2">
        <v>52358.402320000001</v>
      </c>
      <c r="AX163" s="4">
        <v>347211.70714039903</v>
      </c>
      <c r="AY163">
        <v>1</v>
      </c>
      <c r="AZ163">
        <v>5.6000000000000001E-2</v>
      </c>
      <c r="BA163">
        <v>0.28239999999999998</v>
      </c>
      <c r="BB163">
        <v>0.66159999999999997</v>
      </c>
      <c r="BC163">
        <v>0</v>
      </c>
      <c r="BD163">
        <v>0</v>
      </c>
      <c r="BE163">
        <v>1.23</v>
      </c>
      <c r="BF163" t="b">
        <v>0</v>
      </c>
      <c r="BG163">
        <v>4.0199999999999996</v>
      </c>
      <c r="BH163" t="b">
        <v>0</v>
      </c>
      <c r="BI163">
        <v>6.63</v>
      </c>
      <c r="BJ163" t="b">
        <v>0</v>
      </c>
      <c r="BK163">
        <v>1</v>
      </c>
      <c r="BL163" t="b">
        <v>0</v>
      </c>
      <c r="BM163">
        <v>0</v>
      </c>
      <c r="BN163">
        <v>0</v>
      </c>
    </row>
    <row r="164" spans="1:66" x14ac:dyDescent="0.25">
      <c r="A164" t="s">
        <v>73</v>
      </c>
      <c r="B164">
        <v>1993</v>
      </c>
      <c r="C164">
        <v>16646.26196</v>
      </c>
      <c r="D164">
        <v>16646.26196</v>
      </c>
      <c r="E164">
        <v>21783.884679999999</v>
      </c>
      <c r="F164">
        <v>38430.146639999999</v>
      </c>
      <c r="G164">
        <v>24236.872759999998</v>
      </c>
      <c r="H164">
        <v>40883.134720000002</v>
      </c>
      <c r="I164">
        <v>1</v>
      </c>
      <c r="J164">
        <v>16646.26196</v>
      </c>
      <c r="K164" t="s">
        <v>67</v>
      </c>
      <c r="L164" t="s">
        <v>67</v>
      </c>
      <c r="M164" t="s">
        <v>74</v>
      </c>
      <c r="N164">
        <v>2.0331500999999998E-2</v>
      </c>
      <c r="O164">
        <v>0.34878618900000002</v>
      </c>
      <c r="P164">
        <v>0.63088230999999995</v>
      </c>
      <c r="Q164">
        <v>0</v>
      </c>
      <c r="R164">
        <v>0</v>
      </c>
      <c r="S164">
        <v>1</v>
      </c>
      <c r="T164" t="s">
        <v>75</v>
      </c>
      <c r="U164">
        <v>0.03</v>
      </c>
      <c r="V164">
        <v>0.05</v>
      </c>
      <c r="W164">
        <v>0.2</v>
      </c>
      <c r="X164">
        <v>0.08</v>
      </c>
      <c r="Y164">
        <v>1331.7009568000001</v>
      </c>
      <c r="Z164">
        <v>1331.7009568000001</v>
      </c>
      <c r="AA164">
        <v>4847.3745520000002</v>
      </c>
      <c r="AB164">
        <v>5026.9739889638604</v>
      </c>
      <c r="AC164">
        <v>13982.860046399999</v>
      </c>
      <c r="AD164">
        <v>19309.663873599999</v>
      </c>
      <c r="AE164">
        <v>13982.860046399999</v>
      </c>
      <c r="AF164">
        <v>19309.663873599999</v>
      </c>
      <c r="AG164">
        <v>14542.123656</v>
      </c>
      <c r="AH164">
        <v>33931.621864000001</v>
      </c>
      <c r="AI164">
        <v>30829.186742072299</v>
      </c>
      <c r="AJ164">
        <v>50937.082697927697</v>
      </c>
      <c r="AK164">
        <v>1059.7812325868299</v>
      </c>
      <c r="AL164">
        <v>72508.097960616506</v>
      </c>
      <c r="AM164">
        <v>69226.664541058199</v>
      </c>
      <c r="AN164">
        <v>0</v>
      </c>
      <c r="AO164">
        <v>0</v>
      </c>
      <c r="AP164">
        <v>142794.543734262</v>
      </c>
      <c r="AQ164">
        <v>142794.543734262</v>
      </c>
      <c r="AR164">
        <v>142794.543734262</v>
      </c>
      <c r="AS164">
        <v>8.5781747324046993</v>
      </c>
      <c r="AT164">
        <v>2.1492211557175702</v>
      </c>
      <c r="AU164">
        <v>90</v>
      </c>
      <c r="AV164">
        <v>1</v>
      </c>
      <c r="AW164" s="2">
        <v>16646.26196</v>
      </c>
      <c r="AX164" s="4">
        <v>142794.543734262</v>
      </c>
      <c r="AY164">
        <v>1</v>
      </c>
      <c r="AZ164">
        <v>7.4000000000000003E-3</v>
      </c>
      <c r="BA164">
        <v>0.50780000000000003</v>
      </c>
      <c r="BB164">
        <v>0.48480000000000001</v>
      </c>
      <c r="BC164">
        <v>0</v>
      </c>
      <c r="BD164">
        <v>0</v>
      </c>
      <c r="BE164">
        <v>0.39</v>
      </c>
      <c r="BF164" t="b">
        <v>0</v>
      </c>
      <c r="BG164">
        <v>1.65</v>
      </c>
      <c r="BH164" t="b">
        <v>0</v>
      </c>
      <c r="BI164">
        <v>8.58</v>
      </c>
      <c r="BJ164" t="b">
        <v>0</v>
      </c>
      <c r="BK164">
        <v>1</v>
      </c>
      <c r="BL164" t="b">
        <v>0</v>
      </c>
      <c r="BM164">
        <v>0</v>
      </c>
      <c r="BN164">
        <v>0</v>
      </c>
    </row>
    <row r="165" spans="1:66" x14ac:dyDescent="0.25">
      <c r="A165" t="s">
        <v>73</v>
      </c>
      <c r="B165">
        <v>1994</v>
      </c>
      <c r="C165">
        <v>25124.285029999999</v>
      </c>
      <c r="D165">
        <v>25124.285029999999</v>
      </c>
      <c r="E165">
        <v>22651.547269999999</v>
      </c>
      <c r="F165">
        <v>47775.832289999998</v>
      </c>
      <c r="G165">
        <v>28859.706269999999</v>
      </c>
      <c r="H165">
        <v>53983.991289999998</v>
      </c>
      <c r="I165">
        <v>1</v>
      </c>
      <c r="J165">
        <v>25124.285029999999</v>
      </c>
      <c r="K165" t="s">
        <v>67</v>
      </c>
      <c r="L165" t="s">
        <v>67</v>
      </c>
      <c r="M165" t="s">
        <v>74</v>
      </c>
      <c r="N165">
        <v>0.11282708499999999</v>
      </c>
      <c r="O165">
        <v>0.23009405699999999</v>
      </c>
      <c r="P165">
        <v>0.65707885799999999</v>
      </c>
      <c r="Q165">
        <v>0</v>
      </c>
      <c r="R165">
        <v>0</v>
      </c>
      <c r="S165">
        <v>1</v>
      </c>
      <c r="T165" t="s">
        <v>75</v>
      </c>
      <c r="U165">
        <v>0.03</v>
      </c>
      <c r="V165">
        <v>0.05</v>
      </c>
      <c r="W165">
        <v>0.2</v>
      </c>
      <c r="X165">
        <v>0.08</v>
      </c>
      <c r="Y165">
        <v>2009.9428023999999</v>
      </c>
      <c r="Z165">
        <v>2009.9428023999999</v>
      </c>
      <c r="AA165">
        <v>5771.9412540000003</v>
      </c>
      <c r="AB165">
        <v>6111.8880804990704</v>
      </c>
      <c r="AC165">
        <v>21104.399425200001</v>
      </c>
      <c r="AD165">
        <v>29144.170634800001</v>
      </c>
      <c r="AE165">
        <v>21104.399425200001</v>
      </c>
      <c r="AF165">
        <v>29144.170634800001</v>
      </c>
      <c r="AG165">
        <v>17315.823762</v>
      </c>
      <c r="AH165">
        <v>40403.588777999998</v>
      </c>
      <c r="AI165">
        <v>41760.215129001903</v>
      </c>
      <c r="AJ165">
        <v>66207.767450998101</v>
      </c>
      <c r="AK165">
        <v>564.43088443188003</v>
      </c>
      <c r="AL165">
        <v>4870.1582963931796</v>
      </c>
      <c r="AM165">
        <v>8001.8336916668904</v>
      </c>
      <c r="AN165">
        <v>0</v>
      </c>
      <c r="AO165">
        <v>0</v>
      </c>
      <c r="AP165">
        <v>13436.422872491999</v>
      </c>
      <c r="AQ165">
        <v>13436.422872491999</v>
      </c>
      <c r="AR165">
        <v>13436.422872491999</v>
      </c>
      <c r="AS165">
        <v>0.53479821839499098</v>
      </c>
      <c r="AT165">
        <v>-0.62586576510808201</v>
      </c>
      <c r="AU165">
        <v>78</v>
      </c>
      <c r="AV165">
        <v>1</v>
      </c>
      <c r="AW165" s="2">
        <v>25124.285029999999</v>
      </c>
      <c r="AX165" s="4">
        <v>13436.422872491999</v>
      </c>
      <c r="AY165">
        <v>1</v>
      </c>
      <c r="AZ165">
        <v>4.2000000000000003E-2</v>
      </c>
      <c r="BA165">
        <v>0.36249999999999999</v>
      </c>
      <c r="BB165">
        <v>0.59550000000000003</v>
      </c>
      <c r="BC165">
        <v>0</v>
      </c>
      <c r="BD165">
        <v>0</v>
      </c>
      <c r="BE165">
        <v>0.59</v>
      </c>
      <c r="BF165" t="b">
        <v>0</v>
      </c>
      <c r="BG165">
        <v>0.16</v>
      </c>
      <c r="BH165" t="b">
        <v>0</v>
      </c>
      <c r="BI165">
        <v>0.53</v>
      </c>
      <c r="BJ165" t="b">
        <v>0</v>
      </c>
      <c r="BK165">
        <v>1</v>
      </c>
      <c r="BL165" t="b">
        <v>0</v>
      </c>
      <c r="BM165">
        <v>0</v>
      </c>
      <c r="BN165">
        <v>0</v>
      </c>
    </row>
    <row r="166" spans="1:66" x14ac:dyDescent="0.25">
      <c r="A166" t="s">
        <v>73</v>
      </c>
      <c r="B166">
        <v>1995</v>
      </c>
      <c r="C166">
        <v>79679.072329999995</v>
      </c>
      <c r="D166">
        <v>79679.072329999995</v>
      </c>
      <c r="E166">
        <v>109417.62179999999</v>
      </c>
      <c r="F166">
        <v>189096.69409999999</v>
      </c>
      <c r="G166">
        <v>124573.13559999999</v>
      </c>
      <c r="H166">
        <v>204252.20800000001</v>
      </c>
      <c r="I166">
        <v>1</v>
      </c>
      <c r="J166">
        <v>79679.072329999995</v>
      </c>
      <c r="K166" t="s">
        <v>67</v>
      </c>
      <c r="L166" t="s">
        <v>67</v>
      </c>
      <c r="M166" t="s">
        <v>74</v>
      </c>
      <c r="N166">
        <v>9.5175250000000003E-2</v>
      </c>
      <c r="O166">
        <v>0.47034254800000003</v>
      </c>
      <c r="P166">
        <v>0.43448220199999998</v>
      </c>
      <c r="Q166">
        <v>0</v>
      </c>
      <c r="R166">
        <v>0</v>
      </c>
      <c r="S166">
        <v>1</v>
      </c>
      <c r="T166" t="s">
        <v>75</v>
      </c>
      <c r="U166">
        <v>0.03</v>
      </c>
      <c r="V166">
        <v>0.05</v>
      </c>
      <c r="W166">
        <v>0.2</v>
      </c>
      <c r="X166">
        <v>0.08</v>
      </c>
      <c r="Y166">
        <v>6374.3257863999997</v>
      </c>
      <c r="Z166">
        <v>6374.3257863999997</v>
      </c>
      <c r="AA166">
        <v>24914.627120000001</v>
      </c>
      <c r="AB166">
        <v>25717.128023163899</v>
      </c>
      <c r="AC166">
        <v>66930.420757200001</v>
      </c>
      <c r="AD166">
        <v>92427.723902800004</v>
      </c>
      <c r="AE166">
        <v>66930.420757200001</v>
      </c>
      <c r="AF166">
        <v>92427.723902800004</v>
      </c>
      <c r="AG166">
        <v>74743.881359999999</v>
      </c>
      <c r="AH166">
        <v>174402.38983999999</v>
      </c>
      <c r="AI166">
        <v>152817.95195367199</v>
      </c>
      <c r="AJ166">
        <v>255686.46404632801</v>
      </c>
      <c r="AK166">
        <v>3874.4700325486101</v>
      </c>
      <c r="AL166">
        <v>66255.182563294598</v>
      </c>
      <c r="AM166">
        <v>21711.121930452598</v>
      </c>
      <c r="AN166">
        <v>0</v>
      </c>
      <c r="AO166">
        <v>0</v>
      </c>
      <c r="AP166">
        <v>91840.774526295805</v>
      </c>
      <c r="AQ166">
        <v>91840.774526295805</v>
      </c>
      <c r="AR166">
        <v>91840.774526295805</v>
      </c>
      <c r="AS166">
        <v>1.1526335817004301</v>
      </c>
      <c r="AT166">
        <v>0.142049395202827</v>
      </c>
      <c r="AU166">
        <v>88</v>
      </c>
      <c r="AV166">
        <v>1</v>
      </c>
      <c r="AW166" s="2">
        <v>79679.072329999995</v>
      </c>
      <c r="AX166" s="4">
        <v>91840.774526295805</v>
      </c>
      <c r="AY166">
        <v>1</v>
      </c>
      <c r="AZ166">
        <v>4.2200000000000001E-2</v>
      </c>
      <c r="BA166">
        <v>0.72140000000000004</v>
      </c>
      <c r="BB166">
        <v>0.2364</v>
      </c>
      <c r="BC166">
        <v>0</v>
      </c>
      <c r="BD166">
        <v>0</v>
      </c>
      <c r="BE166">
        <v>1.88</v>
      </c>
      <c r="BF166" t="b">
        <v>0</v>
      </c>
      <c r="BG166">
        <v>1.06</v>
      </c>
      <c r="BH166" t="b">
        <v>0</v>
      </c>
      <c r="BI166">
        <v>1.1499999999999999</v>
      </c>
      <c r="BJ166" t="b">
        <v>0</v>
      </c>
      <c r="BK166">
        <v>1</v>
      </c>
      <c r="BL166" t="b">
        <v>0</v>
      </c>
      <c r="BM166">
        <v>0</v>
      </c>
      <c r="BN166">
        <v>0</v>
      </c>
    </row>
    <row r="167" spans="1:66" x14ac:dyDescent="0.25">
      <c r="A167" t="s">
        <v>73</v>
      </c>
      <c r="B167">
        <v>1996</v>
      </c>
      <c r="C167">
        <v>60908.549059999998</v>
      </c>
      <c r="D167">
        <v>60908.549059999998</v>
      </c>
      <c r="E167">
        <v>100824.6547</v>
      </c>
      <c r="F167">
        <v>161733.20370000001</v>
      </c>
      <c r="G167">
        <v>110728.08869999999</v>
      </c>
      <c r="H167">
        <v>171636.63769999999</v>
      </c>
      <c r="I167">
        <v>1</v>
      </c>
      <c r="J167">
        <v>60908.549059999998</v>
      </c>
      <c r="K167" t="s">
        <v>67</v>
      </c>
      <c r="L167" t="s">
        <v>67</v>
      </c>
      <c r="M167" t="s">
        <v>74</v>
      </c>
      <c r="N167">
        <v>6.1745630000000001E-3</v>
      </c>
      <c r="O167">
        <v>0.57135434799999996</v>
      </c>
      <c r="P167">
        <v>0.42247108900000002</v>
      </c>
      <c r="Q167">
        <v>0</v>
      </c>
      <c r="R167">
        <v>0</v>
      </c>
      <c r="S167">
        <v>1</v>
      </c>
      <c r="T167" t="s">
        <v>75</v>
      </c>
      <c r="U167">
        <v>0.03</v>
      </c>
      <c r="V167">
        <v>0.05</v>
      </c>
      <c r="W167">
        <v>0.2</v>
      </c>
      <c r="X167">
        <v>0.08</v>
      </c>
      <c r="Y167">
        <v>4872.6839247999997</v>
      </c>
      <c r="Z167">
        <v>4872.6839247999997</v>
      </c>
      <c r="AA167">
        <v>22145.617740000002</v>
      </c>
      <c r="AB167">
        <v>22675.3485908642</v>
      </c>
      <c r="AC167">
        <v>51163.181210399998</v>
      </c>
      <c r="AD167">
        <v>70653.916909599997</v>
      </c>
      <c r="AE167">
        <v>51163.181210399998</v>
      </c>
      <c r="AF167">
        <v>70653.916909599997</v>
      </c>
      <c r="AG167">
        <v>66436.853220000005</v>
      </c>
      <c r="AH167">
        <v>155019.32418</v>
      </c>
      <c r="AI167">
        <v>126285.94051827199</v>
      </c>
      <c r="AJ167">
        <v>216987.33488172799</v>
      </c>
      <c r="AK167">
        <v>15058.748835038499</v>
      </c>
      <c r="AL167">
        <v>179422.79893384199</v>
      </c>
      <c r="AM167">
        <v>426288.31824975001</v>
      </c>
      <c r="AN167">
        <v>0</v>
      </c>
      <c r="AO167">
        <v>0</v>
      </c>
      <c r="AP167">
        <v>620769.86601863103</v>
      </c>
      <c r="AQ167">
        <v>620769.86601863103</v>
      </c>
      <c r="AR167">
        <v>620769.86601863103</v>
      </c>
      <c r="AS167">
        <v>10.1918347358286</v>
      </c>
      <c r="AT167">
        <v>2.3215868836108799</v>
      </c>
      <c r="AU167">
        <v>91</v>
      </c>
      <c r="AV167">
        <v>1</v>
      </c>
      <c r="AW167" s="2">
        <v>60908.549059999998</v>
      </c>
      <c r="AX167" s="4">
        <v>620769.86601863103</v>
      </c>
      <c r="AY167">
        <v>1</v>
      </c>
      <c r="AZ167">
        <v>2.4299999999999999E-2</v>
      </c>
      <c r="BA167">
        <v>0.28899999999999998</v>
      </c>
      <c r="BB167">
        <v>0.68669999999999998</v>
      </c>
      <c r="BC167">
        <v>0</v>
      </c>
      <c r="BD167">
        <v>0</v>
      </c>
      <c r="BE167">
        <v>1.43</v>
      </c>
      <c r="BF167" t="b">
        <v>0</v>
      </c>
      <c r="BG167">
        <v>7.18</v>
      </c>
      <c r="BH167" t="b">
        <v>0</v>
      </c>
      <c r="BI167">
        <v>10.19</v>
      </c>
      <c r="BJ167" t="b">
        <v>0</v>
      </c>
      <c r="BK167">
        <v>1</v>
      </c>
      <c r="BL167" t="b">
        <v>0</v>
      </c>
      <c r="BM167">
        <v>0</v>
      </c>
      <c r="BN167">
        <v>0</v>
      </c>
    </row>
    <row r="168" spans="1:66" x14ac:dyDescent="0.25">
      <c r="A168" t="s">
        <v>73</v>
      </c>
      <c r="B168">
        <v>1997</v>
      </c>
      <c r="C168">
        <v>92244.945770000006</v>
      </c>
      <c r="D168">
        <v>92244.945770000006</v>
      </c>
      <c r="E168">
        <v>176199.04130000001</v>
      </c>
      <c r="F168">
        <v>268443.98710000003</v>
      </c>
      <c r="G168">
        <v>210534.196</v>
      </c>
      <c r="H168">
        <v>302779.14179999998</v>
      </c>
      <c r="I168">
        <v>1</v>
      </c>
      <c r="J168">
        <v>92244.945770000006</v>
      </c>
      <c r="K168" t="s">
        <v>67</v>
      </c>
      <c r="L168" t="s">
        <v>67</v>
      </c>
      <c r="M168" t="s">
        <v>74</v>
      </c>
      <c r="N168">
        <v>1.8641669999999999E-3</v>
      </c>
      <c r="O168">
        <v>0.23947520799999999</v>
      </c>
      <c r="P168">
        <v>0.75866062499999998</v>
      </c>
      <c r="Q168">
        <v>0</v>
      </c>
      <c r="R168">
        <v>0</v>
      </c>
      <c r="S168">
        <v>1</v>
      </c>
      <c r="T168" t="s">
        <v>75</v>
      </c>
      <c r="U168">
        <v>0.03</v>
      </c>
      <c r="V168">
        <v>0.05</v>
      </c>
      <c r="W168">
        <v>0.2</v>
      </c>
      <c r="X168">
        <v>0.08</v>
      </c>
      <c r="Y168">
        <v>7379.5956616000003</v>
      </c>
      <c r="Z168">
        <v>7379.5956616000003</v>
      </c>
      <c r="AA168">
        <v>42106.839200000002</v>
      </c>
      <c r="AB168">
        <v>42748.617984016302</v>
      </c>
      <c r="AC168">
        <v>77485.754446799998</v>
      </c>
      <c r="AD168">
        <v>107004.1370932</v>
      </c>
      <c r="AE168">
        <v>77485.754446799998</v>
      </c>
      <c r="AF168">
        <v>107004.1370932</v>
      </c>
      <c r="AG168">
        <v>126320.51760000001</v>
      </c>
      <c r="AH168">
        <v>294747.87439999997</v>
      </c>
      <c r="AI168">
        <v>217281.90583196699</v>
      </c>
      <c r="AJ168">
        <v>388276.37776803301</v>
      </c>
      <c r="AK168">
        <v>748.60503570536002</v>
      </c>
      <c r="AL168">
        <v>36249.636559124898</v>
      </c>
      <c r="AM168">
        <v>27718.1408661266</v>
      </c>
      <c r="AN168">
        <v>0</v>
      </c>
      <c r="AO168">
        <v>0</v>
      </c>
      <c r="AP168">
        <v>64716.382460956898</v>
      </c>
      <c r="AQ168">
        <v>64716.382460956898</v>
      </c>
      <c r="AR168">
        <v>64716.382460956898</v>
      </c>
      <c r="AS168">
        <v>0.70157103915826702</v>
      </c>
      <c r="AT168">
        <v>-0.35443311705682701</v>
      </c>
      <c r="AU168">
        <v>84</v>
      </c>
      <c r="AV168">
        <v>1</v>
      </c>
      <c r="AW168" s="2">
        <v>92244.945770000006</v>
      </c>
      <c r="AX168" s="4">
        <v>64716.382460956898</v>
      </c>
      <c r="AY168">
        <v>1</v>
      </c>
      <c r="AZ168">
        <v>1.1599999999999999E-2</v>
      </c>
      <c r="BA168">
        <v>0.56010000000000004</v>
      </c>
      <c r="BB168">
        <v>0.42830000000000001</v>
      </c>
      <c r="BC168">
        <v>0</v>
      </c>
      <c r="BD168">
        <v>0</v>
      </c>
      <c r="BE168">
        <v>2.17</v>
      </c>
      <c r="BF168" t="b">
        <v>0</v>
      </c>
      <c r="BG168">
        <v>0.75</v>
      </c>
      <c r="BH168" t="b">
        <v>0</v>
      </c>
      <c r="BI168">
        <v>0.7</v>
      </c>
      <c r="BJ168" t="b">
        <v>0</v>
      </c>
      <c r="BK168">
        <v>1</v>
      </c>
      <c r="BL168" t="b">
        <v>0</v>
      </c>
      <c r="BM168">
        <v>0</v>
      </c>
      <c r="BN168">
        <v>0</v>
      </c>
    </row>
    <row r="169" spans="1:66" x14ac:dyDescent="0.25">
      <c r="A169" t="s">
        <v>73</v>
      </c>
      <c r="B169">
        <v>1998</v>
      </c>
      <c r="C169">
        <v>43130.46314</v>
      </c>
      <c r="D169">
        <v>43130.46314</v>
      </c>
      <c r="E169">
        <v>27527.122449999999</v>
      </c>
      <c r="F169">
        <v>70657.585590000002</v>
      </c>
      <c r="G169">
        <v>34840.829729999998</v>
      </c>
      <c r="H169">
        <v>77971.292870000005</v>
      </c>
      <c r="I169">
        <v>1</v>
      </c>
      <c r="J169">
        <v>43130.46314</v>
      </c>
      <c r="K169" t="s">
        <v>67</v>
      </c>
      <c r="L169" t="s">
        <v>67</v>
      </c>
      <c r="M169" t="s">
        <v>74</v>
      </c>
      <c r="N169">
        <v>4.9690981000000002E-2</v>
      </c>
      <c r="O169">
        <v>6.2460914999999999E-2</v>
      </c>
      <c r="P169">
        <v>0.88784810400000003</v>
      </c>
      <c r="Q169">
        <v>0</v>
      </c>
      <c r="R169">
        <v>0</v>
      </c>
      <c r="S169">
        <v>1</v>
      </c>
      <c r="T169" t="s">
        <v>75</v>
      </c>
      <c r="U169">
        <v>0.03</v>
      </c>
      <c r="V169">
        <v>0.05</v>
      </c>
      <c r="W169">
        <v>0.2</v>
      </c>
      <c r="X169">
        <v>0.08</v>
      </c>
      <c r="Y169">
        <v>3450.4370512</v>
      </c>
      <c r="Z169">
        <v>3450.4370512</v>
      </c>
      <c r="AA169">
        <v>6968.1659460000001</v>
      </c>
      <c r="AB169">
        <v>7775.6576889217404</v>
      </c>
      <c r="AC169">
        <v>36229.589037600002</v>
      </c>
      <c r="AD169">
        <v>50031.337242399997</v>
      </c>
      <c r="AE169">
        <v>36229.589037600002</v>
      </c>
      <c r="AF169">
        <v>50031.337242399997</v>
      </c>
      <c r="AG169">
        <v>20904.497837999999</v>
      </c>
      <c r="AH169">
        <v>48777.161622</v>
      </c>
      <c r="AI169">
        <v>62419.977492156497</v>
      </c>
      <c r="AJ169">
        <v>93522.608247843498</v>
      </c>
      <c r="AK169">
        <v>8258.7956911250803</v>
      </c>
      <c r="AL169">
        <v>30302.687380174499</v>
      </c>
      <c r="AM169">
        <v>59000.530317503799</v>
      </c>
      <c r="AN169">
        <v>0</v>
      </c>
      <c r="AO169">
        <v>0</v>
      </c>
      <c r="AP169">
        <v>97562.013388803403</v>
      </c>
      <c r="AQ169">
        <v>97562.013388803403</v>
      </c>
      <c r="AR169">
        <v>97562.013388803403</v>
      </c>
      <c r="AS169">
        <v>2.26202100061204</v>
      </c>
      <c r="AT169">
        <v>0.81625866174103401</v>
      </c>
      <c r="AU169">
        <v>79</v>
      </c>
      <c r="AV169">
        <v>0</v>
      </c>
      <c r="AW169" s="2">
        <v>43130.46314</v>
      </c>
      <c r="AX169" s="4">
        <v>97562.013388803403</v>
      </c>
      <c r="AY169">
        <v>1</v>
      </c>
      <c r="AZ169">
        <v>8.4699999999999998E-2</v>
      </c>
      <c r="BA169">
        <v>0.31059999999999999</v>
      </c>
      <c r="BB169">
        <v>0.60470000000000002</v>
      </c>
      <c r="BC169">
        <v>0</v>
      </c>
      <c r="BD169">
        <v>0</v>
      </c>
      <c r="BE169">
        <v>1.02</v>
      </c>
      <c r="BF169" t="b">
        <v>0</v>
      </c>
      <c r="BG169">
        <v>1.1299999999999999</v>
      </c>
      <c r="BH169" t="b">
        <v>0</v>
      </c>
      <c r="BI169">
        <v>2.2599999999999998</v>
      </c>
      <c r="BJ169" t="b">
        <v>0</v>
      </c>
      <c r="BK169">
        <v>1</v>
      </c>
      <c r="BL169" t="b">
        <v>0</v>
      </c>
      <c r="BM169">
        <v>0</v>
      </c>
      <c r="BN169">
        <v>0</v>
      </c>
    </row>
    <row r="170" spans="1:66" x14ac:dyDescent="0.25">
      <c r="A170" t="s">
        <v>73</v>
      </c>
      <c r="B170">
        <v>1999</v>
      </c>
      <c r="C170">
        <v>63692.090219999998</v>
      </c>
      <c r="D170">
        <v>63692.090219999998</v>
      </c>
      <c r="E170">
        <v>21586.602299999999</v>
      </c>
      <c r="F170">
        <v>85278.692509999993</v>
      </c>
      <c r="G170">
        <v>25623.674879999999</v>
      </c>
      <c r="H170">
        <v>89315.765090000001</v>
      </c>
      <c r="I170">
        <v>1</v>
      </c>
      <c r="J170">
        <v>63692.090219999998</v>
      </c>
      <c r="K170" t="s">
        <v>67</v>
      </c>
      <c r="L170" t="s">
        <v>67</v>
      </c>
      <c r="M170" t="s">
        <v>74</v>
      </c>
      <c r="N170">
        <v>0.16860124100000001</v>
      </c>
      <c r="O170">
        <v>0.74180837499999996</v>
      </c>
      <c r="P170">
        <v>8.9590383999999995E-2</v>
      </c>
      <c r="Q170">
        <v>0</v>
      </c>
      <c r="R170">
        <v>0</v>
      </c>
      <c r="S170">
        <v>1</v>
      </c>
      <c r="T170" t="s">
        <v>75</v>
      </c>
      <c r="U170">
        <v>0.03</v>
      </c>
      <c r="V170">
        <v>0.05</v>
      </c>
      <c r="W170">
        <v>0.2</v>
      </c>
      <c r="X170">
        <v>0.08</v>
      </c>
      <c r="Y170">
        <v>5095.3672176</v>
      </c>
      <c r="Z170">
        <v>5095.3672176</v>
      </c>
      <c r="AA170">
        <v>5124.7349759999997</v>
      </c>
      <c r="AB170">
        <v>7226.7334015051701</v>
      </c>
      <c r="AC170">
        <v>53501.355784799998</v>
      </c>
      <c r="AD170">
        <v>73882.824655200006</v>
      </c>
      <c r="AE170">
        <v>53501.355784799998</v>
      </c>
      <c r="AF170">
        <v>73882.824655200006</v>
      </c>
      <c r="AG170">
        <v>15374.204927999999</v>
      </c>
      <c r="AH170">
        <v>35873.144831999998</v>
      </c>
      <c r="AI170">
        <v>74862.298286989695</v>
      </c>
      <c r="AJ170">
        <v>103769.23189301</v>
      </c>
      <c r="AK170">
        <v>824.71099369893898</v>
      </c>
      <c r="AL170">
        <v>19223.0218934203</v>
      </c>
      <c r="AM170">
        <v>13922.780151659999</v>
      </c>
      <c r="AN170">
        <v>0</v>
      </c>
      <c r="AO170">
        <v>0</v>
      </c>
      <c r="AP170">
        <v>33970.513038779201</v>
      </c>
      <c r="AQ170">
        <v>33970.513038779201</v>
      </c>
      <c r="AR170">
        <v>33970.513038779201</v>
      </c>
      <c r="AS170">
        <v>0.53335528668381105</v>
      </c>
      <c r="AT170">
        <v>-0.62856749773738296</v>
      </c>
      <c r="AU170">
        <v>84</v>
      </c>
      <c r="AV170">
        <v>0</v>
      </c>
      <c r="AW170" s="2">
        <v>63692.090219999998</v>
      </c>
      <c r="AX170" s="4">
        <v>33970.513038779201</v>
      </c>
      <c r="AY170">
        <v>1</v>
      </c>
      <c r="AZ170">
        <v>2.4299999999999999E-2</v>
      </c>
      <c r="BA170">
        <v>0.56589999999999996</v>
      </c>
      <c r="BB170">
        <v>0.4098</v>
      </c>
      <c r="BC170">
        <v>0</v>
      </c>
      <c r="BD170">
        <v>0</v>
      </c>
      <c r="BE170">
        <v>1.5</v>
      </c>
      <c r="BF170" t="b">
        <v>0</v>
      </c>
      <c r="BG170">
        <v>0.39</v>
      </c>
      <c r="BH170" t="b">
        <v>0</v>
      </c>
      <c r="BI170">
        <v>0.53</v>
      </c>
      <c r="BJ170" t="b">
        <v>0</v>
      </c>
      <c r="BK170">
        <v>1</v>
      </c>
      <c r="BL170" t="b">
        <v>0</v>
      </c>
      <c r="BM170">
        <v>0</v>
      </c>
      <c r="BN170">
        <v>0</v>
      </c>
    </row>
    <row r="171" spans="1:66" x14ac:dyDescent="0.25">
      <c r="A171" t="s">
        <v>73</v>
      </c>
      <c r="B171">
        <v>2000</v>
      </c>
      <c r="C171">
        <v>84557.619810000004</v>
      </c>
      <c r="D171">
        <v>84557.619810000004</v>
      </c>
      <c r="E171">
        <v>111914.4544</v>
      </c>
      <c r="F171">
        <v>196472.0742</v>
      </c>
      <c r="G171">
        <v>117324.90609999999</v>
      </c>
      <c r="H171">
        <v>201882.52590000001</v>
      </c>
      <c r="I171">
        <v>1</v>
      </c>
      <c r="J171">
        <v>84557.619810000004</v>
      </c>
      <c r="K171" t="s">
        <v>67</v>
      </c>
      <c r="L171" t="s">
        <v>67</v>
      </c>
      <c r="M171" t="s">
        <v>74</v>
      </c>
      <c r="N171">
        <v>3.7081219999999999E-3</v>
      </c>
      <c r="O171">
        <v>0.88874853399999998</v>
      </c>
      <c r="P171">
        <v>0.107543344</v>
      </c>
      <c r="Q171">
        <v>0</v>
      </c>
      <c r="R171">
        <v>0</v>
      </c>
      <c r="S171">
        <v>1</v>
      </c>
      <c r="T171" t="s">
        <v>75</v>
      </c>
      <c r="U171">
        <v>0.03</v>
      </c>
      <c r="V171">
        <v>0.05</v>
      </c>
      <c r="W171">
        <v>0.2</v>
      </c>
      <c r="X171">
        <v>0.08</v>
      </c>
      <c r="Y171">
        <v>6764.6095848000004</v>
      </c>
      <c r="Z171">
        <v>6764.6095848000004</v>
      </c>
      <c r="AA171">
        <v>23464.981220000001</v>
      </c>
      <c r="AB171">
        <v>24420.591444306199</v>
      </c>
      <c r="AC171">
        <v>71028.400640399996</v>
      </c>
      <c r="AD171">
        <v>98086.838979599997</v>
      </c>
      <c r="AE171">
        <v>71028.400640399996</v>
      </c>
      <c r="AF171">
        <v>98086.838979599997</v>
      </c>
      <c r="AG171">
        <v>70394.943660000004</v>
      </c>
      <c r="AH171">
        <v>164254.86854</v>
      </c>
      <c r="AI171">
        <v>153041.343011388</v>
      </c>
      <c r="AJ171">
        <v>250723.70878861201</v>
      </c>
      <c r="AK171">
        <v>5145.9028290759097</v>
      </c>
      <c r="AL171">
        <v>47735.246118391799</v>
      </c>
      <c r="AM171">
        <v>14848.238756132499</v>
      </c>
      <c r="AN171">
        <v>0</v>
      </c>
      <c r="AO171">
        <v>0</v>
      </c>
      <c r="AP171">
        <v>67729.387703600194</v>
      </c>
      <c r="AQ171">
        <v>67729.387703600194</v>
      </c>
      <c r="AR171">
        <v>67729.387703600194</v>
      </c>
      <c r="AS171">
        <v>0.80098503074929694</v>
      </c>
      <c r="AT171">
        <v>-0.22191302029153001</v>
      </c>
      <c r="AU171">
        <v>95</v>
      </c>
      <c r="AV171">
        <v>1</v>
      </c>
      <c r="AW171" s="2">
        <v>84557.619810000004</v>
      </c>
      <c r="AX171" s="4">
        <v>67729.387703600194</v>
      </c>
      <c r="AY171">
        <v>1</v>
      </c>
      <c r="AZ171">
        <v>7.5999999999999998E-2</v>
      </c>
      <c r="BA171">
        <v>0.70479999999999998</v>
      </c>
      <c r="BB171">
        <v>0.21920000000000001</v>
      </c>
      <c r="BC171">
        <v>0</v>
      </c>
      <c r="BD171">
        <v>0</v>
      </c>
      <c r="BE171">
        <v>1.99</v>
      </c>
      <c r="BF171" t="b">
        <v>0</v>
      </c>
      <c r="BG171">
        <v>0.78</v>
      </c>
      <c r="BH171" t="b">
        <v>0</v>
      </c>
      <c r="BI171">
        <v>0.8</v>
      </c>
      <c r="BJ171" t="b">
        <v>0</v>
      </c>
      <c r="BK171">
        <v>1</v>
      </c>
      <c r="BL171" t="b">
        <v>0</v>
      </c>
      <c r="BM171">
        <v>0</v>
      </c>
      <c r="BN171">
        <v>0</v>
      </c>
    </row>
    <row r="172" spans="1:66" x14ac:dyDescent="0.25">
      <c r="A172" t="s">
        <v>73</v>
      </c>
      <c r="B172">
        <v>2001</v>
      </c>
      <c r="C172">
        <v>232802.49179999999</v>
      </c>
      <c r="D172">
        <v>232802.49179999999</v>
      </c>
      <c r="E172">
        <v>212100.4374</v>
      </c>
      <c r="F172">
        <v>444902.92920000001</v>
      </c>
      <c r="G172">
        <v>237994.2586</v>
      </c>
      <c r="H172">
        <v>470796.75050000002</v>
      </c>
      <c r="I172">
        <v>1</v>
      </c>
      <c r="J172">
        <v>232802.49179999999</v>
      </c>
      <c r="K172" t="s">
        <v>67</v>
      </c>
      <c r="L172" t="s">
        <v>67</v>
      </c>
      <c r="M172" t="s">
        <v>74</v>
      </c>
      <c r="N172">
        <v>1.7542168E-2</v>
      </c>
      <c r="O172">
        <v>7.6996360999999999E-2</v>
      </c>
      <c r="P172">
        <v>0.90546147099999996</v>
      </c>
      <c r="Q172">
        <v>0</v>
      </c>
      <c r="R172">
        <v>0</v>
      </c>
      <c r="S172">
        <v>1</v>
      </c>
      <c r="T172" t="s">
        <v>75</v>
      </c>
      <c r="U172">
        <v>0.03</v>
      </c>
      <c r="V172">
        <v>0.05</v>
      </c>
      <c r="W172">
        <v>0.2</v>
      </c>
      <c r="X172">
        <v>0.08</v>
      </c>
      <c r="Y172">
        <v>18624.199344000001</v>
      </c>
      <c r="Z172">
        <v>18624.199344000001</v>
      </c>
      <c r="AA172">
        <v>47598.851719999999</v>
      </c>
      <c r="AB172">
        <v>51112.733112871203</v>
      </c>
      <c r="AC172">
        <v>195554.093112</v>
      </c>
      <c r="AD172">
        <v>270050.890488</v>
      </c>
      <c r="AE172">
        <v>195554.093112</v>
      </c>
      <c r="AF172">
        <v>270050.890488</v>
      </c>
      <c r="AG172">
        <v>142796.55515999999</v>
      </c>
      <c r="AH172">
        <v>333191.96204000001</v>
      </c>
      <c r="AI172">
        <v>368571.28427425801</v>
      </c>
      <c r="AJ172">
        <v>573022.21672574198</v>
      </c>
      <c r="AK172">
        <v>734.11737994818805</v>
      </c>
      <c r="AL172">
        <v>18796.1643778051</v>
      </c>
      <c r="AM172">
        <v>19481.724824115001</v>
      </c>
      <c r="AN172">
        <v>0</v>
      </c>
      <c r="AO172">
        <v>0</v>
      </c>
      <c r="AP172">
        <v>39012.0065818683</v>
      </c>
      <c r="AQ172">
        <v>39012.0065818683</v>
      </c>
      <c r="AR172">
        <v>39012.0065818683</v>
      </c>
      <c r="AS172">
        <v>0.16757555419717499</v>
      </c>
      <c r="AT172">
        <v>-1.7863209595845499</v>
      </c>
      <c r="AU172">
        <v>89</v>
      </c>
      <c r="AV172">
        <v>1</v>
      </c>
      <c r="AW172" s="2">
        <v>232802.49179999999</v>
      </c>
      <c r="AX172" s="4">
        <v>39012.0065818683</v>
      </c>
      <c r="AY172">
        <v>1</v>
      </c>
      <c r="AZ172">
        <v>1.8800000000000001E-2</v>
      </c>
      <c r="BA172">
        <v>0.48180000000000001</v>
      </c>
      <c r="BB172">
        <v>0.49940000000000001</v>
      </c>
      <c r="BC172">
        <v>0</v>
      </c>
      <c r="BD172">
        <v>0</v>
      </c>
      <c r="BE172">
        <v>5.48</v>
      </c>
      <c r="BF172" t="b">
        <v>0</v>
      </c>
      <c r="BG172">
        <v>0.45</v>
      </c>
      <c r="BH172" t="b">
        <v>0</v>
      </c>
      <c r="BI172">
        <v>0.17</v>
      </c>
      <c r="BJ172" t="b">
        <v>1</v>
      </c>
      <c r="BK172">
        <v>1</v>
      </c>
      <c r="BL172" t="b">
        <v>0</v>
      </c>
      <c r="BM172">
        <v>1</v>
      </c>
      <c r="BN172">
        <v>1</v>
      </c>
    </row>
    <row r="173" spans="1:66" x14ac:dyDescent="0.25">
      <c r="A173" t="s">
        <v>73</v>
      </c>
      <c r="B173">
        <v>2002</v>
      </c>
      <c r="C173">
        <v>29323.991300000002</v>
      </c>
      <c r="D173">
        <v>29323.991300000002</v>
      </c>
      <c r="E173">
        <v>27873.87284</v>
      </c>
      <c r="F173">
        <v>57197.864139999998</v>
      </c>
      <c r="G173">
        <v>29521.54794</v>
      </c>
      <c r="H173">
        <v>58845.539239999998</v>
      </c>
      <c r="I173">
        <v>1</v>
      </c>
      <c r="J173">
        <v>29323.991300000002</v>
      </c>
      <c r="K173" t="s">
        <v>67</v>
      </c>
      <c r="L173" t="s">
        <v>67</v>
      </c>
      <c r="M173" t="s">
        <v>74</v>
      </c>
      <c r="N173">
        <v>1.4014843000000001E-2</v>
      </c>
      <c r="O173">
        <v>0.51495300700000002</v>
      </c>
      <c r="P173">
        <v>0.47103214999999998</v>
      </c>
      <c r="Q173">
        <v>0</v>
      </c>
      <c r="R173">
        <v>0</v>
      </c>
      <c r="S173">
        <v>1</v>
      </c>
      <c r="T173" t="s">
        <v>75</v>
      </c>
      <c r="U173">
        <v>0.03</v>
      </c>
      <c r="V173">
        <v>0.05</v>
      </c>
      <c r="W173">
        <v>0.2</v>
      </c>
      <c r="X173">
        <v>0.08</v>
      </c>
      <c r="Y173">
        <v>2345.919304</v>
      </c>
      <c r="Z173">
        <v>2345.919304</v>
      </c>
      <c r="AA173">
        <v>5904.3095880000001</v>
      </c>
      <c r="AB173">
        <v>6353.2833316190599</v>
      </c>
      <c r="AC173">
        <v>24632.152692</v>
      </c>
      <c r="AD173">
        <v>34015.829908</v>
      </c>
      <c r="AE173">
        <v>24632.152692</v>
      </c>
      <c r="AF173">
        <v>34015.829908</v>
      </c>
      <c r="AG173">
        <v>17712.928764</v>
      </c>
      <c r="AH173">
        <v>41330.167115999997</v>
      </c>
      <c r="AI173">
        <v>46138.972576761902</v>
      </c>
      <c r="AJ173">
        <v>71552.105903238102</v>
      </c>
      <c r="AK173">
        <v>4897.5106560623999</v>
      </c>
      <c r="AL173">
        <v>56107.367401805801</v>
      </c>
      <c r="AM173">
        <v>83323.436337549501</v>
      </c>
      <c r="AN173">
        <v>0</v>
      </c>
      <c r="AO173">
        <v>0</v>
      </c>
      <c r="AP173">
        <v>144328.31439541801</v>
      </c>
      <c r="AQ173">
        <v>144328.31439541801</v>
      </c>
      <c r="AR173">
        <v>144328.31439541801</v>
      </c>
      <c r="AS173">
        <v>4.9218509485582098</v>
      </c>
      <c r="AT173">
        <v>1.59368466881188</v>
      </c>
      <c r="AU173">
        <v>94</v>
      </c>
      <c r="AV173">
        <v>1</v>
      </c>
      <c r="AW173" s="2">
        <v>29323.991300000002</v>
      </c>
      <c r="AX173" s="4">
        <v>144328.31439541801</v>
      </c>
      <c r="AY173">
        <v>1</v>
      </c>
      <c r="AZ173">
        <v>3.39E-2</v>
      </c>
      <c r="BA173">
        <v>0.38869999999999999</v>
      </c>
      <c r="BB173">
        <v>0.57730000000000004</v>
      </c>
      <c r="BC173">
        <v>0</v>
      </c>
      <c r="BD173">
        <v>0</v>
      </c>
      <c r="BE173">
        <v>0.69</v>
      </c>
      <c r="BF173" t="b">
        <v>0</v>
      </c>
      <c r="BG173">
        <v>1.67</v>
      </c>
      <c r="BH173" t="b">
        <v>0</v>
      </c>
      <c r="BI173">
        <v>4.92</v>
      </c>
      <c r="BJ173" t="b">
        <v>0</v>
      </c>
      <c r="BK173">
        <v>1</v>
      </c>
      <c r="BL173" t="b">
        <v>0</v>
      </c>
      <c r="BM173">
        <v>0</v>
      </c>
      <c r="BN173">
        <v>0</v>
      </c>
    </row>
    <row r="174" spans="1:66" x14ac:dyDescent="0.25">
      <c r="A174" t="s">
        <v>73</v>
      </c>
      <c r="B174">
        <v>2003</v>
      </c>
      <c r="C174">
        <v>55028.420709999999</v>
      </c>
      <c r="D174">
        <v>55028.420709999999</v>
      </c>
      <c r="E174">
        <v>24739.473870000002</v>
      </c>
      <c r="F174">
        <v>79767.894579999993</v>
      </c>
      <c r="G174">
        <v>28341.034329999999</v>
      </c>
      <c r="H174">
        <v>83369.455040000001</v>
      </c>
      <c r="I174">
        <v>1</v>
      </c>
      <c r="J174">
        <v>55028.420709999999</v>
      </c>
      <c r="K174" t="s">
        <v>67</v>
      </c>
      <c r="L174" t="s">
        <v>67</v>
      </c>
      <c r="M174" t="s">
        <v>74</v>
      </c>
      <c r="N174">
        <v>6.1724079000000001E-2</v>
      </c>
      <c r="O174">
        <v>0.230576317</v>
      </c>
      <c r="P174">
        <v>0.70769960399999998</v>
      </c>
      <c r="Q174">
        <v>0</v>
      </c>
      <c r="R174">
        <v>0</v>
      </c>
      <c r="S174">
        <v>1</v>
      </c>
      <c r="T174" t="s">
        <v>75</v>
      </c>
      <c r="U174">
        <v>0.03</v>
      </c>
      <c r="V174">
        <v>0.05</v>
      </c>
      <c r="W174">
        <v>0.2</v>
      </c>
      <c r="X174">
        <v>0.08</v>
      </c>
      <c r="Y174">
        <v>4402.2736568</v>
      </c>
      <c r="Z174">
        <v>4402.2736568</v>
      </c>
      <c r="AA174">
        <v>5668.2068660000004</v>
      </c>
      <c r="AB174">
        <v>7176.9479881858397</v>
      </c>
      <c r="AC174">
        <v>46223.873396399998</v>
      </c>
      <c r="AD174">
        <v>63832.968023599999</v>
      </c>
      <c r="AE174">
        <v>46223.873396399998</v>
      </c>
      <c r="AF174">
        <v>63832.968023599999</v>
      </c>
      <c r="AG174">
        <v>17004.620598000001</v>
      </c>
      <c r="AH174">
        <v>39677.448062000003</v>
      </c>
      <c r="AI174">
        <v>69015.559063628301</v>
      </c>
      <c r="AJ174">
        <v>97723.3510163717</v>
      </c>
      <c r="AK174">
        <v>782.083454079229</v>
      </c>
      <c r="AL174">
        <v>5455.7011963363202</v>
      </c>
      <c r="AM174">
        <v>11462.9399898499</v>
      </c>
      <c r="AN174">
        <v>0</v>
      </c>
      <c r="AO174">
        <v>0</v>
      </c>
      <c r="AP174">
        <v>17700.724640265398</v>
      </c>
      <c r="AQ174">
        <v>17700.724640265398</v>
      </c>
      <c r="AR174">
        <v>17700.724640265398</v>
      </c>
      <c r="AS174">
        <v>0.321665139792914</v>
      </c>
      <c r="AT174">
        <v>-1.1342442130803101</v>
      </c>
      <c r="AU174">
        <v>87</v>
      </c>
      <c r="AV174">
        <v>0</v>
      </c>
      <c r="AW174" s="2">
        <v>55028.420709999999</v>
      </c>
      <c r="AX174" s="4">
        <v>17700.724640265398</v>
      </c>
      <c r="AY174">
        <v>1</v>
      </c>
      <c r="AZ174">
        <v>4.4200000000000003E-2</v>
      </c>
      <c r="BA174">
        <v>0.30819999999999997</v>
      </c>
      <c r="BB174">
        <v>0.64759999999999995</v>
      </c>
      <c r="BC174">
        <v>0</v>
      </c>
      <c r="BD174">
        <v>0</v>
      </c>
      <c r="BE174">
        <v>1.3</v>
      </c>
      <c r="BF174" t="b">
        <v>0</v>
      </c>
      <c r="BG174">
        <v>0.2</v>
      </c>
      <c r="BH174" t="b">
        <v>0</v>
      </c>
      <c r="BI174">
        <v>0.32</v>
      </c>
      <c r="BJ174" t="b">
        <v>0</v>
      </c>
      <c r="BK174">
        <v>1</v>
      </c>
      <c r="BL174" t="b">
        <v>0</v>
      </c>
      <c r="BM174">
        <v>0</v>
      </c>
      <c r="BN174">
        <v>0</v>
      </c>
    </row>
    <row r="175" spans="1:66" x14ac:dyDescent="0.25">
      <c r="A175" t="s">
        <v>73</v>
      </c>
      <c r="B175">
        <v>2004</v>
      </c>
      <c r="C175">
        <v>39546.467089999998</v>
      </c>
      <c r="D175">
        <v>39546.467089999998</v>
      </c>
      <c r="E175">
        <v>19632.481159999999</v>
      </c>
      <c r="F175">
        <v>59178.948250000001</v>
      </c>
      <c r="G175">
        <v>22845.67656</v>
      </c>
      <c r="H175">
        <v>62392.143649999998</v>
      </c>
      <c r="I175">
        <v>1</v>
      </c>
      <c r="J175">
        <v>39546.467089999998</v>
      </c>
      <c r="K175" t="s">
        <v>67</v>
      </c>
      <c r="L175" t="s">
        <v>67</v>
      </c>
      <c r="M175" t="s">
        <v>74</v>
      </c>
      <c r="N175">
        <v>1.1766183E-2</v>
      </c>
      <c r="O175">
        <v>0.76508424500000005</v>
      </c>
      <c r="P175">
        <v>0.22314957199999999</v>
      </c>
      <c r="Q175">
        <v>0</v>
      </c>
      <c r="R175">
        <v>0</v>
      </c>
      <c r="S175">
        <v>1</v>
      </c>
      <c r="T175" t="s">
        <v>75</v>
      </c>
      <c r="U175">
        <v>0.03</v>
      </c>
      <c r="V175">
        <v>0.05</v>
      </c>
      <c r="W175">
        <v>0.2</v>
      </c>
      <c r="X175">
        <v>0.08</v>
      </c>
      <c r="Y175">
        <v>3163.7173671999999</v>
      </c>
      <c r="Z175">
        <v>3163.7173671999999</v>
      </c>
      <c r="AA175">
        <v>4569.1353120000003</v>
      </c>
      <c r="AB175">
        <v>5557.5268851250903</v>
      </c>
      <c r="AC175">
        <v>33219.0323556</v>
      </c>
      <c r="AD175">
        <v>45873.901824400004</v>
      </c>
      <c r="AE175">
        <v>33219.0323556</v>
      </c>
      <c r="AF175">
        <v>45873.901824400004</v>
      </c>
      <c r="AG175">
        <v>13707.405935999999</v>
      </c>
      <c r="AH175">
        <v>31983.947184000001</v>
      </c>
      <c r="AI175">
        <v>51277.089879749801</v>
      </c>
      <c r="AJ175">
        <v>73507.197420250202</v>
      </c>
      <c r="AK175">
        <v>2039.2150361141601</v>
      </c>
      <c r="AL175">
        <v>42648.071577820199</v>
      </c>
      <c r="AM175">
        <v>21051.414377857101</v>
      </c>
      <c r="AN175">
        <v>0</v>
      </c>
      <c r="AO175">
        <v>0</v>
      </c>
      <c r="AP175">
        <v>65738.700991791397</v>
      </c>
      <c r="AQ175">
        <v>65738.700991791397</v>
      </c>
      <c r="AR175">
        <v>65738.700991791397</v>
      </c>
      <c r="AS175">
        <v>1.6623153932355801</v>
      </c>
      <c r="AT175">
        <v>0.50821144571948396</v>
      </c>
      <c r="AU175">
        <v>86</v>
      </c>
      <c r="AV175">
        <v>0</v>
      </c>
      <c r="AW175" s="2">
        <v>39546.467089999998</v>
      </c>
      <c r="AX175" s="4">
        <v>65738.700991791397</v>
      </c>
      <c r="AY175">
        <v>1</v>
      </c>
      <c r="AZ175">
        <v>3.1E-2</v>
      </c>
      <c r="BA175">
        <v>0.64880000000000004</v>
      </c>
      <c r="BB175">
        <v>0.32019999999999998</v>
      </c>
      <c r="BC175">
        <v>0</v>
      </c>
      <c r="BD175">
        <v>0</v>
      </c>
      <c r="BE175">
        <v>0.93</v>
      </c>
      <c r="BF175" t="b">
        <v>0</v>
      </c>
      <c r="BG175">
        <v>0.76</v>
      </c>
      <c r="BH175" t="b">
        <v>0</v>
      </c>
      <c r="BI175">
        <v>1.66</v>
      </c>
      <c r="BJ175" t="b">
        <v>0</v>
      </c>
      <c r="BK175">
        <v>1</v>
      </c>
      <c r="BL175" t="b">
        <v>0</v>
      </c>
      <c r="BM175">
        <v>0</v>
      </c>
      <c r="BN175">
        <v>0</v>
      </c>
    </row>
    <row r="176" spans="1:66" x14ac:dyDescent="0.25">
      <c r="A176" t="s">
        <v>73</v>
      </c>
      <c r="B176">
        <v>2005</v>
      </c>
      <c r="C176">
        <v>25140.85209</v>
      </c>
      <c r="D176">
        <v>25140.85209</v>
      </c>
      <c r="E176">
        <v>9527.5993670000007</v>
      </c>
      <c r="F176">
        <v>34668.45145</v>
      </c>
      <c r="G176">
        <v>13401.0617</v>
      </c>
      <c r="H176">
        <v>38541.913789999999</v>
      </c>
      <c r="I176">
        <v>1</v>
      </c>
      <c r="J176">
        <v>25140.85209</v>
      </c>
      <c r="K176" t="s">
        <v>67</v>
      </c>
      <c r="L176" t="s">
        <v>67</v>
      </c>
      <c r="M176" t="s">
        <v>74</v>
      </c>
      <c r="N176">
        <v>0.12706973199999999</v>
      </c>
      <c r="O176">
        <v>0.48768113800000001</v>
      </c>
      <c r="P176">
        <v>0.38524913</v>
      </c>
      <c r="Q176">
        <v>0</v>
      </c>
      <c r="R176">
        <v>0</v>
      </c>
      <c r="S176">
        <v>1</v>
      </c>
      <c r="T176" t="s">
        <v>75</v>
      </c>
      <c r="U176">
        <v>0.03</v>
      </c>
      <c r="V176">
        <v>0.05</v>
      </c>
      <c r="W176">
        <v>0.2</v>
      </c>
      <c r="X176">
        <v>0.08</v>
      </c>
      <c r="Y176">
        <v>2011.2681672000001</v>
      </c>
      <c r="Z176">
        <v>2011.2681672000001</v>
      </c>
      <c r="AA176">
        <v>2680.21234</v>
      </c>
      <c r="AB176">
        <v>3350.93088974994</v>
      </c>
      <c r="AC176">
        <v>21118.315755600001</v>
      </c>
      <c r="AD176">
        <v>29163.3884244</v>
      </c>
      <c r="AE176">
        <v>21118.315755600001</v>
      </c>
      <c r="AF176">
        <v>29163.3884244</v>
      </c>
      <c r="AG176">
        <v>8040.6370200000001</v>
      </c>
      <c r="AH176">
        <v>18761.486379999998</v>
      </c>
      <c r="AI176">
        <v>31840.052010500101</v>
      </c>
      <c r="AJ176">
        <v>45243.7755694999</v>
      </c>
      <c r="AK176">
        <v>532.63247232990295</v>
      </c>
      <c r="AL176">
        <v>6245.4725643006695</v>
      </c>
      <c r="AM176">
        <v>10970.4134534063</v>
      </c>
      <c r="AN176">
        <v>0</v>
      </c>
      <c r="AO176">
        <v>0</v>
      </c>
      <c r="AP176">
        <v>17748.5184900368</v>
      </c>
      <c r="AQ176">
        <v>17748.5184900368</v>
      </c>
      <c r="AR176">
        <v>17748.5184900368</v>
      </c>
      <c r="AS176">
        <v>0.70596328344401904</v>
      </c>
      <c r="AT176">
        <v>-0.34819204929450798</v>
      </c>
      <c r="AU176">
        <v>71</v>
      </c>
      <c r="AV176">
        <v>0</v>
      </c>
      <c r="AW176" s="2">
        <v>25140.85209</v>
      </c>
      <c r="AX176" s="4">
        <v>17748.5184900368</v>
      </c>
      <c r="AY176">
        <v>1</v>
      </c>
      <c r="AZ176">
        <v>0.03</v>
      </c>
      <c r="BA176">
        <v>0.35189999999999999</v>
      </c>
      <c r="BB176">
        <v>0.61809999999999998</v>
      </c>
      <c r="BC176">
        <v>0</v>
      </c>
      <c r="BD176">
        <v>0</v>
      </c>
      <c r="BE176">
        <v>0.59</v>
      </c>
      <c r="BF176" t="b">
        <v>0</v>
      </c>
      <c r="BG176">
        <v>0.21</v>
      </c>
      <c r="BH176" t="b">
        <v>0</v>
      </c>
      <c r="BI176">
        <v>0.71</v>
      </c>
      <c r="BJ176" t="b">
        <v>0</v>
      </c>
      <c r="BK176">
        <v>1</v>
      </c>
      <c r="BL176" t="b">
        <v>0</v>
      </c>
      <c r="BM176">
        <v>0</v>
      </c>
      <c r="BN176">
        <v>0</v>
      </c>
    </row>
    <row r="177" spans="1:66" x14ac:dyDescent="0.25">
      <c r="A177" t="s">
        <v>73</v>
      </c>
      <c r="B177">
        <v>2006</v>
      </c>
      <c r="C177">
        <v>40873.873</v>
      </c>
      <c r="D177">
        <v>40873.873</v>
      </c>
      <c r="E177">
        <v>32900.682699999998</v>
      </c>
      <c r="F177">
        <v>73774.555710000001</v>
      </c>
      <c r="G177">
        <v>35497.302680000001</v>
      </c>
      <c r="H177">
        <v>76371.17568</v>
      </c>
      <c r="I177">
        <v>1</v>
      </c>
      <c r="J177">
        <v>40873.873</v>
      </c>
      <c r="K177" t="s">
        <v>67</v>
      </c>
      <c r="L177" t="s">
        <v>67</v>
      </c>
      <c r="M177" t="s">
        <v>74</v>
      </c>
      <c r="N177">
        <v>1.0240558E-2</v>
      </c>
      <c r="O177">
        <v>0.73466680200000001</v>
      </c>
      <c r="P177">
        <v>0.25509263999999998</v>
      </c>
      <c r="Q177">
        <v>0</v>
      </c>
      <c r="R177">
        <v>0</v>
      </c>
      <c r="S177">
        <v>1</v>
      </c>
      <c r="T177" t="s">
        <v>75</v>
      </c>
      <c r="U177">
        <v>0.03</v>
      </c>
      <c r="V177">
        <v>0.05</v>
      </c>
      <c r="W177">
        <v>0.2</v>
      </c>
      <c r="X177">
        <v>0.08</v>
      </c>
      <c r="Y177">
        <v>3269.9098399999998</v>
      </c>
      <c r="Z177">
        <v>3269.9098399999998</v>
      </c>
      <c r="AA177">
        <v>7099.4605359999996</v>
      </c>
      <c r="AB177">
        <v>7816.3066894761896</v>
      </c>
      <c r="AC177">
        <v>34334.053319999999</v>
      </c>
      <c r="AD177">
        <v>47413.69268</v>
      </c>
      <c r="AE177">
        <v>34334.053319999999</v>
      </c>
      <c r="AF177">
        <v>47413.69268</v>
      </c>
      <c r="AG177">
        <v>21298.381608</v>
      </c>
      <c r="AH177">
        <v>49696.223751999998</v>
      </c>
      <c r="AI177">
        <v>60738.562301047597</v>
      </c>
      <c r="AJ177">
        <v>92003.789058952403</v>
      </c>
      <c r="AK177">
        <v>753.72827784227502</v>
      </c>
      <c r="AL177">
        <v>15084.3185204815</v>
      </c>
      <c r="AM177">
        <v>55077.616372486897</v>
      </c>
      <c r="AN177">
        <v>0</v>
      </c>
      <c r="AO177">
        <v>0</v>
      </c>
      <c r="AP177">
        <v>70915.663170810702</v>
      </c>
      <c r="AQ177">
        <v>70915.663170810702</v>
      </c>
      <c r="AR177">
        <v>70915.663170810702</v>
      </c>
      <c r="AS177">
        <v>1.73498760860784</v>
      </c>
      <c r="AT177">
        <v>0.55100027136054797</v>
      </c>
      <c r="AU177">
        <v>93</v>
      </c>
      <c r="AV177">
        <v>0</v>
      </c>
      <c r="AW177" s="2">
        <v>40873.873</v>
      </c>
      <c r="AX177" s="4">
        <v>70915.663170810702</v>
      </c>
      <c r="AY177">
        <v>1</v>
      </c>
      <c r="AZ177">
        <v>1.06E-2</v>
      </c>
      <c r="BA177">
        <v>0.2127</v>
      </c>
      <c r="BB177">
        <v>0.77669999999999995</v>
      </c>
      <c r="BC177">
        <v>0</v>
      </c>
      <c r="BD177">
        <v>0</v>
      </c>
      <c r="BE177">
        <v>0.96</v>
      </c>
      <c r="BF177" t="b">
        <v>0</v>
      </c>
      <c r="BG177">
        <v>0.82</v>
      </c>
      <c r="BH177" t="b">
        <v>0</v>
      </c>
      <c r="BI177">
        <v>1.73</v>
      </c>
      <c r="BJ177" t="b">
        <v>0</v>
      </c>
      <c r="BK177">
        <v>1</v>
      </c>
      <c r="BL177" t="b">
        <v>0</v>
      </c>
      <c r="BM177">
        <v>0</v>
      </c>
      <c r="BN177">
        <v>0</v>
      </c>
    </row>
    <row r="178" spans="1:66" x14ac:dyDescent="0.25">
      <c r="A178" t="s">
        <v>73</v>
      </c>
      <c r="B178">
        <v>2007</v>
      </c>
      <c r="C178">
        <v>52862.305829999998</v>
      </c>
      <c r="D178">
        <v>52862.305829999998</v>
      </c>
      <c r="E178">
        <v>27693.572899999999</v>
      </c>
      <c r="F178">
        <v>80555.878729999997</v>
      </c>
      <c r="G178">
        <v>37956.046739999998</v>
      </c>
      <c r="H178">
        <v>90818.352570000003</v>
      </c>
      <c r="I178">
        <v>1</v>
      </c>
      <c r="J178">
        <v>52862.305829999998</v>
      </c>
      <c r="K178" t="s">
        <v>67</v>
      </c>
      <c r="L178" t="s">
        <v>67</v>
      </c>
      <c r="M178" t="s">
        <v>74</v>
      </c>
      <c r="N178">
        <v>2.2453777000000001E-2</v>
      </c>
      <c r="O178">
        <v>6.0072673E-2</v>
      </c>
      <c r="P178">
        <v>0.91747354999999997</v>
      </c>
      <c r="Q178">
        <v>0</v>
      </c>
      <c r="R178">
        <v>0</v>
      </c>
      <c r="S178">
        <v>1</v>
      </c>
      <c r="T178" t="s">
        <v>75</v>
      </c>
      <c r="U178">
        <v>0.03</v>
      </c>
      <c r="V178">
        <v>0.05</v>
      </c>
      <c r="W178">
        <v>0.2</v>
      </c>
      <c r="X178">
        <v>0.08</v>
      </c>
      <c r="Y178">
        <v>4228.9844664000002</v>
      </c>
      <c r="Z178">
        <v>4228.9844664000002</v>
      </c>
      <c r="AA178">
        <v>7591.2093480000003</v>
      </c>
      <c r="AB178">
        <v>8689.6932616873801</v>
      </c>
      <c r="AC178">
        <v>44404.336897200003</v>
      </c>
      <c r="AD178">
        <v>61320.2747628</v>
      </c>
      <c r="AE178">
        <v>44404.336897200003</v>
      </c>
      <c r="AF178">
        <v>61320.2747628</v>
      </c>
      <c r="AG178">
        <v>22773.628044000001</v>
      </c>
      <c r="AH178">
        <v>53138.465435999999</v>
      </c>
      <c r="AI178">
        <v>73438.966046625195</v>
      </c>
      <c r="AJ178">
        <v>108197.739093375</v>
      </c>
      <c r="AK178">
        <v>3342.5154161122</v>
      </c>
      <c r="AL178">
        <v>48246.2840481272</v>
      </c>
      <c r="AM178">
        <v>81691.129107903398</v>
      </c>
      <c r="AN178">
        <v>0</v>
      </c>
      <c r="AO178">
        <v>0</v>
      </c>
      <c r="AP178">
        <v>133279.92857214299</v>
      </c>
      <c r="AQ178">
        <v>133279.92857214299</v>
      </c>
      <c r="AR178">
        <v>133279.92857214299</v>
      </c>
      <c r="AS178">
        <v>2.5212658903067502</v>
      </c>
      <c r="AT178">
        <v>0.924761112817441</v>
      </c>
      <c r="AU178">
        <v>73</v>
      </c>
      <c r="AV178">
        <v>0</v>
      </c>
      <c r="AW178" s="2">
        <v>52862.305829999998</v>
      </c>
      <c r="AX178" s="4">
        <v>133279.92857214299</v>
      </c>
      <c r="AY178">
        <v>1</v>
      </c>
      <c r="AZ178">
        <v>2.5100000000000001E-2</v>
      </c>
      <c r="BA178">
        <v>0.36199999999999999</v>
      </c>
      <c r="BB178">
        <v>0.6129</v>
      </c>
      <c r="BC178">
        <v>0</v>
      </c>
      <c r="BD178">
        <v>0</v>
      </c>
      <c r="BE178">
        <v>1.24</v>
      </c>
      <c r="BF178" t="b">
        <v>0</v>
      </c>
      <c r="BG178">
        <v>1.54</v>
      </c>
      <c r="BH178" t="b">
        <v>0</v>
      </c>
      <c r="BI178">
        <v>2.52</v>
      </c>
      <c r="BJ178" t="b">
        <v>0</v>
      </c>
      <c r="BK178">
        <v>1</v>
      </c>
      <c r="BL178" t="b">
        <v>0</v>
      </c>
      <c r="BM178">
        <v>0</v>
      </c>
      <c r="BN178">
        <v>0</v>
      </c>
    </row>
    <row r="179" spans="1:66" x14ac:dyDescent="0.25">
      <c r="A179" t="s">
        <v>73</v>
      </c>
      <c r="B179">
        <v>2008</v>
      </c>
      <c r="C179">
        <v>28667.495279999999</v>
      </c>
      <c r="D179">
        <v>28667.495279999999</v>
      </c>
      <c r="E179">
        <v>25309.496299999999</v>
      </c>
      <c r="F179">
        <v>53976.991580000002</v>
      </c>
      <c r="G179">
        <v>25976.14876</v>
      </c>
      <c r="H179">
        <v>54643.644039999999</v>
      </c>
      <c r="I179">
        <v>1</v>
      </c>
      <c r="J179">
        <v>28667.495279999999</v>
      </c>
      <c r="K179" t="s">
        <v>67</v>
      </c>
      <c r="L179" t="s">
        <v>67</v>
      </c>
      <c r="M179" t="s">
        <v>74</v>
      </c>
      <c r="N179">
        <v>9.7473820000000006E-3</v>
      </c>
      <c r="O179">
        <v>0.78047634499999996</v>
      </c>
      <c r="P179">
        <v>0.20977627300000001</v>
      </c>
      <c r="Q179">
        <v>0</v>
      </c>
      <c r="R179">
        <v>0</v>
      </c>
      <c r="S179">
        <v>1</v>
      </c>
      <c r="T179" t="s">
        <v>75</v>
      </c>
      <c r="U179">
        <v>0.03</v>
      </c>
      <c r="V179">
        <v>0.05</v>
      </c>
      <c r="W179">
        <v>0.2</v>
      </c>
      <c r="X179">
        <v>0.08</v>
      </c>
      <c r="Y179">
        <v>2293.3996224000002</v>
      </c>
      <c r="Z179">
        <v>2293.3996224000002</v>
      </c>
      <c r="AA179">
        <v>5195.2297520000002</v>
      </c>
      <c r="AB179">
        <v>5678.9166223929096</v>
      </c>
      <c r="AC179">
        <v>24080.696035199999</v>
      </c>
      <c r="AD179">
        <v>33254.294524800003</v>
      </c>
      <c r="AE179">
        <v>24080.696035199999</v>
      </c>
      <c r="AF179">
        <v>33254.294524800003</v>
      </c>
      <c r="AG179">
        <v>15585.689256</v>
      </c>
      <c r="AH179">
        <v>36366.608264000002</v>
      </c>
      <c r="AI179">
        <v>43285.810795214202</v>
      </c>
      <c r="AJ179">
        <v>66001.477284785797</v>
      </c>
      <c r="AK179">
        <v>1777.61567938597</v>
      </c>
      <c r="AL179">
        <v>14763.4570909919</v>
      </c>
      <c r="AM179">
        <v>3227.3522840400401</v>
      </c>
      <c r="AN179">
        <v>0</v>
      </c>
      <c r="AO179">
        <v>0</v>
      </c>
      <c r="AP179">
        <v>19768.425054417901</v>
      </c>
      <c r="AQ179">
        <v>19768.425054417901</v>
      </c>
      <c r="AR179">
        <v>19768.425054417901</v>
      </c>
      <c r="AS179">
        <v>0.68957629054567104</v>
      </c>
      <c r="AT179">
        <v>-0.371677941683004</v>
      </c>
      <c r="AU179">
        <v>97</v>
      </c>
      <c r="AV179">
        <v>0</v>
      </c>
      <c r="AW179" s="2">
        <v>28667.495279999999</v>
      </c>
      <c r="AX179" s="4">
        <v>19768.425054417901</v>
      </c>
      <c r="AY179">
        <v>1</v>
      </c>
      <c r="AZ179">
        <v>8.9899999999999994E-2</v>
      </c>
      <c r="BA179">
        <v>0.74680000000000002</v>
      </c>
      <c r="BB179">
        <v>0.1633</v>
      </c>
      <c r="BC179">
        <v>0</v>
      </c>
      <c r="BD179">
        <v>0</v>
      </c>
      <c r="BE179">
        <v>0.68</v>
      </c>
      <c r="BF179" t="b">
        <v>0</v>
      </c>
      <c r="BG179">
        <v>0.23</v>
      </c>
      <c r="BH179" t="b">
        <v>0</v>
      </c>
      <c r="BI179">
        <v>0.69</v>
      </c>
      <c r="BJ179" t="b">
        <v>0</v>
      </c>
      <c r="BK179">
        <v>1</v>
      </c>
      <c r="BL179" t="b">
        <v>0</v>
      </c>
      <c r="BM179">
        <v>0</v>
      </c>
      <c r="BN179">
        <v>0</v>
      </c>
    </row>
    <row r="180" spans="1:66" x14ac:dyDescent="0.25">
      <c r="A180" t="s">
        <v>73</v>
      </c>
      <c r="B180">
        <v>2009</v>
      </c>
      <c r="C180">
        <v>20503.148860000001</v>
      </c>
      <c r="D180">
        <v>20503.148860000001</v>
      </c>
      <c r="E180">
        <v>6445.0771830000003</v>
      </c>
      <c r="F180">
        <v>26948.226040000001</v>
      </c>
      <c r="G180">
        <v>7547.4663609999998</v>
      </c>
      <c r="H180">
        <v>28050.61522</v>
      </c>
      <c r="I180">
        <v>1</v>
      </c>
      <c r="J180">
        <v>20503.148860000001</v>
      </c>
      <c r="K180" t="s">
        <v>67</v>
      </c>
      <c r="L180" t="s">
        <v>67</v>
      </c>
      <c r="M180" t="s">
        <v>74</v>
      </c>
      <c r="N180">
        <v>2.6870293999999999E-2</v>
      </c>
      <c r="O180">
        <v>0.22265011000000001</v>
      </c>
      <c r="P180">
        <v>0.75047959600000003</v>
      </c>
      <c r="Q180">
        <v>0</v>
      </c>
      <c r="R180">
        <v>0</v>
      </c>
      <c r="S180">
        <v>1</v>
      </c>
      <c r="T180" t="s">
        <v>75</v>
      </c>
      <c r="U180">
        <v>0.03</v>
      </c>
      <c r="V180">
        <v>0.05</v>
      </c>
      <c r="W180">
        <v>0.2</v>
      </c>
      <c r="X180">
        <v>0.08</v>
      </c>
      <c r="Y180">
        <v>1640.2519087999999</v>
      </c>
      <c r="Z180">
        <v>1640.2519087999999</v>
      </c>
      <c r="AA180">
        <v>1509.4932722000001</v>
      </c>
      <c r="AB180">
        <v>2229.1245508358402</v>
      </c>
      <c r="AC180">
        <v>17222.6450424</v>
      </c>
      <c r="AD180">
        <v>23783.652677599999</v>
      </c>
      <c r="AE180">
        <v>17222.6450424</v>
      </c>
      <c r="AF180">
        <v>23783.652677599999</v>
      </c>
      <c r="AG180">
        <v>4528.4798166</v>
      </c>
      <c r="AH180">
        <v>10566.4529054</v>
      </c>
      <c r="AI180">
        <v>23592.3661183283</v>
      </c>
      <c r="AJ180">
        <v>32508.864321671699</v>
      </c>
      <c r="AK180">
        <v>234.26277110466199</v>
      </c>
      <c r="AL180">
        <v>3157.1924546781202</v>
      </c>
      <c r="AM180">
        <v>4295.9587670146402</v>
      </c>
      <c r="AN180">
        <v>0</v>
      </c>
      <c r="AO180">
        <v>0</v>
      </c>
      <c r="AP180">
        <v>7687.4139927974302</v>
      </c>
      <c r="AQ180">
        <v>7687.4139927974302</v>
      </c>
      <c r="AR180">
        <v>7687.4139927974302</v>
      </c>
      <c r="AS180">
        <v>0.37493821291981899</v>
      </c>
      <c r="AT180">
        <v>-0.98099403213420899</v>
      </c>
      <c r="AU180">
        <v>85</v>
      </c>
      <c r="AV180">
        <v>0</v>
      </c>
      <c r="AW180" s="2">
        <v>20503.148860000001</v>
      </c>
      <c r="AX180" s="4">
        <v>7687.4139927974302</v>
      </c>
      <c r="AY180">
        <v>1</v>
      </c>
      <c r="AZ180">
        <v>3.0499999999999999E-2</v>
      </c>
      <c r="BA180">
        <v>0.41070000000000001</v>
      </c>
      <c r="BB180">
        <v>0.55879999999999996</v>
      </c>
      <c r="BC180">
        <v>0</v>
      </c>
      <c r="BD180">
        <v>0</v>
      </c>
      <c r="BE180">
        <v>0.48</v>
      </c>
      <c r="BF180" t="b">
        <v>0</v>
      </c>
      <c r="BG180">
        <v>0.09</v>
      </c>
      <c r="BH180" t="b">
        <v>1</v>
      </c>
      <c r="BI180">
        <v>0.37</v>
      </c>
      <c r="BJ180" t="b">
        <v>0</v>
      </c>
      <c r="BK180">
        <v>1</v>
      </c>
      <c r="BL180" t="b">
        <v>0</v>
      </c>
      <c r="BM180">
        <v>1</v>
      </c>
      <c r="BN180">
        <v>1</v>
      </c>
    </row>
    <row r="181" spans="1:66" x14ac:dyDescent="0.25">
      <c r="A181" t="s">
        <v>73</v>
      </c>
      <c r="B181">
        <v>2010</v>
      </c>
      <c r="C181">
        <v>20454.527139999998</v>
      </c>
      <c r="D181">
        <v>20454.527139999998</v>
      </c>
      <c r="E181">
        <v>8131.3562169999996</v>
      </c>
      <c r="F181">
        <v>28585.88336</v>
      </c>
      <c r="G181">
        <v>8942.7202440000001</v>
      </c>
      <c r="H181">
        <v>29397.24739</v>
      </c>
      <c r="I181">
        <v>1</v>
      </c>
      <c r="J181">
        <v>20454.527139999998</v>
      </c>
      <c r="K181" t="s">
        <v>67</v>
      </c>
      <c r="L181" t="s">
        <v>67</v>
      </c>
      <c r="M181" t="s">
        <v>74</v>
      </c>
      <c r="N181">
        <v>0.113701646</v>
      </c>
      <c r="O181">
        <v>0.51312009999999997</v>
      </c>
      <c r="P181">
        <v>0.37317825399999999</v>
      </c>
      <c r="Q181">
        <v>0</v>
      </c>
      <c r="R181">
        <v>0</v>
      </c>
      <c r="S181">
        <v>1</v>
      </c>
      <c r="T181" t="s">
        <v>75</v>
      </c>
      <c r="U181">
        <v>0.03</v>
      </c>
      <c r="V181">
        <v>0.05</v>
      </c>
      <c r="W181">
        <v>0.2</v>
      </c>
      <c r="X181">
        <v>0.08</v>
      </c>
      <c r="Y181">
        <v>1636.3621711999999</v>
      </c>
      <c r="Z181">
        <v>1636.3621711999999</v>
      </c>
      <c r="AA181">
        <v>1788.5440487999999</v>
      </c>
      <c r="AB181">
        <v>2424.1639733797501</v>
      </c>
      <c r="AC181">
        <v>17181.802797600001</v>
      </c>
      <c r="AD181">
        <v>23727.251482399999</v>
      </c>
      <c r="AE181">
        <v>17181.802797600001</v>
      </c>
      <c r="AF181">
        <v>23727.251482399999</v>
      </c>
      <c r="AG181">
        <v>5365.6321464000002</v>
      </c>
      <c r="AH181">
        <v>12519.808341600001</v>
      </c>
      <c r="AI181">
        <v>24548.919443240498</v>
      </c>
      <c r="AJ181">
        <v>34245.575336759503</v>
      </c>
      <c r="AK181">
        <v>4731.4227523977997</v>
      </c>
      <c r="AL181">
        <v>23770.971865791798</v>
      </c>
      <c r="AM181">
        <v>36452.345631235701</v>
      </c>
      <c r="AN181">
        <v>0</v>
      </c>
      <c r="AO181">
        <v>0</v>
      </c>
      <c r="AP181">
        <v>64954.740249425202</v>
      </c>
      <c r="AQ181">
        <v>64954.740249425202</v>
      </c>
      <c r="AR181">
        <v>64954.740249425202</v>
      </c>
      <c r="AS181">
        <v>3.1755679221937401</v>
      </c>
      <c r="AT181">
        <v>1.15548648948065</v>
      </c>
      <c r="AU181">
        <v>91</v>
      </c>
      <c r="AV181">
        <v>0</v>
      </c>
      <c r="AW181" s="2">
        <v>20454.527139999998</v>
      </c>
      <c r="AX181" s="4">
        <v>64954.740249425202</v>
      </c>
      <c r="AY181">
        <v>1</v>
      </c>
      <c r="AZ181">
        <v>7.2800000000000004E-2</v>
      </c>
      <c r="BA181">
        <v>0.36599999999999999</v>
      </c>
      <c r="BB181">
        <v>0.56120000000000003</v>
      </c>
      <c r="BC181">
        <v>0</v>
      </c>
      <c r="BD181">
        <v>0</v>
      </c>
      <c r="BE181">
        <v>0.48</v>
      </c>
      <c r="BF181" t="b">
        <v>0</v>
      </c>
      <c r="BG181">
        <v>0.75</v>
      </c>
      <c r="BH181" t="b">
        <v>0</v>
      </c>
      <c r="BI181">
        <v>3.18</v>
      </c>
      <c r="BJ181" t="b">
        <v>0</v>
      </c>
      <c r="BK181">
        <v>1</v>
      </c>
      <c r="BL181" t="b">
        <v>0</v>
      </c>
      <c r="BM181">
        <v>0</v>
      </c>
      <c r="BN181">
        <v>0</v>
      </c>
    </row>
    <row r="182" spans="1:66" x14ac:dyDescent="0.25">
      <c r="A182" t="s">
        <v>73</v>
      </c>
      <c r="B182">
        <v>2011</v>
      </c>
      <c r="C182">
        <v>64621.8148</v>
      </c>
      <c r="D182">
        <v>64621.8148</v>
      </c>
      <c r="E182">
        <v>35277.176209999998</v>
      </c>
      <c r="F182">
        <v>99898.991020000001</v>
      </c>
      <c r="G182">
        <v>40479.701260000002</v>
      </c>
      <c r="H182">
        <v>105101.51609999999</v>
      </c>
      <c r="I182">
        <v>1</v>
      </c>
      <c r="J182">
        <v>64621.8148</v>
      </c>
      <c r="K182" t="s">
        <v>67</v>
      </c>
      <c r="L182" t="s">
        <v>67</v>
      </c>
      <c r="M182" t="s">
        <v>74</v>
      </c>
      <c r="N182">
        <v>1.6913320999999999E-2</v>
      </c>
      <c r="O182">
        <v>0.45904460600000002</v>
      </c>
      <c r="P182">
        <v>0.52404207300000005</v>
      </c>
      <c r="Q182">
        <v>0</v>
      </c>
      <c r="R182">
        <v>0</v>
      </c>
      <c r="S182">
        <v>1</v>
      </c>
      <c r="T182" t="s">
        <v>75</v>
      </c>
      <c r="U182">
        <v>0.03</v>
      </c>
      <c r="V182">
        <v>0.05</v>
      </c>
      <c r="W182">
        <v>0.2</v>
      </c>
      <c r="X182">
        <v>0.08</v>
      </c>
      <c r="Y182">
        <v>5169.7451840000003</v>
      </c>
      <c r="Z182">
        <v>5169.7451840000003</v>
      </c>
      <c r="AA182">
        <v>8095.9402520000003</v>
      </c>
      <c r="AB182">
        <v>9605.75420419683</v>
      </c>
      <c r="AC182">
        <v>54282.324432000001</v>
      </c>
      <c r="AD182">
        <v>74961.305168000006</v>
      </c>
      <c r="AE182">
        <v>54282.324432000001</v>
      </c>
      <c r="AF182">
        <v>74961.305168000006</v>
      </c>
      <c r="AG182">
        <v>24287.820756000001</v>
      </c>
      <c r="AH182">
        <v>56671.581764000002</v>
      </c>
      <c r="AI182">
        <v>85890.007691606297</v>
      </c>
      <c r="AJ182">
        <v>124313.024508394</v>
      </c>
      <c r="AK182">
        <v>1447.7405771935701</v>
      </c>
      <c r="AL182">
        <v>32641.745347189</v>
      </c>
      <c r="AM182">
        <v>59889.897188506198</v>
      </c>
      <c r="AN182">
        <v>0</v>
      </c>
      <c r="AO182">
        <v>0</v>
      </c>
      <c r="AP182">
        <v>93979.383112888798</v>
      </c>
      <c r="AQ182">
        <v>93979.383112888798</v>
      </c>
      <c r="AR182">
        <v>93979.383112888798</v>
      </c>
      <c r="AS182">
        <v>1.45429810975981</v>
      </c>
      <c r="AT182">
        <v>0.37452338544121999</v>
      </c>
      <c r="AU182">
        <v>87</v>
      </c>
      <c r="AV182">
        <v>0</v>
      </c>
      <c r="AW182" s="2">
        <v>64621.8148</v>
      </c>
      <c r="AX182" s="4">
        <v>93979.383112888798</v>
      </c>
      <c r="AY182">
        <v>1</v>
      </c>
      <c r="AZ182">
        <v>1.54E-2</v>
      </c>
      <c r="BA182">
        <v>0.3473</v>
      </c>
      <c r="BB182">
        <v>0.63729999999999998</v>
      </c>
      <c r="BC182">
        <v>0</v>
      </c>
      <c r="BD182">
        <v>0</v>
      </c>
      <c r="BE182">
        <v>1.52</v>
      </c>
      <c r="BF182" t="b">
        <v>0</v>
      </c>
      <c r="BG182">
        <v>1.0900000000000001</v>
      </c>
      <c r="BH182" t="b">
        <v>0</v>
      </c>
      <c r="BI182">
        <v>1.45</v>
      </c>
      <c r="BJ182" t="b">
        <v>0</v>
      </c>
      <c r="BK182">
        <v>1</v>
      </c>
      <c r="BL182" t="b">
        <v>0</v>
      </c>
      <c r="BM182">
        <v>0</v>
      </c>
      <c r="BN182">
        <v>0</v>
      </c>
    </row>
    <row r="183" spans="1:66" x14ac:dyDescent="0.25">
      <c r="A183" t="s">
        <v>73</v>
      </c>
      <c r="B183">
        <v>2012</v>
      </c>
      <c r="C183">
        <v>60983.036070000002</v>
      </c>
      <c r="D183">
        <v>60983.036070000002</v>
      </c>
      <c r="E183">
        <v>33820.380340000003</v>
      </c>
      <c r="F183">
        <v>94803.416410000005</v>
      </c>
      <c r="G183">
        <v>35705.812899999997</v>
      </c>
      <c r="H183">
        <v>96688.848970000006</v>
      </c>
      <c r="I183">
        <v>1</v>
      </c>
      <c r="J183">
        <v>60983.036070000002</v>
      </c>
      <c r="K183" t="s">
        <v>67</v>
      </c>
      <c r="L183" t="s">
        <v>67</v>
      </c>
      <c r="M183" t="s">
        <v>74</v>
      </c>
      <c r="N183">
        <v>2.4228520000000001E-3</v>
      </c>
      <c r="O183">
        <v>0.15269037999999999</v>
      </c>
      <c r="P183">
        <v>0.84488676799999995</v>
      </c>
      <c r="Q183">
        <v>0</v>
      </c>
      <c r="R183">
        <v>0</v>
      </c>
      <c r="S183">
        <v>1</v>
      </c>
      <c r="T183" t="s">
        <v>75</v>
      </c>
      <c r="U183">
        <v>0.03</v>
      </c>
      <c r="V183">
        <v>0.05</v>
      </c>
      <c r="W183">
        <v>0.2</v>
      </c>
      <c r="X183">
        <v>0.08</v>
      </c>
      <c r="Y183">
        <v>4878.6428856000002</v>
      </c>
      <c r="Z183">
        <v>4878.6428856000002</v>
      </c>
      <c r="AA183">
        <v>7141.1625800000002</v>
      </c>
      <c r="AB183">
        <v>8648.5466639897204</v>
      </c>
      <c r="AC183">
        <v>51225.750298799998</v>
      </c>
      <c r="AD183">
        <v>70740.321841199999</v>
      </c>
      <c r="AE183">
        <v>51225.750298799998</v>
      </c>
      <c r="AF183">
        <v>70740.321841199999</v>
      </c>
      <c r="AG183">
        <v>21423.48774</v>
      </c>
      <c r="AH183">
        <v>49988.138059999997</v>
      </c>
      <c r="AI183">
        <v>79391.755642020595</v>
      </c>
      <c r="AJ183">
        <v>113985.942297979</v>
      </c>
      <c r="AK183">
        <v>731.54475157537695</v>
      </c>
      <c r="AL183">
        <v>15417.9683513604</v>
      </c>
      <c r="AM183">
        <v>29000.868561859901</v>
      </c>
      <c r="AN183">
        <v>0</v>
      </c>
      <c r="AO183">
        <v>0</v>
      </c>
      <c r="AP183">
        <v>45150.381664795699</v>
      </c>
      <c r="AQ183">
        <v>45150.381664795699</v>
      </c>
      <c r="AR183">
        <v>45150.381664795699</v>
      </c>
      <c r="AS183">
        <v>0.74037608775282004</v>
      </c>
      <c r="AT183">
        <v>-0.300596995194367</v>
      </c>
      <c r="AU183">
        <v>95</v>
      </c>
      <c r="AV183">
        <v>0</v>
      </c>
      <c r="AW183" s="2">
        <v>60983.036070000002</v>
      </c>
      <c r="AX183" s="4">
        <v>45150.381664795699</v>
      </c>
      <c r="AY183">
        <v>1</v>
      </c>
      <c r="AZ183">
        <v>1.6199999999999999E-2</v>
      </c>
      <c r="BA183">
        <v>0.34150000000000003</v>
      </c>
      <c r="BB183">
        <v>0.64229999999999998</v>
      </c>
      <c r="BC183">
        <v>0</v>
      </c>
      <c r="BD183">
        <v>0</v>
      </c>
      <c r="BE183">
        <v>1.44</v>
      </c>
      <c r="BF183" t="b">
        <v>0</v>
      </c>
      <c r="BG183">
        <v>0.52</v>
      </c>
      <c r="BH183" t="b">
        <v>0</v>
      </c>
      <c r="BI183">
        <v>0.74</v>
      </c>
      <c r="BJ183" t="b">
        <v>0</v>
      </c>
      <c r="BK183">
        <v>1</v>
      </c>
      <c r="BL183" t="b">
        <v>0</v>
      </c>
      <c r="BM183">
        <v>0</v>
      </c>
      <c r="BN183">
        <v>0</v>
      </c>
    </row>
    <row r="184" spans="1:66" x14ac:dyDescent="0.25">
      <c r="A184" t="s">
        <v>73</v>
      </c>
      <c r="B184">
        <v>2013</v>
      </c>
      <c r="C184">
        <v>8759.5966480000006</v>
      </c>
      <c r="D184">
        <v>8759.5966480000006</v>
      </c>
      <c r="E184">
        <v>2100.703579</v>
      </c>
      <c r="F184">
        <v>10860.300230000001</v>
      </c>
      <c r="G184">
        <v>2356.3708310000002</v>
      </c>
      <c r="H184">
        <v>11115.967479999999</v>
      </c>
      <c r="I184">
        <v>1</v>
      </c>
      <c r="J184">
        <v>8759.5966480000006</v>
      </c>
      <c r="K184" t="s">
        <v>67</v>
      </c>
      <c r="L184" t="s">
        <v>67</v>
      </c>
      <c r="M184" t="s">
        <v>74</v>
      </c>
      <c r="N184">
        <v>0.42564201099999999</v>
      </c>
      <c r="O184">
        <v>0.28402318199999999</v>
      </c>
      <c r="P184">
        <v>0.290334808</v>
      </c>
      <c r="Q184">
        <v>0</v>
      </c>
      <c r="R184">
        <v>0</v>
      </c>
      <c r="S184">
        <v>1.0000000010000001</v>
      </c>
      <c r="T184" t="s">
        <v>75</v>
      </c>
      <c r="U184">
        <v>0.03</v>
      </c>
      <c r="V184">
        <v>0.05</v>
      </c>
      <c r="W184">
        <v>0.2</v>
      </c>
      <c r="X184">
        <v>0.08</v>
      </c>
      <c r="Y184">
        <v>700.76773184000001</v>
      </c>
      <c r="Z184">
        <v>700.76773184000001</v>
      </c>
      <c r="AA184">
        <v>471.27416620000002</v>
      </c>
      <c r="AB184">
        <v>844.49674582894795</v>
      </c>
      <c r="AC184">
        <v>7358.0611843200004</v>
      </c>
      <c r="AD184">
        <v>10161.132111680001</v>
      </c>
      <c r="AE184">
        <v>7358.0611843200004</v>
      </c>
      <c r="AF184">
        <v>10161.132111680001</v>
      </c>
      <c r="AG184">
        <v>1413.8224986</v>
      </c>
      <c r="AH184">
        <v>3298.9191633999999</v>
      </c>
      <c r="AI184">
        <v>9426.9739883421007</v>
      </c>
      <c r="AJ184">
        <v>12804.9609716579</v>
      </c>
      <c r="AK184">
        <v>248.01467013337199</v>
      </c>
      <c r="AL184">
        <v>1136.05143943639</v>
      </c>
      <c r="AM184">
        <v>725.42002908466702</v>
      </c>
      <c r="AN184">
        <v>0</v>
      </c>
      <c r="AO184" t="s">
        <v>67</v>
      </c>
      <c r="AP184">
        <v>2109.4861386544299</v>
      </c>
      <c r="AQ184">
        <v>2109.4861386544299</v>
      </c>
      <c r="AR184">
        <v>2109.4861386544299</v>
      </c>
      <c r="AS184">
        <v>0.240820008434529</v>
      </c>
      <c r="AT184">
        <v>-1.42370547749386</v>
      </c>
      <c r="AU184">
        <v>89</v>
      </c>
      <c r="AV184">
        <v>0</v>
      </c>
      <c r="AW184" s="2">
        <v>8759.5966480000006</v>
      </c>
      <c r="AX184" s="4">
        <v>2109.4861386544299</v>
      </c>
      <c r="AY184">
        <v>1</v>
      </c>
      <c r="AZ184">
        <v>0.1176</v>
      </c>
      <c r="BA184">
        <v>0.53849999999999998</v>
      </c>
      <c r="BB184">
        <v>0.34389999999999998</v>
      </c>
      <c r="BC184">
        <v>0</v>
      </c>
      <c r="BD184" t="s">
        <v>67</v>
      </c>
      <c r="BE184">
        <v>0.21</v>
      </c>
      <c r="BF184" t="b">
        <v>0</v>
      </c>
      <c r="BG184">
        <v>0.02</v>
      </c>
      <c r="BH184" t="b">
        <v>1</v>
      </c>
      <c r="BI184">
        <v>0.24</v>
      </c>
      <c r="BJ184" t="b">
        <v>1</v>
      </c>
      <c r="BK184">
        <v>1</v>
      </c>
      <c r="BL184" t="b">
        <v>0</v>
      </c>
      <c r="BM184">
        <v>2</v>
      </c>
      <c r="BN184">
        <v>2</v>
      </c>
    </row>
    <row r="185" spans="1:66" x14ac:dyDescent="0.25">
      <c r="A185" t="s">
        <v>73</v>
      </c>
      <c r="B185">
        <v>2014</v>
      </c>
      <c r="C185">
        <v>20322</v>
      </c>
      <c r="D185">
        <v>20322</v>
      </c>
      <c r="E185">
        <v>7303.7322510000004</v>
      </c>
      <c r="F185">
        <v>27625.732250000001</v>
      </c>
      <c r="G185">
        <v>9192.6712079999998</v>
      </c>
      <c r="H185">
        <v>29514.67121</v>
      </c>
      <c r="I185">
        <v>1</v>
      </c>
      <c r="J185">
        <v>20322</v>
      </c>
      <c r="K185" t="s">
        <v>67</v>
      </c>
      <c r="L185" t="s">
        <v>67</v>
      </c>
      <c r="M185" t="s">
        <v>74</v>
      </c>
      <c r="N185">
        <v>4.9051557000000003E-2</v>
      </c>
      <c r="O185">
        <v>0.80539510999999997</v>
      </c>
      <c r="P185">
        <v>0.14555333300000001</v>
      </c>
      <c r="Q185">
        <v>0</v>
      </c>
      <c r="R185">
        <v>0</v>
      </c>
      <c r="S185">
        <v>1</v>
      </c>
      <c r="T185" t="s">
        <v>75</v>
      </c>
      <c r="U185">
        <v>0.03</v>
      </c>
      <c r="V185">
        <v>0.05</v>
      </c>
      <c r="W185">
        <v>0.2</v>
      </c>
      <c r="X185">
        <v>0.08</v>
      </c>
      <c r="Y185">
        <v>1625.76</v>
      </c>
      <c r="Z185">
        <v>1625.76</v>
      </c>
      <c r="AA185">
        <v>1838.5342416000001</v>
      </c>
      <c r="AB185">
        <v>2454.2419878927399</v>
      </c>
      <c r="AC185">
        <v>17070.48</v>
      </c>
      <c r="AD185">
        <v>23573.52</v>
      </c>
      <c r="AE185">
        <v>17070.48</v>
      </c>
      <c r="AF185">
        <v>23573.52</v>
      </c>
      <c r="AG185">
        <v>5515.6027248</v>
      </c>
      <c r="AH185">
        <v>12869.7396912</v>
      </c>
      <c r="AI185">
        <v>24606.1872342145</v>
      </c>
      <c r="AJ185">
        <v>34423.155185785501</v>
      </c>
      <c r="AK185">
        <v>1473.2626087037099</v>
      </c>
      <c r="AL185">
        <v>13781.497168585</v>
      </c>
      <c r="AM185">
        <v>7502.6145549286603</v>
      </c>
      <c r="AN185" t="s">
        <v>67</v>
      </c>
      <c r="AO185" t="s">
        <v>67</v>
      </c>
      <c r="AP185">
        <v>22757.374332217401</v>
      </c>
      <c r="AQ185">
        <v>22757.374332217401</v>
      </c>
      <c r="AR185">
        <v>22757.374332217401</v>
      </c>
      <c r="AS185">
        <v>1.1198393038193799</v>
      </c>
      <c r="AT185">
        <v>0.11318519628024599</v>
      </c>
      <c r="AU185">
        <v>79</v>
      </c>
      <c r="AV185">
        <v>0</v>
      </c>
      <c r="AW185" s="2">
        <v>20322</v>
      </c>
      <c r="AX185" s="4">
        <v>22757.374332217401</v>
      </c>
      <c r="AY185">
        <v>1</v>
      </c>
      <c r="AZ185">
        <v>6.4699999999999994E-2</v>
      </c>
      <c r="BA185">
        <v>0.60560000000000003</v>
      </c>
      <c r="BB185">
        <v>0.32969999999999999</v>
      </c>
      <c r="BC185" t="s">
        <v>67</v>
      </c>
      <c r="BD185" t="s">
        <v>67</v>
      </c>
      <c r="BE185">
        <v>0.48</v>
      </c>
      <c r="BF185" t="b">
        <v>0</v>
      </c>
      <c r="BG185">
        <v>0.26</v>
      </c>
      <c r="BH185" t="b">
        <v>0</v>
      </c>
      <c r="BI185">
        <v>1.1200000000000001</v>
      </c>
      <c r="BJ185" t="b">
        <v>0</v>
      </c>
      <c r="BK185">
        <v>1</v>
      </c>
      <c r="BL185" t="b">
        <v>0</v>
      </c>
      <c r="BM185">
        <v>0</v>
      </c>
      <c r="BN185">
        <v>0</v>
      </c>
    </row>
    <row r="186" spans="1:66" x14ac:dyDescent="0.25">
      <c r="A186" t="s">
        <v>73</v>
      </c>
      <c r="B186">
        <v>2015</v>
      </c>
      <c r="C186">
        <v>52238.527580000002</v>
      </c>
      <c r="D186">
        <v>52238.527580000002</v>
      </c>
      <c r="E186">
        <v>10367.137409999999</v>
      </c>
      <c r="F186">
        <v>62605.664989999997</v>
      </c>
      <c r="G186">
        <v>17587.10814</v>
      </c>
      <c r="H186">
        <v>69825.635729999995</v>
      </c>
      <c r="I186">
        <v>1</v>
      </c>
      <c r="J186">
        <v>52238.527580000002</v>
      </c>
      <c r="K186" t="s">
        <v>67</v>
      </c>
      <c r="L186" t="s">
        <v>67</v>
      </c>
      <c r="M186" t="s">
        <v>74</v>
      </c>
      <c r="N186">
        <v>1.0476736E-2</v>
      </c>
      <c r="O186">
        <v>0.46747508999999998</v>
      </c>
      <c r="P186">
        <v>0.52204817400000003</v>
      </c>
      <c r="Q186">
        <v>0</v>
      </c>
      <c r="R186">
        <v>0</v>
      </c>
      <c r="S186">
        <v>1</v>
      </c>
      <c r="T186" t="s">
        <v>75</v>
      </c>
      <c r="U186">
        <v>0.03</v>
      </c>
      <c r="V186">
        <v>0.05</v>
      </c>
      <c r="W186">
        <v>0.2</v>
      </c>
      <c r="X186">
        <v>0.08</v>
      </c>
      <c r="Y186">
        <v>4179.0822064000004</v>
      </c>
      <c r="Z186">
        <v>4179.0822064000004</v>
      </c>
      <c r="AA186">
        <v>3517.4216280000001</v>
      </c>
      <c r="AB186">
        <v>5462.3239556960798</v>
      </c>
      <c r="AC186">
        <v>43880.363167199997</v>
      </c>
      <c r="AD186">
        <v>60596.691992799999</v>
      </c>
      <c r="AE186">
        <v>43880.363167199997</v>
      </c>
      <c r="AF186">
        <v>60596.691992799999</v>
      </c>
      <c r="AG186">
        <v>10552.264884</v>
      </c>
      <c r="AH186">
        <v>24621.951396</v>
      </c>
      <c r="AI186">
        <v>58900.987818607799</v>
      </c>
      <c r="AJ186">
        <v>80750.283641392205</v>
      </c>
      <c r="AK186">
        <v>105.976092330323</v>
      </c>
      <c r="AL186">
        <v>1688.08826989812</v>
      </c>
      <c r="AM186" t="s">
        <v>67</v>
      </c>
      <c r="AN186" t="s">
        <v>67</v>
      </c>
      <c r="AO186" t="s">
        <v>67</v>
      </c>
      <c r="AP186" t="s">
        <v>67</v>
      </c>
      <c r="AQ186" t="s">
        <v>67</v>
      </c>
      <c r="AR186">
        <v>1794.0643622284399</v>
      </c>
      <c r="AS186" t="s">
        <v>67</v>
      </c>
      <c r="AT186" t="s">
        <v>67</v>
      </c>
      <c r="AU186">
        <v>59</v>
      </c>
      <c r="AV186">
        <v>0</v>
      </c>
      <c r="AW186" s="2">
        <v>52238.527580000002</v>
      </c>
      <c r="AX186" s="4" t="s">
        <v>67</v>
      </c>
      <c r="AY186">
        <v>1</v>
      </c>
      <c r="AZ186">
        <v>5.91E-2</v>
      </c>
      <c r="BA186">
        <v>0.94089999999999996</v>
      </c>
      <c r="BB186" t="s">
        <v>67</v>
      </c>
      <c r="BC186" t="s">
        <v>67</v>
      </c>
      <c r="BD186" t="s">
        <v>67</v>
      </c>
      <c r="BE186">
        <v>1.23</v>
      </c>
      <c r="BF186" t="b">
        <v>0</v>
      </c>
      <c r="BG186" t="s">
        <v>67</v>
      </c>
      <c r="BH186" t="b">
        <v>0</v>
      </c>
      <c r="BI186" t="s">
        <v>67</v>
      </c>
      <c r="BJ186" t="b">
        <v>0</v>
      </c>
      <c r="BK186">
        <v>1</v>
      </c>
      <c r="BL186" t="b">
        <v>0</v>
      </c>
      <c r="BM186">
        <v>0</v>
      </c>
      <c r="BN186">
        <v>0</v>
      </c>
    </row>
    <row r="187" spans="1:66" x14ac:dyDescent="0.25">
      <c r="A187" t="s">
        <v>73</v>
      </c>
      <c r="B187">
        <v>2016</v>
      </c>
      <c r="C187">
        <v>41607.046710000002</v>
      </c>
      <c r="D187">
        <v>41607.046710000002</v>
      </c>
      <c r="E187">
        <v>22358.561470000001</v>
      </c>
      <c r="F187">
        <v>63965.608180000003</v>
      </c>
      <c r="G187">
        <v>33948.833500000001</v>
      </c>
      <c r="H187">
        <v>75555.880210000003</v>
      </c>
      <c r="I187">
        <v>1</v>
      </c>
      <c r="J187">
        <v>41607.046710000002</v>
      </c>
      <c r="K187" t="s">
        <v>67</v>
      </c>
      <c r="L187" t="s">
        <v>67</v>
      </c>
      <c r="M187" t="s">
        <v>74</v>
      </c>
      <c r="N187">
        <v>3.2825329999999998E-3</v>
      </c>
      <c r="O187">
        <v>0.20406046899999999</v>
      </c>
      <c r="P187">
        <v>0.792656998</v>
      </c>
      <c r="Q187">
        <v>0</v>
      </c>
      <c r="R187">
        <v>0</v>
      </c>
      <c r="S187">
        <v>1</v>
      </c>
      <c r="T187" t="s">
        <v>75</v>
      </c>
      <c r="U187">
        <v>0.03</v>
      </c>
      <c r="V187">
        <v>0.05</v>
      </c>
      <c r="W187">
        <v>0.2</v>
      </c>
      <c r="X187">
        <v>0.08</v>
      </c>
      <c r="Y187">
        <v>3328.5637367999998</v>
      </c>
      <c r="Z187">
        <v>3328.5637367999998</v>
      </c>
      <c r="AA187">
        <v>6789.7667000000001</v>
      </c>
      <c r="AB187">
        <v>7561.7635767305501</v>
      </c>
      <c r="AC187">
        <v>34949.919236399997</v>
      </c>
      <c r="AD187">
        <v>48264.1741836</v>
      </c>
      <c r="AE187">
        <v>34949.919236399997</v>
      </c>
      <c r="AF187">
        <v>48264.1741836</v>
      </c>
      <c r="AG187">
        <v>20369.3001</v>
      </c>
      <c r="AH187">
        <v>47528.366900000001</v>
      </c>
      <c r="AI187">
        <v>60432.353056538901</v>
      </c>
      <c r="AJ187">
        <v>90679.407363461098</v>
      </c>
      <c r="AK187">
        <v>730.95759517322199</v>
      </c>
      <c r="AL187" t="s">
        <v>67</v>
      </c>
      <c r="AM187" t="s">
        <v>67</v>
      </c>
      <c r="AN187" t="s">
        <v>67</v>
      </c>
      <c r="AO187" t="s">
        <v>67</v>
      </c>
      <c r="AP187" t="s">
        <v>67</v>
      </c>
      <c r="AQ187" t="s">
        <v>67</v>
      </c>
      <c r="AR187">
        <v>730.95759517322199</v>
      </c>
      <c r="AS187" t="s">
        <v>67</v>
      </c>
      <c r="AT187" t="s">
        <v>67</v>
      </c>
      <c r="AU187">
        <v>66</v>
      </c>
      <c r="AV187">
        <v>0</v>
      </c>
      <c r="AW187" s="2">
        <v>41607.046710000002</v>
      </c>
      <c r="AX187" s="4" t="s">
        <v>67</v>
      </c>
      <c r="AY187">
        <v>1</v>
      </c>
      <c r="AZ187">
        <v>1</v>
      </c>
      <c r="BA187" t="s">
        <v>67</v>
      </c>
      <c r="BB187" t="s">
        <v>67</v>
      </c>
      <c r="BC187" t="s">
        <v>67</v>
      </c>
      <c r="BD187" t="s">
        <v>67</v>
      </c>
      <c r="BE187">
        <v>0.98</v>
      </c>
      <c r="BF187" t="b">
        <v>0</v>
      </c>
      <c r="BG187" t="s">
        <v>67</v>
      </c>
      <c r="BH187" t="b">
        <v>0</v>
      </c>
      <c r="BI187" t="s">
        <v>67</v>
      </c>
      <c r="BJ187" t="b">
        <v>0</v>
      </c>
      <c r="BK187">
        <v>1</v>
      </c>
      <c r="BL187" t="b">
        <v>0</v>
      </c>
      <c r="BM187">
        <v>0</v>
      </c>
      <c r="BN187">
        <v>0</v>
      </c>
    </row>
    <row r="188" spans="1:66" x14ac:dyDescent="0.25">
      <c r="A188" t="s">
        <v>73</v>
      </c>
      <c r="B188">
        <v>2017</v>
      </c>
      <c r="C188">
        <v>28035.667799999999</v>
      </c>
      <c r="D188">
        <v>28035.667799999999</v>
      </c>
      <c r="E188">
        <v>1756.9293150000001</v>
      </c>
      <c r="F188">
        <v>29792.597109999999</v>
      </c>
      <c r="G188">
        <v>3574.514815</v>
      </c>
      <c r="H188">
        <v>31610.18261</v>
      </c>
      <c r="I188">
        <v>1</v>
      </c>
      <c r="J188">
        <v>28035.667799999999</v>
      </c>
      <c r="K188" t="s">
        <v>67</v>
      </c>
      <c r="L188" t="s">
        <v>67</v>
      </c>
      <c r="M188" t="s">
        <v>74</v>
      </c>
      <c r="N188">
        <v>4.6607216E-2</v>
      </c>
      <c r="O188">
        <v>3.5939414000000003E-2</v>
      </c>
      <c r="P188">
        <v>0.91745337000000005</v>
      </c>
      <c r="Q188">
        <v>0</v>
      </c>
      <c r="R188">
        <v>0</v>
      </c>
      <c r="S188">
        <v>1</v>
      </c>
      <c r="T188" t="s">
        <v>75</v>
      </c>
      <c r="U188">
        <v>0.03</v>
      </c>
      <c r="V188">
        <v>0.05</v>
      </c>
      <c r="W188">
        <v>0.2</v>
      </c>
      <c r="X188">
        <v>0.08</v>
      </c>
      <c r="Y188">
        <v>2242.8534239999999</v>
      </c>
      <c r="Z188">
        <v>2242.8534239999999</v>
      </c>
      <c r="AA188">
        <v>714.902963</v>
      </c>
      <c r="AB188">
        <v>2354.0343515026898</v>
      </c>
      <c r="AC188">
        <v>23549.960952000001</v>
      </c>
      <c r="AD188">
        <v>32521.374648000001</v>
      </c>
      <c r="AE188">
        <v>23549.960952000001</v>
      </c>
      <c r="AF188">
        <v>32521.374648000001</v>
      </c>
      <c r="AG188">
        <v>2144.708889</v>
      </c>
      <c r="AH188">
        <v>5004.3207410000005</v>
      </c>
      <c r="AI188">
        <v>26902.1139069946</v>
      </c>
      <c r="AJ188">
        <v>36318.251313005399</v>
      </c>
      <c r="AK188" t="s">
        <v>67</v>
      </c>
      <c r="AL188" t="s">
        <v>67</v>
      </c>
      <c r="AM188" t="s">
        <v>67</v>
      </c>
      <c r="AN188" t="s">
        <v>67</v>
      </c>
      <c r="AO188" t="s">
        <v>67</v>
      </c>
      <c r="AP188" t="s">
        <v>67</v>
      </c>
      <c r="AQ188" t="s">
        <v>67</v>
      </c>
      <c r="AR188">
        <v>0</v>
      </c>
      <c r="AS188" t="s">
        <v>67</v>
      </c>
      <c r="AT188" t="s">
        <v>67</v>
      </c>
      <c r="AU188">
        <v>49</v>
      </c>
      <c r="AV188">
        <v>0</v>
      </c>
      <c r="AW188" s="2">
        <v>28035.667799999999</v>
      </c>
      <c r="AX188" s="4" t="s">
        <v>67</v>
      </c>
      <c r="AY188">
        <v>1</v>
      </c>
      <c r="AZ188" t="s">
        <v>67</v>
      </c>
      <c r="BA188" t="s">
        <v>67</v>
      </c>
      <c r="BB188" t="s">
        <v>67</v>
      </c>
      <c r="BC188" t="s">
        <v>67</v>
      </c>
      <c r="BD188" t="s">
        <v>67</v>
      </c>
      <c r="BE188">
        <v>0.66</v>
      </c>
      <c r="BF188" t="b">
        <v>0</v>
      </c>
      <c r="BG188" t="s">
        <v>67</v>
      </c>
      <c r="BH188" t="b">
        <v>0</v>
      </c>
      <c r="BI188" t="s">
        <v>67</v>
      </c>
      <c r="BJ188" t="b">
        <v>0</v>
      </c>
      <c r="BK188">
        <v>1</v>
      </c>
      <c r="BL188" t="b">
        <v>0</v>
      </c>
      <c r="BM188">
        <v>0</v>
      </c>
      <c r="BN188">
        <v>0</v>
      </c>
    </row>
    <row r="189" spans="1:66" x14ac:dyDescent="0.25">
      <c r="A189" t="s">
        <v>73</v>
      </c>
      <c r="B189">
        <v>2018</v>
      </c>
      <c r="C189">
        <v>11857.257320000001</v>
      </c>
      <c r="D189">
        <v>11857.257320000001</v>
      </c>
      <c r="E189">
        <v>2086.365456</v>
      </c>
      <c r="F189">
        <v>13943.62278</v>
      </c>
      <c r="G189">
        <v>2755.6359689999999</v>
      </c>
      <c r="H189">
        <v>14612.89329</v>
      </c>
      <c r="I189">
        <v>1</v>
      </c>
      <c r="J189">
        <v>11857.257320000001</v>
      </c>
      <c r="K189" t="s">
        <v>67</v>
      </c>
      <c r="L189" t="s">
        <v>67</v>
      </c>
      <c r="M189" t="s">
        <v>74</v>
      </c>
      <c r="N189">
        <v>7.2522319999999999E-3</v>
      </c>
      <c r="O189">
        <v>0.94310530400000003</v>
      </c>
      <c r="P189">
        <v>4.9642463999999997E-2</v>
      </c>
      <c r="Q189">
        <v>0</v>
      </c>
      <c r="R189">
        <v>0</v>
      </c>
      <c r="S189">
        <v>1</v>
      </c>
      <c r="T189" t="s">
        <v>75</v>
      </c>
      <c r="U189">
        <v>0.03</v>
      </c>
      <c r="V189">
        <v>0.05</v>
      </c>
      <c r="W189">
        <v>0.2</v>
      </c>
      <c r="X189">
        <v>0.08</v>
      </c>
      <c r="Y189">
        <v>948.58058559999995</v>
      </c>
      <c r="Z189">
        <v>948.58058559999995</v>
      </c>
      <c r="AA189">
        <v>551.12719379999999</v>
      </c>
      <c r="AB189">
        <v>1097.0625830476099</v>
      </c>
      <c r="AC189">
        <v>9960.0961487999994</v>
      </c>
      <c r="AD189">
        <v>13754.4184912</v>
      </c>
      <c r="AE189">
        <v>9960.0961487999994</v>
      </c>
      <c r="AF189">
        <v>13754.4184912</v>
      </c>
      <c r="AG189">
        <v>1653.3815814</v>
      </c>
      <c r="AH189">
        <v>3857.8903565999999</v>
      </c>
      <c r="AI189">
        <v>12418.7681239048</v>
      </c>
      <c r="AJ189">
        <v>16807.0184560952</v>
      </c>
      <c r="AK189" t="s">
        <v>67</v>
      </c>
      <c r="AL189" t="s">
        <v>67</v>
      </c>
      <c r="AM189" t="s">
        <v>67</v>
      </c>
      <c r="AN189" t="s">
        <v>67</v>
      </c>
      <c r="AO189" t="s">
        <v>67</v>
      </c>
      <c r="AP189" t="s">
        <v>67</v>
      </c>
      <c r="AQ189" t="s">
        <v>67</v>
      </c>
      <c r="AR189">
        <v>0</v>
      </c>
      <c r="AS189" t="s">
        <v>67</v>
      </c>
      <c r="AT189" t="s">
        <v>67</v>
      </c>
      <c r="AU189">
        <v>76</v>
      </c>
      <c r="AV189">
        <v>0</v>
      </c>
      <c r="AW189" s="2">
        <v>11857.257320000001</v>
      </c>
      <c r="AX189" s="4" t="s">
        <v>67</v>
      </c>
      <c r="AY189">
        <v>1</v>
      </c>
      <c r="AZ189" t="s">
        <v>67</v>
      </c>
      <c r="BA189" t="s">
        <v>67</v>
      </c>
      <c r="BB189" t="s">
        <v>67</v>
      </c>
      <c r="BC189" t="s">
        <v>67</v>
      </c>
      <c r="BD189" t="s">
        <v>67</v>
      </c>
      <c r="BE189">
        <v>0.28000000000000003</v>
      </c>
      <c r="BF189" t="b">
        <v>0</v>
      </c>
      <c r="BG189" t="s">
        <v>67</v>
      </c>
      <c r="BH189" t="b">
        <v>0</v>
      </c>
      <c r="BI189" t="s">
        <v>67</v>
      </c>
      <c r="BJ189" t="b">
        <v>0</v>
      </c>
      <c r="BK189">
        <v>1</v>
      </c>
      <c r="BL189" t="b">
        <v>0</v>
      </c>
      <c r="BM189">
        <v>0</v>
      </c>
      <c r="BN189">
        <v>0</v>
      </c>
    </row>
    <row r="190" spans="1:66" x14ac:dyDescent="0.25">
      <c r="A190" t="s">
        <v>73</v>
      </c>
      <c r="B190">
        <v>2019</v>
      </c>
      <c r="C190">
        <v>6980.1808259999998</v>
      </c>
      <c r="D190">
        <v>6980.1808259999998</v>
      </c>
      <c r="E190">
        <v>1358.974757</v>
      </c>
      <c r="F190">
        <v>8339.1555829999998</v>
      </c>
      <c r="G190">
        <v>2941.4795939999999</v>
      </c>
      <c r="H190">
        <v>9921.6604200000002</v>
      </c>
      <c r="I190">
        <v>1</v>
      </c>
      <c r="J190">
        <v>6980.1808259999998</v>
      </c>
      <c r="K190" t="s">
        <v>67</v>
      </c>
      <c r="L190" t="s">
        <v>67</v>
      </c>
      <c r="M190" t="s">
        <v>74</v>
      </c>
      <c r="N190">
        <v>7.3672909999999994E-2</v>
      </c>
      <c r="O190">
        <v>0.17014171</v>
      </c>
      <c r="P190">
        <v>0.75618538000000002</v>
      </c>
      <c r="Q190">
        <v>0</v>
      </c>
      <c r="R190">
        <v>0</v>
      </c>
      <c r="S190">
        <v>1</v>
      </c>
      <c r="T190" t="s">
        <v>75</v>
      </c>
      <c r="U190">
        <v>0.03</v>
      </c>
      <c r="V190">
        <v>0.05</v>
      </c>
      <c r="W190">
        <v>0.2</v>
      </c>
      <c r="X190">
        <v>0.08</v>
      </c>
      <c r="Y190">
        <v>558.41446608000001</v>
      </c>
      <c r="Z190">
        <v>558.41446608000001</v>
      </c>
      <c r="AA190">
        <v>588.29591879999998</v>
      </c>
      <c r="AB190">
        <v>811.12194151320296</v>
      </c>
      <c r="AC190">
        <v>5863.3518938400002</v>
      </c>
      <c r="AD190">
        <v>8097.0097581600003</v>
      </c>
      <c r="AE190">
        <v>5863.3518938400002</v>
      </c>
      <c r="AF190">
        <v>8097.0097581600003</v>
      </c>
      <c r="AG190">
        <v>1764.8877563999999</v>
      </c>
      <c r="AH190">
        <v>4118.0714316000003</v>
      </c>
      <c r="AI190">
        <v>8299.4165369735892</v>
      </c>
      <c r="AJ190">
        <v>11543.9043030264</v>
      </c>
      <c r="AK190" t="s">
        <v>67</v>
      </c>
      <c r="AL190" t="s">
        <v>67</v>
      </c>
      <c r="AM190" t="s">
        <v>67</v>
      </c>
      <c r="AN190" t="s">
        <v>67</v>
      </c>
      <c r="AO190" t="s">
        <v>67</v>
      </c>
      <c r="AP190" t="s">
        <v>67</v>
      </c>
      <c r="AQ190" t="s">
        <v>67</v>
      </c>
      <c r="AR190">
        <v>0</v>
      </c>
      <c r="AS190" t="s">
        <v>67</v>
      </c>
      <c r="AT190" t="s">
        <v>67</v>
      </c>
      <c r="AU190">
        <v>46</v>
      </c>
      <c r="AV190">
        <v>0</v>
      </c>
      <c r="AW190" s="2">
        <v>6980.1808259999998</v>
      </c>
      <c r="AX190" s="4" t="s">
        <v>67</v>
      </c>
      <c r="AY190">
        <v>1</v>
      </c>
      <c r="AZ190" t="s">
        <v>67</v>
      </c>
      <c r="BA190" t="s">
        <v>67</v>
      </c>
      <c r="BB190" t="s">
        <v>67</v>
      </c>
      <c r="BC190" t="s">
        <v>67</v>
      </c>
      <c r="BD190" t="s">
        <v>67</v>
      </c>
      <c r="BE190">
        <v>0.16</v>
      </c>
      <c r="BF190" t="b">
        <v>0</v>
      </c>
      <c r="BG190" t="s">
        <v>67</v>
      </c>
      <c r="BH190" t="b">
        <v>0</v>
      </c>
      <c r="BI190" t="s">
        <v>67</v>
      </c>
      <c r="BJ190" t="b">
        <v>0</v>
      </c>
      <c r="BK190">
        <v>1</v>
      </c>
      <c r="BL190" t="b">
        <v>0</v>
      </c>
      <c r="BM190">
        <v>0</v>
      </c>
      <c r="BN190">
        <v>0</v>
      </c>
    </row>
    <row r="191" spans="1:66" x14ac:dyDescent="0.25">
      <c r="A191" t="s">
        <v>76</v>
      </c>
      <c r="B191">
        <v>1960</v>
      </c>
      <c r="C191">
        <v>112920.29549999999</v>
      </c>
      <c r="D191">
        <v>112920.29549999999</v>
      </c>
      <c r="E191">
        <v>130803.8308</v>
      </c>
      <c r="F191">
        <v>243724.1262</v>
      </c>
      <c r="G191">
        <v>170187.3812</v>
      </c>
      <c r="H191">
        <v>283107.67670000001</v>
      </c>
      <c r="I191">
        <v>1</v>
      </c>
      <c r="J191">
        <v>112920.29549999999</v>
      </c>
      <c r="K191" t="s">
        <v>67</v>
      </c>
      <c r="L191" t="s">
        <v>67</v>
      </c>
      <c r="M191" t="s">
        <v>74</v>
      </c>
      <c r="N191">
        <v>0.10100000000000001</v>
      </c>
      <c r="O191">
        <v>0.63800000000000001</v>
      </c>
      <c r="P191">
        <v>0.26100000000000001</v>
      </c>
      <c r="Q191">
        <v>0</v>
      </c>
      <c r="R191">
        <v>0</v>
      </c>
      <c r="S191">
        <v>1</v>
      </c>
      <c r="T191" t="s">
        <v>75</v>
      </c>
      <c r="U191">
        <v>0.03</v>
      </c>
      <c r="V191">
        <v>0.05</v>
      </c>
      <c r="W191">
        <v>0.2</v>
      </c>
      <c r="X191">
        <v>0.08</v>
      </c>
      <c r="Y191">
        <v>9033.6236399999998</v>
      </c>
      <c r="Z191">
        <v>9033.6236399999998</v>
      </c>
      <c r="AA191">
        <v>34037.476240000004</v>
      </c>
      <c r="AB191">
        <v>35215.8507615212</v>
      </c>
      <c r="AC191">
        <v>94853.048219999997</v>
      </c>
      <c r="AD191">
        <v>130987.54278</v>
      </c>
      <c r="AE191">
        <v>94853.048219999997</v>
      </c>
      <c r="AF191">
        <v>130987.54278</v>
      </c>
      <c r="AG191">
        <v>102112.42872</v>
      </c>
      <c r="AH191">
        <v>238262.33368000001</v>
      </c>
      <c r="AI191">
        <v>212675.97517695799</v>
      </c>
      <c r="AJ191">
        <v>353539.378223042</v>
      </c>
      <c r="AK191">
        <v>62246.0613419</v>
      </c>
      <c r="AL191">
        <v>268112.02624199999</v>
      </c>
      <c r="AM191">
        <v>193710.75229050001</v>
      </c>
      <c r="AN191">
        <v>0</v>
      </c>
      <c r="AO191">
        <v>0</v>
      </c>
      <c r="AP191">
        <v>524068.8398744</v>
      </c>
      <c r="AQ191">
        <v>524068.8398744</v>
      </c>
      <c r="AR191">
        <v>524068.8398744</v>
      </c>
      <c r="AS191">
        <v>4.6410509072250896</v>
      </c>
      <c r="AT191">
        <v>1.5349408292195801</v>
      </c>
      <c r="AU191">
        <v>77</v>
      </c>
      <c r="AV191">
        <v>1</v>
      </c>
      <c r="AW191" s="2">
        <v>112920.29549999999</v>
      </c>
      <c r="AX191" s="4">
        <v>524068.8398744</v>
      </c>
      <c r="AY191">
        <v>1</v>
      </c>
      <c r="AZ191">
        <v>0.1188</v>
      </c>
      <c r="BA191">
        <v>0.51160000000000005</v>
      </c>
      <c r="BB191">
        <v>0.36959999999999998</v>
      </c>
      <c r="BC191">
        <v>0</v>
      </c>
      <c r="BD191">
        <v>0</v>
      </c>
      <c r="BE191">
        <v>0.68</v>
      </c>
      <c r="BF191" t="b">
        <v>0</v>
      </c>
      <c r="BG191">
        <v>1.25</v>
      </c>
      <c r="BH191" t="b">
        <v>0</v>
      </c>
      <c r="BI191">
        <v>4.6399999999999997</v>
      </c>
      <c r="BJ191" t="b">
        <v>0</v>
      </c>
      <c r="BK191">
        <v>1</v>
      </c>
      <c r="BL191" t="b">
        <v>0</v>
      </c>
      <c r="BM191">
        <v>0</v>
      </c>
      <c r="BN191">
        <v>0</v>
      </c>
    </row>
    <row r="192" spans="1:66" x14ac:dyDescent="0.25">
      <c r="A192" t="s">
        <v>76</v>
      </c>
      <c r="B192">
        <v>1961</v>
      </c>
      <c r="C192">
        <v>467456.71960000001</v>
      </c>
      <c r="D192">
        <v>467456.71960000001</v>
      </c>
      <c r="E192">
        <v>592528.52650000004</v>
      </c>
      <c r="F192">
        <v>1059985.246</v>
      </c>
      <c r="G192">
        <v>614643.75820000004</v>
      </c>
      <c r="H192">
        <v>1082100.4779999999</v>
      </c>
      <c r="I192">
        <v>1</v>
      </c>
      <c r="J192">
        <v>467456.71960000001</v>
      </c>
      <c r="K192" t="s">
        <v>67</v>
      </c>
      <c r="L192" t="s">
        <v>67</v>
      </c>
      <c r="M192" t="s">
        <v>74</v>
      </c>
      <c r="N192">
        <v>1.6E-2</v>
      </c>
      <c r="O192">
        <v>0.80300000000000005</v>
      </c>
      <c r="P192">
        <v>0.18099999999999999</v>
      </c>
      <c r="Q192">
        <v>0</v>
      </c>
      <c r="R192">
        <v>0</v>
      </c>
      <c r="S192">
        <v>1</v>
      </c>
      <c r="T192" t="s">
        <v>75</v>
      </c>
      <c r="U192">
        <v>0.03</v>
      </c>
      <c r="V192">
        <v>0.05</v>
      </c>
      <c r="W192">
        <v>0.2</v>
      </c>
      <c r="X192">
        <v>0.08</v>
      </c>
      <c r="Y192">
        <v>37396.537568</v>
      </c>
      <c r="Z192">
        <v>37396.537568</v>
      </c>
      <c r="AA192">
        <v>122928.75164</v>
      </c>
      <c r="AB192">
        <v>128491.163127445</v>
      </c>
      <c r="AC192">
        <v>392663.64446400001</v>
      </c>
      <c r="AD192">
        <v>542249.79473600001</v>
      </c>
      <c r="AE192">
        <v>392663.64446400001</v>
      </c>
      <c r="AF192">
        <v>542249.79473600001</v>
      </c>
      <c r="AG192">
        <v>368786.25491999998</v>
      </c>
      <c r="AH192">
        <v>860501.26147999999</v>
      </c>
      <c r="AI192">
        <v>825118.15174511005</v>
      </c>
      <c r="AJ192">
        <v>1339082.80425489</v>
      </c>
      <c r="AK192">
        <v>38727.292679400001</v>
      </c>
      <c r="AL192">
        <v>401486.31167800003</v>
      </c>
      <c r="AM192">
        <v>327372.47890099999</v>
      </c>
      <c r="AN192">
        <v>0</v>
      </c>
      <c r="AO192">
        <v>0</v>
      </c>
      <c r="AP192">
        <v>767586.08325839997</v>
      </c>
      <c r="AQ192">
        <v>767586.08325839997</v>
      </c>
      <c r="AR192">
        <v>767586.08325839997</v>
      </c>
      <c r="AS192">
        <v>1.64204738337106</v>
      </c>
      <c r="AT192">
        <v>0.49594386772171101</v>
      </c>
      <c r="AU192">
        <v>96</v>
      </c>
      <c r="AV192">
        <v>1</v>
      </c>
      <c r="AW192" s="2">
        <v>467456.71960000001</v>
      </c>
      <c r="AX192" s="4">
        <v>767586.08325839997</v>
      </c>
      <c r="AY192">
        <v>1</v>
      </c>
      <c r="AZ192">
        <v>5.0500000000000003E-2</v>
      </c>
      <c r="BA192">
        <v>0.52310000000000001</v>
      </c>
      <c r="BB192">
        <v>0.42649999999999999</v>
      </c>
      <c r="BC192">
        <v>0</v>
      </c>
      <c r="BD192">
        <v>0</v>
      </c>
      <c r="BE192">
        <v>2.81</v>
      </c>
      <c r="BF192" t="b">
        <v>0</v>
      </c>
      <c r="BG192">
        <v>1.84</v>
      </c>
      <c r="BH192" t="b">
        <v>0</v>
      </c>
      <c r="BI192">
        <v>1.64</v>
      </c>
      <c r="BJ192" t="b">
        <v>0</v>
      </c>
      <c r="BK192">
        <v>1</v>
      </c>
      <c r="BL192" t="b">
        <v>0</v>
      </c>
      <c r="BM192">
        <v>0</v>
      </c>
      <c r="BN192">
        <v>0</v>
      </c>
    </row>
    <row r="193" spans="1:66" x14ac:dyDescent="0.25">
      <c r="A193" t="s">
        <v>76</v>
      </c>
      <c r="B193">
        <v>1962</v>
      </c>
      <c r="C193">
        <v>354596.54830000002</v>
      </c>
      <c r="D193">
        <v>354596.54830000002</v>
      </c>
      <c r="E193">
        <v>507422.82429999998</v>
      </c>
      <c r="F193">
        <v>862019.3726</v>
      </c>
      <c r="G193">
        <v>580368.55870000005</v>
      </c>
      <c r="H193">
        <v>934965.10699999996</v>
      </c>
      <c r="I193">
        <v>1</v>
      </c>
      <c r="J193">
        <v>354596.54830000002</v>
      </c>
      <c r="K193" t="s">
        <v>67</v>
      </c>
      <c r="L193" t="s">
        <v>67</v>
      </c>
      <c r="M193" t="s">
        <v>74</v>
      </c>
      <c r="N193">
        <v>4.2999999999999997E-2</v>
      </c>
      <c r="O193">
        <v>0.43099999999999999</v>
      </c>
      <c r="P193">
        <v>0.52700000000000002</v>
      </c>
      <c r="Q193">
        <v>0</v>
      </c>
      <c r="R193">
        <v>0</v>
      </c>
      <c r="S193">
        <v>1.0009999999999999</v>
      </c>
      <c r="T193" t="s">
        <v>75</v>
      </c>
      <c r="U193">
        <v>0.03</v>
      </c>
      <c r="V193">
        <v>0.05</v>
      </c>
      <c r="W193">
        <v>0.2</v>
      </c>
      <c r="X193">
        <v>0.08</v>
      </c>
      <c r="Y193">
        <v>28367.723864</v>
      </c>
      <c r="Z193">
        <v>28367.723864</v>
      </c>
      <c r="AA193">
        <v>116073.71174</v>
      </c>
      <c r="AB193">
        <v>119489.89210106801</v>
      </c>
      <c r="AC193">
        <v>297861.10057200002</v>
      </c>
      <c r="AD193">
        <v>411331.99602800002</v>
      </c>
      <c r="AE193">
        <v>297861.10057200002</v>
      </c>
      <c r="AF193">
        <v>411331.99602800002</v>
      </c>
      <c r="AG193">
        <v>348221.13522</v>
      </c>
      <c r="AH193">
        <v>812515.98218000005</v>
      </c>
      <c r="AI193">
        <v>695985.32279786502</v>
      </c>
      <c r="AJ193">
        <v>1173944.8912021399</v>
      </c>
      <c r="AK193">
        <v>44112.349531499996</v>
      </c>
      <c r="AL193">
        <v>367255.42049300001</v>
      </c>
      <c r="AM193">
        <v>641424.39267900004</v>
      </c>
      <c r="AN193">
        <v>0</v>
      </c>
      <c r="AO193">
        <v>0</v>
      </c>
      <c r="AP193">
        <v>1052792.1627034999</v>
      </c>
      <c r="AQ193">
        <v>1052792.1627034999</v>
      </c>
      <c r="AR193">
        <v>1052792.1627034999</v>
      </c>
      <c r="AS193">
        <v>2.96898592992734</v>
      </c>
      <c r="AT193">
        <v>1.0882204567765701</v>
      </c>
      <c r="AU193">
        <v>87</v>
      </c>
      <c r="AV193">
        <v>1</v>
      </c>
      <c r="AW193" s="2">
        <v>354596.54830000002</v>
      </c>
      <c r="AX193" s="4">
        <v>1052792.1627034999</v>
      </c>
      <c r="AY193">
        <v>1</v>
      </c>
      <c r="AZ193">
        <v>4.19E-2</v>
      </c>
      <c r="BA193">
        <v>0.3488</v>
      </c>
      <c r="BB193">
        <v>0.60929999999999995</v>
      </c>
      <c r="BC193">
        <v>0</v>
      </c>
      <c r="BD193">
        <v>0</v>
      </c>
      <c r="BE193">
        <v>2.14</v>
      </c>
      <c r="BF193" t="b">
        <v>0</v>
      </c>
      <c r="BG193">
        <v>2.52</v>
      </c>
      <c r="BH193" t="b">
        <v>0</v>
      </c>
      <c r="BI193">
        <v>2.97</v>
      </c>
      <c r="BJ193" t="b">
        <v>0</v>
      </c>
      <c r="BK193">
        <v>1</v>
      </c>
      <c r="BL193" t="b">
        <v>0</v>
      </c>
      <c r="BM193">
        <v>0</v>
      </c>
      <c r="BN193">
        <v>0</v>
      </c>
    </row>
    <row r="194" spans="1:66" x14ac:dyDescent="0.25">
      <c r="A194" t="s">
        <v>76</v>
      </c>
      <c r="B194">
        <v>1963</v>
      </c>
      <c r="C194">
        <v>193635.91310000001</v>
      </c>
      <c r="D194">
        <v>193635.91310000001</v>
      </c>
      <c r="E194">
        <v>88934.862880000001</v>
      </c>
      <c r="F194">
        <v>282570.77600000001</v>
      </c>
      <c r="G194">
        <v>119158.36500000001</v>
      </c>
      <c r="H194">
        <v>312794.2781</v>
      </c>
      <c r="I194">
        <v>1</v>
      </c>
      <c r="J194">
        <v>193635.91310000001</v>
      </c>
      <c r="K194" t="s">
        <v>67</v>
      </c>
      <c r="L194" t="s">
        <v>67</v>
      </c>
      <c r="M194" t="s">
        <v>74</v>
      </c>
      <c r="N194">
        <v>0.19900000000000001</v>
      </c>
      <c r="O194">
        <v>0.63</v>
      </c>
      <c r="P194">
        <v>0.17100000000000001</v>
      </c>
      <c r="Q194">
        <v>0</v>
      </c>
      <c r="R194">
        <v>0</v>
      </c>
      <c r="S194">
        <v>1</v>
      </c>
      <c r="T194" t="s">
        <v>75</v>
      </c>
      <c r="U194">
        <v>0.03</v>
      </c>
      <c r="V194">
        <v>0.05</v>
      </c>
      <c r="W194">
        <v>0.2</v>
      </c>
      <c r="X194">
        <v>0.08</v>
      </c>
      <c r="Y194">
        <v>15490.873047999999</v>
      </c>
      <c r="Z194">
        <v>15490.873047999999</v>
      </c>
      <c r="AA194">
        <v>23831.672999999999</v>
      </c>
      <c r="AB194">
        <v>28423.859445335402</v>
      </c>
      <c r="AC194">
        <v>162654.16700399999</v>
      </c>
      <c r="AD194">
        <v>224617.65919599999</v>
      </c>
      <c r="AE194">
        <v>162654.16700399999</v>
      </c>
      <c r="AF194">
        <v>224617.65919599999</v>
      </c>
      <c r="AG194">
        <v>71495.019</v>
      </c>
      <c r="AH194">
        <v>166821.71100000001</v>
      </c>
      <c r="AI194">
        <v>255946.55920932899</v>
      </c>
      <c r="AJ194">
        <v>369641.99699067097</v>
      </c>
      <c r="AK194">
        <v>136266.717106</v>
      </c>
      <c r="AL194">
        <v>664000.40650000004</v>
      </c>
      <c r="AM194">
        <v>710589.74072640005</v>
      </c>
      <c r="AN194">
        <v>0</v>
      </c>
      <c r="AO194">
        <v>0</v>
      </c>
      <c r="AP194">
        <v>1510856.8643324</v>
      </c>
      <c r="AQ194">
        <v>1510856.8643324</v>
      </c>
      <c r="AR194">
        <v>1510856.8643324</v>
      </c>
      <c r="AS194">
        <v>7.8025653410281599</v>
      </c>
      <c r="AT194">
        <v>2.0544525694985301</v>
      </c>
      <c r="AU194">
        <v>75</v>
      </c>
      <c r="AV194">
        <v>0</v>
      </c>
      <c r="AW194" s="2">
        <v>193635.91310000001</v>
      </c>
      <c r="AX194" s="4">
        <v>1510856.8643324</v>
      </c>
      <c r="AY194">
        <v>1</v>
      </c>
      <c r="AZ194">
        <v>9.0200000000000002E-2</v>
      </c>
      <c r="BA194">
        <v>0.4395</v>
      </c>
      <c r="BB194">
        <v>0.4703</v>
      </c>
      <c r="BC194">
        <v>0</v>
      </c>
      <c r="BD194">
        <v>0</v>
      </c>
      <c r="BE194">
        <v>1.17</v>
      </c>
      <c r="BF194" t="b">
        <v>0</v>
      </c>
      <c r="BG194">
        <v>3.62</v>
      </c>
      <c r="BH194" t="b">
        <v>0</v>
      </c>
      <c r="BI194">
        <v>7.8</v>
      </c>
      <c r="BJ194" t="b">
        <v>0</v>
      </c>
      <c r="BK194">
        <v>1</v>
      </c>
      <c r="BL194" t="b">
        <v>0</v>
      </c>
      <c r="BM194">
        <v>0</v>
      </c>
      <c r="BN194">
        <v>0</v>
      </c>
    </row>
    <row r="195" spans="1:66" x14ac:dyDescent="0.25">
      <c r="A195" t="s">
        <v>76</v>
      </c>
      <c r="B195">
        <v>1964</v>
      </c>
      <c r="C195">
        <v>396889.38660000003</v>
      </c>
      <c r="D195">
        <v>396889.38660000003</v>
      </c>
      <c r="E195">
        <v>512894.53590000002</v>
      </c>
      <c r="F195">
        <v>909783.92249999999</v>
      </c>
      <c r="G195">
        <v>596118.11800000002</v>
      </c>
      <c r="H195">
        <v>993007.50459999999</v>
      </c>
      <c r="I195">
        <v>1</v>
      </c>
      <c r="J195">
        <v>396889.38660000003</v>
      </c>
      <c r="K195" t="s">
        <v>67</v>
      </c>
      <c r="L195" t="s">
        <v>67</v>
      </c>
      <c r="M195" t="s">
        <v>74</v>
      </c>
      <c r="N195">
        <v>3.9E-2</v>
      </c>
      <c r="O195">
        <v>0.27</v>
      </c>
      <c r="P195">
        <v>0.69099999999999995</v>
      </c>
      <c r="Q195">
        <v>0</v>
      </c>
      <c r="R195">
        <v>0</v>
      </c>
      <c r="S195">
        <v>1</v>
      </c>
      <c r="T195" t="s">
        <v>75</v>
      </c>
      <c r="U195">
        <v>0.03</v>
      </c>
      <c r="V195">
        <v>0.05</v>
      </c>
      <c r="W195">
        <v>0.2</v>
      </c>
      <c r="X195">
        <v>0.08</v>
      </c>
      <c r="Y195">
        <v>31751.150927999999</v>
      </c>
      <c r="Z195">
        <v>31751.150927999999</v>
      </c>
      <c r="AA195">
        <v>119223.62360000001</v>
      </c>
      <c r="AB195">
        <v>123379.123070182</v>
      </c>
      <c r="AC195">
        <v>333387.08474399999</v>
      </c>
      <c r="AD195">
        <v>460391.688456</v>
      </c>
      <c r="AE195">
        <v>333387.08474399999</v>
      </c>
      <c r="AF195">
        <v>460391.688456</v>
      </c>
      <c r="AG195">
        <v>357670.87079999998</v>
      </c>
      <c r="AH195">
        <v>834565.3652</v>
      </c>
      <c r="AI195">
        <v>746249.25845963601</v>
      </c>
      <c r="AJ195">
        <v>1239765.75074036</v>
      </c>
      <c r="AK195">
        <v>22576.013821</v>
      </c>
      <c r="AL195">
        <v>111163.256672</v>
      </c>
      <c r="AM195">
        <v>284020.41867839999</v>
      </c>
      <c r="AN195">
        <v>0</v>
      </c>
      <c r="AO195">
        <v>0</v>
      </c>
      <c r="AP195">
        <v>417759.68917139998</v>
      </c>
      <c r="AQ195">
        <v>417759.68917139998</v>
      </c>
      <c r="AR195">
        <v>417759.68917139998</v>
      </c>
      <c r="AS195">
        <v>1.05258468297726</v>
      </c>
      <c r="AT195">
        <v>5.1248742223513999E-2</v>
      </c>
      <c r="AU195">
        <v>86</v>
      </c>
      <c r="AV195">
        <v>1</v>
      </c>
      <c r="AW195" s="2">
        <v>396889.38660000003</v>
      </c>
      <c r="AX195" s="4">
        <v>417759.68917139998</v>
      </c>
      <c r="AY195">
        <v>1</v>
      </c>
      <c r="AZ195">
        <v>5.3999999999999999E-2</v>
      </c>
      <c r="BA195">
        <v>0.2661</v>
      </c>
      <c r="BB195">
        <v>0.67989999999999995</v>
      </c>
      <c r="BC195">
        <v>0</v>
      </c>
      <c r="BD195">
        <v>0</v>
      </c>
      <c r="BE195">
        <v>2.39</v>
      </c>
      <c r="BF195" t="b">
        <v>0</v>
      </c>
      <c r="BG195">
        <v>1</v>
      </c>
      <c r="BH195" t="b">
        <v>0</v>
      </c>
      <c r="BI195">
        <v>1.05</v>
      </c>
      <c r="BJ195" t="b">
        <v>0</v>
      </c>
      <c r="BK195">
        <v>1</v>
      </c>
      <c r="BL195" t="b">
        <v>0</v>
      </c>
      <c r="BM195">
        <v>0</v>
      </c>
      <c r="BN195">
        <v>0</v>
      </c>
    </row>
    <row r="196" spans="1:66" x14ac:dyDescent="0.25">
      <c r="A196" t="s">
        <v>76</v>
      </c>
      <c r="B196">
        <v>1965</v>
      </c>
      <c r="C196">
        <v>313241.89870000002</v>
      </c>
      <c r="D196">
        <v>313241.89870000002</v>
      </c>
      <c r="E196">
        <v>240170.49969999999</v>
      </c>
      <c r="F196">
        <v>553412.39850000001</v>
      </c>
      <c r="G196">
        <v>326067.5147</v>
      </c>
      <c r="H196">
        <v>639309.41350000002</v>
      </c>
      <c r="I196">
        <v>1</v>
      </c>
      <c r="J196">
        <v>313241.89870000002</v>
      </c>
      <c r="K196" t="s">
        <v>67</v>
      </c>
      <c r="L196" t="s">
        <v>67</v>
      </c>
      <c r="M196" t="s">
        <v>74</v>
      </c>
      <c r="N196">
        <v>6.9000000000000006E-2</v>
      </c>
      <c r="O196">
        <v>0.628</v>
      </c>
      <c r="P196">
        <v>0.30299999999999999</v>
      </c>
      <c r="Q196">
        <v>0</v>
      </c>
      <c r="R196">
        <v>0</v>
      </c>
      <c r="S196">
        <v>1</v>
      </c>
      <c r="T196" t="s">
        <v>75</v>
      </c>
      <c r="U196">
        <v>0.03</v>
      </c>
      <c r="V196">
        <v>0.05</v>
      </c>
      <c r="W196">
        <v>0.2</v>
      </c>
      <c r="X196">
        <v>0.08</v>
      </c>
      <c r="Y196">
        <v>25059.351896</v>
      </c>
      <c r="Z196">
        <v>25059.351896</v>
      </c>
      <c r="AA196">
        <v>65213.502939999998</v>
      </c>
      <c r="AB196">
        <v>69862.522736821804</v>
      </c>
      <c r="AC196">
        <v>263123.194908</v>
      </c>
      <c r="AD196">
        <v>363360.60249199998</v>
      </c>
      <c r="AE196">
        <v>263123.194908</v>
      </c>
      <c r="AF196">
        <v>363360.60249199998</v>
      </c>
      <c r="AG196">
        <v>195640.50881999999</v>
      </c>
      <c r="AH196">
        <v>456494.52058000001</v>
      </c>
      <c r="AI196">
        <v>499584.36802635598</v>
      </c>
      <c r="AJ196">
        <v>779034.45897364395</v>
      </c>
      <c r="AK196">
        <v>33348.977001599997</v>
      </c>
      <c r="AL196">
        <v>414923.68427039997</v>
      </c>
      <c r="AM196">
        <v>223464.44240727401</v>
      </c>
      <c r="AN196">
        <v>0</v>
      </c>
      <c r="AO196">
        <v>0</v>
      </c>
      <c r="AP196">
        <v>671737.10367927398</v>
      </c>
      <c r="AQ196">
        <v>671737.10367927398</v>
      </c>
      <c r="AR196">
        <v>671737.10367927398</v>
      </c>
      <c r="AS196">
        <v>2.14446760304762</v>
      </c>
      <c r="AT196">
        <v>0.76289131786493802</v>
      </c>
      <c r="AU196">
        <v>74</v>
      </c>
      <c r="AV196">
        <v>1</v>
      </c>
      <c r="AW196" s="2">
        <v>313241.89870000002</v>
      </c>
      <c r="AX196" s="4">
        <v>671737.10367927398</v>
      </c>
      <c r="AY196">
        <v>1</v>
      </c>
      <c r="AZ196">
        <v>4.9599999999999998E-2</v>
      </c>
      <c r="BA196">
        <v>0.61770000000000003</v>
      </c>
      <c r="BB196">
        <v>0.3327</v>
      </c>
      <c r="BC196">
        <v>0</v>
      </c>
      <c r="BD196">
        <v>0</v>
      </c>
      <c r="BE196">
        <v>1.89</v>
      </c>
      <c r="BF196" t="b">
        <v>0</v>
      </c>
      <c r="BG196">
        <v>1.61</v>
      </c>
      <c r="BH196" t="b">
        <v>0</v>
      </c>
      <c r="BI196">
        <v>2.14</v>
      </c>
      <c r="BJ196" t="b">
        <v>0</v>
      </c>
      <c r="BK196">
        <v>1</v>
      </c>
      <c r="BL196" t="b">
        <v>0</v>
      </c>
      <c r="BM196">
        <v>0</v>
      </c>
      <c r="BN196">
        <v>0</v>
      </c>
    </row>
    <row r="197" spans="1:66" x14ac:dyDescent="0.25">
      <c r="A197" t="s">
        <v>76</v>
      </c>
      <c r="B197">
        <v>1966</v>
      </c>
      <c r="C197">
        <v>243131.25169999999</v>
      </c>
      <c r="D197">
        <v>243131.25169999999</v>
      </c>
      <c r="E197">
        <v>554926.15899999999</v>
      </c>
      <c r="F197">
        <v>798057.41070000001</v>
      </c>
      <c r="G197">
        <v>587763.36479999998</v>
      </c>
      <c r="H197">
        <v>830894.6165</v>
      </c>
      <c r="I197">
        <v>1</v>
      </c>
      <c r="J197">
        <v>243131.25169999999</v>
      </c>
      <c r="K197" t="s">
        <v>67</v>
      </c>
      <c r="L197" t="s">
        <v>67</v>
      </c>
      <c r="M197" t="s">
        <v>74</v>
      </c>
      <c r="N197">
        <v>0.16400000000000001</v>
      </c>
      <c r="O197">
        <v>0.442</v>
      </c>
      <c r="P197">
        <v>0.39400000000000002</v>
      </c>
      <c r="Q197">
        <v>0</v>
      </c>
      <c r="R197">
        <v>0</v>
      </c>
      <c r="S197">
        <v>1</v>
      </c>
      <c r="T197" t="s">
        <v>75</v>
      </c>
      <c r="U197">
        <v>0.03</v>
      </c>
      <c r="V197">
        <v>0.05</v>
      </c>
      <c r="W197">
        <v>0.2</v>
      </c>
      <c r="X197">
        <v>0.08</v>
      </c>
      <c r="Y197">
        <v>19450.500135999999</v>
      </c>
      <c r="Z197">
        <v>19450.500135999999</v>
      </c>
      <c r="AA197">
        <v>117552.67296</v>
      </c>
      <c r="AB197">
        <v>119150.96674211801</v>
      </c>
      <c r="AC197">
        <v>204230.25142799999</v>
      </c>
      <c r="AD197">
        <v>282032.251972</v>
      </c>
      <c r="AE197">
        <v>204230.25142799999</v>
      </c>
      <c r="AF197">
        <v>282032.251972</v>
      </c>
      <c r="AG197">
        <v>352658.01887999999</v>
      </c>
      <c r="AH197">
        <v>822868.71071999997</v>
      </c>
      <c r="AI197">
        <v>592592.68301576399</v>
      </c>
      <c r="AJ197">
        <v>1069196.54998424</v>
      </c>
      <c r="AK197">
        <v>95202.374976000006</v>
      </c>
      <c r="AL197">
        <v>455519.983032535</v>
      </c>
      <c r="AM197">
        <v>445357.92682234698</v>
      </c>
      <c r="AN197">
        <v>0</v>
      </c>
      <c r="AO197">
        <v>0</v>
      </c>
      <c r="AP197">
        <v>996080.28483088198</v>
      </c>
      <c r="AQ197">
        <v>996080.28483088198</v>
      </c>
      <c r="AR197">
        <v>996080.28483088198</v>
      </c>
      <c r="AS197">
        <v>4.0968829710955701</v>
      </c>
      <c r="AT197">
        <v>1.41022643362065</v>
      </c>
      <c r="AU197">
        <v>94</v>
      </c>
      <c r="AV197">
        <v>1</v>
      </c>
      <c r="AW197" s="2">
        <v>243131.25169999999</v>
      </c>
      <c r="AX197" s="4">
        <v>996080.28483088198</v>
      </c>
      <c r="AY197">
        <v>1</v>
      </c>
      <c r="AZ197">
        <v>9.5600000000000004E-2</v>
      </c>
      <c r="BA197">
        <v>0.45729999999999998</v>
      </c>
      <c r="BB197">
        <v>0.4471</v>
      </c>
      <c r="BC197">
        <v>0</v>
      </c>
      <c r="BD197">
        <v>0</v>
      </c>
      <c r="BE197">
        <v>1.46</v>
      </c>
      <c r="BF197" t="b">
        <v>0</v>
      </c>
      <c r="BG197">
        <v>2.38</v>
      </c>
      <c r="BH197" t="b">
        <v>0</v>
      </c>
      <c r="BI197">
        <v>4.0999999999999996</v>
      </c>
      <c r="BJ197" t="b">
        <v>0</v>
      </c>
      <c r="BK197">
        <v>1</v>
      </c>
      <c r="BL197" t="b">
        <v>0</v>
      </c>
      <c r="BM197">
        <v>0</v>
      </c>
      <c r="BN197">
        <v>0</v>
      </c>
    </row>
    <row r="198" spans="1:66" x14ac:dyDescent="0.25">
      <c r="A198" t="s">
        <v>76</v>
      </c>
      <c r="B198">
        <v>1967</v>
      </c>
      <c r="C198">
        <v>296654.52159999998</v>
      </c>
      <c r="D198">
        <v>296654.52159999998</v>
      </c>
      <c r="E198">
        <v>877638.96759999997</v>
      </c>
      <c r="F198">
        <v>1174293.4890000001</v>
      </c>
      <c r="G198">
        <v>1031346.291</v>
      </c>
      <c r="H198">
        <v>1328000.8130000001</v>
      </c>
      <c r="I198">
        <v>1</v>
      </c>
      <c r="J198">
        <v>296654.52159999998</v>
      </c>
      <c r="K198" t="s">
        <v>67</v>
      </c>
      <c r="L198" t="s">
        <v>67</v>
      </c>
      <c r="M198" t="s">
        <v>74</v>
      </c>
      <c r="N198">
        <v>1.7000000000000001E-2</v>
      </c>
      <c r="O198">
        <v>0.5</v>
      </c>
      <c r="P198">
        <v>0.48299999999999998</v>
      </c>
      <c r="Q198">
        <v>0</v>
      </c>
      <c r="R198">
        <v>0</v>
      </c>
      <c r="S198">
        <v>1</v>
      </c>
      <c r="T198" t="s">
        <v>75</v>
      </c>
      <c r="U198">
        <v>0.03</v>
      </c>
      <c r="V198">
        <v>0.05</v>
      </c>
      <c r="W198">
        <v>0.2</v>
      </c>
      <c r="X198">
        <v>0.08</v>
      </c>
      <c r="Y198">
        <v>23732.361728</v>
      </c>
      <c r="Z198">
        <v>23732.361728</v>
      </c>
      <c r="AA198">
        <v>206269.25820000001</v>
      </c>
      <c r="AB198">
        <v>207630.036053474</v>
      </c>
      <c r="AC198">
        <v>249189.798144</v>
      </c>
      <c r="AD198">
        <v>344119.24505600001</v>
      </c>
      <c r="AE198">
        <v>249189.798144</v>
      </c>
      <c r="AF198">
        <v>344119.24505600001</v>
      </c>
      <c r="AG198">
        <v>618807.7746</v>
      </c>
      <c r="AH198">
        <v>1443884.8074</v>
      </c>
      <c r="AI198">
        <v>912740.74089305196</v>
      </c>
      <c r="AJ198">
        <v>1743260.8851069501</v>
      </c>
      <c r="AK198">
        <v>81578.565160191894</v>
      </c>
      <c r="AL198">
        <v>662995.02316554298</v>
      </c>
      <c r="AM198">
        <v>543134.12599225994</v>
      </c>
      <c r="AN198">
        <v>0</v>
      </c>
      <c r="AO198">
        <v>0</v>
      </c>
      <c r="AP198">
        <v>1287707.71431799</v>
      </c>
      <c r="AQ198">
        <v>1287707.71431799</v>
      </c>
      <c r="AR198">
        <v>1287707.71431799</v>
      </c>
      <c r="AS198">
        <v>4.3407655051834997</v>
      </c>
      <c r="AT198">
        <v>1.4680507162413801</v>
      </c>
      <c r="AU198">
        <v>85</v>
      </c>
      <c r="AV198">
        <v>1</v>
      </c>
      <c r="AW198" s="2">
        <v>296654.52159999998</v>
      </c>
      <c r="AX198" s="4">
        <v>1287707.71431799</v>
      </c>
      <c r="AY198">
        <v>1</v>
      </c>
      <c r="AZ198">
        <v>6.3399999999999998E-2</v>
      </c>
      <c r="BA198">
        <v>0.51490000000000002</v>
      </c>
      <c r="BB198">
        <v>0.42180000000000001</v>
      </c>
      <c r="BC198">
        <v>0</v>
      </c>
      <c r="BD198">
        <v>0</v>
      </c>
      <c r="BE198">
        <v>1.79</v>
      </c>
      <c r="BF198" t="b">
        <v>0</v>
      </c>
      <c r="BG198">
        <v>3.08</v>
      </c>
      <c r="BH198" t="b">
        <v>0</v>
      </c>
      <c r="BI198">
        <v>4.34</v>
      </c>
      <c r="BJ198" t="b">
        <v>0</v>
      </c>
      <c r="BK198">
        <v>1</v>
      </c>
      <c r="BL198" t="b">
        <v>0</v>
      </c>
      <c r="BM198">
        <v>0</v>
      </c>
      <c r="BN198">
        <v>0</v>
      </c>
    </row>
    <row r="199" spans="1:66" x14ac:dyDescent="0.25">
      <c r="A199" t="s">
        <v>76</v>
      </c>
      <c r="B199">
        <v>1968</v>
      </c>
      <c r="C199">
        <v>267415.43219999998</v>
      </c>
      <c r="D199">
        <v>267415.43219999998</v>
      </c>
      <c r="E199">
        <v>549050.61239999998</v>
      </c>
      <c r="F199">
        <v>816466.04460000002</v>
      </c>
      <c r="G199">
        <v>587686.54220000003</v>
      </c>
      <c r="H199">
        <v>855101.97439999995</v>
      </c>
      <c r="I199">
        <v>1</v>
      </c>
      <c r="J199">
        <v>267415.43219999998</v>
      </c>
      <c r="K199" t="s">
        <v>67</v>
      </c>
      <c r="L199" t="s">
        <v>67</v>
      </c>
      <c r="M199" t="s">
        <v>74</v>
      </c>
      <c r="N199">
        <v>3.9E-2</v>
      </c>
      <c r="O199">
        <v>0.13</v>
      </c>
      <c r="P199">
        <v>0.83099999999999996</v>
      </c>
      <c r="Q199">
        <v>0</v>
      </c>
      <c r="R199">
        <v>0</v>
      </c>
      <c r="S199">
        <v>1</v>
      </c>
      <c r="T199" t="s">
        <v>75</v>
      </c>
      <c r="U199">
        <v>0.03</v>
      </c>
      <c r="V199">
        <v>0.05</v>
      </c>
      <c r="W199">
        <v>0.2</v>
      </c>
      <c r="X199">
        <v>0.08</v>
      </c>
      <c r="Y199">
        <v>21393.234575999999</v>
      </c>
      <c r="Z199">
        <v>21393.234575999999</v>
      </c>
      <c r="AA199">
        <v>117537.30843999999</v>
      </c>
      <c r="AB199">
        <v>119468.361338655</v>
      </c>
      <c r="AC199">
        <v>224628.96304800001</v>
      </c>
      <c r="AD199">
        <v>310201.90135200002</v>
      </c>
      <c r="AE199">
        <v>224628.96304800001</v>
      </c>
      <c r="AF199">
        <v>310201.90135200002</v>
      </c>
      <c r="AG199">
        <v>352611.92531999998</v>
      </c>
      <c r="AH199">
        <v>822761.15908000001</v>
      </c>
      <c r="AI199">
        <v>616165.25172268995</v>
      </c>
      <c r="AJ199">
        <v>1094038.6970773099</v>
      </c>
      <c r="AK199">
        <v>31926.638012110099</v>
      </c>
      <c r="AL199">
        <v>185244.763581337</v>
      </c>
      <c r="AM199">
        <v>349616.99540564202</v>
      </c>
      <c r="AN199">
        <v>0</v>
      </c>
      <c r="AO199">
        <v>0</v>
      </c>
      <c r="AP199">
        <v>566788.396999088</v>
      </c>
      <c r="AQ199">
        <v>566788.396999088</v>
      </c>
      <c r="AR199">
        <v>566788.396999088</v>
      </c>
      <c r="AS199">
        <v>2.11950519211317</v>
      </c>
      <c r="AT199">
        <v>0.751182661495298</v>
      </c>
      <c r="AU199">
        <v>93</v>
      </c>
      <c r="AV199">
        <v>1</v>
      </c>
      <c r="AW199" s="2">
        <v>267415.43219999998</v>
      </c>
      <c r="AX199" s="4">
        <v>566788.396999088</v>
      </c>
      <c r="AY199">
        <v>1</v>
      </c>
      <c r="AZ199">
        <v>5.6300000000000003E-2</v>
      </c>
      <c r="BA199">
        <v>0.32679999999999998</v>
      </c>
      <c r="BB199">
        <v>0.61680000000000001</v>
      </c>
      <c r="BC199">
        <v>0</v>
      </c>
      <c r="BD199">
        <v>0</v>
      </c>
      <c r="BE199">
        <v>1.61</v>
      </c>
      <c r="BF199" t="b">
        <v>0</v>
      </c>
      <c r="BG199">
        <v>1.36</v>
      </c>
      <c r="BH199" t="b">
        <v>0</v>
      </c>
      <c r="BI199">
        <v>2.12</v>
      </c>
      <c r="BJ199" t="b">
        <v>0</v>
      </c>
      <c r="BK199">
        <v>1</v>
      </c>
      <c r="BL199" t="b">
        <v>0</v>
      </c>
      <c r="BM199">
        <v>0</v>
      </c>
      <c r="BN199">
        <v>0</v>
      </c>
    </row>
    <row r="200" spans="1:66" x14ac:dyDescent="0.25">
      <c r="A200" t="s">
        <v>76</v>
      </c>
      <c r="B200">
        <v>1969</v>
      </c>
      <c r="C200">
        <v>345341.7574</v>
      </c>
      <c r="D200">
        <v>345341.7574</v>
      </c>
      <c r="E200">
        <v>405140.2487</v>
      </c>
      <c r="F200">
        <v>750482.0061</v>
      </c>
      <c r="G200">
        <v>448011.36739999999</v>
      </c>
      <c r="H200">
        <v>793353.12479999999</v>
      </c>
      <c r="I200">
        <v>1</v>
      </c>
      <c r="J200">
        <v>345341.7574</v>
      </c>
      <c r="K200" t="s">
        <v>67</v>
      </c>
      <c r="L200" t="s">
        <v>67</v>
      </c>
      <c r="M200" t="s">
        <v>74</v>
      </c>
      <c r="N200">
        <v>0.12</v>
      </c>
      <c r="O200">
        <v>0.52300000000000002</v>
      </c>
      <c r="P200">
        <v>0.35799999999999998</v>
      </c>
      <c r="Q200">
        <v>0</v>
      </c>
      <c r="R200">
        <v>0</v>
      </c>
      <c r="S200">
        <v>1.0009999999999999</v>
      </c>
      <c r="T200" t="s">
        <v>75</v>
      </c>
      <c r="U200">
        <v>0.03</v>
      </c>
      <c r="V200">
        <v>0.05</v>
      </c>
      <c r="W200">
        <v>0.2</v>
      </c>
      <c r="X200">
        <v>0.08</v>
      </c>
      <c r="Y200">
        <v>27627.340592</v>
      </c>
      <c r="Z200">
        <v>27627.340592</v>
      </c>
      <c r="AA200">
        <v>89602.273480000003</v>
      </c>
      <c r="AB200">
        <v>93764.798090600496</v>
      </c>
      <c r="AC200">
        <v>290087.07621600002</v>
      </c>
      <c r="AD200">
        <v>400596.43858399999</v>
      </c>
      <c r="AE200">
        <v>290087.07621600002</v>
      </c>
      <c r="AF200">
        <v>400596.43858399999</v>
      </c>
      <c r="AG200">
        <v>268806.82043999998</v>
      </c>
      <c r="AH200">
        <v>627215.91436000005</v>
      </c>
      <c r="AI200">
        <v>605823.52861879906</v>
      </c>
      <c r="AJ200">
        <v>980882.72098120104</v>
      </c>
      <c r="AK200">
        <v>113269.717626404</v>
      </c>
      <c r="AL200">
        <v>381226.40175392799</v>
      </c>
      <c r="AM200">
        <v>738414.88425748597</v>
      </c>
      <c r="AN200">
        <v>0</v>
      </c>
      <c r="AO200">
        <v>0</v>
      </c>
      <c r="AP200">
        <v>1232911.00363782</v>
      </c>
      <c r="AQ200">
        <v>1232911.00363782</v>
      </c>
      <c r="AR200">
        <v>1232911.00363782</v>
      </c>
      <c r="AS200">
        <v>3.5701185194635201</v>
      </c>
      <c r="AT200">
        <v>1.2725987939697601</v>
      </c>
      <c r="AU200">
        <v>90</v>
      </c>
      <c r="AV200">
        <v>1</v>
      </c>
      <c r="AW200" s="2">
        <v>345341.7574</v>
      </c>
      <c r="AX200" s="4">
        <v>1232911.00363782</v>
      </c>
      <c r="AY200">
        <v>1</v>
      </c>
      <c r="AZ200">
        <v>9.1899999999999996E-2</v>
      </c>
      <c r="BA200">
        <v>0.30919999999999997</v>
      </c>
      <c r="BB200">
        <v>0.59889999999999999</v>
      </c>
      <c r="BC200">
        <v>0</v>
      </c>
      <c r="BD200">
        <v>0</v>
      </c>
      <c r="BE200">
        <v>2.08</v>
      </c>
      <c r="BF200" t="b">
        <v>0</v>
      </c>
      <c r="BG200">
        <v>2.95</v>
      </c>
      <c r="BH200" t="b">
        <v>0</v>
      </c>
      <c r="BI200">
        <v>3.57</v>
      </c>
      <c r="BJ200" t="b">
        <v>0</v>
      </c>
      <c r="BK200">
        <v>1</v>
      </c>
      <c r="BL200" t="b">
        <v>0</v>
      </c>
      <c r="BM200">
        <v>0</v>
      </c>
      <c r="BN200">
        <v>0</v>
      </c>
    </row>
    <row r="201" spans="1:66" x14ac:dyDescent="0.25">
      <c r="A201" t="s">
        <v>76</v>
      </c>
      <c r="B201">
        <v>1970</v>
      </c>
      <c r="C201">
        <v>327829.80489999999</v>
      </c>
      <c r="D201">
        <v>327829.80489999999</v>
      </c>
      <c r="E201">
        <v>414216.12540000002</v>
      </c>
      <c r="F201">
        <v>742045.93030000001</v>
      </c>
      <c r="G201">
        <v>432733.18569999997</v>
      </c>
      <c r="H201">
        <v>760562.99060000002</v>
      </c>
      <c r="I201">
        <v>1</v>
      </c>
      <c r="J201">
        <v>327829.80489999999</v>
      </c>
      <c r="K201" t="s">
        <v>67</v>
      </c>
      <c r="L201" t="s">
        <v>67</v>
      </c>
      <c r="M201" t="s">
        <v>74</v>
      </c>
      <c r="N201">
        <v>0.107260761</v>
      </c>
      <c r="O201">
        <v>0.59892472900000004</v>
      </c>
      <c r="P201">
        <v>0.29381450999999997</v>
      </c>
      <c r="Q201">
        <v>0</v>
      </c>
      <c r="R201">
        <v>0</v>
      </c>
      <c r="S201">
        <v>1</v>
      </c>
      <c r="T201" t="s">
        <v>75</v>
      </c>
      <c r="U201">
        <v>0.03</v>
      </c>
      <c r="V201">
        <v>0.05</v>
      </c>
      <c r="W201">
        <v>0.2</v>
      </c>
      <c r="X201">
        <v>0.08</v>
      </c>
      <c r="Y201">
        <v>26226.384392</v>
      </c>
      <c r="Z201">
        <v>26226.384392</v>
      </c>
      <c r="AA201">
        <v>86546.637140000006</v>
      </c>
      <c r="AB201">
        <v>90433.089289926196</v>
      </c>
      <c r="AC201">
        <v>275377.03611599997</v>
      </c>
      <c r="AD201">
        <v>380282.573684</v>
      </c>
      <c r="AE201">
        <v>275377.03611599997</v>
      </c>
      <c r="AF201">
        <v>380282.573684</v>
      </c>
      <c r="AG201">
        <v>259639.91141999999</v>
      </c>
      <c r="AH201">
        <v>605826.45998000004</v>
      </c>
      <c r="AI201">
        <v>579696.81202014803</v>
      </c>
      <c r="AJ201">
        <v>941429.169179852</v>
      </c>
      <c r="AK201">
        <v>68785.178340429993</v>
      </c>
      <c r="AL201">
        <v>377152.877188496</v>
      </c>
      <c r="AM201">
        <v>50482.920398562499</v>
      </c>
      <c r="AN201">
        <v>0</v>
      </c>
      <c r="AO201">
        <v>0</v>
      </c>
      <c r="AP201">
        <v>496420.97592748801</v>
      </c>
      <c r="AQ201">
        <v>496420.97592748801</v>
      </c>
      <c r="AR201">
        <v>496420.97592748801</v>
      </c>
      <c r="AS201">
        <v>1.51426431797107</v>
      </c>
      <c r="AT201">
        <v>0.41492972232113901</v>
      </c>
      <c r="AU201">
        <v>96</v>
      </c>
      <c r="AV201">
        <v>1</v>
      </c>
      <c r="AW201" s="2">
        <v>327829.80489999999</v>
      </c>
      <c r="AX201" s="4">
        <v>496420.97592748801</v>
      </c>
      <c r="AY201">
        <v>1</v>
      </c>
      <c r="AZ201">
        <v>0.1386</v>
      </c>
      <c r="BA201">
        <v>0.75970000000000004</v>
      </c>
      <c r="BB201">
        <v>0.1017</v>
      </c>
      <c r="BC201">
        <v>0</v>
      </c>
      <c r="BD201">
        <v>0</v>
      </c>
      <c r="BE201">
        <v>1.97</v>
      </c>
      <c r="BF201" t="b">
        <v>0</v>
      </c>
      <c r="BG201">
        <v>1.19</v>
      </c>
      <c r="BH201" t="b">
        <v>0</v>
      </c>
      <c r="BI201">
        <v>1.51</v>
      </c>
      <c r="BJ201" t="b">
        <v>0</v>
      </c>
      <c r="BK201">
        <v>1</v>
      </c>
      <c r="BL201" t="b">
        <v>0</v>
      </c>
      <c r="BM201">
        <v>0</v>
      </c>
      <c r="BN201">
        <v>0</v>
      </c>
    </row>
    <row r="202" spans="1:66" x14ac:dyDescent="0.25">
      <c r="A202" t="s">
        <v>76</v>
      </c>
      <c r="B202">
        <v>1971</v>
      </c>
      <c r="C202">
        <v>436875.63280000002</v>
      </c>
      <c r="D202">
        <v>436875.63280000002</v>
      </c>
      <c r="E202">
        <v>679486.29940000002</v>
      </c>
      <c r="F202">
        <v>1116361.932</v>
      </c>
      <c r="G202">
        <v>703403.95530000003</v>
      </c>
      <c r="H202">
        <v>1140279.588</v>
      </c>
      <c r="I202">
        <v>1</v>
      </c>
      <c r="J202">
        <v>436875.63280000002</v>
      </c>
      <c r="K202" t="s">
        <v>67</v>
      </c>
      <c r="L202" t="s">
        <v>67</v>
      </c>
      <c r="M202" t="s">
        <v>74</v>
      </c>
      <c r="N202">
        <v>2.7998955999999998E-2</v>
      </c>
      <c r="O202">
        <v>0.58143198399999996</v>
      </c>
      <c r="P202">
        <v>0.39056906000000002</v>
      </c>
      <c r="Q202">
        <v>0</v>
      </c>
      <c r="R202">
        <v>0</v>
      </c>
      <c r="S202">
        <v>1</v>
      </c>
      <c r="T202" t="s">
        <v>75</v>
      </c>
      <c r="U202">
        <v>0.03</v>
      </c>
      <c r="V202">
        <v>0.05</v>
      </c>
      <c r="W202">
        <v>0.2</v>
      </c>
      <c r="X202">
        <v>0.08</v>
      </c>
      <c r="Y202">
        <v>34950.050624000003</v>
      </c>
      <c r="Z202">
        <v>34950.050624000003</v>
      </c>
      <c r="AA202">
        <v>140680.79105999999</v>
      </c>
      <c r="AB202">
        <v>144957.204070331</v>
      </c>
      <c r="AC202">
        <v>366975.53155199997</v>
      </c>
      <c r="AD202">
        <v>506775.73404800001</v>
      </c>
      <c r="AE202">
        <v>366975.53155199997</v>
      </c>
      <c r="AF202">
        <v>506775.73404800001</v>
      </c>
      <c r="AG202">
        <v>422042.37318</v>
      </c>
      <c r="AH202">
        <v>984765.53741999995</v>
      </c>
      <c r="AI202">
        <v>850365.17985933798</v>
      </c>
      <c r="AJ202">
        <v>1430193.99614066</v>
      </c>
      <c r="AK202">
        <v>116318.732554018</v>
      </c>
      <c r="AL202">
        <v>156224.397822681</v>
      </c>
      <c r="AM202">
        <v>245358.31618968101</v>
      </c>
      <c r="AN202">
        <v>0</v>
      </c>
      <c r="AO202">
        <v>0</v>
      </c>
      <c r="AP202">
        <v>517901.44656637998</v>
      </c>
      <c r="AQ202">
        <v>517901.44656637998</v>
      </c>
      <c r="AR202">
        <v>517901.44656637998</v>
      </c>
      <c r="AS202">
        <v>1.1854665439843199</v>
      </c>
      <c r="AT202">
        <v>0.17013640510808201</v>
      </c>
      <c r="AU202">
        <v>97</v>
      </c>
      <c r="AV202">
        <v>1</v>
      </c>
      <c r="AW202" s="2">
        <v>436875.63280000002</v>
      </c>
      <c r="AX202" s="4">
        <v>517901.44656637998</v>
      </c>
      <c r="AY202">
        <v>1</v>
      </c>
      <c r="AZ202">
        <v>0.22459999999999999</v>
      </c>
      <c r="BA202">
        <v>0.30159999999999998</v>
      </c>
      <c r="BB202">
        <v>0.4738</v>
      </c>
      <c r="BC202">
        <v>0</v>
      </c>
      <c r="BD202">
        <v>0</v>
      </c>
      <c r="BE202">
        <v>2.63</v>
      </c>
      <c r="BF202" t="b">
        <v>0</v>
      </c>
      <c r="BG202">
        <v>1.24</v>
      </c>
      <c r="BH202" t="b">
        <v>0</v>
      </c>
      <c r="BI202">
        <v>1.19</v>
      </c>
      <c r="BJ202" t="b">
        <v>0</v>
      </c>
      <c r="BK202">
        <v>1</v>
      </c>
      <c r="BL202" t="b">
        <v>0</v>
      </c>
      <c r="BM202">
        <v>0</v>
      </c>
      <c r="BN202">
        <v>0</v>
      </c>
    </row>
    <row r="203" spans="1:66" x14ac:dyDescent="0.25">
      <c r="A203" t="s">
        <v>76</v>
      </c>
      <c r="B203">
        <v>1972</v>
      </c>
      <c r="C203">
        <v>309503.89480000001</v>
      </c>
      <c r="D203">
        <v>309503.89480000001</v>
      </c>
      <c r="E203">
        <v>480279.68839999998</v>
      </c>
      <c r="F203">
        <v>789783.58319999999</v>
      </c>
      <c r="G203">
        <v>532144.71239999996</v>
      </c>
      <c r="H203">
        <v>841648.60719999997</v>
      </c>
      <c r="I203">
        <v>1</v>
      </c>
      <c r="J203">
        <v>309503.89480000001</v>
      </c>
      <c r="K203" t="s">
        <v>67</v>
      </c>
      <c r="L203" t="s">
        <v>67</v>
      </c>
      <c r="M203" t="s">
        <v>74</v>
      </c>
      <c r="N203">
        <v>0.13458076999999999</v>
      </c>
      <c r="O203">
        <v>0.220097511</v>
      </c>
      <c r="P203">
        <v>0.64532171900000002</v>
      </c>
      <c r="Q203">
        <v>0</v>
      </c>
      <c r="R203">
        <v>0</v>
      </c>
      <c r="S203">
        <v>1</v>
      </c>
      <c r="T203" t="s">
        <v>75</v>
      </c>
      <c r="U203">
        <v>0.03</v>
      </c>
      <c r="V203">
        <v>0.05</v>
      </c>
      <c r="W203">
        <v>0.2</v>
      </c>
      <c r="X203">
        <v>0.08</v>
      </c>
      <c r="Y203">
        <v>24760.311583999999</v>
      </c>
      <c r="Z203">
        <v>24760.311583999999</v>
      </c>
      <c r="AA203">
        <v>106428.94248</v>
      </c>
      <c r="AB203">
        <v>109271.18937372199</v>
      </c>
      <c r="AC203">
        <v>259983.27163199999</v>
      </c>
      <c r="AD203">
        <v>359024.51796799997</v>
      </c>
      <c r="AE203">
        <v>259983.27163199999</v>
      </c>
      <c r="AF203">
        <v>359024.51796799997</v>
      </c>
      <c r="AG203">
        <v>319286.82744000002</v>
      </c>
      <c r="AH203">
        <v>745002.59736000001</v>
      </c>
      <c r="AI203">
        <v>623106.22845255502</v>
      </c>
      <c r="AJ203">
        <v>1060190.9859474399</v>
      </c>
      <c r="AK203">
        <v>19037.0212787567</v>
      </c>
      <c r="AL203">
        <v>145460.51514920499</v>
      </c>
      <c r="AM203">
        <v>299836.20631580701</v>
      </c>
      <c r="AN203">
        <v>0</v>
      </c>
      <c r="AO203">
        <v>0</v>
      </c>
      <c r="AP203">
        <v>464333.74274376902</v>
      </c>
      <c r="AQ203">
        <v>464333.74274376902</v>
      </c>
      <c r="AR203">
        <v>464333.74274376902</v>
      </c>
      <c r="AS203">
        <v>1.50025169487389</v>
      </c>
      <c r="AT203">
        <v>0.40563289061448199</v>
      </c>
      <c r="AU203">
        <v>90</v>
      </c>
      <c r="AV203">
        <v>1</v>
      </c>
      <c r="AW203" s="2">
        <v>309503.89480000001</v>
      </c>
      <c r="AX203" s="4">
        <v>464333.74274376902</v>
      </c>
      <c r="AY203">
        <v>1</v>
      </c>
      <c r="AZ203">
        <v>4.1000000000000002E-2</v>
      </c>
      <c r="BA203">
        <v>0.31330000000000002</v>
      </c>
      <c r="BB203">
        <v>0.64570000000000005</v>
      </c>
      <c r="BC203">
        <v>0</v>
      </c>
      <c r="BD203">
        <v>0</v>
      </c>
      <c r="BE203">
        <v>1.86</v>
      </c>
      <c r="BF203" t="b">
        <v>0</v>
      </c>
      <c r="BG203">
        <v>1.1100000000000001</v>
      </c>
      <c r="BH203" t="b">
        <v>0</v>
      </c>
      <c r="BI203">
        <v>1.5</v>
      </c>
      <c r="BJ203" t="b">
        <v>0</v>
      </c>
      <c r="BK203">
        <v>1</v>
      </c>
      <c r="BL203" t="b">
        <v>0</v>
      </c>
      <c r="BM203">
        <v>0</v>
      </c>
      <c r="BN203">
        <v>0</v>
      </c>
    </row>
    <row r="204" spans="1:66" x14ac:dyDescent="0.25">
      <c r="A204" t="s">
        <v>76</v>
      </c>
      <c r="B204">
        <v>1973</v>
      </c>
      <c r="C204">
        <v>236140.29130000001</v>
      </c>
      <c r="D204">
        <v>236140.29130000001</v>
      </c>
      <c r="E204">
        <v>528023.75439999998</v>
      </c>
      <c r="F204">
        <v>764164.04579999996</v>
      </c>
      <c r="G204">
        <v>563488.28410000005</v>
      </c>
      <c r="H204">
        <v>799628.57550000004</v>
      </c>
      <c r="I204">
        <v>1</v>
      </c>
      <c r="J204">
        <v>236140.29130000001</v>
      </c>
      <c r="K204" t="s">
        <v>67</v>
      </c>
      <c r="L204" t="s">
        <v>67</v>
      </c>
      <c r="M204" t="s">
        <v>74</v>
      </c>
      <c r="N204">
        <v>8.6021411000000006E-2</v>
      </c>
      <c r="O204">
        <v>0.47675434999999999</v>
      </c>
      <c r="P204">
        <v>0.43722423900000001</v>
      </c>
      <c r="Q204">
        <v>0</v>
      </c>
      <c r="R204">
        <v>0</v>
      </c>
      <c r="S204">
        <v>1</v>
      </c>
      <c r="T204" t="s">
        <v>75</v>
      </c>
      <c r="U204">
        <v>0.03</v>
      </c>
      <c r="V204">
        <v>0.05</v>
      </c>
      <c r="W204">
        <v>0.2</v>
      </c>
      <c r="X204">
        <v>0.08</v>
      </c>
      <c r="Y204">
        <v>18891.223303999999</v>
      </c>
      <c r="Z204">
        <v>18891.223303999999</v>
      </c>
      <c r="AA204">
        <v>112697.65682</v>
      </c>
      <c r="AB204">
        <v>114270.03181342001</v>
      </c>
      <c r="AC204">
        <v>198357.84469200001</v>
      </c>
      <c r="AD204">
        <v>273922.73790800001</v>
      </c>
      <c r="AE204">
        <v>198357.84469200001</v>
      </c>
      <c r="AF204">
        <v>273922.73790800001</v>
      </c>
      <c r="AG204">
        <v>338092.97045999998</v>
      </c>
      <c r="AH204">
        <v>788883.59774</v>
      </c>
      <c r="AI204">
        <v>571088.51187315898</v>
      </c>
      <c r="AJ204">
        <v>1028168.63912684</v>
      </c>
      <c r="AK204">
        <v>68212.328761114099</v>
      </c>
      <c r="AL204">
        <v>262233.95468222903</v>
      </c>
      <c r="AM204">
        <v>108056.12452452201</v>
      </c>
      <c r="AN204">
        <v>0</v>
      </c>
      <c r="AO204">
        <v>0</v>
      </c>
      <c r="AP204">
        <v>438502.407967865</v>
      </c>
      <c r="AQ204">
        <v>438502.407967865</v>
      </c>
      <c r="AR204">
        <v>438502.407967865</v>
      </c>
      <c r="AS204">
        <v>1.8569571738639801</v>
      </c>
      <c r="AT204">
        <v>0.61893922010354996</v>
      </c>
      <c r="AU204">
        <v>94</v>
      </c>
      <c r="AV204">
        <v>1</v>
      </c>
      <c r="AW204" s="2">
        <v>236140.29130000001</v>
      </c>
      <c r="AX204" s="4">
        <v>438502.407967865</v>
      </c>
      <c r="AY204">
        <v>1</v>
      </c>
      <c r="AZ204">
        <v>0.15559999999999999</v>
      </c>
      <c r="BA204">
        <v>0.59799999999999998</v>
      </c>
      <c r="BB204">
        <v>0.24640000000000001</v>
      </c>
      <c r="BC204">
        <v>0</v>
      </c>
      <c r="BD204">
        <v>0</v>
      </c>
      <c r="BE204">
        <v>1.42</v>
      </c>
      <c r="BF204" t="b">
        <v>0</v>
      </c>
      <c r="BG204">
        <v>1.05</v>
      </c>
      <c r="BH204" t="b">
        <v>0</v>
      </c>
      <c r="BI204">
        <v>1.86</v>
      </c>
      <c r="BJ204" t="b">
        <v>0</v>
      </c>
      <c r="BK204">
        <v>1</v>
      </c>
      <c r="BL204" t="b">
        <v>0</v>
      </c>
      <c r="BM204">
        <v>0</v>
      </c>
      <c r="BN204">
        <v>0</v>
      </c>
    </row>
    <row r="205" spans="1:66" x14ac:dyDescent="0.25">
      <c r="A205" t="s">
        <v>76</v>
      </c>
      <c r="B205">
        <v>1974</v>
      </c>
      <c r="C205">
        <v>291444.28360000002</v>
      </c>
      <c r="D205">
        <v>291444.28360000002</v>
      </c>
      <c r="E205">
        <v>883821.88249999995</v>
      </c>
      <c r="F205">
        <v>1175266.166</v>
      </c>
      <c r="G205">
        <v>940442.21059999999</v>
      </c>
      <c r="H205">
        <v>1231886.4939999999</v>
      </c>
      <c r="I205">
        <v>1</v>
      </c>
      <c r="J205">
        <v>291444.28360000002</v>
      </c>
      <c r="K205" t="s">
        <v>67</v>
      </c>
      <c r="L205" t="s">
        <v>67</v>
      </c>
      <c r="M205" t="s">
        <v>74</v>
      </c>
      <c r="N205">
        <v>9.4423254999999998E-2</v>
      </c>
      <c r="O205">
        <v>0.30615878899999999</v>
      </c>
      <c r="P205">
        <v>0.59941795600000003</v>
      </c>
      <c r="Q205">
        <v>0</v>
      </c>
      <c r="R205">
        <v>0</v>
      </c>
      <c r="S205">
        <v>1</v>
      </c>
      <c r="T205" t="s">
        <v>75</v>
      </c>
      <c r="U205">
        <v>0.03</v>
      </c>
      <c r="V205">
        <v>0.05</v>
      </c>
      <c r="W205">
        <v>0.2</v>
      </c>
      <c r="X205">
        <v>0.08</v>
      </c>
      <c r="Y205">
        <v>23315.542688000001</v>
      </c>
      <c r="Z205">
        <v>23315.542688000001</v>
      </c>
      <c r="AA205">
        <v>188088.44211999999</v>
      </c>
      <c r="AB205">
        <v>189528.036421962</v>
      </c>
      <c r="AC205">
        <v>244813.19822399999</v>
      </c>
      <c r="AD205">
        <v>338075.368976</v>
      </c>
      <c r="AE205">
        <v>244813.19822399999</v>
      </c>
      <c r="AF205">
        <v>338075.368976</v>
      </c>
      <c r="AG205">
        <v>564265.32635999995</v>
      </c>
      <c r="AH205">
        <v>1316619.0948399999</v>
      </c>
      <c r="AI205">
        <v>852830.42115607602</v>
      </c>
      <c r="AJ205">
        <v>1610942.5668439199</v>
      </c>
      <c r="AK205">
        <v>11069.9356019643</v>
      </c>
      <c r="AL205">
        <v>32962.717980672998</v>
      </c>
      <c r="AM205">
        <v>105054.715590612</v>
      </c>
      <c r="AN205">
        <v>0</v>
      </c>
      <c r="AO205">
        <v>0</v>
      </c>
      <c r="AP205">
        <v>149087.369173249</v>
      </c>
      <c r="AQ205">
        <v>149087.369173249</v>
      </c>
      <c r="AR205">
        <v>149087.369173249</v>
      </c>
      <c r="AS205">
        <v>0.51154672629595099</v>
      </c>
      <c r="AT205">
        <v>-0.67031634625551495</v>
      </c>
      <c r="AU205">
        <v>94</v>
      </c>
      <c r="AV205">
        <v>1</v>
      </c>
      <c r="AW205" s="2">
        <v>291444.28360000002</v>
      </c>
      <c r="AX205" s="4">
        <v>149087.369173249</v>
      </c>
      <c r="AY205">
        <v>1</v>
      </c>
      <c r="AZ205">
        <v>7.4300000000000005E-2</v>
      </c>
      <c r="BA205">
        <v>0.22109999999999999</v>
      </c>
      <c r="BB205">
        <v>0.70469999999999999</v>
      </c>
      <c r="BC205">
        <v>0</v>
      </c>
      <c r="BD205">
        <v>0</v>
      </c>
      <c r="BE205">
        <v>1.75</v>
      </c>
      <c r="BF205" t="b">
        <v>0</v>
      </c>
      <c r="BG205">
        <v>0.36</v>
      </c>
      <c r="BH205" t="b">
        <v>0</v>
      </c>
      <c r="BI205">
        <v>0.51</v>
      </c>
      <c r="BJ205" t="b">
        <v>0</v>
      </c>
      <c r="BK205">
        <v>1</v>
      </c>
      <c r="BL205" t="b">
        <v>0</v>
      </c>
      <c r="BM205">
        <v>0</v>
      </c>
      <c r="BN205">
        <v>0</v>
      </c>
    </row>
    <row r="206" spans="1:66" x14ac:dyDescent="0.25">
      <c r="A206" t="s">
        <v>76</v>
      </c>
      <c r="B206">
        <v>1975</v>
      </c>
      <c r="C206">
        <v>118485.163</v>
      </c>
      <c r="D206">
        <v>118485.163</v>
      </c>
      <c r="E206">
        <v>103195.92539999999</v>
      </c>
      <c r="F206">
        <v>221681.08840000001</v>
      </c>
      <c r="G206">
        <v>107259.1765</v>
      </c>
      <c r="H206">
        <v>225744.3395</v>
      </c>
      <c r="I206">
        <v>1</v>
      </c>
      <c r="J206">
        <v>118485.163</v>
      </c>
      <c r="K206" t="s">
        <v>67</v>
      </c>
      <c r="L206" t="s">
        <v>67</v>
      </c>
      <c r="M206" t="s">
        <v>74</v>
      </c>
      <c r="N206">
        <v>8.4330005E-2</v>
      </c>
      <c r="O206">
        <v>0.69204126300000002</v>
      </c>
      <c r="P206">
        <v>0.223628732</v>
      </c>
      <c r="Q206">
        <v>0</v>
      </c>
      <c r="R206">
        <v>0</v>
      </c>
      <c r="S206">
        <v>1</v>
      </c>
      <c r="T206" t="s">
        <v>75</v>
      </c>
      <c r="U206">
        <v>0.03</v>
      </c>
      <c r="V206">
        <v>0.05</v>
      </c>
      <c r="W206">
        <v>0.2</v>
      </c>
      <c r="X206">
        <v>0.08</v>
      </c>
      <c r="Y206">
        <v>9478.8130399999991</v>
      </c>
      <c r="Z206">
        <v>9478.8130399999991</v>
      </c>
      <c r="AA206">
        <v>21451.835299999999</v>
      </c>
      <c r="AB206">
        <v>23452.699938079601</v>
      </c>
      <c r="AC206">
        <v>99527.536919999999</v>
      </c>
      <c r="AD206">
        <v>137442.78907999999</v>
      </c>
      <c r="AE206">
        <v>99527.536919999999</v>
      </c>
      <c r="AF206">
        <v>137442.78907999999</v>
      </c>
      <c r="AG206">
        <v>64355.505899999996</v>
      </c>
      <c r="AH206">
        <v>150162.84710000001</v>
      </c>
      <c r="AI206">
        <v>178838.939623841</v>
      </c>
      <c r="AJ206">
        <v>272649.73937615898</v>
      </c>
      <c r="AK206">
        <v>37073.502294804501</v>
      </c>
      <c r="AL206">
        <v>837426.84235943202</v>
      </c>
      <c r="AM206">
        <v>401932.94301769597</v>
      </c>
      <c r="AN206">
        <v>0</v>
      </c>
      <c r="AO206">
        <v>0</v>
      </c>
      <c r="AP206">
        <v>1276433.2876719299</v>
      </c>
      <c r="AQ206">
        <v>1276433.2876719299</v>
      </c>
      <c r="AR206">
        <v>1276433.2876719299</v>
      </c>
      <c r="AS206">
        <v>10.772937770039</v>
      </c>
      <c r="AT206">
        <v>2.3770372274207601</v>
      </c>
      <c r="AU206">
        <v>96</v>
      </c>
      <c r="AV206">
        <v>0</v>
      </c>
      <c r="AW206" s="2">
        <v>118485.163</v>
      </c>
      <c r="AX206" s="4">
        <v>1276433.2876719299</v>
      </c>
      <c r="AY206">
        <v>1</v>
      </c>
      <c r="AZ206">
        <v>2.9000000000000001E-2</v>
      </c>
      <c r="BA206">
        <v>0.65610000000000002</v>
      </c>
      <c r="BB206">
        <v>0.31490000000000001</v>
      </c>
      <c r="BC206">
        <v>0</v>
      </c>
      <c r="BD206">
        <v>0</v>
      </c>
      <c r="BE206">
        <v>0.71</v>
      </c>
      <c r="BF206" t="b">
        <v>0</v>
      </c>
      <c r="BG206">
        <v>3.06</v>
      </c>
      <c r="BH206" t="b">
        <v>0</v>
      </c>
      <c r="BI206">
        <v>10.77</v>
      </c>
      <c r="BJ206" t="b">
        <v>0</v>
      </c>
      <c r="BK206">
        <v>1</v>
      </c>
      <c r="BL206" t="b">
        <v>0</v>
      </c>
      <c r="BM206">
        <v>0</v>
      </c>
      <c r="BN206">
        <v>0</v>
      </c>
    </row>
    <row r="207" spans="1:66" x14ac:dyDescent="0.25">
      <c r="A207" t="s">
        <v>76</v>
      </c>
      <c r="B207">
        <v>1976</v>
      </c>
      <c r="C207">
        <v>163137.0625</v>
      </c>
      <c r="D207">
        <v>163137.0625</v>
      </c>
      <c r="E207">
        <v>271006.6545</v>
      </c>
      <c r="F207">
        <v>434143.717</v>
      </c>
      <c r="G207">
        <v>295894.09759999998</v>
      </c>
      <c r="H207">
        <v>459031.16009999998</v>
      </c>
      <c r="I207">
        <v>1</v>
      </c>
      <c r="J207">
        <v>163137.0625</v>
      </c>
      <c r="K207" t="s">
        <v>67</v>
      </c>
      <c r="L207" t="s">
        <v>67</v>
      </c>
      <c r="M207" t="s">
        <v>74</v>
      </c>
      <c r="N207">
        <v>0.14860065</v>
      </c>
      <c r="O207">
        <v>0.31688592799999998</v>
      </c>
      <c r="P207">
        <v>0.53451342199999996</v>
      </c>
      <c r="Q207">
        <v>0</v>
      </c>
      <c r="R207">
        <v>0</v>
      </c>
      <c r="S207">
        <v>1</v>
      </c>
      <c r="T207" t="s">
        <v>75</v>
      </c>
      <c r="U207">
        <v>0.03</v>
      </c>
      <c r="V207">
        <v>0.05</v>
      </c>
      <c r="W207">
        <v>0.2</v>
      </c>
      <c r="X207">
        <v>0.08</v>
      </c>
      <c r="Y207">
        <v>13050.965</v>
      </c>
      <c r="Z207">
        <v>13050.965</v>
      </c>
      <c r="AA207">
        <v>59178.819519999997</v>
      </c>
      <c r="AB207">
        <v>60600.828106651803</v>
      </c>
      <c r="AC207">
        <v>137035.13250000001</v>
      </c>
      <c r="AD207">
        <v>189238.99249999999</v>
      </c>
      <c r="AE207">
        <v>137035.13250000001</v>
      </c>
      <c r="AF207">
        <v>189238.99249999999</v>
      </c>
      <c r="AG207">
        <v>177536.45856</v>
      </c>
      <c r="AH207">
        <v>414251.73664000002</v>
      </c>
      <c r="AI207">
        <v>337829.50388669601</v>
      </c>
      <c r="AJ207">
        <v>580232.81631330401</v>
      </c>
      <c r="AK207">
        <v>30332.969849956498</v>
      </c>
      <c r="AL207">
        <v>105897.40334427101</v>
      </c>
      <c r="AM207">
        <v>35203.442403078203</v>
      </c>
      <c r="AN207">
        <v>0</v>
      </c>
      <c r="AO207">
        <v>0</v>
      </c>
      <c r="AP207">
        <v>171433.81559730601</v>
      </c>
      <c r="AQ207">
        <v>171433.81559730601</v>
      </c>
      <c r="AR207">
        <v>171433.81559730601</v>
      </c>
      <c r="AS207">
        <v>1.0508575609377899</v>
      </c>
      <c r="AT207">
        <v>4.9606555533952698E-2</v>
      </c>
      <c r="AU207">
        <v>92</v>
      </c>
      <c r="AV207">
        <v>1</v>
      </c>
      <c r="AW207" s="2">
        <v>163137.0625</v>
      </c>
      <c r="AX207" s="4">
        <v>171433.81559730601</v>
      </c>
      <c r="AY207">
        <v>1</v>
      </c>
      <c r="AZ207">
        <v>0.1769</v>
      </c>
      <c r="BA207">
        <v>0.61770000000000003</v>
      </c>
      <c r="BB207">
        <v>0.20530000000000001</v>
      </c>
      <c r="BC207">
        <v>0</v>
      </c>
      <c r="BD207">
        <v>0</v>
      </c>
      <c r="BE207">
        <v>0.98</v>
      </c>
      <c r="BF207" t="b">
        <v>0</v>
      </c>
      <c r="BG207">
        <v>0.41</v>
      </c>
      <c r="BH207" t="b">
        <v>0</v>
      </c>
      <c r="BI207">
        <v>1.05</v>
      </c>
      <c r="BJ207" t="b">
        <v>0</v>
      </c>
      <c r="BK207">
        <v>1</v>
      </c>
      <c r="BL207" t="b">
        <v>0</v>
      </c>
      <c r="BM207">
        <v>0</v>
      </c>
      <c r="BN207">
        <v>0</v>
      </c>
    </row>
    <row r="208" spans="1:66" x14ac:dyDescent="0.25">
      <c r="A208" t="s">
        <v>76</v>
      </c>
      <c r="B208">
        <v>1977</v>
      </c>
      <c r="C208">
        <v>199710.97829999999</v>
      </c>
      <c r="D208">
        <v>199710.97829999999</v>
      </c>
      <c r="E208">
        <v>331322.5135</v>
      </c>
      <c r="F208">
        <v>531033.49179999996</v>
      </c>
      <c r="G208">
        <v>373429.11829999997</v>
      </c>
      <c r="H208">
        <v>573140.09660000005</v>
      </c>
      <c r="I208">
        <v>1</v>
      </c>
      <c r="J208">
        <v>199710.97829999999</v>
      </c>
      <c r="K208" t="s">
        <v>67</v>
      </c>
      <c r="L208" t="s">
        <v>67</v>
      </c>
      <c r="M208" t="s">
        <v>74</v>
      </c>
      <c r="N208">
        <v>1.9314537E-2</v>
      </c>
      <c r="O208">
        <v>0.45753901400000002</v>
      </c>
      <c r="P208">
        <v>0.52314644899999996</v>
      </c>
      <c r="Q208">
        <v>0</v>
      </c>
      <c r="R208">
        <v>0</v>
      </c>
      <c r="S208">
        <v>1</v>
      </c>
      <c r="T208" t="s">
        <v>75</v>
      </c>
      <c r="U208">
        <v>0.03</v>
      </c>
      <c r="V208">
        <v>0.05</v>
      </c>
      <c r="W208">
        <v>0.2</v>
      </c>
      <c r="X208">
        <v>0.08</v>
      </c>
      <c r="Y208">
        <v>15976.878264000001</v>
      </c>
      <c r="Z208">
        <v>15976.878264000001</v>
      </c>
      <c r="AA208">
        <v>74685.823659999995</v>
      </c>
      <c r="AB208">
        <v>76375.604055452801</v>
      </c>
      <c r="AC208">
        <v>167757.22177199999</v>
      </c>
      <c r="AD208">
        <v>231664.73482799999</v>
      </c>
      <c r="AE208">
        <v>167757.22177199999</v>
      </c>
      <c r="AF208">
        <v>231664.73482799999</v>
      </c>
      <c r="AG208">
        <v>224057.47098000001</v>
      </c>
      <c r="AH208">
        <v>522800.76562000002</v>
      </c>
      <c r="AI208">
        <v>420388.88848909503</v>
      </c>
      <c r="AJ208">
        <v>725891.304710906</v>
      </c>
      <c r="AK208">
        <v>85818.974638033294</v>
      </c>
      <c r="AL208">
        <v>271995.37261783599</v>
      </c>
      <c r="AM208">
        <v>406778.01783889998</v>
      </c>
      <c r="AN208">
        <v>0</v>
      </c>
      <c r="AO208">
        <v>0</v>
      </c>
      <c r="AP208">
        <v>764592.36509476998</v>
      </c>
      <c r="AQ208">
        <v>764592.36509476998</v>
      </c>
      <c r="AR208">
        <v>764592.36509476998</v>
      </c>
      <c r="AS208">
        <v>3.82849441529559</v>
      </c>
      <c r="AT208">
        <v>1.3424716228513101</v>
      </c>
      <c r="AU208">
        <v>89</v>
      </c>
      <c r="AV208">
        <v>1</v>
      </c>
      <c r="AW208" s="2">
        <v>199710.97829999999</v>
      </c>
      <c r="AX208" s="4">
        <v>764592.36509476998</v>
      </c>
      <c r="AY208">
        <v>1</v>
      </c>
      <c r="AZ208">
        <v>0.11219999999999999</v>
      </c>
      <c r="BA208">
        <v>0.35570000000000002</v>
      </c>
      <c r="BB208">
        <v>0.53200000000000003</v>
      </c>
      <c r="BC208">
        <v>0</v>
      </c>
      <c r="BD208">
        <v>0</v>
      </c>
      <c r="BE208">
        <v>1.2</v>
      </c>
      <c r="BF208" t="b">
        <v>0</v>
      </c>
      <c r="BG208">
        <v>1.83</v>
      </c>
      <c r="BH208" t="b">
        <v>0</v>
      </c>
      <c r="BI208">
        <v>3.83</v>
      </c>
      <c r="BJ208" t="b">
        <v>0</v>
      </c>
      <c r="BK208">
        <v>1</v>
      </c>
      <c r="BL208" t="b">
        <v>0</v>
      </c>
      <c r="BM208">
        <v>0</v>
      </c>
      <c r="BN208">
        <v>0</v>
      </c>
    </row>
    <row r="209" spans="1:66" x14ac:dyDescent="0.25">
      <c r="A209" t="s">
        <v>76</v>
      </c>
      <c r="B209">
        <v>1978</v>
      </c>
      <c r="C209">
        <v>57401.782440000003</v>
      </c>
      <c r="D209">
        <v>57401.782440000003</v>
      </c>
      <c r="E209">
        <v>104147.0192</v>
      </c>
      <c r="F209">
        <v>161548.80160000001</v>
      </c>
      <c r="G209">
        <v>120690.56230000001</v>
      </c>
      <c r="H209">
        <v>178092.34479999999</v>
      </c>
      <c r="I209">
        <v>1</v>
      </c>
      <c r="J209">
        <v>57401.782440000003</v>
      </c>
      <c r="K209" t="s">
        <v>67</v>
      </c>
      <c r="L209" t="s">
        <v>67</v>
      </c>
      <c r="M209" t="s">
        <v>74</v>
      </c>
      <c r="N209">
        <v>0.20817010599999999</v>
      </c>
      <c r="O209">
        <v>0.185087787</v>
      </c>
      <c r="P209">
        <v>0.60674210699999997</v>
      </c>
      <c r="Q209">
        <v>0</v>
      </c>
      <c r="R209">
        <v>0</v>
      </c>
      <c r="S209">
        <v>1</v>
      </c>
      <c r="T209" t="s">
        <v>75</v>
      </c>
      <c r="U209">
        <v>0.03</v>
      </c>
      <c r="V209">
        <v>0.05</v>
      </c>
      <c r="W209">
        <v>0.2</v>
      </c>
      <c r="X209">
        <v>0.08</v>
      </c>
      <c r="Y209">
        <v>4592.1425952</v>
      </c>
      <c r="Z209">
        <v>4592.1425952</v>
      </c>
      <c r="AA209">
        <v>24138.11246</v>
      </c>
      <c r="AB209">
        <v>24571.044885113399</v>
      </c>
      <c r="AC209">
        <v>48217.497249599997</v>
      </c>
      <c r="AD209">
        <v>66586.067630399994</v>
      </c>
      <c r="AE209">
        <v>48217.497249599997</v>
      </c>
      <c r="AF209">
        <v>66586.067630399994</v>
      </c>
      <c r="AG209">
        <v>72414.337379999997</v>
      </c>
      <c r="AH209">
        <v>168966.78722</v>
      </c>
      <c r="AI209">
        <v>128950.255029773</v>
      </c>
      <c r="AJ209">
        <v>227234.43457022699</v>
      </c>
      <c r="AK209">
        <v>13279.931979085401</v>
      </c>
      <c r="AL209">
        <v>83227.600004048407</v>
      </c>
      <c r="AM209">
        <v>141853.30698258599</v>
      </c>
      <c r="AN209">
        <v>0</v>
      </c>
      <c r="AO209">
        <v>0</v>
      </c>
      <c r="AP209">
        <v>238360.83896572</v>
      </c>
      <c r="AQ209">
        <v>238360.83896572</v>
      </c>
      <c r="AR209">
        <v>238360.83896572</v>
      </c>
      <c r="AS209">
        <v>4.1524989091561704</v>
      </c>
      <c r="AT209">
        <v>1.4237102998095901</v>
      </c>
      <c r="AU209">
        <v>86</v>
      </c>
      <c r="AV209">
        <v>1</v>
      </c>
      <c r="AW209" s="2">
        <v>57401.782440000003</v>
      </c>
      <c r="AX209" s="4">
        <v>238360.83896572</v>
      </c>
      <c r="AY209">
        <v>1</v>
      </c>
      <c r="AZ209">
        <v>5.57E-2</v>
      </c>
      <c r="BA209">
        <v>0.34920000000000001</v>
      </c>
      <c r="BB209">
        <v>0.59509999999999996</v>
      </c>
      <c r="BC209">
        <v>0</v>
      </c>
      <c r="BD209">
        <v>0</v>
      </c>
      <c r="BE209">
        <v>0.35</v>
      </c>
      <c r="BF209" t="b">
        <v>0</v>
      </c>
      <c r="BG209">
        <v>0.56999999999999995</v>
      </c>
      <c r="BH209" t="b">
        <v>0</v>
      </c>
      <c r="BI209">
        <v>4.1500000000000004</v>
      </c>
      <c r="BJ209" t="b">
        <v>0</v>
      </c>
      <c r="BK209">
        <v>1</v>
      </c>
      <c r="BL209" t="b">
        <v>0</v>
      </c>
      <c r="BM209">
        <v>0</v>
      </c>
      <c r="BN209">
        <v>0</v>
      </c>
    </row>
    <row r="210" spans="1:66" x14ac:dyDescent="0.25">
      <c r="A210" t="s">
        <v>76</v>
      </c>
      <c r="B210">
        <v>1979</v>
      </c>
      <c r="C210">
        <v>357449.22779999999</v>
      </c>
      <c r="D210">
        <v>357449.22779999999</v>
      </c>
      <c r="E210">
        <v>551681.18090000004</v>
      </c>
      <c r="F210">
        <v>909130.40879999998</v>
      </c>
      <c r="G210">
        <v>615365.30000000005</v>
      </c>
      <c r="H210">
        <v>972814.52780000004</v>
      </c>
      <c r="I210">
        <v>1</v>
      </c>
      <c r="J210">
        <v>357449.22779999999</v>
      </c>
      <c r="K210" t="s">
        <v>67</v>
      </c>
      <c r="L210" t="s">
        <v>67</v>
      </c>
      <c r="M210" t="s">
        <v>74</v>
      </c>
      <c r="N210">
        <v>3.1180630000000001E-2</v>
      </c>
      <c r="O210">
        <v>0.86082888199999996</v>
      </c>
      <c r="P210">
        <v>0.107990488</v>
      </c>
      <c r="Q210">
        <v>0</v>
      </c>
      <c r="R210">
        <v>0</v>
      </c>
      <c r="S210">
        <v>1</v>
      </c>
      <c r="T210" t="s">
        <v>75</v>
      </c>
      <c r="U210">
        <v>0.03</v>
      </c>
      <c r="V210">
        <v>0.05</v>
      </c>
      <c r="W210">
        <v>0.2</v>
      </c>
      <c r="X210">
        <v>0.08</v>
      </c>
      <c r="Y210">
        <v>28595.938224000001</v>
      </c>
      <c r="Z210">
        <v>28595.938224000001</v>
      </c>
      <c r="AA210">
        <v>123073.06</v>
      </c>
      <c r="AB210">
        <v>126351.51673278199</v>
      </c>
      <c r="AC210">
        <v>300257.35135200003</v>
      </c>
      <c r="AD210">
        <v>414641.10424800002</v>
      </c>
      <c r="AE210">
        <v>300257.35135200003</v>
      </c>
      <c r="AF210">
        <v>414641.10424800002</v>
      </c>
      <c r="AG210">
        <v>369219.18</v>
      </c>
      <c r="AH210">
        <v>861511.42</v>
      </c>
      <c r="AI210">
        <v>720111.49433443602</v>
      </c>
      <c r="AJ210">
        <v>1225517.5612655601</v>
      </c>
      <c r="AK210">
        <v>8108.2608570515804</v>
      </c>
      <c r="AL210">
        <v>83533.638715774796</v>
      </c>
      <c r="AM210">
        <v>174782.44415466499</v>
      </c>
      <c r="AN210">
        <v>0</v>
      </c>
      <c r="AO210">
        <v>0</v>
      </c>
      <c r="AP210">
        <v>266424.34372749098</v>
      </c>
      <c r="AQ210">
        <v>266424.34372749098</v>
      </c>
      <c r="AR210">
        <v>266424.34372749098</v>
      </c>
      <c r="AS210">
        <v>0.74534877405459399</v>
      </c>
      <c r="AT210">
        <v>-0.29390301705863298</v>
      </c>
      <c r="AU210">
        <v>90</v>
      </c>
      <c r="AV210">
        <v>1</v>
      </c>
      <c r="AW210" s="2">
        <v>357449.22779999999</v>
      </c>
      <c r="AX210" s="4">
        <v>266424.34372749098</v>
      </c>
      <c r="AY210">
        <v>1</v>
      </c>
      <c r="AZ210">
        <v>3.04E-2</v>
      </c>
      <c r="BA210">
        <v>0.3135</v>
      </c>
      <c r="BB210">
        <v>0.65600000000000003</v>
      </c>
      <c r="BC210">
        <v>0</v>
      </c>
      <c r="BD210">
        <v>0</v>
      </c>
      <c r="BE210">
        <v>2.15</v>
      </c>
      <c r="BF210" t="b">
        <v>0</v>
      </c>
      <c r="BG210">
        <v>0.64</v>
      </c>
      <c r="BH210" t="b">
        <v>0</v>
      </c>
      <c r="BI210">
        <v>0.75</v>
      </c>
      <c r="BJ210" t="b">
        <v>0</v>
      </c>
      <c r="BK210">
        <v>1</v>
      </c>
      <c r="BL210" t="b">
        <v>0</v>
      </c>
      <c r="BM210">
        <v>0</v>
      </c>
      <c r="BN210">
        <v>0</v>
      </c>
    </row>
    <row r="211" spans="1:66" x14ac:dyDescent="0.25">
      <c r="A211" t="s">
        <v>76</v>
      </c>
      <c r="B211">
        <v>1980</v>
      </c>
      <c r="C211">
        <v>197030.51749999999</v>
      </c>
      <c r="D211">
        <v>197030.51749999999</v>
      </c>
      <c r="E211">
        <v>284062.60450000002</v>
      </c>
      <c r="F211">
        <v>481093.12199999997</v>
      </c>
      <c r="G211">
        <v>396618.80339999998</v>
      </c>
      <c r="H211">
        <v>593649.321</v>
      </c>
      <c r="I211">
        <v>1</v>
      </c>
      <c r="J211">
        <v>197030.51749999999</v>
      </c>
      <c r="K211" t="s">
        <v>67</v>
      </c>
      <c r="L211" t="s">
        <v>67</v>
      </c>
      <c r="M211" t="s">
        <v>74</v>
      </c>
      <c r="N211">
        <v>0.144561733</v>
      </c>
      <c r="O211">
        <v>0.178383769</v>
      </c>
      <c r="P211">
        <v>0.67705449799999995</v>
      </c>
      <c r="Q211">
        <v>0</v>
      </c>
      <c r="R211">
        <v>0</v>
      </c>
      <c r="S211">
        <v>1</v>
      </c>
      <c r="T211" t="s">
        <v>75</v>
      </c>
      <c r="U211">
        <v>0.03</v>
      </c>
      <c r="V211">
        <v>0.05</v>
      </c>
      <c r="W211">
        <v>0.2</v>
      </c>
      <c r="X211">
        <v>0.08</v>
      </c>
      <c r="Y211">
        <v>15762.4414</v>
      </c>
      <c r="Z211">
        <v>15762.4414</v>
      </c>
      <c r="AA211">
        <v>79323.760680000007</v>
      </c>
      <c r="AB211">
        <v>80874.678158904295</v>
      </c>
      <c r="AC211">
        <v>165505.6347</v>
      </c>
      <c r="AD211">
        <v>228555.40030000001</v>
      </c>
      <c r="AE211">
        <v>165505.6347</v>
      </c>
      <c r="AF211">
        <v>228555.40030000001</v>
      </c>
      <c r="AG211">
        <v>237971.28203999999</v>
      </c>
      <c r="AH211">
        <v>555266.32475999999</v>
      </c>
      <c r="AI211">
        <v>431899.96468219103</v>
      </c>
      <c r="AJ211">
        <v>755398.67731780896</v>
      </c>
      <c r="AK211">
        <v>40441.128901639502</v>
      </c>
      <c r="AL211">
        <v>322802.41745744599</v>
      </c>
      <c r="AM211">
        <v>978983.92816985794</v>
      </c>
      <c r="AN211">
        <v>0</v>
      </c>
      <c r="AO211">
        <v>0</v>
      </c>
      <c r="AP211">
        <v>1342227.4745289399</v>
      </c>
      <c r="AQ211">
        <v>1342227.4745289399</v>
      </c>
      <c r="AR211">
        <v>1342227.4745289399</v>
      </c>
      <c r="AS211">
        <v>6.8122821355780196</v>
      </c>
      <c r="AT211">
        <v>1.9187271793793499</v>
      </c>
      <c r="AU211">
        <v>72</v>
      </c>
      <c r="AV211">
        <v>1</v>
      </c>
      <c r="AW211" s="2">
        <v>197030.51749999999</v>
      </c>
      <c r="AX211" s="4">
        <v>1342227.4745289399</v>
      </c>
      <c r="AY211">
        <v>1</v>
      </c>
      <c r="AZ211">
        <v>3.0099999999999998E-2</v>
      </c>
      <c r="BA211">
        <v>0.24049999999999999</v>
      </c>
      <c r="BB211">
        <v>0.72940000000000005</v>
      </c>
      <c r="BC211">
        <v>0</v>
      </c>
      <c r="BD211">
        <v>0</v>
      </c>
      <c r="BE211">
        <v>1.19</v>
      </c>
      <c r="BF211" t="b">
        <v>0</v>
      </c>
      <c r="BG211">
        <v>3.21</v>
      </c>
      <c r="BH211" t="b">
        <v>0</v>
      </c>
      <c r="BI211">
        <v>6.81</v>
      </c>
      <c r="BJ211" t="b">
        <v>0</v>
      </c>
      <c r="BK211">
        <v>1</v>
      </c>
      <c r="BL211" t="b">
        <v>0</v>
      </c>
      <c r="BM211">
        <v>0</v>
      </c>
      <c r="BN211">
        <v>0</v>
      </c>
    </row>
    <row r="212" spans="1:66" x14ac:dyDescent="0.25">
      <c r="A212" t="s">
        <v>76</v>
      </c>
      <c r="B212">
        <v>1981</v>
      </c>
      <c r="C212">
        <v>113331.8857</v>
      </c>
      <c r="D212">
        <v>113331.8857</v>
      </c>
      <c r="E212">
        <v>187780.83199999999</v>
      </c>
      <c r="F212">
        <v>301112.71769999998</v>
      </c>
      <c r="G212">
        <v>207146.86120000001</v>
      </c>
      <c r="H212">
        <v>320478.74699999997</v>
      </c>
      <c r="I212">
        <v>1</v>
      </c>
      <c r="J212">
        <v>113331.8857</v>
      </c>
      <c r="K212" t="s">
        <v>67</v>
      </c>
      <c r="L212" t="s">
        <v>67</v>
      </c>
      <c r="M212" t="s">
        <v>74</v>
      </c>
      <c r="N212">
        <v>4.1437793000000001E-2</v>
      </c>
      <c r="O212">
        <v>0.848715789</v>
      </c>
      <c r="P212">
        <v>0.109846418</v>
      </c>
      <c r="Q212">
        <v>0</v>
      </c>
      <c r="R212">
        <v>0</v>
      </c>
      <c r="S212">
        <v>1</v>
      </c>
      <c r="T212" t="s">
        <v>75</v>
      </c>
      <c r="U212">
        <v>0.03</v>
      </c>
      <c r="V212">
        <v>0.05</v>
      </c>
      <c r="W212">
        <v>0.2</v>
      </c>
      <c r="X212">
        <v>0.08</v>
      </c>
      <c r="Y212">
        <v>9066.5508559999998</v>
      </c>
      <c r="Z212">
        <v>9066.5508559999998</v>
      </c>
      <c r="AA212">
        <v>41429.372239999997</v>
      </c>
      <c r="AB212">
        <v>42409.848250434901</v>
      </c>
      <c r="AC212">
        <v>95198.783987999996</v>
      </c>
      <c r="AD212">
        <v>131464.98741199999</v>
      </c>
      <c r="AE212">
        <v>95198.783987999996</v>
      </c>
      <c r="AF212">
        <v>131464.98741199999</v>
      </c>
      <c r="AG212">
        <v>124288.11672000001</v>
      </c>
      <c r="AH212">
        <v>290005.60567999998</v>
      </c>
      <c r="AI212">
        <v>235659.05049913001</v>
      </c>
      <c r="AJ212">
        <v>405298.44350087002</v>
      </c>
      <c r="AK212">
        <v>27203.775587889199</v>
      </c>
      <c r="AL212">
        <v>509274.65102891001</v>
      </c>
      <c r="AM212">
        <v>275912.514214036</v>
      </c>
      <c r="AN212">
        <v>0</v>
      </c>
      <c r="AO212">
        <v>0</v>
      </c>
      <c r="AP212">
        <v>812390.94083083502</v>
      </c>
      <c r="AQ212">
        <v>812390.94083083502</v>
      </c>
      <c r="AR212">
        <v>812390.94083083502</v>
      </c>
      <c r="AS212">
        <v>7.1682469219766496</v>
      </c>
      <c r="AT212">
        <v>1.9696611228997201</v>
      </c>
      <c r="AU212">
        <v>91</v>
      </c>
      <c r="AV212">
        <v>1</v>
      </c>
      <c r="AW212" s="2">
        <v>113331.8857</v>
      </c>
      <c r="AX212" s="4">
        <v>812390.94083083502</v>
      </c>
      <c r="AY212">
        <v>1</v>
      </c>
      <c r="AZ212">
        <v>3.3500000000000002E-2</v>
      </c>
      <c r="BA212">
        <v>0.62690000000000001</v>
      </c>
      <c r="BB212">
        <v>0.33960000000000001</v>
      </c>
      <c r="BC212">
        <v>0</v>
      </c>
      <c r="BD212">
        <v>0</v>
      </c>
      <c r="BE212">
        <v>0.68</v>
      </c>
      <c r="BF212" t="b">
        <v>0</v>
      </c>
      <c r="BG212">
        <v>1.94</v>
      </c>
      <c r="BH212" t="b">
        <v>0</v>
      </c>
      <c r="BI212">
        <v>7.17</v>
      </c>
      <c r="BJ212" t="b">
        <v>0</v>
      </c>
      <c r="BK212">
        <v>1</v>
      </c>
      <c r="BL212" t="b">
        <v>0</v>
      </c>
      <c r="BM212">
        <v>0</v>
      </c>
      <c r="BN212">
        <v>0</v>
      </c>
    </row>
    <row r="213" spans="1:66" x14ac:dyDescent="0.25">
      <c r="A213" t="s">
        <v>76</v>
      </c>
      <c r="B213">
        <v>1982</v>
      </c>
      <c r="C213">
        <v>159594.80009999999</v>
      </c>
      <c r="D213">
        <v>159594.80009999999</v>
      </c>
      <c r="E213">
        <v>287512.21730000002</v>
      </c>
      <c r="F213">
        <v>447107.01750000002</v>
      </c>
      <c r="G213">
        <v>338519.0785</v>
      </c>
      <c r="H213">
        <v>498113.8787</v>
      </c>
      <c r="I213">
        <v>1</v>
      </c>
      <c r="J213">
        <v>159594.80009999999</v>
      </c>
      <c r="K213" t="s">
        <v>67</v>
      </c>
      <c r="L213" t="s">
        <v>67</v>
      </c>
      <c r="M213" t="s">
        <v>74</v>
      </c>
      <c r="N213">
        <v>1.6277926000000002E-2</v>
      </c>
      <c r="O213">
        <v>0.167085487</v>
      </c>
      <c r="P213">
        <v>0.81663658699999997</v>
      </c>
      <c r="Q213">
        <v>0</v>
      </c>
      <c r="R213">
        <v>0</v>
      </c>
      <c r="S213">
        <v>1</v>
      </c>
      <c r="T213" t="s">
        <v>75</v>
      </c>
      <c r="U213">
        <v>0.03</v>
      </c>
      <c r="V213">
        <v>0.05</v>
      </c>
      <c r="W213">
        <v>0.2</v>
      </c>
      <c r="X213">
        <v>0.08</v>
      </c>
      <c r="Y213">
        <v>12767.584008</v>
      </c>
      <c r="Z213">
        <v>12767.584008</v>
      </c>
      <c r="AA213">
        <v>67703.815700000006</v>
      </c>
      <c r="AB213">
        <v>68897.154235431997</v>
      </c>
      <c r="AC213">
        <v>134059.63208400001</v>
      </c>
      <c r="AD213">
        <v>185129.968116</v>
      </c>
      <c r="AE213">
        <v>134059.63208400001</v>
      </c>
      <c r="AF213">
        <v>185129.968116</v>
      </c>
      <c r="AG213">
        <v>203111.44709999999</v>
      </c>
      <c r="AH213">
        <v>473926.70990000002</v>
      </c>
      <c r="AI213">
        <v>360319.57022913598</v>
      </c>
      <c r="AJ213">
        <v>635908.18717086397</v>
      </c>
      <c r="AK213">
        <v>18881.857801232702</v>
      </c>
      <c r="AL213">
        <v>151314.89282563</v>
      </c>
      <c r="AM213">
        <v>203898.89682644099</v>
      </c>
      <c r="AN213">
        <v>0</v>
      </c>
      <c r="AO213">
        <v>0</v>
      </c>
      <c r="AP213">
        <v>374095.64745330298</v>
      </c>
      <c r="AQ213">
        <v>374095.64745330298</v>
      </c>
      <c r="AR213">
        <v>374095.64745330298</v>
      </c>
      <c r="AS213">
        <v>2.34403406137857</v>
      </c>
      <c r="AT213">
        <v>0.85187340291403701</v>
      </c>
      <c r="AU213">
        <v>85</v>
      </c>
      <c r="AV213">
        <v>1</v>
      </c>
      <c r="AW213" s="2">
        <v>159594.80009999999</v>
      </c>
      <c r="AX213" s="4">
        <v>374095.64745330298</v>
      </c>
      <c r="AY213">
        <v>1</v>
      </c>
      <c r="AZ213">
        <v>5.0500000000000003E-2</v>
      </c>
      <c r="BA213">
        <v>0.40450000000000003</v>
      </c>
      <c r="BB213">
        <v>0.54500000000000004</v>
      </c>
      <c r="BC213">
        <v>0</v>
      </c>
      <c r="BD213">
        <v>0</v>
      </c>
      <c r="BE213">
        <v>0.96</v>
      </c>
      <c r="BF213" t="b">
        <v>0</v>
      </c>
      <c r="BG213">
        <v>0.9</v>
      </c>
      <c r="BH213" t="b">
        <v>0</v>
      </c>
      <c r="BI213">
        <v>2.34</v>
      </c>
      <c r="BJ213" t="b">
        <v>0</v>
      </c>
      <c r="BK213">
        <v>1</v>
      </c>
      <c r="BL213" t="b">
        <v>0</v>
      </c>
      <c r="BM213">
        <v>0</v>
      </c>
      <c r="BN213">
        <v>0</v>
      </c>
    </row>
    <row r="214" spans="1:66" x14ac:dyDescent="0.25">
      <c r="A214" t="s">
        <v>76</v>
      </c>
      <c r="B214">
        <v>1983</v>
      </c>
      <c r="C214">
        <v>103026.98940000001</v>
      </c>
      <c r="D214">
        <v>103026.98940000001</v>
      </c>
      <c r="E214">
        <v>83105.828389999995</v>
      </c>
      <c r="F214">
        <v>186132.81779999999</v>
      </c>
      <c r="G214">
        <v>162801.0851</v>
      </c>
      <c r="H214">
        <v>265828.07459999999</v>
      </c>
      <c r="I214">
        <v>1</v>
      </c>
      <c r="J214">
        <v>103026.98940000001</v>
      </c>
      <c r="K214" t="s">
        <v>67</v>
      </c>
      <c r="L214" t="s">
        <v>67</v>
      </c>
      <c r="M214" t="s">
        <v>74</v>
      </c>
      <c r="N214">
        <v>0.15213264800000001</v>
      </c>
      <c r="O214">
        <v>0.31423933999999998</v>
      </c>
      <c r="P214">
        <v>0.53362801199999998</v>
      </c>
      <c r="Q214">
        <v>0</v>
      </c>
      <c r="R214">
        <v>0</v>
      </c>
      <c r="S214">
        <v>1</v>
      </c>
      <c r="T214" t="s">
        <v>75</v>
      </c>
      <c r="U214">
        <v>0.03</v>
      </c>
      <c r="V214">
        <v>0.05</v>
      </c>
      <c r="W214">
        <v>0.2</v>
      </c>
      <c r="X214">
        <v>0.08</v>
      </c>
      <c r="Y214">
        <v>8242.1591520000002</v>
      </c>
      <c r="Z214">
        <v>8242.1591520000002</v>
      </c>
      <c r="AA214">
        <v>32560.21702</v>
      </c>
      <c r="AB214">
        <v>33587.213636686101</v>
      </c>
      <c r="AC214">
        <v>86542.671096000005</v>
      </c>
      <c r="AD214">
        <v>119511.30770400001</v>
      </c>
      <c r="AE214">
        <v>86542.671096000005</v>
      </c>
      <c r="AF214">
        <v>119511.30770400001</v>
      </c>
      <c r="AG214">
        <v>97680.651060000004</v>
      </c>
      <c r="AH214">
        <v>227921.51913999999</v>
      </c>
      <c r="AI214">
        <v>198653.64732662801</v>
      </c>
      <c r="AJ214">
        <v>333002.50187337201</v>
      </c>
      <c r="AK214">
        <v>21116.007760334302</v>
      </c>
      <c r="AL214">
        <v>157313.90663397501</v>
      </c>
      <c r="AM214">
        <v>190678.23080107599</v>
      </c>
      <c r="AN214">
        <v>0</v>
      </c>
      <c r="AO214">
        <v>0</v>
      </c>
      <c r="AP214">
        <v>369108.14519538602</v>
      </c>
      <c r="AQ214">
        <v>369108.14519538602</v>
      </c>
      <c r="AR214">
        <v>369108.14519538602</v>
      </c>
      <c r="AS214">
        <v>3.5826354564465799</v>
      </c>
      <c r="AT214">
        <v>1.27609869059759</v>
      </c>
      <c r="AU214">
        <v>51</v>
      </c>
      <c r="AV214">
        <v>1</v>
      </c>
      <c r="AW214" s="2">
        <v>103026.98940000001</v>
      </c>
      <c r="AX214" s="4">
        <v>369108.14519538602</v>
      </c>
      <c r="AY214">
        <v>1</v>
      </c>
      <c r="AZ214">
        <v>5.7200000000000001E-2</v>
      </c>
      <c r="BA214">
        <v>0.42620000000000002</v>
      </c>
      <c r="BB214">
        <v>0.51659999999999995</v>
      </c>
      <c r="BC214">
        <v>0</v>
      </c>
      <c r="BD214">
        <v>0</v>
      </c>
      <c r="BE214">
        <v>0.62</v>
      </c>
      <c r="BF214" t="b">
        <v>0</v>
      </c>
      <c r="BG214">
        <v>0.88</v>
      </c>
      <c r="BH214" t="b">
        <v>0</v>
      </c>
      <c r="BI214">
        <v>3.58</v>
      </c>
      <c r="BJ214" t="b">
        <v>0</v>
      </c>
      <c r="BK214">
        <v>1</v>
      </c>
      <c r="BL214" t="b">
        <v>0</v>
      </c>
      <c r="BM214">
        <v>0</v>
      </c>
      <c r="BN214">
        <v>0</v>
      </c>
    </row>
    <row r="215" spans="1:66" x14ac:dyDescent="0.25">
      <c r="A215" t="s">
        <v>76</v>
      </c>
      <c r="B215">
        <v>1984</v>
      </c>
      <c r="C215">
        <v>204447.10389999999</v>
      </c>
      <c r="D215">
        <v>204447.10389999999</v>
      </c>
      <c r="E215">
        <v>223045.72</v>
      </c>
      <c r="F215">
        <v>427492.82390000002</v>
      </c>
      <c r="G215">
        <v>320341.53330000001</v>
      </c>
      <c r="H215">
        <v>524788.6372</v>
      </c>
      <c r="I215">
        <v>1</v>
      </c>
      <c r="J215">
        <v>204447.10389999999</v>
      </c>
      <c r="K215" t="s">
        <v>67</v>
      </c>
      <c r="L215" t="s">
        <v>67</v>
      </c>
      <c r="M215" t="s">
        <v>74</v>
      </c>
      <c r="N215">
        <v>5.1837584999999999E-2</v>
      </c>
      <c r="O215">
        <v>0.61510938800000003</v>
      </c>
      <c r="P215">
        <v>0.333053027</v>
      </c>
      <c r="Q215">
        <v>0</v>
      </c>
      <c r="R215">
        <v>0</v>
      </c>
      <c r="S215">
        <v>1</v>
      </c>
      <c r="T215" t="s">
        <v>75</v>
      </c>
      <c r="U215">
        <v>0.03</v>
      </c>
      <c r="V215">
        <v>0.05</v>
      </c>
      <c r="W215">
        <v>0.2</v>
      </c>
      <c r="X215">
        <v>0.08</v>
      </c>
      <c r="Y215">
        <v>16355.768312</v>
      </c>
      <c r="Z215">
        <v>16355.768312</v>
      </c>
      <c r="AA215">
        <v>64068.306660000002</v>
      </c>
      <c r="AB215">
        <v>66123.0600876549</v>
      </c>
      <c r="AC215">
        <v>171735.56727599999</v>
      </c>
      <c r="AD215">
        <v>237158.64052399999</v>
      </c>
      <c r="AE215">
        <v>171735.56727599999</v>
      </c>
      <c r="AF215">
        <v>237158.64052399999</v>
      </c>
      <c r="AG215">
        <v>192204.91998000001</v>
      </c>
      <c r="AH215">
        <v>448478.14662000001</v>
      </c>
      <c r="AI215">
        <v>392542.51702468999</v>
      </c>
      <c r="AJ215">
        <v>657034.75737530994</v>
      </c>
      <c r="AK215">
        <v>99287.284739583803</v>
      </c>
      <c r="AL215">
        <v>467519.51402215398</v>
      </c>
      <c r="AM215">
        <v>207485.96545251299</v>
      </c>
      <c r="AN215">
        <v>0</v>
      </c>
      <c r="AO215">
        <v>0</v>
      </c>
      <c r="AP215">
        <v>774292.76421425096</v>
      </c>
      <c r="AQ215">
        <v>774292.76421425096</v>
      </c>
      <c r="AR215">
        <v>774292.76421425096</v>
      </c>
      <c r="AS215">
        <v>3.7872522987313899</v>
      </c>
      <c r="AT215">
        <v>1.33164076902196</v>
      </c>
      <c r="AU215">
        <v>70</v>
      </c>
      <c r="AV215">
        <v>1</v>
      </c>
      <c r="AW215" s="2">
        <v>204447.10389999999</v>
      </c>
      <c r="AX215" s="4">
        <v>774292.76421425096</v>
      </c>
      <c r="AY215">
        <v>1</v>
      </c>
      <c r="AZ215">
        <v>0.12820000000000001</v>
      </c>
      <c r="BA215">
        <v>0.6038</v>
      </c>
      <c r="BB215">
        <v>0.26800000000000002</v>
      </c>
      <c r="BC215">
        <v>0</v>
      </c>
      <c r="BD215">
        <v>0</v>
      </c>
      <c r="BE215">
        <v>1.23</v>
      </c>
      <c r="BF215" t="b">
        <v>0</v>
      </c>
      <c r="BG215">
        <v>1.85</v>
      </c>
      <c r="BH215" t="b">
        <v>0</v>
      </c>
      <c r="BI215">
        <v>3.79</v>
      </c>
      <c r="BJ215" t="b">
        <v>0</v>
      </c>
      <c r="BK215">
        <v>1</v>
      </c>
      <c r="BL215" t="b">
        <v>0</v>
      </c>
      <c r="BM215">
        <v>0</v>
      </c>
      <c r="BN215">
        <v>0</v>
      </c>
    </row>
    <row r="216" spans="1:66" x14ac:dyDescent="0.25">
      <c r="A216" t="s">
        <v>76</v>
      </c>
      <c r="B216">
        <v>1985</v>
      </c>
      <c r="C216">
        <v>623637.35759999999</v>
      </c>
      <c r="D216">
        <v>623637.35759999999</v>
      </c>
      <c r="E216">
        <v>660597.00870000001</v>
      </c>
      <c r="F216">
        <v>1284234.3659999999</v>
      </c>
      <c r="G216">
        <v>883503.07929999998</v>
      </c>
      <c r="H216">
        <v>1507140.4369999999</v>
      </c>
      <c r="I216">
        <v>1</v>
      </c>
      <c r="J216">
        <v>623637.35759999999</v>
      </c>
      <c r="K216" t="s">
        <v>67</v>
      </c>
      <c r="L216" t="s">
        <v>67</v>
      </c>
      <c r="M216" t="s">
        <v>74</v>
      </c>
      <c r="N216">
        <v>1.2528266999999999E-2</v>
      </c>
      <c r="O216">
        <v>0.33790789399999999</v>
      </c>
      <c r="P216">
        <v>0.64956383900000003</v>
      </c>
      <c r="Q216">
        <v>0</v>
      </c>
      <c r="R216">
        <v>0</v>
      </c>
      <c r="S216">
        <v>1</v>
      </c>
      <c r="T216" t="s">
        <v>75</v>
      </c>
      <c r="U216">
        <v>0.03</v>
      </c>
      <c r="V216">
        <v>0.05</v>
      </c>
      <c r="W216">
        <v>0.2</v>
      </c>
      <c r="X216">
        <v>0.08</v>
      </c>
      <c r="Y216">
        <v>49890.988608</v>
      </c>
      <c r="Z216">
        <v>49890.988608</v>
      </c>
      <c r="AA216">
        <v>176700.61585999999</v>
      </c>
      <c r="AB216">
        <v>183608.87339555999</v>
      </c>
      <c r="AC216">
        <v>523855.38038400002</v>
      </c>
      <c r="AD216">
        <v>723419.33481599996</v>
      </c>
      <c r="AE216">
        <v>523855.38038400002</v>
      </c>
      <c r="AF216">
        <v>723419.33481599996</v>
      </c>
      <c r="AG216">
        <v>530101.84757999994</v>
      </c>
      <c r="AH216">
        <v>1236904.3110199999</v>
      </c>
      <c r="AI216">
        <v>1139922.69020888</v>
      </c>
      <c r="AJ216">
        <v>1874358.1837911201</v>
      </c>
      <c r="AK216">
        <v>13311.324276769299</v>
      </c>
      <c r="AL216">
        <v>111560.842497518</v>
      </c>
      <c r="AM216">
        <v>397106.99948054599</v>
      </c>
      <c r="AN216">
        <v>0</v>
      </c>
      <c r="AO216">
        <v>0</v>
      </c>
      <c r="AP216">
        <v>521979.16625483299</v>
      </c>
      <c r="AQ216">
        <v>521979.16625483299</v>
      </c>
      <c r="AR216">
        <v>521979.16625483299</v>
      </c>
      <c r="AS216">
        <v>0.83699149817389396</v>
      </c>
      <c r="AT216">
        <v>-0.17794136604258401</v>
      </c>
      <c r="AU216">
        <v>75</v>
      </c>
      <c r="AV216">
        <v>1</v>
      </c>
      <c r="AW216" s="2">
        <v>623637.35759999999</v>
      </c>
      <c r="AX216" s="4">
        <v>521979.16625483299</v>
      </c>
      <c r="AY216">
        <v>1</v>
      </c>
      <c r="AZ216">
        <v>2.5499999999999998E-2</v>
      </c>
      <c r="BA216">
        <v>0.2137</v>
      </c>
      <c r="BB216">
        <v>0.76080000000000003</v>
      </c>
      <c r="BC216">
        <v>0</v>
      </c>
      <c r="BD216">
        <v>0</v>
      </c>
      <c r="BE216">
        <v>3.76</v>
      </c>
      <c r="BF216" t="b">
        <v>0</v>
      </c>
      <c r="BG216">
        <v>1.25</v>
      </c>
      <c r="BH216" t="b">
        <v>0</v>
      </c>
      <c r="BI216">
        <v>0.84</v>
      </c>
      <c r="BJ216" t="b">
        <v>0</v>
      </c>
      <c r="BK216">
        <v>1</v>
      </c>
      <c r="BL216" t="b">
        <v>0</v>
      </c>
      <c r="BM216">
        <v>0</v>
      </c>
      <c r="BN216">
        <v>0</v>
      </c>
    </row>
    <row r="217" spans="1:66" x14ac:dyDescent="0.25">
      <c r="A217" t="s">
        <v>76</v>
      </c>
      <c r="B217">
        <v>1986</v>
      </c>
      <c r="C217">
        <v>167437.17800000001</v>
      </c>
      <c r="D217">
        <v>167437.17800000001</v>
      </c>
      <c r="E217">
        <v>172003.6213</v>
      </c>
      <c r="F217">
        <v>339440.79930000001</v>
      </c>
      <c r="G217">
        <v>280906.23680000001</v>
      </c>
      <c r="H217">
        <v>448343.41480000003</v>
      </c>
      <c r="I217">
        <v>1</v>
      </c>
      <c r="J217">
        <v>167437.17800000001</v>
      </c>
      <c r="K217" t="s">
        <v>67</v>
      </c>
      <c r="L217" t="s">
        <v>67</v>
      </c>
      <c r="M217" t="s">
        <v>74</v>
      </c>
      <c r="N217">
        <v>4.7097843E-2</v>
      </c>
      <c r="O217">
        <v>0.33749774799999999</v>
      </c>
      <c r="P217">
        <v>0.61540440900000004</v>
      </c>
      <c r="Q217">
        <v>0</v>
      </c>
      <c r="R217">
        <v>0</v>
      </c>
      <c r="S217">
        <v>1</v>
      </c>
      <c r="T217" t="s">
        <v>75</v>
      </c>
      <c r="U217">
        <v>0.03</v>
      </c>
      <c r="V217">
        <v>0.05</v>
      </c>
      <c r="W217">
        <v>0.2</v>
      </c>
      <c r="X217">
        <v>0.08</v>
      </c>
      <c r="Y217">
        <v>13394.97424</v>
      </c>
      <c r="Z217">
        <v>13394.97424</v>
      </c>
      <c r="AA217">
        <v>56181.247360000001</v>
      </c>
      <c r="AB217">
        <v>57756.0203772366</v>
      </c>
      <c r="AC217">
        <v>140647.22951999999</v>
      </c>
      <c r="AD217">
        <v>194227.12648000001</v>
      </c>
      <c r="AE217">
        <v>140647.22951999999</v>
      </c>
      <c r="AF217">
        <v>194227.12648000001</v>
      </c>
      <c r="AG217">
        <v>168543.74208</v>
      </c>
      <c r="AH217">
        <v>393268.73151999997</v>
      </c>
      <c r="AI217">
        <v>332831.37404552702</v>
      </c>
      <c r="AJ217">
        <v>563855.45555447298</v>
      </c>
      <c r="AK217">
        <v>15508.6978499695</v>
      </c>
      <c r="AL217">
        <v>199954.04734531601</v>
      </c>
      <c r="AM217">
        <v>932377.34576986998</v>
      </c>
      <c r="AN217">
        <v>0</v>
      </c>
      <c r="AO217">
        <v>0</v>
      </c>
      <c r="AP217">
        <v>1147840.0909651599</v>
      </c>
      <c r="AQ217">
        <v>1147840.0909651599</v>
      </c>
      <c r="AR217">
        <v>1147840.0909651599</v>
      </c>
      <c r="AS217">
        <v>6.8553478067168303</v>
      </c>
      <c r="AT217">
        <v>1.92502904939556</v>
      </c>
      <c r="AU217">
        <v>61</v>
      </c>
      <c r="AV217">
        <v>1</v>
      </c>
      <c r="AW217" s="2">
        <v>167437.17800000001</v>
      </c>
      <c r="AX217" s="4">
        <v>1147840.0909651599</v>
      </c>
      <c r="AY217">
        <v>1</v>
      </c>
      <c r="AZ217">
        <v>1.35E-2</v>
      </c>
      <c r="BA217">
        <v>0.17419999999999999</v>
      </c>
      <c r="BB217">
        <v>0.81230000000000002</v>
      </c>
      <c r="BC217">
        <v>0</v>
      </c>
      <c r="BD217">
        <v>0</v>
      </c>
      <c r="BE217">
        <v>1.01</v>
      </c>
      <c r="BF217" t="b">
        <v>0</v>
      </c>
      <c r="BG217">
        <v>2.75</v>
      </c>
      <c r="BH217" t="b">
        <v>0</v>
      </c>
      <c r="BI217">
        <v>6.86</v>
      </c>
      <c r="BJ217" t="b">
        <v>0</v>
      </c>
      <c r="BK217">
        <v>1</v>
      </c>
      <c r="BL217" t="b">
        <v>0</v>
      </c>
      <c r="BM217">
        <v>0</v>
      </c>
      <c r="BN217">
        <v>0</v>
      </c>
    </row>
    <row r="218" spans="1:66" x14ac:dyDescent="0.25">
      <c r="A218" t="s">
        <v>76</v>
      </c>
      <c r="B218">
        <v>1987</v>
      </c>
      <c r="C218">
        <v>237400.08319999999</v>
      </c>
      <c r="D218">
        <v>237400.08319999999</v>
      </c>
      <c r="E218">
        <v>190911.04879999999</v>
      </c>
      <c r="F218">
        <v>428311.13199999998</v>
      </c>
      <c r="G218">
        <v>223100.005</v>
      </c>
      <c r="H218">
        <v>460500.0882</v>
      </c>
      <c r="I218">
        <v>1</v>
      </c>
      <c r="J218">
        <v>237400.08319999999</v>
      </c>
      <c r="K218" t="s">
        <v>67</v>
      </c>
      <c r="L218" t="s">
        <v>67</v>
      </c>
      <c r="M218" t="s">
        <v>74</v>
      </c>
      <c r="N218">
        <v>0.21560752599999999</v>
      </c>
      <c r="O218">
        <v>0.341615367</v>
      </c>
      <c r="P218">
        <v>0.442777107</v>
      </c>
      <c r="Q218">
        <v>0</v>
      </c>
      <c r="R218">
        <v>0</v>
      </c>
      <c r="S218">
        <v>1</v>
      </c>
      <c r="T218" t="s">
        <v>75</v>
      </c>
      <c r="U218">
        <v>0.03</v>
      </c>
      <c r="V218">
        <v>0.05</v>
      </c>
      <c r="W218">
        <v>0.2</v>
      </c>
      <c r="X218">
        <v>0.08</v>
      </c>
      <c r="Y218">
        <v>18992.006656000001</v>
      </c>
      <c r="Z218">
        <v>18992.006656000001</v>
      </c>
      <c r="AA218">
        <v>44620.000999999997</v>
      </c>
      <c r="AB218">
        <v>48493.7192434397</v>
      </c>
      <c r="AC218">
        <v>199416.069888</v>
      </c>
      <c r="AD218">
        <v>275384.09651200002</v>
      </c>
      <c r="AE218">
        <v>199416.069888</v>
      </c>
      <c r="AF218">
        <v>275384.09651200002</v>
      </c>
      <c r="AG218">
        <v>133860.003</v>
      </c>
      <c r="AH218">
        <v>312340.00699999998</v>
      </c>
      <c r="AI218">
        <v>363512.64971312101</v>
      </c>
      <c r="AJ218">
        <v>557487.52668687899</v>
      </c>
      <c r="AK218">
        <v>21137.883774138401</v>
      </c>
      <c r="AL218">
        <v>341797.12902228499</v>
      </c>
      <c r="AM218">
        <v>1051397.7248509501</v>
      </c>
      <c r="AN218">
        <v>0</v>
      </c>
      <c r="AO218">
        <v>0</v>
      </c>
      <c r="AP218">
        <v>1414332.73764737</v>
      </c>
      <c r="AQ218">
        <v>1414332.73764737</v>
      </c>
      <c r="AR218">
        <v>1414332.73764737</v>
      </c>
      <c r="AS218">
        <v>5.9575915837226301</v>
      </c>
      <c r="AT218">
        <v>1.7846663027173499</v>
      </c>
      <c r="AU218">
        <v>86</v>
      </c>
      <c r="AV218">
        <v>0</v>
      </c>
      <c r="AW218" s="2">
        <v>237400.08319999999</v>
      </c>
      <c r="AX218" s="4">
        <v>1414332.73764737</v>
      </c>
      <c r="AY218">
        <v>1</v>
      </c>
      <c r="AZ218">
        <v>1.49E-2</v>
      </c>
      <c r="BA218">
        <v>0.2417</v>
      </c>
      <c r="BB218">
        <v>0.74339999999999995</v>
      </c>
      <c r="BC218">
        <v>0</v>
      </c>
      <c r="BD218">
        <v>0</v>
      </c>
      <c r="BE218">
        <v>1.43</v>
      </c>
      <c r="BF218" t="b">
        <v>0</v>
      </c>
      <c r="BG218">
        <v>3.39</v>
      </c>
      <c r="BH218" t="b">
        <v>0</v>
      </c>
      <c r="BI218">
        <v>5.96</v>
      </c>
      <c r="BJ218" t="b">
        <v>0</v>
      </c>
      <c r="BK218">
        <v>1</v>
      </c>
      <c r="BL218" t="b">
        <v>0</v>
      </c>
      <c r="BM218">
        <v>0</v>
      </c>
      <c r="BN218">
        <v>0</v>
      </c>
    </row>
    <row r="219" spans="1:66" x14ac:dyDescent="0.25">
      <c r="A219" t="s">
        <v>76</v>
      </c>
      <c r="B219">
        <v>1988</v>
      </c>
      <c r="C219">
        <v>241974.29</v>
      </c>
      <c r="D219">
        <v>241974.29</v>
      </c>
      <c r="E219">
        <v>299933.52879999997</v>
      </c>
      <c r="F219">
        <v>541907.81880000001</v>
      </c>
      <c r="G219">
        <v>429534.77909999999</v>
      </c>
      <c r="H219">
        <v>671509.06909999996</v>
      </c>
      <c r="I219">
        <v>1</v>
      </c>
      <c r="J219">
        <v>241974.29</v>
      </c>
      <c r="K219" t="s">
        <v>67</v>
      </c>
      <c r="L219" t="s">
        <v>67</v>
      </c>
      <c r="M219" t="s">
        <v>74</v>
      </c>
      <c r="N219">
        <v>1.9823E-2</v>
      </c>
      <c r="O219">
        <v>0.69622218899999999</v>
      </c>
      <c r="P219">
        <v>0.28395481099999997</v>
      </c>
      <c r="Q219">
        <v>0</v>
      </c>
      <c r="R219">
        <v>0</v>
      </c>
      <c r="S219">
        <v>1</v>
      </c>
      <c r="T219" t="s">
        <v>75</v>
      </c>
      <c r="U219">
        <v>0.03</v>
      </c>
      <c r="V219">
        <v>0.05</v>
      </c>
      <c r="W219">
        <v>0.2</v>
      </c>
      <c r="X219">
        <v>0.08</v>
      </c>
      <c r="Y219">
        <v>19357.943200000002</v>
      </c>
      <c r="Z219">
        <v>19357.943200000002</v>
      </c>
      <c r="AA219">
        <v>85906.955820000003</v>
      </c>
      <c r="AB219">
        <v>88060.973326405307</v>
      </c>
      <c r="AC219">
        <v>203258.40359999999</v>
      </c>
      <c r="AD219">
        <v>280690.1764</v>
      </c>
      <c r="AE219">
        <v>203258.40359999999</v>
      </c>
      <c r="AF219">
        <v>280690.1764</v>
      </c>
      <c r="AG219">
        <v>257720.86746000001</v>
      </c>
      <c r="AH219">
        <v>601348.69073999999</v>
      </c>
      <c r="AI219">
        <v>495387.122447189</v>
      </c>
      <c r="AJ219">
        <v>847631.01575281098</v>
      </c>
      <c r="AK219">
        <v>153599.07620784399</v>
      </c>
      <c r="AL219">
        <v>895848.27768076304</v>
      </c>
      <c r="AM219">
        <v>1084655.90235789</v>
      </c>
      <c r="AN219">
        <v>0</v>
      </c>
      <c r="AO219">
        <v>0</v>
      </c>
      <c r="AP219">
        <v>2134103.2562465002</v>
      </c>
      <c r="AQ219">
        <v>2134103.2562465002</v>
      </c>
      <c r="AR219">
        <v>2134103.2562465002</v>
      </c>
      <c r="AS219">
        <v>8.8195454824828801</v>
      </c>
      <c r="AT219">
        <v>2.1769703360925399</v>
      </c>
      <c r="AU219">
        <v>70</v>
      </c>
      <c r="AV219">
        <v>1</v>
      </c>
      <c r="AW219" s="2">
        <v>241974.29</v>
      </c>
      <c r="AX219" s="4">
        <v>2134103.2562465002</v>
      </c>
      <c r="AY219">
        <v>1</v>
      </c>
      <c r="AZ219">
        <v>7.1999999999999995E-2</v>
      </c>
      <c r="BA219">
        <v>0.41980000000000001</v>
      </c>
      <c r="BB219">
        <v>0.50819999999999999</v>
      </c>
      <c r="BC219">
        <v>0</v>
      </c>
      <c r="BD219">
        <v>0</v>
      </c>
      <c r="BE219">
        <v>1.46</v>
      </c>
      <c r="BF219" t="b">
        <v>0</v>
      </c>
      <c r="BG219">
        <v>5.1100000000000003</v>
      </c>
      <c r="BH219" t="b">
        <v>0</v>
      </c>
      <c r="BI219">
        <v>8.82</v>
      </c>
      <c r="BJ219" t="b">
        <v>0</v>
      </c>
      <c r="BK219">
        <v>1</v>
      </c>
      <c r="BL219" t="b">
        <v>0</v>
      </c>
      <c r="BM219">
        <v>0</v>
      </c>
      <c r="BN219">
        <v>0</v>
      </c>
    </row>
    <row r="220" spans="1:66" x14ac:dyDescent="0.25">
      <c r="A220" t="s">
        <v>76</v>
      </c>
      <c r="B220">
        <v>1989</v>
      </c>
      <c r="C220">
        <v>132562.82999999999</v>
      </c>
      <c r="D220">
        <v>132562.82999999999</v>
      </c>
      <c r="E220">
        <v>122569.1988</v>
      </c>
      <c r="F220">
        <v>255132.0287</v>
      </c>
      <c r="G220">
        <v>201992.6758</v>
      </c>
      <c r="H220">
        <v>334555.50579999998</v>
      </c>
      <c r="I220">
        <v>1</v>
      </c>
      <c r="J220">
        <v>132562.82999999999</v>
      </c>
      <c r="K220" t="s">
        <v>67</v>
      </c>
      <c r="L220" t="s">
        <v>67</v>
      </c>
      <c r="M220" t="s">
        <v>74</v>
      </c>
      <c r="N220">
        <v>4.6356128000000003E-2</v>
      </c>
      <c r="O220">
        <v>0.33345989100000001</v>
      </c>
      <c r="P220">
        <v>0.62018398100000005</v>
      </c>
      <c r="Q220">
        <v>0</v>
      </c>
      <c r="R220">
        <v>0</v>
      </c>
      <c r="S220">
        <v>1</v>
      </c>
      <c r="T220" t="s">
        <v>75</v>
      </c>
      <c r="U220">
        <v>0.03</v>
      </c>
      <c r="V220">
        <v>0.05</v>
      </c>
      <c r="W220">
        <v>0.2</v>
      </c>
      <c r="X220">
        <v>0.08</v>
      </c>
      <c r="Y220">
        <v>10605.026400000001</v>
      </c>
      <c r="Z220">
        <v>10605.026400000001</v>
      </c>
      <c r="AA220">
        <v>40398.535159999999</v>
      </c>
      <c r="AB220">
        <v>41767.310519333798</v>
      </c>
      <c r="AC220">
        <v>111352.7772</v>
      </c>
      <c r="AD220">
        <v>153772.88279999999</v>
      </c>
      <c r="AE220">
        <v>111352.7772</v>
      </c>
      <c r="AF220">
        <v>153772.88279999999</v>
      </c>
      <c r="AG220">
        <v>121195.60548</v>
      </c>
      <c r="AH220">
        <v>282789.74612000003</v>
      </c>
      <c r="AI220">
        <v>251020.88476133201</v>
      </c>
      <c r="AJ220">
        <v>418090.12683866802</v>
      </c>
      <c r="AK220">
        <v>143261.55246828799</v>
      </c>
      <c r="AL220">
        <v>599657.00822989596</v>
      </c>
      <c r="AM220">
        <v>273587.37570744503</v>
      </c>
      <c r="AN220">
        <v>0</v>
      </c>
      <c r="AO220">
        <v>0</v>
      </c>
      <c r="AP220">
        <v>1016505.93640563</v>
      </c>
      <c r="AQ220">
        <v>1016505.93640563</v>
      </c>
      <c r="AR220">
        <v>1016505.93640563</v>
      </c>
      <c r="AS220">
        <v>7.6681067868393402</v>
      </c>
      <c r="AT220">
        <v>2.0370697513826399</v>
      </c>
      <c r="AU220">
        <v>61</v>
      </c>
      <c r="AV220">
        <v>1</v>
      </c>
      <c r="AW220" s="2">
        <v>132562.82999999999</v>
      </c>
      <c r="AX220" s="4">
        <v>1016505.93640563</v>
      </c>
      <c r="AY220">
        <v>1</v>
      </c>
      <c r="AZ220">
        <v>0.1409</v>
      </c>
      <c r="BA220">
        <v>0.58989999999999998</v>
      </c>
      <c r="BB220">
        <v>0.26910000000000001</v>
      </c>
      <c r="BC220">
        <v>0</v>
      </c>
      <c r="BD220">
        <v>0</v>
      </c>
      <c r="BE220">
        <v>0.8</v>
      </c>
      <c r="BF220" t="b">
        <v>0</v>
      </c>
      <c r="BG220">
        <v>2.4300000000000002</v>
      </c>
      <c r="BH220" t="b">
        <v>0</v>
      </c>
      <c r="BI220">
        <v>7.67</v>
      </c>
      <c r="BJ220" t="b">
        <v>0</v>
      </c>
      <c r="BK220">
        <v>1</v>
      </c>
      <c r="BL220" t="b">
        <v>0</v>
      </c>
      <c r="BM220">
        <v>0</v>
      </c>
      <c r="BN220">
        <v>0</v>
      </c>
    </row>
    <row r="221" spans="1:66" x14ac:dyDescent="0.25">
      <c r="A221" t="s">
        <v>76</v>
      </c>
      <c r="B221">
        <v>1990</v>
      </c>
      <c r="C221">
        <v>198864.19750000001</v>
      </c>
      <c r="D221">
        <v>198864.19750000001</v>
      </c>
      <c r="E221">
        <v>252482.84179999999</v>
      </c>
      <c r="F221">
        <v>451347.0392</v>
      </c>
      <c r="G221">
        <v>419334.73310000001</v>
      </c>
      <c r="H221">
        <v>618198.93059999996</v>
      </c>
      <c r="I221">
        <v>1</v>
      </c>
      <c r="J221">
        <v>198864.19750000001</v>
      </c>
      <c r="K221" t="s">
        <v>67</v>
      </c>
      <c r="L221" t="s">
        <v>67</v>
      </c>
      <c r="M221" t="s">
        <v>74</v>
      </c>
      <c r="N221">
        <v>3.4192688999999998E-2</v>
      </c>
      <c r="O221">
        <v>0.32344612299999997</v>
      </c>
      <c r="P221">
        <v>0.64236118799999997</v>
      </c>
      <c r="Q221">
        <v>0</v>
      </c>
      <c r="R221">
        <v>0</v>
      </c>
      <c r="S221">
        <v>1</v>
      </c>
      <c r="T221" t="s">
        <v>75</v>
      </c>
      <c r="U221">
        <v>0.03</v>
      </c>
      <c r="V221">
        <v>0.05</v>
      </c>
      <c r="W221">
        <v>0.2</v>
      </c>
      <c r="X221">
        <v>0.08</v>
      </c>
      <c r="Y221">
        <v>15909.1358</v>
      </c>
      <c r="Z221">
        <v>15909.1358</v>
      </c>
      <c r="AA221">
        <v>83866.946620000002</v>
      </c>
      <c r="AB221">
        <v>85362.552312268497</v>
      </c>
      <c r="AC221">
        <v>167045.9259</v>
      </c>
      <c r="AD221">
        <v>230682.46909999999</v>
      </c>
      <c r="AE221">
        <v>167045.9259</v>
      </c>
      <c r="AF221">
        <v>230682.46909999999</v>
      </c>
      <c r="AG221">
        <v>251600.83986000001</v>
      </c>
      <c r="AH221">
        <v>587068.62633999996</v>
      </c>
      <c r="AI221">
        <v>447473.82597546303</v>
      </c>
      <c r="AJ221">
        <v>788924.03522453702</v>
      </c>
      <c r="AK221">
        <v>34955.303412209199</v>
      </c>
      <c r="AL221">
        <v>95804.070476590001</v>
      </c>
      <c r="AM221">
        <v>99944.083523118694</v>
      </c>
      <c r="AN221">
        <v>0</v>
      </c>
      <c r="AO221">
        <v>0</v>
      </c>
      <c r="AP221">
        <v>230703.457411918</v>
      </c>
      <c r="AQ221">
        <v>230703.457411918</v>
      </c>
      <c r="AR221">
        <v>230703.457411918</v>
      </c>
      <c r="AS221">
        <v>1.16010554092784</v>
      </c>
      <c r="AT221">
        <v>0.14851098453800099</v>
      </c>
      <c r="AU221">
        <v>60</v>
      </c>
      <c r="AV221">
        <v>1</v>
      </c>
      <c r="AW221" s="2">
        <v>198864.19750000001</v>
      </c>
      <c r="AX221" s="4">
        <v>230703.457411918</v>
      </c>
      <c r="AY221">
        <v>1</v>
      </c>
      <c r="AZ221">
        <v>0.1515</v>
      </c>
      <c r="BA221">
        <v>0.4153</v>
      </c>
      <c r="BB221">
        <v>0.43319999999999997</v>
      </c>
      <c r="BC221">
        <v>0</v>
      </c>
      <c r="BD221">
        <v>0</v>
      </c>
      <c r="BE221">
        <v>1.2</v>
      </c>
      <c r="BF221" t="b">
        <v>0</v>
      </c>
      <c r="BG221">
        <v>0.55000000000000004</v>
      </c>
      <c r="BH221" t="b">
        <v>0</v>
      </c>
      <c r="BI221">
        <v>1.1599999999999999</v>
      </c>
      <c r="BJ221" t="b">
        <v>0</v>
      </c>
      <c r="BK221">
        <v>1</v>
      </c>
      <c r="BL221" t="b">
        <v>0</v>
      </c>
      <c r="BM221">
        <v>0</v>
      </c>
      <c r="BN221">
        <v>0</v>
      </c>
    </row>
    <row r="222" spans="1:66" x14ac:dyDescent="0.25">
      <c r="A222" t="s">
        <v>76</v>
      </c>
      <c r="B222">
        <v>1991</v>
      </c>
      <c r="C222">
        <v>432582.09340000001</v>
      </c>
      <c r="D222">
        <v>432582.09340000001</v>
      </c>
      <c r="E222">
        <v>606551.49739999999</v>
      </c>
      <c r="F222">
        <v>1039133.591</v>
      </c>
      <c r="G222">
        <v>995191.45810000005</v>
      </c>
      <c r="H222">
        <v>1427773.551</v>
      </c>
      <c r="I222">
        <v>1</v>
      </c>
      <c r="J222">
        <v>432582.09340000001</v>
      </c>
      <c r="K222" t="s">
        <v>67</v>
      </c>
      <c r="L222" t="s">
        <v>67</v>
      </c>
      <c r="M222" t="s">
        <v>74</v>
      </c>
      <c r="N222">
        <v>0.107579438</v>
      </c>
      <c r="O222">
        <v>0.23939169399999999</v>
      </c>
      <c r="P222">
        <v>0.65302886800000004</v>
      </c>
      <c r="Q222">
        <v>0</v>
      </c>
      <c r="R222">
        <v>0</v>
      </c>
      <c r="S222">
        <v>1</v>
      </c>
      <c r="T222" t="s">
        <v>75</v>
      </c>
      <c r="U222">
        <v>0.03</v>
      </c>
      <c r="V222">
        <v>0.05</v>
      </c>
      <c r="W222">
        <v>0.2</v>
      </c>
      <c r="X222">
        <v>0.08</v>
      </c>
      <c r="Y222">
        <v>34606.567472000002</v>
      </c>
      <c r="Z222">
        <v>34606.567472000002</v>
      </c>
      <c r="AA222">
        <v>199038.29162</v>
      </c>
      <c r="AB222">
        <v>202024.39467352</v>
      </c>
      <c r="AC222">
        <v>363368.95845600002</v>
      </c>
      <c r="AD222">
        <v>501795.228344</v>
      </c>
      <c r="AE222">
        <v>363368.95845600002</v>
      </c>
      <c r="AF222">
        <v>501795.228344</v>
      </c>
      <c r="AG222">
        <v>597114.87485999998</v>
      </c>
      <c r="AH222">
        <v>1393268.04134</v>
      </c>
      <c r="AI222">
        <v>1023724.76165296</v>
      </c>
      <c r="AJ222">
        <v>1831822.34034704</v>
      </c>
      <c r="AK222">
        <v>46977.719215964898</v>
      </c>
      <c r="AL222">
        <v>108193.05068286401</v>
      </c>
      <c r="AM222">
        <v>202754.64676499699</v>
      </c>
      <c r="AN222">
        <v>0</v>
      </c>
      <c r="AO222">
        <v>0</v>
      </c>
      <c r="AP222">
        <v>357925.41666382598</v>
      </c>
      <c r="AQ222">
        <v>357925.41666382598</v>
      </c>
      <c r="AR222">
        <v>357925.41666382598</v>
      </c>
      <c r="AS222">
        <v>0.82741616475756297</v>
      </c>
      <c r="AT222">
        <v>-0.18944748833449601</v>
      </c>
      <c r="AU222">
        <v>61</v>
      </c>
      <c r="AV222">
        <v>1</v>
      </c>
      <c r="AW222" s="2">
        <v>432582.09340000001</v>
      </c>
      <c r="AX222" s="4">
        <v>357925.41666382598</v>
      </c>
      <c r="AY222">
        <v>1</v>
      </c>
      <c r="AZ222">
        <v>0.1313</v>
      </c>
      <c r="BA222">
        <v>0.30230000000000001</v>
      </c>
      <c r="BB222">
        <v>0.5665</v>
      </c>
      <c r="BC222">
        <v>0</v>
      </c>
      <c r="BD222">
        <v>0</v>
      </c>
      <c r="BE222">
        <v>2.6</v>
      </c>
      <c r="BF222" t="b">
        <v>0</v>
      </c>
      <c r="BG222">
        <v>0.86</v>
      </c>
      <c r="BH222" t="b">
        <v>0</v>
      </c>
      <c r="BI222">
        <v>0.83</v>
      </c>
      <c r="BJ222" t="b">
        <v>0</v>
      </c>
      <c r="BK222">
        <v>1</v>
      </c>
      <c r="BL222" t="b">
        <v>0</v>
      </c>
      <c r="BM222">
        <v>0</v>
      </c>
      <c r="BN222">
        <v>0</v>
      </c>
    </row>
    <row r="223" spans="1:66" x14ac:dyDescent="0.25">
      <c r="A223" t="s">
        <v>76</v>
      </c>
      <c r="B223">
        <v>1992</v>
      </c>
      <c r="C223">
        <v>582914.31160000002</v>
      </c>
      <c r="D223">
        <v>582914.31160000002</v>
      </c>
      <c r="E223">
        <v>975977.17220000003</v>
      </c>
      <c r="F223">
        <v>1558891.4839999999</v>
      </c>
      <c r="G223">
        <v>1507593.243</v>
      </c>
      <c r="H223">
        <v>2090507.5549999999</v>
      </c>
      <c r="I223">
        <v>1</v>
      </c>
      <c r="J223">
        <v>582914.31160000002</v>
      </c>
      <c r="K223" t="s">
        <v>67</v>
      </c>
      <c r="L223" t="s">
        <v>67</v>
      </c>
      <c r="M223" t="s">
        <v>74</v>
      </c>
      <c r="N223">
        <v>6.8529555000000006E-2</v>
      </c>
      <c r="O223">
        <v>0.428531471</v>
      </c>
      <c r="P223">
        <v>0.50293897399999998</v>
      </c>
      <c r="Q223">
        <v>0</v>
      </c>
      <c r="R223">
        <v>0</v>
      </c>
      <c r="S223">
        <v>1</v>
      </c>
      <c r="T223" t="s">
        <v>75</v>
      </c>
      <c r="U223">
        <v>0.03</v>
      </c>
      <c r="V223">
        <v>0.05</v>
      </c>
      <c r="W223">
        <v>0.2</v>
      </c>
      <c r="X223">
        <v>0.08</v>
      </c>
      <c r="Y223">
        <v>46633.144928000002</v>
      </c>
      <c r="Z223">
        <v>46633.144928000002</v>
      </c>
      <c r="AA223">
        <v>301518.64860000001</v>
      </c>
      <c r="AB223">
        <v>305103.49991346599</v>
      </c>
      <c r="AC223">
        <v>489648.02174400003</v>
      </c>
      <c r="AD223">
        <v>676180.601456</v>
      </c>
      <c r="AE223">
        <v>489648.02174400003</v>
      </c>
      <c r="AF223">
        <v>676180.601456</v>
      </c>
      <c r="AG223">
        <v>904555.94579999999</v>
      </c>
      <c r="AH223">
        <v>2110630.5402000002</v>
      </c>
      <c r="AI223">
        <v>1480300.5551730699</v>
      </c>
      <c r="AJ223">
        <v>2700714.5548269302</v>
      </c>
      <c r="AK223">
        <v>21893.193994017001</v>
      </c>
      <c r="AL223">
        <v>274207.518627115</v>
      </c>
      <c r="AM223">
        <v>358892.54817436403</v>
      </c>
      <c r="AN223">
        <v>0</v>
      </c>
      <c r="AO223">
        <v>0</v>
      </c>
      <c r="AP223">
        <v>654993.26079549501</v>
      </c>
      <c r="AQ223">
        <v>654993.26079549501</v>
      </c>
      <c r="AR223">
        <v>654993.26079549501</v>
      </c>
      <c r="AS223">
        <v>1.1236527355069601</v>
      </c>
      <c r="AT223">
        <v>0.116584749560022</v>
      </c>
      <c r="AU223">
        <v>65</v>
      </c>
      <c r="AV223">
        <v>1</v>
      </c>
      <c r="AW223" s="2">
        <v>582914.31160000002</v>
      </c>
      <c r="AX223" s="4">
        <v>654993.26079549501</v>
      </c>
      <c r="AY223">
        <v>1</v>
      </c>
      <c r="AZ223">
        <v>3.3399999999999999E-2</v>
      </c>
      <c r="BA223">
        <v>0.41860000000000003</v>
      </c>
      <c r="BB223">
        <v>0.54790000000000005</v>
      </c>
      <c r="BC223">
        <v>0</v>
      </c>
      <c r="BD223">
        <v>0</v>
      </c>
      <c r="BE223">
        <v>3.51</v>
      </c>
      <c r="BF223" t="b">
        <v>0</v>
      </c>
      <c r="BG223">
        <v>1.57</v>
      </c>
      <c r="BH223" t="b">
        <v>0</v>
      </c>
      <c r="BI223">
        <v>1.1200000000000001</v>
      </c>
      <c r="BJ223" t="b">
        <v>0</v>
      </c>
      <c r="BK223">
        <v>1</v>
      </c>
      <c r="BL223" t="b">
        <v>0</v>
      </c>
      <c r="BM223">
        <v>0</v>
      </c>
      <c r="BN223">
        <v>0</v>
      </c>
    </row>
    <row r="224" spans="1:66" x14ac:dyDescent="0.25">
      <c r="A224" t="s">
        <v>76</v>
      </c>
      <c r="B224">
        <v>1993</v>
      </c>
      <c r="C224">
        <v>595377.25269999995</v>
      </c>
      <c r="D224">
        <v>595377.25269999995</v>
      </c>
      <c r="E224">
        <v>786914.39139999996</v>
      </c>
      <c r="F224">
        <v>1382291.6440000001</v>
      </c>
      <c r="G224">
        <v>1123890.9609999999</v>
      </c>
      <c r="H224">
        <v>1719268.2139999999</v>
      </c>
      <c r="I224">
        <v>1</v>
      </c>
      <c r="J224">
        <v>595377.25269999995</v>
      </c>
      <c r="K224" t="s">
        <v>67</v>
      </c>
      <c r="L224" t="s">
        <v>67</v>
      </c>
      <c r="M224" t="s">
        <v>74</v>
      </c>
      <c r="N224">
        <v>2.0331500999999998E-2</v>
      </c>
      <c r="O224">
        <v>0.34878618900000002</v>
      </c>
      <c r="P224">
        <v>0.63088230999999995</v>
      </c>
      <c r="Q224">
        <v>0</v>
      </c>
      <c r="R224">
        <v>0</v>
      </c>
      <c r="S224">
        <v>1</v>
      </c>
      <c r="T224" t="s">
        <v>75</v>
      </c>
      <c r="U224">
        <v>0.03</v>
      </c>
      <c r="V224">
        <v>0.05</v>
      </c>
      <c r="W224">
        <v>0.2</v>
      </c>
      <c r="X224">
        <v>0.08</v>
      </c>
      <c r="Y224">
        <v>47630.180216000001</v>
      </c>
      <c r="Z224">
        <v>47630.180216000001</v>
      </c>
      <c r="AA224">
        <v>224778.19219999999</v>
      </c>
      <c r="AB224">
        <v>229769.166243229</v>
      </c>
      <c r="AC224">
        <v>500116.892268</v>
      </c>
      <c r="AD224">
        <v>690637.61313199997</v>
      </c>
      <c r="AE224">
        <v>500116.892268</v>
      </c>
      <c r="AF224">
        <v>690637.61313199997</v>
      </c>
      <c r="AG224">
        <v>674334.57660000003</v>
      </c>
      <c r="AH224">
        <v>1573447.3454</v>
      </c>
      <c r="AI224">
        <v>1259729.8815135399</v>
      </c>
      <c r="AJ224">
        <v>2178806.5464864601</v>
      </c>
      <c r="AK224">
        <v>2963.3302078884199</v>
      </c>
      <c r="AL224">
        <v>113286.316426012</v>
      </c>
      <c r="AM224">
        <v>196626.71479311801</v>
      </c>
      <c r="AN224">
        <v>0</v>
      </c>
      <c r="AO224">
        <v>0</v>
      </c>
      <c r="AP224">
        <v>312876.36142701801</v>
      </c>
      <c r="AQ224">
        <v>312876.36142701801</v>
      </c>
      <c r="AR224">
        <v>312876.36142701801</v>
      </c>
      <c r="AS224">
        <v>0.52550943121884897</v>
      </c>
      <c r="AT224">
        <v>-0.64338714169230904</v>
      </c>
      <c r="AU224">
        <v>70</v>
      </c>
      <c r="AV224">
        <v>1</v>
      </c>
      <c r="AW224" s="2">
        <v>595377.25269999995</v>
      </c>
      <c r="AX224" s="4">
        <v>312876.36142701801</v>
      </c>
      <c r="AY224">
        <v>1</v>
      </c>
      <c r="AZ224">
        <v>9.4999999999999998E-3</v>
      </c>
      <c r="BA224">
        <v>0.36209999999999998</v>
      </c>
      <c r="BB224">
        <v>0.62839999999999996</v>
      </c>
      <c r="BC224">
        <v>0</v>
      </c>
      <c r="BD224">
        <v>0</v>
      </c>
      <c r="BE224">
        <v>3.58</v>
      </c>
      <c r="BF224" t="b">
        <v>0</v>
      </c>
      <c r="BG224">
        <v>0.75</v>
      </c>
      <c r="BH224" t="b">
        <v>0</v>
      </c>
      <c r="BI224">
        <v>0.53</v>
      </c>
      <c r="BJ224" t="b">
        <v>0</v>
      </c>
      <c r="BK224">
        <v>1</v>
      </c>
      <c r="BL224" t="b">
        <v>0</v>
      </c>
      <c r="BM224">
        <v>0</v>
      </c>
      <c r="BN224">
        <v>0</v>
      </c>
    </row>
    <row r="225" spans="1:66" x14ac:dyDescent="0.25">
      <c r="A225" t="s">
        <v>76</v>
      </c>
      <c r="B225">
        <v>1994</v>
      </c>
      <c r="C225">
        <v>132299.3946</v>
      </c>
      <c r="D225">
        <v>132299.3946</v>
      </c>
      <c r="E225">
        <v>126515.6786</v>
      </c>
      <c r="F225">
        <v>258815.07320000001</v>
      </c>
      <c r="G225">
        <v>284069.7708</v>
      </c>
      <c r="H225">
        <v>416369.1654</v>
      </c>
      <c r="I225">
        <v>1</v>
      </c>
      <c r="J225">
        <v>132299.3946</v>
      </c>
      <c r="K225" t="s">
        <v>67</v>
      </c>
      <c r="L225" t="s">
        <v>67</v>
      </c>
      <c r="M225" t="s">
        <v>74</v>
      </c>
      <c r="N225">
        <v>0.11282708499999999</v>
      </c>
      <c r="O225">
        <v>0.23009405699999999</v>
      </c>
      <c r="P225">
        <v>0.65707885799999999</v>
      </c>
      <c r="Q225">
        <v>0</v>
      </c>
      <c r="R225">
        <v>0</v>
      </c>
      <c r="S225">
        <v>1</v>
      </c>
      <c r="T225" t="s">
        <v>75</v>
      </c>
      <c r="U225">
        <v>0.03</v>
      </c>
      <c r="V225">
        <v>0.05</v>
      </c>
      <c r="W225">
        <v>0.2</v>
      </c>
      <c r="X225">
        <v>0.08</v>
      </c>
      <c r="Y225">
        <v>10583.951568</v>
      </c>
      <c r="Z225">
        <v>10583.951568</v>
      </c>
      <c r="AA225">
        <v>56813.954160000001</v>
      </c>
      <c r="AB225">
        <v>57791.395709814402</v>
      </c>
      <c r="AC225">
        <v>111131.49146400001</v>
      </c>
      <c r="AD225">
        <v>153467.29773600001</v>
      </c>
      <c r="AE225">
        <v>111131.49146400001</v>
      </c>
      <c r="AF225">
        <v>153467.29773600001</v>
      </c>
      <c r="AG225">
        <v>170441.86248000001</v>
      </c>
      <c r="AH225">
        <v>397697.67911999999</v>
      </c>
      <c r="AI225">
        <v>300786.37398037099</v>
      </c>
      <c r="AJ225">
        <v>531951.95681962895</v>
      </c>
      <c r="AK225">
        <v>881.86419962490902</v>
      </c>
      <c r="AL225">
        <v>13832.8667528721</v>
      </c>
      <c r="AM225">
        <v>20461.9156688357</v>
      </c>
      <c r="AN225">
        <v>0</v>
      </c>
      <c r="AO225">
        <v>0</v>
      </c>
      <c r="AP225">
        <v>35176.646621332802</v>
      </c>
      <c r="AQ225">
        <v>35176.646621332802</v>
      </c>
      <c r="AR225">
        <v>35176.646621332802</v>
      </c>
      <c r="AS225">
        <v>0.26588667867821703</v>
      </c>
      <c r="AT225">
        <v>-1.3246850809794499</v>
      </c>
      <c r="AU225">
        <v>45</v>
      </c>
      <c r="AV225">
        <v>1</v>
      </c>
      <c r="AW225" s="2">
        <v>132299.3946</v>
      </c>
      <c r="AX225" s="4">
        <v>35176.646621332802</v>
      </c>
      <c r="AY225">
        <v>1</v>
      </c>
      <c r="AZ225">
        <v>2.5100000000000001E-2</v>
      </c>
      <c r="BA225">
        <v>0.39319999999999999</v>
      </c>
      <c r="BB225">
        <v>0.58169999999999999</v>
      </c>
      <c r="BC225">
        <v>0</v>
      </c>
      <c r="BD225">
        <v>0</v>
      </c>
      <c r="BE225">
        <v>0.8</v>
      </c>
      <c r="BF225" t="b">
        <v>0</v>
      </c>
      <c r="BG225">
        <v>0.08</v>
      </c>
      <c r="BH225" t="b">
        <v>1</v>
      </c>
      <c r="BI225">
        <v>0.27</v>
      </c>
      <c r="BJ225" t="b">
        <v>1</v>
      </c>
      <c r="BK225">
        <v>1</v>
      </c>
      <c r="BL225" t="b">
        <v>0</v>
      </c>
      <c r="BM225">
        <v>2</v>
      </c>
      <c r="BN225">
        <v>2</v>
      </c>
    </row>
    <row r="226" spans="1:66" x14ac:dyDescent="0.25">
      <c r="A226" t="s">
        <v>76</v>
      </c>
      <c r="B226">
        <v>1995</v>
      </c>
      <c r="C226">
        <v>69505.931460000007</v>
      </c>
      <c r="D226">
        <v>69505.931460000007</v>
      </c>
      <c r="E226">
        <v>89583.043560000006</v>
      </c>
      <c r="F226">
        <v>159088.97500000001</v>
      </c>
      <c r="G226">
        <v>160524.39679999999</v>
      </c>
      <c r="H226">
        <v>230030.32819999999</v>
      </c>
      <c r="I226">
        <v>1</v>
      </c>
      <c r="J226">
        <v>69505.931460000007</v>
      </c>
      <c r="K226" t="s">
        <v>67</v>
      </c>
      <c r="L226" t="s">
        <v>67</v>
      </c>
      <c r="M226" t="s">
        <v>74</v>
      </c>
      <c r="N226">
        <v>9.5175250000000003E-2</v>
      </c>
      <c r="O226">
        <v>0.47034254800000003</v>
      </c>
      <c r="P226">
        <v>0.43448220199999998</v>
      </c>
      <c r="Q226">
        <v>0</v>
      </c>
      <c r="R226">
        <v>0</v>
      </c>
      <c r="S226">
        <v>1</v>
      </c>
      <c r="T226" t="s">
        <v>75</v>
      </c>
      <c r="U226">
        <v>0.03</v>
      </c>
      <c r="V226">
        <v>0.05</v>
      </c>
      <c r="W226">
        <v>0.2</v>
      </c>
      <c r="X226">
        <v>0.08</v>
      </c>
      <c r="Y226">
        <v>5560.4745167999999</v>
      </c>
      <c r="Z226">
        <v>5560.4745167999999</v>
      </c>
      <c r="AA226">
        <v>32104.879359999999</v>
      </c>
      <c r="AB226">
        <v>32582.850636065199</v>
      </c>
      <c r="AC226">
        <v>58384.982426399998</v>
      </c>
      <c r="AD226">
        <v>80626.880493599994</v>
      </c>
      <c r="AE226">
        <v>58384.982426399998</v>
      </c>
      <c r="AF226">
        <v>80626.880493599994</v>
      </c>
      <c r="AG226">
        <v>96314.638080000004</v>
      </c>
      <c r="AH226">
        <v>224734.15552</v>
      </c>
      <c r="AI226">
        <v>164864.62692787001</v>
      </c>
      <c r="AJ226">
        <v>295196.02947213</v>
      </c>
      <c r="AK226">
        <v>11004.781454010101</v>
      </c>
      <c r="AL226">
        <v>169424.660705619</v>
      </c>
      <c r="AM226">
        <v>50530.124657878398</v>
      </c>
      <c r="AN226">
        <v>0</v>
      </c>
      <c r="AO226">
        <v>0</v>
      </c>
      <c r="AP226">
        <v>230959.566817507</v>
      </c>
      <c r="AQ226">
        <v>230959.566817507</v>
      </c>
      <c r="AR226">
        <v>230959.566817507</v>
      </c>
      <c r="AS226">
        <v>3.3228756447990602</v>
      </c>
      <c r="AT226">
        <v>1.20083056610197</v>
      </c>
      <c r="AU226">
        <v>56</v>
      </c>
      <c r="AV226">
        <v>1</v>
      </c>
      <c r="AW226" s="2">
        <v>69505.931460000007</v>
      </c>
      <c r="AX226" s="4">
        <v>230959.566817507</v>
      </c>
      <c r="AY226">
        <v>1</v>
      </c>
      <c r="AZ226">
        <v>4.7600000000000003E-2</v>
      </c>
      <c r="BA226">
        <v>0.73360000000000003</v>
      </c>
      <c r="BB226">
        <v>0.21879999999999999</v>
      </c>
      <c r="BC226">
        <v>0</v>
      </c>
      <c r="BD226">
        <v>0</v>
      </c>
      <c r="BE226">
        <v>0.42</v>
      </c>
      <c r="BF226" t="b">
        <v>0</v>
      </c>
      <c r="BG226">
        <v>0.55000000000000004</v>
      </c>
      <c r="BH226" t="b">
        <v>0</v>
      </c>
      <c r="BI226">
        <v>3.32</v>
      </c>
      <c r="BJ226" t="b">
        <v>0</v>
      </c>
      <c r="BK226">
        <v>1</v>
      </c>
      <c r="BL226" t="b">
        <v>0</v>
      </c>
      <c r="BM226">
        <v>0</v>
      </c>
      <c r="BN226">
        <v>0</v>
      </c>
    </row>
    <row r="227" spans="1:66" x14ac:dyDescent="0.25">
      <c r="A227" t="s">
        <v>76</v>
      </c>
      <c r="B227">
        <v>1996</v>
      </c>
      <c r="C227">
        <v>143305.4368</v>
      </c>
      <c r="D227">
        <v>143305.4368</v>
      </c>
      <c r="E227">
        <v>239531.13099999999</v>
      </c>
      <c r="F227">
        <v>382836.56790000002</v>
      </c>
      <c r="G227">
        <v>336620.0588</v>
      </c>
      <c r="H227">
        <v>479925.49560000002</v>
      </c>
      <c r="I227">
        <v>1</v>
      </c>
      <c r="J227">
        <v>143305.4368</v>
      </c>
      <c r="K227" t="s">
        <v>67</v>
      </c>
      <c r="L227" t="s">
        <v>67</v>
      </c>
      <c r="M227" t="s">
        <v>74</v>
      </c>
      <c r="N227">
        <v>6.1745630000000001E-3</v>
      </c>
      <c r="O227">
        <v>0.57135434799999996</v>
      </c>
      <c r="P227">
        <v>0.42247108900000002</v>
      </c>
      <c r="Q227">
        <v>0</v>
      </c>
      <c r="R227">
        <v>0</v>
      </c>
      <c r="S227">
        <v>1</v>
      </c>
      <c r="T227" t="s">
        <v>75</v>
      </c>
      <c r="U227">
        <v>0.03</v>
      </c>
      <c r="V227">
        <v>0.05</v>
      </c>
      <c r="W227">
        <v>0.2</v>
      </c>
      <c r="X227">
        <v>0.08</v>
      </c>
      <c r="Y227">
        <v>11464.434944000001</v>
      </c>
      <c r="Z227">
        <v>11464.434944000001</v>
      </c>
      <c r="AA227">
        <v>67324.011759999994</v>
      </c>
      <c r="AB227">
        <v>68293.160917077403</v>
      </c>
      <c r="AC227">
        <v>120376.56691199999</v>
      </c>
      <c r="AD227">
        <v>166234.30668800001</v>
      </c>
      <c r="AE227">
        <v>120376.56691199999</v>
      </c>
      <c r="AF227">
        <v>166234.30668800001</v>
      </c>
      <c r="AG227">
        <v>201972.03528000001</v>
      </c>
      <c r="AH227">
        <v>471268.08231999999</v>
      </c>
      <c r="AI227">
        <v>343339.17376584501</v>
      </c>
      <c r="AJ227">
        <v>616511.81743415503</v>
      </c>
      <c r="AK227">
        <v>38507.529725545697</v>
      </c>
      <c r="AL227">
        <v>417585.80812334298</v>
      </c>
      <c r="AM227">
        <v>1467421.3531285599</v>
      </c>
      <c r="AN227">
        <v>0</v>
      </c>
      <c r="AO227">
        <v>0</v>
      </c>
      <c r="AP227">
        <v>1923514.69097745</v>
      </c>
      <c r="AQ227">
        <v>1923514.69097745</v>
      </c>
      <c r="AR227">
        <v>1923514.69097745</v>
      </c>
      <c r="AS227">
        <v>13.422482314205199</v>
      </c>
      <c r="AT227">
        <v>2.5969310856907102</v>
      </c>
      <c r="AU227">
        <v>71</v>
      </c>
      <c r="AV227">
        <v>1</v>
      </c>
      <c r="AW227" s="2">
        <v>143305.4368</v>
      </c>
      <c r="AX227" s="4">
        <v>1923514.69097745</v>
      </c>
      <c r="AY227">
        <v>1</v>
      </c>
      <c r="AZ227">
        <v>0.02</v>
      </c>
      <c r="BA227">
        <v>0.21709999999999999</v>
      </c>
      <c r="BB227">
        <v>0.76290000000000002</v>
      </c>
      <c r="BC227">
        <v>0</v>
      </c>
      <c r="BD227">
        <v>0</v>
      </c>
      <c r="BE227">
        <v>0.86</v>
      </c>
      <c r="BF227" t="b">
        <v>0</v>
      </c>
      <c r="BG227">
        <v>4.5999999999999996</v>
      </c>
      <c r="BH227" t="b">
        <v>0</v>
      </c>
      <c r="BI227">
        <v>13.42</v>
      </c>
      <c r="BJ227" t="b">
        <v>0</v>
      </c>
      <c r="BK227">
        <v>1</v>
      </c>
      <c r="BL227" t="b">
        <v>0</v>
      </c>
      <c r="BM227">
        <v>0</v>
      </c>
      <c r="BN227">
        <v>0</v>
      </c>
    </row>
    <row r="228" spans="1:66" x14ac:dyDescent="0.25">
      <c r="A228" t="s">
        <v>76</v>
      </c>
      <c r="B228">
        <v>1997</v>
      </c>
      <c r="C228">
        <v>129974.7626</v>
      </c>
      <c r="D228">
        <v>129974.7626</v>
      </c>
      <c r="E228">
        <v>208878.63750000001</v>
      </c>
      <c r="F228">
        <v>338853.4</v>
      </c>
      <c r="G228">
        <v>343085.96620000002</v>
      </c>
      <c r="H228">
        <v>473060.72879999998</v>
      </c>
      <c r="I228">
        <v>1</v>
      </c>
      <c r="J228">
        <v>129974.7626</v>
      </c>
      <c r="K228" t="s">
        <v>67</v>
      </c>
      <c r="L228" t="s">
        <v>67</v>
      </c>
      <c r="M228" t="s">
        <v>74</v>
      </c>
      <c r="N228">
        <v>1.8641669999999999E-3</v>
      </c>
      <c r="O228">
        <v>0.23947520799999999</v>
      </c>
      <c r="P228">
        <v>0.75866062499999998</v>
      </c>
      <c r="Q228">
        <v>0</v>
      </c>
      <c r="R228">
        <v>0</v>
      </c>
      <c r="S228">
        <v>1</v>
      </c>
      <c r="T228" t="s">
        <v>75</v>
      </c>
      <c r="U228">
        <v>0.03</v>
      </c>
      <c r="V228">
        <v>0.05</v>
      </c>
      <c r="W228">
        <v>0.2</v>
      </c>
      <c r="X228">
        <v>0.08</v>
      </c>
      <c r="Y228">
        <v>10397.981008000001</v>
      </c>
      <c r="Z228">
        <v>10397.981008000001</v>
      </c>
      <c r="AA228">
        <v>68617.193239999993</v>
      </c>
      <c r="AB228">
        <v>69400.556317498107</v>
      </c>
      <c r="AC228">
        <v>109178.800584</v>
      </c>
      <c r="AD228">
        <v>150770.72461599999</v>
      </c>
      <c r="AE228">
        <v>109178.800584</v>
      </c>
      <c r="AF228">
        <v>150770.72461599999</v>
      </c>
      <c r="AG228">
        <v>205851.57972000001</v>
      </c>
      <c r="AH228">
        <v>480320.35268000001</v>
      </c>
      <c r="AI228">
        <v>334259.61616500397</v>
      </c>
      <c r="AJ228">
        <v>611861.84143499599</v>
      </c>
      <c r="AK228">
        <v>1742.29161877858</v>
      </c>
      <c r="AL228">
        <v>124782.89564304901</v>
      </c>
      <c r="AM228">
        <v>130552.11647932899</v>
      </c>
      <c r="AN228">
        <v>0</v>
      </c>
      <c r="AO228">
        <v>0</v>
      </c>
      <c r="AP228">
        <v>257077.303741157</v>
      </c>
      <c r="AQ228">
        <v>257077.303741157</v>
      </c>
      <c r="AR228">
        <v>257077.303741157</v>
      </c>
      <c r="AS228">
        <v>1.9779016987499101</v>
      </c>
      <c r="AT228">
        <v>0.68203653467027703</v>
      </c>
      <c r="AU228">
        <v>61</v>
      </c>
      <c r="AV228">
        <v>1</v>
      </c>
      <c r="AW228" s="2">
        <v>129974.7626</v>
      </c>
      <c r="AX228" s="4">
        <v>257077.303741157</v>
      </c>
      <c r="AY228">
        <v>1</v>
      </c>
      <c r="AZ228">
        <v>6.7999999999999996E-3</v>
      </c>
      <c r="BA228">
        <v>0.4854</v>
      </c>
      <c r="BB228">
        <v>0.50780000000000003</v>
      </c>
      <c r="BC228">
        <v>0</v>
      </c>
      <c r="BD228">
        <v>0</v>
      </c>
      <c r="BE228">
        <v>0.78</v>
      </c>
      <c r="BF228" t="b">
        <v>0</v>
      </c>
      <c r="BG228">
        <v>0.62</v>
      </c>
      <c r="BH228" t="b">
        <v>0</v>
      </c>
      <c r="BI228">
        <v>1.98</v>
      </c>
      <c r="BJ228" t="b">
        <v>0</v>
      </c>
      <c r="BK228">
        <v>1</v>
      </c>
      <c r="BL228" t="b">
        <v>0</v>
      </c>
      <c r="BM228">
        <v>0</v>
      </c>
      <c r="BN228">
        <v>0</v>
      </c>
    </row>
    <row r="229" spans="1:66" x14ac:dyDescent="0.25">
      <c r="A229" t="s">
        <v>76</v>
      </c>
      <c r="B229">
        <v>1998</v>
      </c>
      <c r="C229">
        <v>97880.260420000006</v>
      </c>
      <c r="D229">
        <v>97880.260420000006</v>
      </c>
      <c r="E229">
        <v>45584.353949999997</v>
      </c>
      <c r="F229">
        <v>143464.61439999999</v>
      </c>
      <c r="G229">
        <v>123584.1026</v>
      </c>
      <c r="H229">
        <v>221464.36300000001</v>
      </c>
      <c r="I229">
        <v>1</v>
      </c>
      <c r="J229">
        <v>97880.260420000006</v>
      </c>
      <c r="K229" t="s">
        <v>67</v>
      </c>
      <c r="L229" t="s">
        <v>67</v>
      </c>
      <c r="M229" t="s">
        <v>74</v>
      </c>
      <c r="N229">
        <v>4.9690981000000002E-2</v>
      </c>
      <c r="O229">
        <v>6.2460914999999999E-2</v>
      </c>
      <c r="P229">
        <v>0.88784810400000003</v>
      </c>
      <c r="Q229">
        <v>0</v>
      </c>
      <c r="R229">
        <v>0</v>
      </c>
      <c r="S229">
        <v>1</v>
      </c>
      <c r="T229" t="s">
        <v>75</v>
      </c>
      <c r="U229">
        <v>0.03</v>
      </c>
      <c r="V229">
        <v>0.05</v>
      </c>
      <c r="W229">
        <v>0.2</v>
      </c>
      <c r="X229">
        <v>0.08</v>
      </c>
      <c r="Y229">
        <v>7830.4208336000002</v>
      </c>
      <c r="Z229">
        <v>7830.4208336000002</v>
      </c>
      <c r="AA229">
        <v>24716.820520000001</v>
      </c>
      <c r="AB229">
        <v>25927.5279779845</v>
      </c>
      <c r="AC229">
        <v>82219.418752800004</v>
      </c>
      <c r="AD229">
        <v>113541.10208719999</v>
      </c>
      <c r="AE229">
        <v>82219.418752800004</v>
      </c>
      <c r="AF229">
        <v>113541.10208719999</v>
      </c>
      <c r="AG229">
        <v>74150.461559999996</v>
      </c>
      <c r="AH229">
        <v>173017.74364</v>
      </c>
      <c r="AI229">
        <v>169609.30704403101</v>
      </c>
      <c r="AJ229">
        <v>273319.41895596898</v>
      </c>
      <c r="AK229">
        <v>28429.428228391698</v>
      </c>
      <c r="AL229">
        <v>142725.30006973899</v>
      </c>
      <c r="AM229">
        <v>118840.17228492899</v>
      </c>
      <c r="AN229">
        <v>0</v>
      </c>
      <c r="AO229">
        <v>0</v>
      </c>
      <c r="AP229">
        <v>289994.90058305999</v>
      </c>
      <c r="AQ229">
        <v>289994.90058305999</v>
      </c>
      <c r="AR229">
        <v>289994.90058305999</v>
      </c>
      <c r="AS229">
        <v>2.96275162467595</v>
      </c>
      <c r="AT229">
        <v>1.0861184394538199</v>
      </c>
      <c r="AU229">
        <v>37</v>
      </c>
      <c r="AV229">
        <v>1</v>
      </c>
      <c r="AW229" s="2">
        <v>97880.260420000006</v>
      </c>
      <c r="AX229" s="4">
        <v>289994.90058305999</v>
      </c>
      <c r="AY229">
        <v>1</v>
      </c>
      <c r="AZ229">
        <v>9.8000000000000004E-2</v>
      </c>
      <c r="BA229">
        <v>0.49220000000000003</v>
      </c>
      <c r="BB229">
        <v>0.4098</v>
      </c>
      <c r="BC229">
        <v>0</v>
      </c>
      <c r="BD229">
        <v>0</v>
      </c>
      <c r="BE229">
        <v>0.59</v>
      </c>
      <c r="BF229" t="b">
        <v>0</v>
      </c>
      <c r="BG229">
        <v>0.69</v>
      </c>
      <c r="BH229" t="b">
        <v>0</v>
      </c>
      <c r="BI229">
        <v>2.96</v>
      </c>
      <c r="BJ229" t="b">
        <v>0</v>
      </c>
      <c r="BK229">
        <v>1</v>
      </c>
      <c r="BL229" t="b">
        <v>0</v>
      </c>
      <c r="BM229">
        <v>0</v>
      </c>
      <c r="BN229">
        <v>0</v>
      </c>
    </row>
    <row r="230" spans="1:66" x14ac:dyDescent="0.25">
      <c r="A230" t="s">
        <v>76</v>
      </c>
      <c r="B230">
        <v>1999</v>
      </c>
      <c r="C230">
        <v>155039.50769999999</v>
      </c>
      <c r="D230">
        <v>155039.50769999999</v>
      </c>
      <c r="E230">
        <v>41676.335959999997</v>
      </c>
      <c r="F230">
        <v>196715.84359999999</v>
      </c>
      <c r="G230">
        <v>73354.598480000001</v>
      </c>
      <c r="H230">
        <v>228394.1061</v>
      </c>
      <c r="I230">
        <v>1</v>
      </c>
      <c r="J230">
        <v>155039.50769999999</v>
      </c>
      <c r="K230" t="s">
        <v>67</v>
      </c>
      <c r="L230" t="s">
        <v>67</v>
      </c>
      <c r="M230" t="s">
        <v>74</v>
      </c>
      <c r="N230">
        <v>0.16860124100000001</v>
      </c>
      <c r="O230">
        <v>0.74180837499999996</v>
      </c>
      <c r="P230">
        <v>8.9590383999999995E-2</v>
      </c>
      <c r="Q230">
        <v>0</v>
      </c>
      <c r="R230">
        <v>0</v>
      </c>
      <c r="S230">
        <v>1</v>
      </c>
      <c r="T230" t="s">
        <v>75</v>
      </c>
      <c r="U230">
        <v>0.03</v>
      </c>
      <c r="V230">
        <v>0.05</v>
      </c>
      <c r="W230">
        <v>0.2</v>
      </c>
      <c r="X230">
        <v>0.08</v>
      </c>
      <c r="Y230">
        <v>12403.160615999999</v>
      </c>
      <c r="Z230">
        <v>12403.160615999999</v>
      </c>
      <c r="AA230">
        <v>14670.919696000001</v>
      </c>
      <c r="AB230">
        <v>19211.305993939499</v>
      </c>
      <c r="AC230">
        <v>130233.186468</v>
      </c>
      <c r="AD230">
        <v>179845.828932</v>
      </c>
      <c r="AE230">
        <v>130233.186468</v>
      </c>
      <c r="AF230">
        <v>179845.828932</v>
      </c>
      <c r="AG230">
        <v>44012.759087999999</v>
      </c>
      <c r="AH230">
        <v>102696.43787199999</v>
      </c>
      <c r="AI230">
        <v>189971.494112121</v>
      </c>
      <c r="AJ230">
        <v>266816.71808787901</v>
      </c>
      <c r="AK230">
        <v>3884.3790509320902</v>
      </c>
      <c r="AL230">
        <v>38719.4355941795</v>
      </c>
      <c r="AM230">
        <v>106451.80111535</v>
      </c>
      <c r="AN230">
        <v>0</v>
      </c>
      <c r="AO230">
        <v>0</v>
      </c>
      <c r="AP230">
        <v>149055.61576046099</v>
      </c>
      <c r="AQ230">
        <v>149055.61576046099</v>
      </c>
      <c r="AR230">
        <v>149055.61576046099</v>
      </c>
      <c r="AS230">
        <v>0.96140408320234505</v>
      </c>
      <c r="AT230">
        <v>-3.9360476389268401E-2</v>
      </c>
      <c r="AU230">
        <v>57</v>
      </c>
      <c r="AV230">
        <v>0</v>
      </c>
      <c r="AW230" s="2">
        <v>155039.50769999999</v>
      </c>
      <c r="AX230" s="4">
        <v>149055.61576046099</v>
      </c>
      <c r="AY230">
        <v>1</v>
      </c>
      <c r="AZ230">
        <v>2.6100000000000002E-2</v>
      </c>
      <c r="BA230">
        <v>0.25979999999999998</v>
      </c>
      <c r="BB230">
        <v>0.71419999999999995</v>
      </c>
      <c r="BC230">
        <v>0</v>
      </c>
      <c r="BD230">
        <v>0</v>
      </c>
      <c r="BE230">
        <v>0.93</v>
      </c>
      <c r="BF230" t="b">
        <v>0</v>
      </c>
      <c r="BG230">
        <v>0.36</v>
      </c>
      <c r="BH230" t="b">
        <v>0</v>
      </c>
      <c r="BI230">
        <v>0.96</v>
      </c>
      <c r="BJ230" t="b">
        <v>0</v>
      </c>
      <c r="BK230">
        <v>1</v>
      </c>
      <c r="BL230" t="b">
        <v>0</v>
      </c>
      <c r="BM230">
        <v>0</v>
      </c>
      <c r="BN230">
        <v>0</v>
      </c>
    </row>
    <row r="231" spans="1:66" x14ac:dyDescent="0.25">
      <c r="A231" t="s">
        <v>76</v>
      </c>
      <c r="B231">
        <v>2000</v>
      </c>
      <c r="C231">
        <v>185019.51730000001</v>
      </c>
      <c r="D231">
        <v>185019.51730000001</v>
      </c>
      <c r="E231">
        <v>233718.13219999999</v>
      </c>
      <c r="F231">
        <v>418737.6496</v>
      </c>
      <c r="G231">
        <v>284838.7071</v>
      </c>
      <c r="H231">
        <v>469858.22440000001</v>
      </c>
      <c r="I231">
        <v>1</v>
      </c>
      <c r="J231">
        <v>185019.51730000001</v>
      </c>
      <c r="K231" t="s">
        <v>67</v>
      </c>
      <c r="L231" t="s">
        <v>67</v>
      </c>
      <c r="M231" t="s">
        <v>74</v>
      </c>
      <c r="N231">
        <v>3.7081219999999999E-3</v>
      </c>
      <c r="O231">
        <v>0.88874853399999998</v>
      </c>
      <c r="P231">
        <v>0.107543344</v>
      </c>
      <c r="Q231">
        <v>0</v>
      </c>
      <c r="R231">
        <v>0</v>
      </c>
      <c r="S231">
        <v>1</v>
      </c>
      <c r="T231" t="s">
        <v>75</v>
      </c>
      <c r="U231">
        <v>0.03</v>
      </c>
      <c r="V231">
        <v>0.05</v>
      </c>
      <c r="W231">
        <v>0.2</v>
      </c>
      <c r="X231">
        <v>0.08</v>
      </c>
      <c r="Y231">
        <v>14801.561384000001</v>
      </c>
      <c r="Z231">
        <v>14801.561384000001</v>
      </c>
      <c r="AA231">
        <v>56967.741419999998</v>
      </c>
      <c r="AB231">
        <v>58859.237014255501</v>
      </c>
      <c r="AC231">
        <v>155416.39453200001</v>
      </c>
      <c r="AD231">
        <v>214622.64006800001</v>
      </c>
      <c r="AE231">
        <v>155416.39453200001</v>
      </c>
      <c r="AF231">
        <v>214622.64006800001</v>
      </c>
      <c r="AG231">
        <v>170903.22425999999</v>
      </c>
      <c r="AH231">
        <v>398774.18994000001</v>
      </c>
      <c r="AI231">
        <v>352139.75037148898</v>
      </c>
      <c r="AJ231">
        <v>587576.69842851104</v>
      </c>
      <c r="AK231">
        <v>10364.991220891699</v>
      </c>
      <c r="AL231">
        <v>364977.60293812101</v>
      </c>
      <c r="AM231">
        <v>99391.5630008757</v>
      </c>
      <c r="AN231">
        <v>0</v>
      </c>
      <c r="AO231">
        <v>0</v>
      </c>
      <c r="AP231">
        <v>474734.15715988801</v>
      </c>
      <c r="AQ231">
        <v>474734.15715988801</v>
      </c>
      <c r="AR231">
        <v>474734.15715988801</v>
      </c>
      <c r="AS231">
        <v>2.5658598837988</v>
      </c>
      <c r="AT231">
        <v>0.94229365979170798</v>
      </c>
      <c r="AU231">
        <v>82</v>
      </c>
      <c r="AV231">
        <v>1</v>
      </c>
      <c r="AW231" s="2">
        <v>185019.51730000001</v>
      </c>
      <c r="AX231" s="4">
        <v>474734.15715988801</v>
      </c>
      <c r="AY231">
        <v>1</v>
      </c>
      <c r="AZ231">
        <v>2.18E-2</v>
      </c>
      <c r="BA231">
        <v>0.76880000000000004</v>
      </c>
      <c r="BB231">
        <v>0.2094</v>
      </c>
      <c r="BC231">
        <v>0</v>
      </c>
      <c r="BD231">
        <v>0</v>
      </c>
      <c r="BE231">
        <v>1.1100000000000001</v>
      </c>
      <c r="BF231" t="b">
        <v>0</v>
      </c>
      <c r="BG231">
        <v>1.1399999999999999</v>
      </c>
      <c r="BH231" t="b">
        <v>0</v>
      </c>
      <c r="BI231">
        <v>2.57</v>
      </c>
      <c r="BJ231" t="b">
        <v>0</v>
      </c>
      <c r="BK231">
        <v>1</v>
      </c>
      <c r="BL231" t="b">
        <v>0</v>
      </c>
      <c r="BM231">
        <v>0</v>
      </c>
      <c r="BN231">
        <v>0</v>
      </c>
    </row>
    <row r="232" spans="1:66" x14ac:dyDescent="0.25">
      <c r="A232" t="s">
        <v>76</v>
      </c>
      <c r="B232">
        <v>2001</v>
      </c>
      <c r="C232">
        <v>617400.85190000001</v>
      </c>
      <c r="D232">
        <v>617400.85190000001</v>
      </c>
      <c r="E232">
        <v>735180.01470000006</v>
      </c>
      <c r="F232">
        <v>1352580.8670000001</v>
      </c>
      <c r="G232">
        <v>1003232.825</v>
      </c>
      <c r="H232">
        <v>1620633.6769999999</v>
      </c>
      <c r="I232">
        <v>1</v>
      </c>
      <c r="J232">
        <v>617400.85190000001</v>
      </c>
      <c r="K232" t="s">
        <v>67</v>
      </c>
      <c r="L232" t="s">
        <v>67</v>
      </c>
      <c r="M232" t="s">
        <v>74</v>
      </c>
      <c r="N232">
        <v>1.7542168E-2</v>
      </c>
      <c r="O232">
        <v>7.6996360999999999E-2</v>
      </c>
      <c r="P232">
        <v>0.90546147099999996</v>
      </c>
      <c r="Q232">
        <v>0</v>
      </c>
      <c r="R232">
        <v>0</v>
      </c>
      <c r="S232">
        <v>1</v>
      </c>
      <c r="T232" t="s">
        <v>75</v>
      </c>
      <c r="U232">
        <v>0.03</v>
      </c>
      <c r="V232">
        <v>0.05</v>
      </c>
      <c r="W232">
        <v>0.2</v>
      </c>
      <c r="X232">
        <v>0.08</v>
      </c>
      <c r="Y232">
        <v>49392.068152</v>
      </c>
      <c r="Z232">
        <v>49392.068152</v>
      </c>
      <c r="AA232">
        <v>200646.565</v>
      </c>
      <c r="AB232">
        <v>206636.44509773899</v>
      </c>
      <c r="AC232">
        <v>518616.71559600002</v>
      </c>
      <c r="AD232">
        <v>716184.98820400005</v>
      </c>
      <c r="AE232">
        <v>518616.71559600002</v>
      </c>
      <c r="AF232">
        <v>716184.98820400005</v>
      </c>
      <c r="AG232">
        <v>601939.69499999995</v>
      </c>
      <c r="AH232">
        <v>1404525.9550000001</v>
      </c>
      <c r="AI232">
        <v>1207360.7868045201</v>
      </c>
      <c r="AJ232">
        <v>2033906.56719548</v>
      </c>
      <c r="AK232">
        <v>5612.9678465294601</v>
      </c>
      <c r="AL232">
        <v>125818.299841107</v>
      </c>
      <c r="AM232">
        <v>67018.936762374404</v>
      </c>
      <c r="AN232">
        <v>0</v>
      </c>
      <c r="AO232">
        <v>0</v>
      </c>
      <c r="AP232">
        <v>198450.20445001099</v>
      </c>
      <c r="AQ232">
        <v>198450.20445001099</v>
      </c>
      <c r="AR232">
        <v>198450.20445001099</v>
      </c>
      <c r="AS232">
        <v>0.32142845906237</v>
      </c>
      <c r="AT232">
        <v>-1.1349802824227799</v>
      </c>
      <c r="AU232">
        <v>73</v>
      </c>
      <c r="AV232">
        <v>1</v>
      </c>
      <c r="AW232" s="2">
        <v>617400.85190000001</v>
      </c>
      <c r="AX232" s="4">
        <v>198450.20445001099</v>
      </c>
      <c r="AY232">
        <v>1</v>
      </c>
      <c r="AZ232">
        <v>2.8299999999999999E-2</v>
      </c>
      <c r="BA232">
        <v>0.63400000000000001</v>
      </c>
      <c r="BB232">
        <v>0.3377</v>
      </c>
      <c r="BC232">
        <v>0</v>
      </c>
      <c r="BD232">
        <v>0</v>
      </c>
      <c r="BE232">
        <v>3.72</v>
      </c>
      <c r="BF232" t="b">
        <v>0</v>
      </c>
      <c r="BG232">
        <v>0.48</v>
      </c>
      <c r="BH232" t="b">
        <v>0</v>
      </c>
      <c r="BI232">
        <v>0.32</v>
      </c>
      <c r="BJ232" t="b">
        <v>0</v>
      </c>
      <c r="BK232">
        <v>1</v>
      </c>
      <c r="BL232" t="b">
        <v>0</v>
      </c>
      <c r="BM232">
        <v>0</v>
      </c>
      <c r="BN232">
        <v>0</v>
      </c>
    </row>
    <row r="233" spans="1:66" x14ac:dyDescent="0.25">
      <c r="A233" t="s">
        <v>76</v>
      </c>
      <c r="B233">
        <v>2002</v>
      </c>
      <c r="C233">
        <v>130726.38069999999</v>
      </c>
      <c r="D233">
        <v>130726.38069999999</v>
      </c>
      <c r="E233">
        <v>133491.959</v>
      </c>
      <c r="F233">
        <v>264218.33980000002</v>
      </c>
      <c r="G233">
        <v>146435.4149</v>
      </c>
      <c r="H233">
        <v>277161.79560000001</v>
      </c>
      <c r="I233">
        <v>1</v>
      </c>
      <c r="J233">
        <v>130726.38069999999</v>
      </c>
      <c r="K233" t="s">
        <v>67</v>
      </c>
      <c r="L233" t="s">
        <v>67</v>
      </c>
      <c r="M233" t="s">
        <v>74</v>
      </c>
      <c r="N233">
        <v>1.4014843000000001E-2</v>
      </c>
      <c r="O233">
        <v>0.51495300700000002</v>
      </c>
      <c r="P233">
        <v>0.47103214999999998</v>
      </c>
      <c r="Q233">
        <v>0</v>
      </c>
      <c r="R233">
        <v>0</v>
      </c>
      <c r="S233">
        <v>1</v>
      </c>
      <c r="T233" t="s">
        <v>75</v>
      </c>
      <c r="U233">
        <v>0.03</v>
      </c>
      <c r="V233">
        <v>0.05</v>
      </c>
      <c r="W233">
        <v>0.2</v>
      </c>
      <c r="X233">
        <v>0.08</v>
      </c>
      <c r="Y233">
        <v>10458.110456</v>
      </c>
      <c r="Z233">
        <v>10458.110456</v>
      </c>
      <c r="AA233">
        <v>29287.082979999999</v>
      </c>
      <c r="AB233">
        <v>31098.316735593598</v>
      </c>
      <c r="AC233">
        <v>109810.159788</v>
      </c>
      <c r="AD233">
        <v>151642.601612</v>
      </c>
      <c r="AE233">
        <v>109810.159788</v>
      </c>
      <c r="AF233">
        <v>151642.601612</v>
      </c>
      <c r="AG233">
        <v>87861.248940000005</v>
      </c>
      <c r="AH233">
        <v>205009.58085999999</v>
      </c>
      <c r="AI233">
        <v>214965.16212881301</v>
      </c>
      <c r="AJ233">
        <v>339358.42907118698</v>
      </c>
      <c r="AK233">
        <v>32783.096158016997</v>
      </c>
      <c r="AL233">
        <v>193014.53756036999</v>
      </c>
      <c r="AM233">
        <v>261937.27763371301</v>
      </c>
      <c r="AN233">
        <v>0</v>
      </c>
      <c r="AO233">
        <v>0</v>
      </c>
      <c r="AP233">
        <v>487734.91135210003</v>
      </c>
      <c r="AQ233">
        <v>487734.91135210003</v>
      </c>
      <c r="AR233">
        <v>487734.91135210003</v>
      </c>
      <c r="AS233">
        <v>3.7309601072134599</v>
      </c>
      <c r="AT233">
        <v>1.31666560193138</v>
      </c>
      <c r="AU233">
        <v>91</v>
      </c>
      <c r="AV233">
        <v>1</v>
      </c>
      <c r="AW233" s="2">
        <v>130726.38069999999</v>
      </c>
      <c r="AX233" s="4">
        <v>487734.91135210003</v>
      </c>
      <c r="AY233">
        <v>1</v>
      </c>
      <c r="AZ233">
        <v>6.7199999999999996E-2</v>
      </c>
      <c r="BA233">
        <v>0.3957</v>
      </c>
      <c r="BB233">
        <v>0.53700000000000003</v>
      </c>
      <c r="BC233">
        <v>0</v>
      </c>
      <c r="BD233">
        <v>0</v>
      </c>
      <c r="BE233">
        <v>0.79</v>
      </c>
      <c r="BF233" t="b">
        <v>0</v>
      </c>
      <c r="BG233">
        <v>1.17</v>
      </c>
      <c r="BH233" t="b">
        <v>0</v>
      </c>
      <c r="BI233">
        <v>3.73</v>
      </c>
      <c r="BJ233" t="b">
        <v>0</v>
      </c>
      <c r="BK233">
        <v>1</v>
      </c>
      <c r="BL233" t="b">
        <v>0</v>
      </c>
      <c r="BM233">
        <v>0</v>
      </c>
      <c r="BN233">
        <v>0</v>
      </c>
    </row>
    <row r="234" spans="1:66" x14ac:dyDescent="0.25">
      <c r="A234" t="s">
        <v>76</v>
      </c>
      <c r="B234">
        <v>2003</v>
      </c>
      <c r="C234">
        <v>99284.4758</v>
      </c>
      <c r="D234">
        <v>99284.4758</v>
      </c>
      <c r="E234">
        <v>42712.565179999998</v>
      </c>
      <c r="F234">
        <v>141997.041</v>
      </c>
      <c r="G234">
        <v>68640.12328</v>
      </c>
      <c r="H234">
        <v>167924.59909999999</v>
      </c>
      <c r="I234">
        <v>1</v>
      </c>
      <c r="J234">
        <v>99284.4758</v>
      </c>
      <c r="K234" t="s">
        <v>67</v>
      </c>
      <c r="L234" t="s">
        <v>67</v>
      </c>
      <c r="M234" t="s">
        <v>74</v>
      </c>
      <c r="N234">
        <v>6.1724079000000001E-2</v>
      </c>
      <c r="O234">
        <v>0.230576317</v>
      </c>
      <c r="P234">
        <v>0.70769960399999998</v>
      </c>
      <c r="Q234">
        <v>0</v>
      </c>
      <c r="R234">
        <v>0</v>
      </c>
      <c r="S234">
        <v>1</v>
      </c>
      <c r="T234" t="s">
        <v>75</v>
      </c>
      <c r="U234">
        <v>0.03</v>
      </c>
      <c r="V234">
        <v>0.05</v>
      </c>
      <c r="W234">
        <v>0.2</v>
      </c>
      <c r="X234">
        <v>0.08</v>
      </c>
      <c r="Y234">
        <v>7942.7580639999996</v>
      </c>
      <c r="Z234">
        <v>7942.7580639999996</v>
      </c>
      <c r="AA234">
        <v>13728.024656</v>
      </c>
      <c r="AB234">
        <v>15860.2038643575</v>
      </c>
      <c r="AC234">
        <v>83398.959671999997</v>
      </c>
      <c r="AD234">
        <v>115169.991928</v>
      </c>
      <c r="AE234">
        <v>83398.959671999997</v>
      </c>
      <c r="AF234">
        <v>115169.991928</v>
      </c>
      <c r="AG234">
        <v>41184.073967999997</v>
      </c>
      <c r="AH234">
        <v>96096.172592000003</v>
      </c>
      <c r="AI234">
        <v>136204.19137128501</v>
      </c>
      <c r="AJ234">
        <v>199645.00682871501</v>
      </c>
      <c r="AK234">
        <v>2690.4394772558999</v>
      </c>
      <c r="AL234">
        <v>17150.655106951301</v>
      </c>
      <c r="AM234">
        <v>48497.281628311801</v>
      </c>
      <c r="AN234">
        <v>0</v>
      </c>
      <c r="AO234">
        <v>0</v>
      </c>
      <c r="AP234">
        <v>68338.376212518997</v>
      </c>
      <c r="AQ234">
        <v>68338.376212518997</v>
      </c>
      <c r="AR234">
        <v>68338.376212518997</v>
      </c>
      <c r="AS234">
        <v>0.68830877800252199</v>
      </c>
      <c r="AT234">
        <v>-0.37351773649551601</v>
      </c>
      <c r="AU234">
        <v>62</v>
      </c>
      <c r="AV234">
        <v>0</v>
      </c>
      <c r="AW234" s="2">
        <v>99284.4758</v>
      </c>
      <c r="AX234" s="4">
        <v>68338.376212518997</v>
      </c>
      <c r="AY234">
        <v>1</v>
      </c>
      <c r="AZ234">
        <v>3.9399999999999998E-2</v>
      </c>
      <c r="BA234">
        <v>0.251</v>
      </c>
      <c r="BB234">
        <v>0.7097</v>
      </c>
      <c r="BC234">
        <v>0</v>
      </c>
      <c r="BD234">
        <v>0</v>
      </c>
      <c r="BE234">
        <v>0.6</v>
      </c>
      <c r="BF234" t="b">
        <v>0</v>
      </c>
      <c r="BG234">
        <v>0.16</v>
      </c>
      <c r="BH234" t="b">
        <v>0</v>
      </c>
      <c r="BI234">
        <v>0.69</v>
      </c>
      <c r="BJ234" t="b">
        <v>0</v>
      </c>
      <c r="BK234">
        <v>1</v>
      </c>
      <c r="BL234" t="b">
        <v>0</v>
      </c>
      <c r="BM234">
        <v>0</v>
      </c>
      <c r="BN234">
        <v>0</v>
      </c>
    </row>
    <row r="235" spans="1:66" x14ac:dyDescent="0.25">
      <c r="A235" t="s">
        <v>76</v>
      </c>
      <c r="B235">
        <v>2004</v>
      </c>
      <c r="C235">
        <v>249231.34650000001</v>
      </c>
      <c r="D235">
        <v>249231.34650000001</v>
      </c>
      <c r="E235">
        <v>130446.67720000001</v>
      </c>
      <c r="F235">
        <v>379678.02380000002</v>
      </c>
      <c r="G235">
        <v>227811.02530000001</v>
      </c>
      <c r="H235">
        <v>477042.37190000003</v>
      </c>
      <c r="I235">
        <v>1</v>
      </c>
      <c r="J235">
        <v>249231.34650000001</v>
      </c>
      <c r="K235" t="s">
        <v>67</v>
      </c>
      <c r="L235" t="s">
        <v>67</v>
      </c>
      <c r="M235" t="s">
        <v>74</v>
      </c>
      <c r="N235">
        <v>1.1766183E-2</v>
      </c>
      <c r="O235">
        <v>0.76508424500000005</v>
      </c>
      <c r="P235">
        <v>0.22314957199999999</v>
      </c>
      <c r="Q235">
        <v>0</v>
      </c>
      <c r="R235">
        <v>0</v>
      </c>
      <c r="S235">
        <v>1</v>
      </c>
      <c r="T235" t="s">
        <v>75</v>
      </c>
      <c r="U235">
        <v>0.03</v>
      </c>
      <c r="V235">
        <v>0.05</v>
      </c>
      <c r="W235">
        <v>0.2</v>
      </c>
      <c r="X235">
        <v>0.08</v>
      </c>
      <c r="Y235">
        <v>19938.507720000001</v>
      </c>
      <c r="Z235">
        <v>19938.507720000001</v>
      </c>
      <c r="AA235">
        <v>45562.20506</v>
      </c>
      <c r="AB235">
        <v>49733.877991063498</v>
      </c>
      <c r="AC235">
        <v>209354.33106</v>
      </c>
      <c r="AD235">
        <v>289108.36193999997</v>
      </c>
      <c r="AE235">
        <v>209354.33106</v>
      </c>
      <c r="AF235">
        <v>289108.36193999997</v>
      </c>
      <c r="AG235">
        <v>136686.61517999999</v>
      </c>
      <c r="AH235">
        <v>318935.43541999999</v>
      </c>
      <c r="AI235">
        <v>377574.61591787299</v>
      </c>
      <c r="AJ235">
        <v>576510.12788212695</v>
      </c>
      <c r="AK235">
        <v>6410.51855933556</v>
      </c>
      <c r="AL235">
        <v>180434.99661041499</v>
      </c>
      <c r="AM235">
        <v>103989.409110985</v>
      </c>
      <c r="AN235">
        <v>0</v>
      </c>
      <c r="AO235">
        <v>0</v>
      </c>
      <c r="AP235">
        <v>290834.92428073502</v>
      </c>
      <c r="AQ235">
        <v>290834.92428073502</v>
      </c>
      <c r="AR235">
        <v>290834.92428073502</v>
      </c>
      <c r="AS235">
        <v>1.1669275489017801</v>
      </c>
      <c r="AT235">
        <v>0.15437426817390201</v>
      </c>
      <c r="AU235">
        <v>57</v>
      </c>
      <c r="AV235">
        <v>0</v>
      </c>
      <c r="AW235" s="2">
        <v>249231.34650000001</v>
      </c>
      <c r="AX235" s="4">
        <v>290834.92428073502</v>
      </c>
      <c r="AY235">
        <v>1</v>
      </c>
      <c r="AZ235">
        <v>2.1999999999999999E-2</v>
      </c>
      <c r="BA235">
        <v>0.62039999999999995</v>
      </c>
      <c r="BB235">
        <v>0.35759999999999997</v>
      </c>
      <c r="BC235">
        <v>0</v>
      </c>
      <c r="BD235">
        <v>0</v>
      </c>
      <c r="BE235">
        <v>1.5</v>
      </c>
      <c r="BF235" t="b">
        <v>0</v>
      </c>
      <c r="BG235">
        <v>0.7</v>
      </c>
      <c r="BH235" t="b">
        <v>0</v>
      </c>
      <c r="BI235">
        <v>1.17</v>
      </c>
      <c r="BJ235" t="b">
        <v>0</v>
      </c>
      <c r="BK235">
        <v>1</v>
      </c>
      <c r="BL235" t="b">
        <v>0</v>
      </c>
      <c r="BM235">
        <v>0</v>
      </c>
      <c r="BN235">
        <v>0</v>
      </c>
    </row>
    <row r="236" spans="1:66" x14ac:dyDescent="0.25">
      <c r="A236" t="s">
        <v>76</v>
      </c>
      <c r="B236">
        <v>2005</v>
      </c>
      <c r="C236">
        <v>163177.66690000001</v>
      </c>
      <c r="D236">
        <v>163177.66690000001</v>
      </c>
      <c r="E236">
        <v>37876.246090000001</v>
      </c>
      <c r="F236">
        <v>201053.913</v>
      </c>
      <c r="G236">
        <v>94815.292159999997</v>
      </c>
      <c r="H236">
        <v>257992.959</v>
      </c>
      <c r="I236">
        <v>1</v>
      </c>
      <c r="J236">
        <v>163177.66690000001</v>
      </c>
      <c r="K236" t="s">
        <v>67</v>
      </c>
      <c r="L236" t="s">
        <v>67</v>
      </c>
      <c r="M236" t="s">
        <v>74</v>
      </c>
      <c r="N236">
        <v>0.12706973199999999</v>
      </c>
      <c r="O236">
        <v>0.48768113800000001</v>
      </c>
      <c r="P236">
        <v>0.38524913</v>
      </c>
      <c r="Q236">
        <v>0</v>
      </c>
      <c r="R236">
        <v>0</v>
      </c>
      <c r="S236">
        <v>1</v>
      </c>
      <c r="T236" t="s">
        <v>75</v>
      </c>
      <c r="U236">
        <v>0.03</v>
      </c>
      <c r="V236">
        <v>0.05</v>
      </c>
      <c r="W236">
        <v>0.2</v>
      </c>
      <c r="X236">
        <v>0.08</v>
      </c>
      <c r="Y236">
        <v>13054.213352000001</v>
      </c>
      <c r="Z236">
        <v>13054.213352000001</v>
      </c>
      <c r="AA236">
        <v>18963.058432000002</v>
      </c>
      <c r="AB236">
        <v>23021.947600821699</v>
      </c>
      <c r="AC236">
        <v>137069.240196</v>
      </c>
      <c r="AD236">
        <v>189286.09360399999</v>
      </c>
      <c r="AE236">
        <v>137069.240196</v>
      </c>
      <c r="AF236">
        <v>189286.09360399999</v>
      </c>
      <c r="AG236">
        <v>56889.175296000001</v>
      </c>
      <c r="AH236">
        <v>132741.40902399999</v>
      </c>
      <c r="AI236">
        <v>211949.063798357</v>
      </c>
      <c r="AJ236">
        <v>304036.85420164297</v>
      </c>
      <c r="AK236">
        <v>2253.4556612736501</v>
      </c>
      <c r="AL236">
        <v>30851.276304913299</v>
      </c>
      <c r="AM236">
        <v>41421.380991284597</v>
      </c>
      <c r="AN236">
        <v>0</v>
      </c>
      <c r="AO236">
        <v>0</v>
      </c>
      <c r="AP236">
        <v>74526.112957471501</v>
      </c>
      <c r="AQ236">
        <v>74526.112957471501</v>
      </c>
      <c r="AR236">
        <v>74526.112957471501</v>
      </c>
      <c r="AS236">
        <v>0.45671760341532103</v>
      </c>
      <c r="AT236">
        <v>-0.78369001472271604</v>
      </c>
      <c r="AU236">
        <v>40</v>
      </c>
      <c r="AV236">
        <v>0</v>
      </c>
      <c r="AW236" s="2">
        <v>163177.66690000001</v>
      </c>
      <c r="AX236" s="4">
        <v>74526.112957471501</v>
      </c>
      <c r="AY236">
        <v>1</v>
      </c>
      <c r="AZ236">
        <v>3.0200000000000001E-2</v>
      </c>
      <c r="BA236">
        <v>0.41399999999999998</v>
      </c>
      <c r="BB236">
        <v>0.55579999999999996</v>
      </c>
      <c r="BC236">
        <v>0</v>
      </c>
      <c r="BD236">
        <v>0</v>
      </c>
      <c r="BE236">
        <v>0.98</v>
      </c>
      <c r="BF236" t="b">
        <v>0</v>
      </c>
      <c r="BG236">
        <v>0.18</v>
      </c>
      <c r="BH236" t="b">
        <v>0</v>
      </c>
      <c r="BI236">
        <v>0.46</v>
      </c>
      <c r="BJ236" t="b">
        <v>0</v>
      </c>
      <c r="BK236">
        <v>1</v>
      </c>
      <c r="BL236" t="b">
        <v>0</v>
      </c>
      <c r="BM236">
        <v>0</v>
      </c>
      <c r="BN236">
        <v>0</v>
      </c>
    </row>
    <row r="237" spans="1:66" x14ac:dyDescent="0.25">
      <c r="A237" t="s">
        <v>76</v>
      </c>
      <c r="B237">
        <v>2006</v>
      </c>
      <c r="C237">
        <v>137660.391</v>
      </c>
      <c r="D237">
        <v>137660.391</v>
      </c>
      <c r="E237">
        <v>103362.5275</v>
      </c>
      <c r="F237">
        <v>241022.9185</v>
      </c>
      <c r="G237">
        <v>125063.52280000001</v>
      </c>
      <c r="H237">
        <v>262723.91379999998</v>
      </c>
      <c r="I237">
        <v>1</v>
      </c>
      <c r="J237">
        <v>137660.391</v>
      </c>
      <c r="K237" t="s">
        <v>67</v>
      </c>
      <c r="L237" t="s">
        <v>67</v>
      </c>
      <c r="M237" t="s">
        <v>74</v>
      </c>
      <c r="N237">
        <v>1.0240558E-2</v>
      </c>
      <c r="O237">
        <v>0.73466680200000001</v>
      </c>
      <c r="P237">
        <v>0.25509263999999998</v>
      </c>
      <c r="Q237">
        <v>0</v>
      </c>
      <c r="R237">
        <v>0</v>
      </c>
      <c r="S237">
        <v>1</v>
      </c>
      <c r="T237" t="s">
        <v>75</v>
      </c>
      <c r="U237">
        <v>0.03</v>
      </c>
      <c r="V237">
        <v>0.05</v>
      </c>
      <c r="W237">
        <v>0.2</v>
      </c>
      <c r="X237">
        <v>0.08</v>
      </c>
      <c r="Y237">
        <v>11012.83128</v>
      </c>
      <c r="Z237">
        <v>11012.83128</v>
      </c>
      <c r="AA237">
        <v>25012.704559999998</v>
      </c>
      <c r="AB237">
        <v>27329.797697890001</v>
      </c>
      <c r="AC237">
        <v>115634.72844000001</v>
      </c>
      <c r="AD237">
        <v>159686.05356</v>
      </c>
      <c r="AE237">
        <v>115634.72844000001</v>
      </c>
      <c r="AF237">
        <v>159686.05356</v>
      </c>
      <c r="AG237">
        <v>75038.113679999995</v>
      </c>
      <c r="AH237">
        <v>175088.93192</v>
      </c>
      <c r="AI237">
        <v>208064.31840421999</v>
      </c>
      <c r="AJ237">
        <v>317383.50919577997</v>
      </c>
      <c r="AK237">
        <v>3723.2537841021199</v>
      </c>
      <c r="AL237">
        <v>56954.398946263398</v>
      </c>
      <c r="AM237">
        <v>153230.70335312499</v>
      </c>
      <c r="AN237">
        <v>0</v>
      </c>
      <c r="AO237">
        <v>0</v>
      </c>
      <c r="AP237">
        <v>213908.356083491</v>
      </c>
      <c r="AQ237">
        <v>213908.356083491</v>
      </c>
      <c r="AR237">
        <v>213908.356083491</v>
      </c>
      <c r="AS237">
        <v>1.5538845598912401</v>
      </c>
      <c r="AT237">
        <v>0.44075796340185702</v>
      </c>
      <c r="AU237">
        <v>83</v>
      </c>
      <c r="AV237">
        <v>0</v>
      </c>
      <c r="AW237" s="2">
        <v>137660.391</v>
      </c>
      <c r="AX237" s="4">
        <v>213908.356083491</v>
      </c>
      <c r="AY237">
        <v>1</v>
      </c>
      <c r="AZ237">
        <v>1.7399999999999999E-2</v>
      </c>
      <c r="BA237">
        <v>0.26629999999999998</v>
      </c>
      <c r="BB237">
        <v>0.71630000000000005</v>
      </c>
      <c r="BC237">
        <v>0</v>
      </c>
      <c r="BD237">
        <v>0</v>
      </c>
      <c r="BE237">
        <v>0.83</v>
      </c>
      <c r="BF237" t="b">
        <v>0</v>
      </c>
      <c r="BG237">
        <v>0.51</v>
      </c>
      <c r="BH237" t="b">
        <v>0</v>
      </c>
      <c r="BI237">
        <v>1.55</v>
      </c>
      <c r="BJ237" t="b">
        <v>0</v>
      </c>
      <c r="BK237">
        <v>1</v>
      </c>
      <c r="BL237" t="b">
        <v>0</v>
      </c>
      <c r="BM237">
        <v>0</v>
      </c>
      <c r="BN237">
        <v>0</v>
      </c>
    </row>
    <row r="238" spans="1:66" x14ac:dyDescent="0.25">
      <c r="A238" t="s">
        <v>76</v>
      </c>
      <c r="B238">
        <v>2007</v>
      </c>
      <c r="C238">
        <v>100762.0793</v>
      </c>
      <c r="D238">
        <v>100762.0793</v>
      </c>
      <c r="E238">
        <v>67082.460260000007</v>
      </c>
      <c r="F238">
        <v>167844.53950000001</v>
      </c>
      <c r="G238">
        <v>184736.372</v>
      </c>
      <c r="H238">
        <v>285498.45130000002</v>
      </c>
      <c r="I238">
        <v>1</v>
      </c>
      <c r="J238">
        <v>100762.0793</v>
      </c>
      <c r="K238" t="s">
        <v>67</v>
      </c>
      <c r="L238" t="s">
        <v>67</v>
      </c>
      <c r="M238" t="s">
        <v>74</v>
      </c>
      <c r="N238">
        <v>2.2453777000000001E-2</v>
      </c>
      <c r="O238">
        <v>6.0072673E-2</v>
      </c>
      <c r="P238">
        <v>0.91747354999999997</v>
      </c>
      <c r="Q238">
        <v>0</v>
      </c>
      <c r="R238">
        <v>0</v>
      </c>
      <c r="S238">
        <v>1</v>
      </c>
      <c r="T238" t="s">
        <v>75</v>
      </c>
      <c r="U238">
        <v>0.03</v>
      </c>
      <c r="V238">
        <v>0.05</v>
      </c>
      <c r="W238">
        <v>0.2</v>
      </c>
      <c r="X238">
        <v>0.08</v>
      </c>
      <c r="Y238">
        <v>8060.9663440000004</v>
      </c>
      <c r="Z238">
        <v>8060.9663440000004</v>
      </c>
      <c r="AA238">
        <v>36947.274400000002</v>
      </c>
      <c r="AB238">
        <v>37816.402049745499</v>
      </c>
      <c r="AC238">
        <v>84640.146611999997</v>
      </c>
      <c r="AD238">
        <v>116884.011988</v>
      </c>
      <c r="AE238">
        <v>84640.146611999997</v>
      </c>
      <c r="AF238">
        <v>116884.011988</v>
      </c>
      <c r="AG238">
        <v>110841.8232</v>
      </c>
      <c r="AH238">
        <v>258630.92079999999</v>
      </c>
      <c r="AI238">
        <v>209865.647200509</v>
      </c>
      <c r="AJ238">
        <v>361131.255399491</v>
      </c>
      <c r="AK238">
        <v>12620.454562452</v>
      </c>
      <c r="AL238">
        <v>134225.34462769801</v>
      </c>
      <c r="AM238">
        <v>159148.23808776401</v>
      </c>
      <c r="AN238">
        <v>0</v>
      </c>
      <c r="AO238">
        <v>0</v>
      </c>
      <c r="AP238">
        <v>305994.037277914</v>
      </c>
      <c r="AQ238">
        <v>305994.037277914</v>
      </c>
      <c r="AR238">
        <v>305994.037277914</v>
      </c>
      <c r="AS238">
        <v>3.0367975671370901</v>
      </c>
      <c r="AT238">
        <v>1.11080352830601</v>
      </c>
      <c r="AU238">
        <v>36</v>
      </c>
      <c r="AV238">
        <v>1</v>
      </c>
      <c r="AW238" s="2">
        <v>100762.0793</v>
      </c>
      <c r="AX238" s="4">
        <v>305994.037277914</v>
      </c>
      <c r="AY238">
        <v>1</v>
      </c>
      <c r="AZ238">
        <v>4.1200000000000001E-2</v>
      </c>
      <c r="BA238">
        <v>0.43869999999999998</v>
      </c>
      <c r="BB238">
        <v>0.52010000000000001</v>
      </c>
      <c r="BC238">
        <v>0</v>
      </c>
      <c r="BD238">
        <v>0</v>
      </c>
      <c r="BE238">
        <v>0.61</v>
      </c>
      <c r="BF238" t="b">
        <v>0</v>
      </c>
      <c r="BG238">
        <v>0.73</v>
      </c>
      <c r="BH238" t="b">
        <v>0</v>
      </c>
      <c r="BI238">
        <v>3.04</v>
      </c>
      <c r="BJ238" t="b">
        <v>0</v>
      </c>
      <c r="BK238">
        <v>1</v>
      </c>
      <c r="BL238" t="b">
        <v>0</v>
      </c>
      <c r="BM238">
        <v>0</v>
      </c>
      <c r="BN238">
        <v>0</v>
      </c>
    </row>
    <row r="239" spans="1:66" x14ac:dyDescent="0.25">
      <c r="A239" t="s">
        <v>76</v>
      </c>
      <c r="B239">
        <v>2008</v>
      </c>
      <c r="C239">
        <v>93158.208719999995</v>
      </c>
      <c r="D239">
        <v>93158.208719999995</v>
      </c>
      <c r="E239">
        <v>120665.47659999999</v>
      </c>
      <c r="F239">
        <v>213823.68530000001</v>
      </c>
      <c r="G239">
        <v>138027.5252</v>
      </c>
      <c r="H239">
        <v>231185.73389999999</v>
      </c>
      <c r="I239">
        <v>1</v>
      </c>
      <c r="J239">
        <v>93158.208719999995</v>
      </c>
      <c r="K239" t="s">
        <v>67</v>
      </c>
      <c r="L239" t="s">
        <v>67</v>
      </c>
      <c r="M239" t="s">
        <v>74</v>
      </c>
      <c r="N239">
        <v>9.7473820000000006E-3</v>
      </c>
      <c r="O239">
        <v>0.78047634499999996</v>
      </c>
      <c r="P239">
        <v>0.20977627300000001</v>
      </c>
      <c r="Q239">
        <v>0</v>
      </c>
      <c r="R239">
        <v>0</v>
      </c>
      <c r="S239">
        <v>1</v>
      </c>
      <c r="T239" t="s">
        <v>75</v>
      </c>
      <c r="U239">
        <v>0.03</v>
      </c>
      <c r="V239">
        <v>0.05</v>
      </c>
      <c r="W239">
        <v>0.2</v>
      </c>
      <c r="X239">
        <v>0.08</v>
      </c>
      <c r="Y239">
        <v>7452.6566976000004</v>
      </c>
      <c r="Z239">
        <v>7452.6566976000004</v>
      </c>
      <c r="AA239">
        <v>27605.50504</v>
      </c>
      <c r="AB239">
        <v>28593.8105254572</v>
      </c>
      <c r="AC239">
        <v>78252.895324800003</v>
      </c>
      <c r="AD239">
        <v>108063.5221152</v>
      </c>
      <c r="AE239">
        <v>78252.895324800003</v>
      </c>
      <c r="AF239">
        <v>108063.5221152</v>
      </c>
      <c r="AG239">
        <v>82816.515119999996</v>
      </c>
      <c r="AH239">
        <v>193238.53528000001</v>
      </c>
      <c r="AI239">
        <v>173998.112849086</v>
      </c>
      <c r="AJ239">
        <v>288373.35495091398</v>
      </c>
      <c r="AK239">
        <v>4945.4809191764798</v>
      </c>
      <c r="AL239">
        <v>28761.7298202866</v>
      </c>
      <c r="AM239">
        <v>14789.459245141799</v>
      </c>
      <c r="AN239">
        <v>0</v>
      </c>
      <c r="AO239">
        <v>0</v>
      </c>
      <c r="AP239">
        <v>48496.669984604901</v>
      </c>
      <c r="AQ239">
        <v>48496.669984604901</v>
      </c>
      <c r="AR239">
        <v>48496.669984604901</v>
      </c>
      <c r="AS239">
        <v>0.52058396840120003</v>
      </c>
      <c r="AT239">
        <v>-0.65280408136144696</v>
      </c>
      <c r="AU239">
        <v>87</v>
      </c>
      <c r="AV239">
        <v>1</v>
      </c>
      <c r="AW239" s="2">
        <v>93158.208719999995</v>
      </c>
      <c r="AX239" s="4">
        <v>48496.669984604901</v>
      </c>
      <c r="AY239">
        <v>1</v>
      </c>
      <c r="AZ239">
        <v>0.10199999999999999</v>
      </c>
      <c r="BA239">
        <v>0.59309999999999996</v>
      </c>
      <c r="BB239">
        <v>0.30499999999999999</v>
      </c>
      <c r="BC239">
        <v>0</v>
      </c>
      <c r="BD239">
        <v>0</v>
      </c>
      <c r="BE239">
        <v>0.56000000000000005</v>
      </c>
      <c r="BF239" t="b">
        <v>0</v>
      </c>
      <c r="BG239">
        <v>0.12</v>
      </c>
      <c r="BH239" t="b">
        <v>0</v>
      </c>
      <c r="BI239">
        <v>0.52</v>
      </c>
      <c r="BJ239" t="b">
        <v>0</v>
      </c>
      <c r="BK239">
        <v>1</v>
      </c>
      <c r="BL239" t="b">
        <v>0</v>
      </c>
      <c r="BM239">
        <v>0</v>
      </c>
      <c r="BN239">
        <v>0</v>
      </c>
    </row>
    <row r="240" spans="1:66" x14ac:dyDescent="0.25">
      <c r="A240" t="s">
        <v>76</v>
      </c>
      <c r="B240">
        <v>2009</v>
      </c>
      <c r="C240">
        <v>93791.000109999994</v>
      </c>
      <c r="D240">
        <v>93791.000109999994</v>
      </c>
      <c r="E240">
        <v>22450.288519999998</v>
      </c>
      <c r="F240">
        <v>116241.2886</v>
      </c>
      <c r="G240">
        <v>44772.939129999999</v>
      </c>
      <c r="H240">
        <v>138563.93919999999</v>
      </c>
      <c r="I240">
        <v>1</v>
      </c>
      <c r="J240">
        <v>93791.000109999994</v>
      </c>
      <c r="K240" t="s">
        <v>67</v>
      </c>
      <c r="L240" t="s">
        <v>67</v>
      </c>
      <c r="M240" t="s">
        <v>74</v>
      </c>
      <c r="N240">
        <v>2.6870293999999999E-2</v>
      </c>
      <c r="O240">
        <v>0.22265011000000001</v>
      </c>
      <c r="P240">
        <v>0.75047959600000003</v>
      </c>
      <c r="Q240">
        <v>0</v>
      </c>
      <c r="R240">
        <v>0</v>
      </c>
      <c r="S240">
        <v>1</v>
      </c>
      <c r="T240" t="s">
        <v>75</v>
      </c>
      <c r="U240">
        <v>0.03</v>
      </c>
      <c r="V240">
        <v>0.05</v>
      </c>
      <c r="W240">
        <v>0.2</v>
      </c>
      <c r="X240">
        <v>0.08</v>
      </c>
      <c r="Y240">
        <v>7503.2800088000004</v>
      </c>
      <c r="Z240">
        <v>7503.2800088000004</v>
      </c>
      <c r="AA240">
        <v>8954.5878260000009</v>
      </c>
      <c r="AB240">
        <v>11682.6304411295</v>
      </c>
      <c r="AC240">
        <v>78784.440092399993</v>
      </c>
      <c r="AD240">
        <v>108797.56012759999</v>
      </c>
      <c r="AE240">
        <v>78784.440092399993</v>
      </c>
      <c r="AF240">
        <v>108797.56012759999</v>
      </c>
      <c r="AG240">
        <v>26863.763478000001</v>
      </c>
      <c r="AH240">
        <v>62682.114781999997</v>
      </c>
      <c r="AI240">
        <v>115198.678317741</v>
      </c>
      <c r="AJ240">
        <v>161929.20008225899</v>
      </c>
      <c r="AK240">
        <v>456.38379194904797</v>
      </c>
      <c r="AL240">
        <v>14467.949274840301</v>
      </c>
      <c r="AM240">
        <v>34526.6626732601</v>
      </c>
      <c r="AN240">
        <v>0</v>
      </c>
      <c r="AO240">
        <v>0</v>
      </c>
      <c r="AP240">
        <v>49450.995740049402</v>
      </c>
      <c r="AQ240">
        <v>49450.995740049402</v>
      </c>
      <c r="AR240">
        <v>49450.995740049402</v>
      </c>
      <c r="AS240">
        <v>0.52724670471636204</v>
      </c>
      <c r="AT240">
        <v>-0.64008670958804403</v>
      </c>
      <c r="AU240">
        <v>50</v>
      </c>
      <c r="AV240">
        <v>0</v>
      </c>
      <c r="AW240" s="2">
        <v>93791.000109999994</v>
      </c>
      <c r="AX240" s="4">
        <v>49450.995740049402</v>
      </c>
      <c r="AY240">
        <v>1</v>
      </c>
      <c r="AZ240">
        <v>9.1999999999999998E-3</v>
      </c>
      <c r="BA240">
        <v>0.29260000000000003</v>
      </c>
      <c r="BB240">
        <v>0.69820000000000004</v>
      </c>
      <c r="BC240">
        <v>0</v>
      </c>
      <c r="BD240">
        <v>0</v>
      </c>
      <c r="BE240">
        <v>0.56000000000000005</v>
      </c>
      <c r="BF240" t="b">
        <v>0</v>
      </c>
      <c r="BG240">
        <v>0.12</v>
      </c>
      <c r="BH240" t="b">
        <v>0</v>
      </c>
      <c r="BI240">
        <v>0.53</v>
      </c>
      <c r="BJ240" t="b">
        <v>0</v>
      </c>
      <c r="BK240">
        <v>1</v>
      </c>
      <c r="BL240" t="b">
        <v>0</v>
      </c>
      <c r="BM240">
        <v>0</v>
      </c>
      <c r="BN240">
        <v>0</v>
      </c>
    </row>
    <row r="241" spans="1:66" x14ac:dyDescent="0.25">
      <c r="A241" t="s">
        <v>76</v>
      </c>
      <c r="B241">
        <v>2010</v>
      </c>
      <c r="C241">
        <v>74125.696509999994</v>
      </c>
      <c r="D241">
        <v>74125.696509999994</v>
      </c>
      <c r="E241">
        <v>24927.34316</v>
      </c>
      <c r="F241">
        <v>99053.039669999998</v>
      </c>
      <c r="G241">
        <v>36870.537989999997</v>
      </c>
      <c r="H241">
        <v>110996.23450000001</v>
      </c>
      <c r="I241">
        <v>1</v>
      </c>
      <c r="J241">
        <v>74125.696509999994</v>
      </c>
      <c r="K241" t="s">
        <v>67</v>
      </c>
      <c r="L241" t="s">
        <v>67</v>
      </c>
      <c r="M241" t="s">
        <v>74</v>
      </c>
      <c r="N241">
        <v>0.113701646</v>
      </c>
      <c r="O241">
        <v>0.51312009999999997</v>
      </c>
      <c r="P241">
        <v>0.37317825399999999</v>
      </c>
      <c r="Q241">
        <v>0</v>
      </c>
      <c r="R241">
        <v>0</v>
      </c>
      <c r="S241">
        <v>1</v>
      </c>
      <c r="T241" t="s">
        <v>75</v>
      </c>
      <c r="U241">
        <v>0.03</v>
      </c>
      <c r="V241">
        <v>0.05</v>
      </c>
      <c r="W241">
        <v>0.2</v>
      </c>
      <c r="X241">
        <v>0.08</v>
      </c>
      <c r="Y241">
        <v>5930.0557208</v>
      </c>
      <c r="Z241">
        <v>5930.0557208</v>
      </c>
      <c r="AA241">
        <v>7374.1075979999996</v>
      </c>
      <c r="AB241">
        <v>9462.7175651962807</v>
      </c>
      <c r="AC241">
        <v>62265.585068400003</v>
      </c>
      <c r="AD241">
        <v>85985.8079516</v>
      </c>
      <c r="AE241">
        <v>62265.585068400003</v>
      </c>
      <c r="AF241">
        <v>85985.8079516</v>
      </c>
      <c r="AG241">
        <v>22122.322794</v>
      </c>
      <c r="AH241">
        <v>51618.753186000002</v>
      </c>
      <c r="AI241">
        <v>92070.799369607499</v>
      </c>
      <c r="AJ241">
        <v>129921.66963039299</v>
      </c>
      <c r="AK241">
        <v>21681.916880957298</v>
      </c>
      <c r="AL241">
        <v>191047.53363265999</v>
      </c>
      <c r="AM241">
        <v>113393.064471071</v>
      </c>
      <c r="AN241">
        <v>0</v>
      </c>
      <c r="AO241">
        <v>0</v>
      </c>
      <c r="AP241">
        <v>326122.51498468802</v>
      </c>
      <c r="AQ241">
        <v>326122.51498468802</v>
      </c>
      <c r="AR241">
        <v>326122.51498468802</v>
      </c>
      <c r="AS241">
        <v>4.3995878668160904</v>
      </c>
      <c r="AT241">
        <v>1.4815108699045101</v>
      </c>
      <c r="AU241">
        <v>68</v>
      </c>
      <c r="AV241">
        <v>0</v>
      </c>
      <c r="AW241" s="2">
        <v>74125.696509999994</v>
      </c>
      <c r="AX241" s="4">
        <v>326122.51498468802</v>
      </c>
      <c r="AY241">
        <v>1</v>
      </c>
      <c r="AZ241">
        <v>6.6500000000000004E-2</v>
      </c>
      <c r="BA241">
        <v>0.58579999999999999</v>
      </c>
      <c r="BB241">
        <v>0.34770000000000001</v>
      </c>
      <c r="BC241">
        <v>0</v>
      </c>
      <c r="BD241">
        <v>0</v>
      </c>
      <c r="BE241">
        <v>0.45</v>
      </c>
      <c r="BF241" t="b">
        <v>0</v>
      </c>
      <c r="BG241">
        <v>0.78</v>
      </c>
      <c r="BH241" t="b">
        <v>0</v>
      </c>
      <c r="BI241">
        <v>4.4000000000000004</v>
      </c>
      <c r="BJ241" t="b">
        <v>0</v>
      </c>
      <c r="BK241">
        <v>1</v>
      </c>
      <c r="BL241" t="b">
        <v>0</v>
      </c>
      <c r="BM241">
        <v>0</v>
      </c>
      <c r="BN241">
        <v>0</v>
      </c>
    </row>
    <row r="242" spans="1:66" x14ac:dyDescent="0.25">
      <c r="A242" t="s">
        <v>76</v>
      </c>
      <c r="B242">
        <v>2011</v>
      </c>
      <c r="C242">
        <v>152998.13810000001</v>
      </c>
      <c r="D242">
        <v>152998.13810000001</v>
      </c>
      <c r="E242">
        <v>101946.7549</v>
      </c>
      <c r="F242">
        <v>254944.89300000001</v>
      </c>
      <c r="G242">
        <v>139403.39079999999</v>
      </c>
      <c r="H242">
        <v>292401.52889999998</v>
      </c>
      <c r="I242">
        <v>1</v>
      </c>
      <c r="J242">
        <v>152998.13810000001</v>
      </c>
      <c r="K242" t="s">
        <v>67</v>
      </c>
      <c r="L242" t="s">
        <v>67</v>
      </c>
      <c r="M242" t="s">
        <v>74</v>
      </c>
      <c r="N242">
        <v>1.6913320999999999E-2</v>
      </c>
      <c r="O242">
        <v>0.45904460600000002</v>
      </c>
      <c r="P242">
        <v>0.52404207300000005</v>
      </c>
      <c r="Q242">
        <v>0</v>
      </c>
      <c r="R242">
        <v>0</v>
      </c>
      <c r="S242">
        <v>1</v>
      </c>
      <c r="T242" t="s">
        <v>75</v>
      </c>
      <c r="U242">
        <v>0.03</v>
      </c>
      <c r="V242">
        <v>0.05</v>
      </c>
      <c r="W242">
        <v>0.2</v>
      </c>
      <c r="X242">
        <v>0.08</v>
      </c>
      <c r="Y242">
        <v>12239.851048</v>
      </c>
      <c r="Z242">
        <v>12239.851048</v>
      </c>
      <c r="AA242">
        <v>27880.678159999999</v>
      </c>
      <c r="AB242">
        <v>30449.074999722499</v>
      </c>
      <c r="AC242">
        <v>128518.436004</v>
      </c>
      <c r="AD242">
        <v>177477.840196</v>
      </c>
      <c r="AE242">
        <v>128518.436004</v>
      </c>
      <c r="AF242">
        <v>177477.840196</v>
      </c>
      <c r="AG242">
        <v>83642.034480000002</v>
      </c>
      <c r="AH242">
        <v>195164.74712000001</v>
      </c>
      <c r="AI242">
        <v>231503.37890055499</v>
      </c>
      <c r="AJ242">
        <v>353299.67889944499</v>
      </c>
      <c r="AK242">
        <v>11635.5051940802</v>
      </c>
      <c r="AL242">
        <v>101539.351460292</v>
      </c>
      <c r="AM242">
        <v>261268.744545244</v>
      </c>
      <c r="AN242">
        <v>0</v>
      </c>
      <c r="AO242">
        <v>0</v>
      </c>
      <c r="AP242">
        <v>374443.60119961598</v>
      </c>
      <c r="AQ242">
        <v>374443.60119961598</v>
      </c>
      <c r="AR242">
        <v>374443.60119961598</v>
      </c>
      <c r="AS242">
        <v>2.4473735814672399</v>
      </c>
      <c r="AT242">
        <v>0.89501544198115301</v>
      </c>
      <c r="AU242">
        <v>73</v>
      </c>
      <c r="AV242">
        <v>0</v>
      </c>
      <c r="AW242" s="2">
        <v>152998.13810000001</v>
      </c>
      <c r="AX242" s="4">
        <v>374443.60119961598</v>
      </c>
      <c r="AY242">
        <v>1</v>
      </c>
      <c r="AZ242">
        <v>3.1099999999999999E-2</v>
      </c>
      <c r="BA242">
        <v>0.2712</v>
      </c>
      <c r="BB242">
        <v>0.69779999999999998</v>
      </c>
      <c r="BC242">
        <v>0</v>
      </c>
      <c r="BD242">
        <v>0</v>
      </c>
      <c r="BE242">
        <v>0.92</v>
      </c>
      <c r="BF242" t="b">
        <v>0</v>
      </c>
      <c r="BG242">
        <v>0.9</v>
      </c>
      <c r="BH242" t="b">
        <v>0</v>
      </c>
      <c r="BI242">
        <v>2.4500000000000002</v>
      </c>
      <c r="BJ242" t="b">
        <v>0</v>
      </c>
      <c r="BK242">
        <v>1</v>
      </c>
      <c r="BL242" t="b">
        <v>0</v>
      </c>
      <c r="BM242">
        <v>0</v>
      </c>
      <c r="BN242">
        <v>0</v>
      </c>
    </row>
    <row r="243" spans="1:66" x14ac:dyDescent="0.25">
      <c r="A243" t="s">
        <v>76</v>
      </c>
      <c r="B243">
        <v>2012</v>
      </c>
      <c r="C243">
        <v>112217.60129999999</v>
      </c>
      <c r="D243">
        <v>112217.60129999999</v>
      </c>
      <c r="E243">
        <v>60231.793610000001</v>
      </c>
      <c r="F243">
        <v>172449.39499999999</v>
      </c>
      <c r="G243">
        <v>76148.750320000006</v>
      </c>
      <c r="H243">
        <v>188366.3517</v>
      </c>
      <c r="I243">
        <v>1</v>
      </c>
      <c r="J243">
        <v>112217.60129999999</v>
      </c>
      <c r="K243" t="s">
        <v>67</v>
      </c>
      <c r="L243" t="s">
        <v>67</v>
      </c>
      <c r="M243" t="s">
        <v>74</v>
      </c>
      <c r="N243">
        <v>2.4228520000000001E-3</v>
      </c>
      <c r="O243">
        <v>0.15269037999999999</v>
      </c>
      <c r="P243">
        <v>0.84488676799999995</v>
      </c>
      <c r="Q243">
        <v>0</v>
      </c>
      <c r="R243">
        <v>0</v>
      </c>
      <c r="S243">
        <v>1</v>
      </c>
      <c r="T243" t="s">
        <v>75</v>
      </c>
      <c r="U243">
        <v>0.03</v>
      </c>
      <c r="V243">
        <v>0.05</v>
      </c>
      <c r="W243">
        <v>0.2</v>
      </c>
      <c r="X243">
        <v>0.08</v>
      </c>
      <c r="Y243">
        <v>8977.4081040000001</v>
      </c>
      <c r="Z243">
        <v>8977.4081040000001</v>
      </c>
      <c r="AA243">
        <v>15229.750064</v>
      </c>
      <c r="AB243">
        <v>17678.776634079401</v>
      </c>
      <c r="AC243">
        <v>94262.785092000006</v>
      </c>
      <c r="AD243">
        <v>130172.417508</v>
      </c>
      <c r="AE243">
        <v>94262.785092000006</v>
      </c>
      <c r="AF243">
        <v>130172.417508</v>
      </c>
      <c r="AG243">
        <v>45689.250192</v>
      </c>
      <c r="AH243">
        <v>106608.25044800001</v>
      </c>
      <c r="AI243">
        <v>153008.79843184099</v>
      </c>
      <c r="AJ243">
        <v>223723.90496815901</v>
      </c>
      <c r="AK243">
        <v>2275.6313686376102</v>
      </c>
      <c r="AL243">
        <v>67260.647015625902</v>
      </c>
      <c r="AM243">
        <v>102756.705743493</v>
      </c>
      <c r="AN243">
        <v>0</v>
      </c>
      <c r="AO243">
        <v>0</v>
      </c>
      <c r="AP243">
        <v>172292.98412775699</v>
      </c>
      <c r="AQ243">
        <v>172292.98412775699</v>
      </c>
      <c r="AR243">
        <v>172292.98412775699</v>
      </c>
      <c r="AS243">
        <v>1.53534723725873</v>
      </c>
      <c r="AT243">
        <v>0.42875656865468298</v>
      </c>
      <c r="AU243">
        <v>79</v>
      </c>
      <c r="AV243">
        <v>0</v>
      </c>
      <c r="AW243" s="2">
        <v>112217.60129999999</v>
      </c>
      <c r="AX243" s="4">
        <v>172292.98412775699</v>
      </c>
      <c r="AY243">
        <v>1</v>
      </c>
      <c r="AZ243">
        <v>1.32E-2</v>
      </c>
      <c r="BA243">
        <v>0.39040000000000002</v>
      </c>
      <c r="BB243">
        <v>0.59640000000000004</v>
      </c>
      <c r="BC243">
        <v>0</v>
      </c>
      <c r="BD243">
        <v>0</v>
      </c>
      <c r="BE243">
        <v>0.68</v>
      </c>
      <c r="BF243" t="b">
        <v>0</v>
      </c>
      <c r="BG243">
        <v>0.41</v>
      </c>
      <c r="BH243" t="b">
        <v>0</v>
      </c>
      <c r="BI243">
        <v>1.54</v>
      </c>
      <c r="BJ243" t="b">
        <v>0</v>
      </c>
      <c r="BK243">
        <v>1</v>
      </c>
      <c r="BL243" t="b">
        <v>0</v>
      </c>
      <c r="BM243">
        <v>0</v>
      </c>
      <c r="BN243">
        <v>0</v>
      </c>
    </row>
    <row r="244" spans="1:66" x14ac:dyDescent="0.25">
      <c r="A244" t="s">
        <v>76</v>
      </c>
      <c r="B244">
        <v>2013</v>
      </c>
      <c r="C244">
        <v>39601.501539999997</v>
      </c>
      <c r="D244">
        <v>39601.501539999997</v>
      </c>
      <c r="E244">
        <v>7007.9811550000004</v>
      </c>
      <c r="F244">
        <v>46609.4827</v>
      </c>
      <c r="G244">
        <v>11337.82381</v>
      </c>
      <c r="H244">
        <v>50939.325349999999</v>
      </c>
      <c r="I244">
        <v>1</v>
      </c>
      <c r="J244">
        <v>39601.501539999997</v>
      </c>
      <c r="K244" t="s">
        <v>67</v>
      </c>
      <c r="L244" t="s">
        <v>67</v>
      </c>
      <c r="M244" t="s">
        <v>74</v>
      </c>
      <c r="N244">
        <v>0.42564201099999999</v>
      </c>
      <c r="O244">
        <v>0.28402318199999999</v>
      </c>
      <c r="P244">
        <v>0.290334808</v>
      </c>
      <c r="Q244">
        <v>0</v>
      </c>
      <c r="R244">
        <v>0</v>
      </c>
      <c r="S244">
        <v>1.0000000010000001</v>
      </c>
      <c r="T244" t="s">
        <v>75</v>
      </c>
      <c r="U244">
        <v>0.03</v>
      </c>
      <c r="V244">
        <v>0.05</v>
      </c>
      <c r="W244">
        <v>0.2</v>
      </c>
      <c r="X244">
        <v>0.08</v>
      </c>
      <c r="Y244">
        <v>3168.1201231999999</v>
      </c>
      <c r="Z244">
        <v>3168.1201231999999</v>
      </c>
      <c r="AA244">
        <v>2267.564762</v>
      </c>
      <c r="AB244">
        <v>3896.0024467252201</v>
      </c>
      <c r="AC244">
        <v>33265.2612936</v>
      </c>
      <c r="AD244">
        <v>45937.741786400002</v>
      </c>
      <c r="AE244">
        <v>33265.2612936</v>
      </c>
      <c r="AF244">
        <v>45937.741786400002</v>
      </c>
      <c r="AG244">
        <v>6802.6942859999999</v>
      </c>
      <c r="AH244">
        <v>15872.953334</v>
      </c>
      <c r="AI244">
        <v>43147.320456549598</v>
      </c>
      <c r="AJ244">
        <v>58731.3302434504</v>
      </c>
      <c r="AK244">
        <v>1081.96013912986</v>
      </c>
      <c r="AL244">
        <v>4025.2899054603499</v>
      </c>
      <c r="AM244">
        <v>13485.174958829801</v>
      </c>
      <c r="AN244">
        <v>0</v>
      </c>
      <c r="AO244" t="s">
        <v>67</v>
      </c>
      <c r="AP244">
        <v>18592.425003420001</v>
      </c>
      <c r="AQ244">
        <v>18592.425003420001</v>
      </c>
      <c r="AR244">
        <v>18592.425003420001</v>
      </c>
      <c r="AS244">
        <v>0.46948788001486502</v>
      </c>
      <c r="AT244">
        <v>-0.75611279533184705</v>
      </c>
      <c r="AU244">
        <v>62</v>
      </c>
      <c r="AV244">
        <v>0</v>
      </c>
      <c r="AW244" s="2">
        <v>39601.501539999997</v>
      </c>
      <c r="AX244" s="4">
        <v>18592.425003420001</v>
      </c>
      <c r="AY244">
        <v>1</v>
      </c>
      <c r="AZ244">
        <v>5.8200000000000002E-2</v>
      </c>
      <c r="BA244">
        <v>0.2165</v>
      </c>
      <c r="BB244">
        <v>0.72529999999999994</v>
      </c>
      <c r="BC244">
        <v>0</v>
      </c>
      <c r="BD244" t="s">
        <v>67</v>
      </c>
      <c r="BE244">
        <v>0.24</v>
      </c>
      <c r="BF244" t="b">
        <v>0</v>
      </c>
      <c r="BG244">
        <v>0.04</v>
      </c>
      <c r="BH244" t="b">
        <v>1</v>
      </c>
      <c r="BI244">
        <v>0.47</v>
      </c>
      <c r="BJ244" t="b">
        <v>0</v>
      </c>
      <c r="BK244">
        <v>1</v>
      </c>
      <c r="BL244" t="b">
        <v>0</v>
      </c>
      <c r="BM244">
        <v>1</v>
      </c>
      <c r="BN244">
        <v>1</v>
      </c>
    </row>
    <row r="245" spans="1:66" x14ac:dyDescent="0.25">
      <c r="A245" t="s">
        <v>76</v>
      </c>
      <c r="B245">
        <v>2014</v>
      </c>
      <c r="C245">
        <v>133779</v>
      </c>
      <c r="D245">
        <v>133779</v>
      </c>
      <c r="E245">
        <v>36968.264139999999</v>
      </c>
      <c r="F245">
        <v>170767.2641</v>
      </c>
      <c r="G245">
        <v>103410.7015</v>
      </c>
      <c r="H245">
        <v>237209.7015</v>
      </c>
      <c r="I245">
        <v>1</v>
      </c>
      <c r="J245">
        <v>133779</v>
      </c>
      <c r="K245" t="s">
        <v>67</v>
      </c>
      <c r="L245" t="s">
        <v>67</v>
      </c>
      <c r="M245" t="s">
        <v>74</v>
      </c>
      <c r="N245">
        <v>4.9051557000000003E-2</v>
      </c>
      <c r="O245">
        <v>0.80539510999999997</v>
      </c>
      <c r="P245">
        <v>0.14555333300000001</v>
      </c>
      <c r="Q245">
        <v>0</v>
      </c>
      <c r="R245">
        <v>0</v>
      </c>
      <c r="S245">
        <v>1</v>
      </c>
      <c r="T245" t="s">
        <v>75</v>
      </c>
      <c r="U245">
        <v>0.03</v>
      </c>
      <c r="V245">
        <v>0.05</v>
      </c>
      <c r="W245">
        <v>0.2</v>
      </c>
      <c r="X245">
        <v>0.08</v>
      </c>
      <c r="Y245">
        <v>10702.32</v>
      </c>
      <c r="Z245">
        <v>10702.32</v>
      </c>
      <c r="AA245">
        <v>20682.140299999999</v>
      </c>
      <c r="AB245">
        <v>23287.133373845802</v>
      </c>
      <c r="AC245">
        <v>112374.36</v>
      </c>
      <c r="AD245">
        <v>155183.64000000001</v>
      </c>
      <c r="AE245">
        <v>112374.36</v>
      </c>
      <c r="AF245">
        <v>155183.64000000001</v>
      </c>
      <c r="AG245">
        <v>62046.420899999997</v>
      </c>
      <c r="AH245">
        <v>144774.98209999999</v>
      </c>
      <c r="AI245">
        <v>190635.43475230801</v>
      </c>
      <c r="AJ245">
        <v>283783.96824769198</v>
      </c>
      <c r="AK245">
        <v>5220.1061510465897</v>
      </c>
      <c r="AL245">
        <v>256190.74889272999</v>
      </c>
      <c r="AM245">
        <v>121809.617864126</v>
      </c>
      <c r="AN245" t="s">
        <v>67</v>
      </c>
      <c r="AO245" t="s">
        <v>67</v>
      </c>
      <c r="AP245">
        <v>383220.47290790197</v>
      </c>
      <c r="AQ245">
        <v>383220.47290790197</v>
      </c>
      <c r="AR245">
        <v>383220.47290790197</v>
      </c>
      <c r="AS245">
        <v>2.86457869252949</v>
      </c>
      <c r="AT245">
        <v>1.05242128613499</v>
      </c>
      <c r="AU245">
        <v>36</v>
      </c>
      <c r="AV245">
        <v>0</v>
      </c>
      <c r="AW245" s="2">
        <v>133779</v>
      </c>
      <c r="AX245" s="4">
        <v>383220.47290790197</v>
      </c>
      <c r="AY245">
        <v>1</v>
      </c>
      <c r="AZ245">
        <v>1.3599999999999999E-2</v>
      </c>
      <c r="BA245">
        <v>0.66849999999999998</v>
      </c>
      <c r="BB245">
        <v>0.31790000000000002</v>
      </c>
      <c r="BC245" t="s">
        <v>67</v>
      </c>
      <c r="BD245" t="s">
        <v>67</v>
      </c>
      <c r="BE245">
        <v>0.81</v>
      </c>
      <c r="BF245" t="b">
        <v>0</v>
      </c>
      <c r="BG245">
        <v>0.92</v>
      </c>
      <c r="BH245" t="b">
        <v>0</v>
      </c>
      <c r="BI245">
        <v>2.86</v>
      </c>
      <c r="BJ245" t="b">
        <v>0</v>
      </c>
      <c r="BK245">
        <v>1</v>
      </c>
      <c r="BL245" t="b">
        <v>0</v>
      </c>
      <c r="BM245">
        <v>0</v>
      </c>
      <c r="BN245">
        <v>0</v>
      </c>
    </row>
    <row r="246" spans="1:66" x14ac:dyDescent="0.25">
      <c r="A246" t="s">
        <v>76</v>
      </c>
      <c r="B246">
        <v>2015</v>
      </c>
      <c r="C246">
        <v>140168.41269999999</v>
      </c>
      <c r="D246">
        <v>140168.41269999999</v>
      </c>
      <c r="E246">
        <v>21803.628199999999</v>
      </c>
      <c r="F246">
        <v>161972.04089999999</v>
      </c>
      <c r="G246">
        <v>77039.634619999997</v>
      </c>
      <c r="H246">
        <v>217208.04730000001</v>
      </c>
      <c r="I246">
        <v>1</v>
      </c>
      <c r="J246">
        <v>140168.41269999999</v>
      </c>
      <c r="K246" t="s">
        <v>67</v>
      </c>
      <c r="L246" t="s">
        <v>67</v>
      </c>
      <c r="M246" t="s">
        <v>74</v>
      </c>
      <c r="N246">
        <v>1.0476736E-2</v>
      </c>
      <c r="O246">
        <v>0.46747508999999998</v>
      </c>
      <c r="P246">
        <v>0.52204817400000003</v>
      </c>
      <c r="Q246">
        <v>0</v>
      </c>
      <c r="R246">
        <v>0</v>
      </c>
      <c r="S246">
        <v>1</v>
      </c>
      <c r="T246" t="s">
        <v>75</v>
      </c>
      <c r="U246">
        <v>0.03</v>
      </c>
      <c r="V246">
        <v>0.05</v>
      </c>
      <c r="W246">
        <v>0.2</v>
      </c>
      <c r="X246">
        <v>0.08</v>
      </c>
      <c r="Y246">
        <v>11213.473016</v>
      </c>
      <c r="Z246">
        <v>11213.473016</v>
      </c>
      <c r="AA246">
        <v>15407.926923999999</v>
      </c>
      <c r="AB246">
        <v>19056.3949679861</v>
      </c>
      <c r="AC246">
        <v>117741.46666799999</v>
      </c>
      <c r="AD246">
        <v>162595.35873199999</v>
      </c>
      <c r="AE246">
        <v>117741.46666799999</v>
      </c>
      <c r="AF246">
        <v>162595.35873199999</v>
      </c>
      <c r="AG246">
        <v>46223.780771999998</v>
      </c>
      <c r="AH246">
        <v>107855.488468</v>
      </c>
      <c r="AI246">
        <v>179095.25736402799</v>
      </c>
      <c r="AJ246">
        <v>255320.83723597199</v>
      </c>
      <c r="AK246">
        <v>1970.03954844031</v>
      </c>
      <c r="AL246">
        <v>27407.1639388861</v>
      </c>
      <c r="AM246" t="s">
        <v>67</v>
      </c>
      <c r="AN246" t="s">
        <v>67</v>
      </c>
      <c r="AO246" t="s">
        <v>67</v>
      </c>
      <c r="AP246" t="s">
        <v>67</v>
      </c>
      <c r="AQ246" t="s">
        <v>67</v>
      </c>
      <c r="AR246">
        <v>29377.203487326398</v>
      </c>
      <c r="AS246" t="s">
        <v>67</v>
      </c>
      <c r="AT246" t="s">
        <v>67</v>
      </c>
      <c r="AU246">
        <v>28</v>
      </c>
      <c r="AV246">
        <v>0</v>
      </c>
      <c r="AW246" s="2">
        <v>140168.41269999999</v>
      </c>
      <c r="AX246" s="4" t="s">
        <v>67</v>
      </c>
      <c r="AY246">
        <v>1</v>
      </c>
      <c r="AZ246">
        <v>6.7100000000000007E-2</v>
      </c>
      <c r="BA246">
        <v>0.93289999999999995</v>
      </c>
      <c r="BB246" t="s">
        <v>67</v>
      </c>
      <c r="BC246" t="s">
        <v>67</v>
      </c>
      <c r="BD246" t="s">
        <v>67</v>
      </c>
      <c r="BE246">
        <v>0.84</v>
      </c>
      <c r="BF246" t="b">
        <v>0</v>
      </c>
      <c r="BG246" t="s">
        <v>67</v>
      </c>
      <c r="BH246" t="b">
        <v>0</v>
      </c>
      <c r="BI246" t="s">
        <v>67</v>
      </c>
      <c r="BJ246" t="b">
        <v>0</v>
      </c>
      <c r="BK246">
        <v>1</v>
      </c>
      <c r="BL246" t="b">
        <v>0</v>
      </c>
      <c r="BM246">
        <v>0</v>
      </c>
      <c r="BN246">
        <v>0</v>
      </c>
    </row>
    <row r="247" spans="1:66" x14ac:dyDescent="0.25">
      <c r="A247" t="s">
        <v>76</v>
      </c>
      <c r="B247">
        <v>2016</v>
      </c>
      <c r="C247">
        <v>164716.01500000001</v>
      </c>
      <c r="D247">
        <v>164716.01500000001</v>
      </c>
      <c r="E247">
        <v>63144.312420000002</v>
      </c>
      <c r="F247">
        <v>227860.32740000001</v>
      </c>
      <c r="G247">
        <v>164895.33670000001</v>
      </c>
      <c r="H247">
        <v>329611.3517</v>
      </c>
      <c r="I247">
        <v>1</v>
      </c>
      <c r="J247">
        <v>164716.01500000001</v>
      </c>
      <c r="K247" t="s">
        <v>67</v>
      </c>
      <c r="L247" t="s">
        <v>67</v>
      </c>
      <c r="M247" t="s">
        <v>74</v>
      </c>
      <c r="N247">
        <v>3.2825329999999998E-3</v>
      </c>
      <c r="O247">
        <v>0.20406046899999999</v>
      </c>
      <c r="P247">
        <v>0.792656998</v>
      </c>
      <c r="Q247">
        <v>0</v>
      </c>
      <c r="R247">
        <v>0</v>
      </c>
      <c r="S247">
        <v>1</v>
      </c>
      <c r="T247" t="s">
        <v>75</v>
      </c>
      <c r="U247">
        <v>0.03</v>
      </c>
      <c r="V247">
        <v>0.05</v>
      </c>
      <c r="W247">
        <v>0.2</v>
      </c>
      <c r="X247">
        <v>0.08</v>
      </c>
      <c r="Y247">
        <v>13177.281199999999</v>
      </c>
      <c r="Z247">
        <v>13177.281199999999</v>
      </c>
      <c r="AA247">
        <v>32979.067340000001</v>
      </c>
      <c r="AB247">
        <v>35514.217187488903</v>
      </c>
      <c r="AC247">
        <v>138361.45259999999</v>
      </c>
      <c r="AD247">
        <v>191070.57740000001</v>
      </c>
      <c r="AE247">
        <v>138361.45259999999</v>
      </c>
      <c r="AF247">
        <v>191070.57740000001</v>
      </c>
      <c r="AG247">
        <v>98937.202019999997</v>
      </c>
      <c r="AH247">
        <v>230853.47138</v>
      </c>
      <c r="AI247">
        <v>258582.91732502199</v>
      </c>
      <c r="AJ247">
        <v>400639.78607497801</v>
      </c>
      <c r="AK247">
        <v>11867.5515969882</v>
      </c>
      <c r="AL247" t="s">
        <v>67</v>
      </c>
      <c r="AM247" t="s">
        <v>67</v>
      </c>
      <c r="AN247" t="s">
        <v>67</v>
      </c>
      <c r="AO247" t="s">
        <v>67</v>
      </c>
      <c r="AP247" t="s">
        <v>67</v>
      </c>
      <c r="AQ247" t="s">
        <v>67</v>
      </c>
      <c r="AR247">
        <v>11867.5515969882</v>
      </c>
      <c r="AS247" t="s">
        <v>67</v>
      </c>
      <c r="AT247" t="s">
        <v>67</v>
      </c>
      <c r="AU247">
        <v>38</v>
      </c>
      <c r="AV247">
        <v>1</v>
      </c>
      <c r="AW247" s="2">
        <v>164716.01500000001</v>
      </c>
      <c r="AX247" s="4" t="s">
        <v>67</v>
      </c>
      <c r="AY247">
        <v>1</v>
      </c>
      <c r="AZ247">
        <v>1</v>
      </c>
      <c r="BA247" t="s">
        <v>67</v>
      </c>
      <c r="BB247" t="s">
        <v>67</v>
      </c>
      <c r="BC247" t="s">
        <v>67</v>
      </c>
      <c r="BD247" t="s">
        <v>67</v>
      </c>
      <c r="BE247">
        <v>0.99</v>
      </c>
      <c r="BF247" t="b">
        <v>0</v>
      </c>
      <c r="BG247" t="s">
        <v>67</v>
      </c>
      <c r="BH247" t="b">
        <v>0</v>
      </c>
      <c r="BI247" t="s">
        <v>67</v>
      </c>
      <c r="BJ247" t="b">
        <v>0</v>
      </c>
      <c r="BK247">
        <v>1</v>
      </c>
      <c r="BL247" t="b">
        <v>0</v>
      </c>
      <c r="BM247">
        <v>0</v>
      </c>
      <c r="BN247">
        <v>0</v>
      </c>
    </row>
    <row r="248" spans="1:66" x14ac:dyDescent="0.25">
      <c r="A248" t="s">
        <v>76</v>
      </c>
      <c r="B248">
        <v>2017</v>
      </c>
      <c r="C248">
        <v>84731.661319999999</v>
      </c>
      <c r="D248">
        <v>84731.661319999999</v>
      </c>
      <c r="E248">
        <v>6908.4583769999999</v>
      </c>
      <c r="F248">
        <v>91640.119690000007</v>
      </c>
      <c r="G248">
        <v>27270.440480000001</v>
      </c>
      <c r="H248">
        <v>112002.1018</v>
      </c>
      <c r="I248">
        <v>1</v>
      </c>
      <c r="J248">
        <v>84731.661319999999</v>
      </c>
      <c r="K248" t="s">
        <v>67</v>
      </c>
      <c r="L248" t="s">
        <v>67</v>
      </c>
      <c r="M248" t="s">
        <v>74</v>
      </c>
      <c r="N248">
        <v>4.6607216E-2</v>
      </c>
      <c r="O248">
        <v>3.5939414000000003E-2</v>
      </c>
      <c r="P248">
        <v>0.91745337000000005</v>
      </c>
      <c r="Q248">
        <v>0</v>
      </c>
      <c r="R248">
        <v>0</v>
      </c>
      <c r="S248">
        <v>1</v>
      </c>
      <c r="T248" t="s">
        <v>75</v>
      </c>
      <c r="U248">
        <v>0.03</v>
      </c>
      <c r="V248">
        <v>0.05</v>
      </c>
      <c r="W248">
        <v>0.2</v>
      </c>
      <c r="X248">
        <v>0.08</v>
      </c>
      <c r="Y248">
        <v>6778.5329056</v>
      </c>
      <c r="Z248">
        <v>6778.5329056</v>
      </c>
      <c r="AA248">
        <v>5454.0880960000004</v>
      </c>
      <c r="AB248">
        <v>8700.3209889768405</v>
      </c>
      <c r="AC248">
        <v>71174.595508800005</v>
      </c>
      <c r="AD248">
        <v>98288.727131199994</v>
      </c>
      <c r="AE248">
        <v>71174.595508800005</v>
      </c>
      <c r="AF248">
        <v>98288.727131199994</v>
      </c>
      <c r="AG248">
        <v>16362.264288</v>
      </c>
      <c r="AH248">
        <v>38178.616671999996</v>
      </c>
      <c r="AI248">
        <v>94601.459822046294</v>
      </c>
      <c r="AJ248">
        <v>129402.74377795401</v>
      </c>
      <c r="AK248" t="s">
        <v>67</v>
      </c>
      <c r="AL248" t="s">
        <v>67</v>
      </c>
      <c r="AM248" t="s">
        <v>67</v>
      </c>
      <c r="AN248" t="s">
        <v>67</v>
      </c>
      <c r="AO248" t="s">
        <v>67</v>
      </c>
      <c r="AP248" t="s">
        <v>67</v>
      </c>
      <c r="AQ248" t="s">
        <v>67</v>
      </c>
      <c r="AR248">
        <v>0</v>
      </c>
      <c r="AS248" t="s">
        <v>67</v>
      </c>
      <c r="AT248" t="s">
        <v>67</v>
      </c>
      <c r="AU248">
        <v>25</v>
      </c>
      <c r="AV248">
        <v>0</v>
      </c>
      <c r="AW248" s="2">
        <v>84731.661319999999</v>
      </c>
      <c r="AX248" s="4" t="s">
        <v>67</v>
      </c>
      <c r="AY248">
        <v>1</v>
      </c>
      <c r="AZ248" t="s">
        <v>67</v>
      </c>
      <c r="BA248" t="s">
        <v>67</v>
      </c>
      <c r="BB248" t="s">
        <v>67</v>
      </c>
      <c r="BC248" t="s">
        <v>67</v>
      </c>
      <c r="BD248" t="s">
        <v>67</v>
      </c>
      <c r="BE248">
        <v>0.51</v>
      </c>
      <c r="BF248" t="b">
        <v>0</v>
      </c>
      <c r="BG248" t="s">
        <v>67</v>
      </c>
      <c r="BH248" t="b">
        <v>0</v>
      </c>
      <c r="BI248" t="s">
        <v>67</v>
      </c>
      <c r="BJ248" t="b">
        <v>0</v>
      </c>
      <c r="BK248">
        <v>1</v>
      </c>
      <c r="BL248" t="b">
        <v>0</v>
      </c>
      <c r="BM248">
        <v>0</v>
      </c>
      <c r="BN248">
        <v>0</v>
      </c>
    </row>
    <row r="249" spans="1:66" x14ac:dyDescent="0.25">
      <c r="A249" t="s">
        <v>76</v>
      </c>
      <c r="B249">
        <v>2018</v>
      </c>
      <c r="C249">
        <v>192387.92920000001</v>
      </c>
      <c r="D249">
        <v>192387.92920000001</v>
      </c>
      <c r="E249">
        <v>36202.148970000002</v>
      </c>
      <c r="F249">
        <v>228590.07819999999</v>
      </c>
      <c r="G249">
        <v>79258.034159999996</v>
      </c>
      <c r="H249">
        <v>271645.96340000001</v>
      </c>
      <c r="I249">
        <v>1</v>
      </c>
      <c r="J249">
        <v>192387.92920000001</v>
      </c>
      <c r="K249" t="s">
        <v>67</v>
      </c>
      <c r="L249" t="s">
        <v>67</v>
      </c>
      <c r="M249" t="s">
        <v>74</v>
      </c>
      <c r="N249">
        <v>7.2522319999999999E-3</v>
      </c>
      <c r="O249">
        <v>0.94310530400000003</v>
      </c>
      <c r="P249">
        <v>4.9642463999999997E-2</v>
      </c>
      <c r="Q249">
        <v>0</v>
      </c>
      <c r="R249">
        <v>0</v>
      </c>
      <c r="S249">
        <v>1</v>
      </c>
      <c r="T249" t="s">
        <v>75</v>
      </c>
      <c r="U249">
        <v>0.03</v>
      </c>
      <c r="V249">
        <v>0.05</v>
      </c>
      <c r="W249">
        <v>0.2</v>
      </c>
      <c r="X249">
        <v>0.08</v>
      </c>
      <c r="Y249">
        <v>15391.034336000001</v>
      </c>
      <c r="Z249">
        <v>15391.034336000001</v>
      </c>
      <c r="AA249">
        <v>15851.606831999999</v>
      </c>
      <c r="AB249">
        <v>22094.283810258301</v>
      </c>
      <c r="AC249">
        <v>161605.86052799999</v>
      </c>
      <c r="AD249">
        <v>223169.99787200001</v>
      </c>
      <c r="AE249">
        <v>161605.86052799999</v>
      </c>
      <c r="AF249">
        <v>223169.99787200001</v>
      </c>
      <c r="AG249">
        <v>47554.820496</v>
      </c>
      <c r="AH249">
        <v>110961.24782400001</v>
      </c>
      <c r="AI249">
        <v>227457.39577948299</v>
      </c>
      <c r="AJ249">
        <v>315834.531020517</v>
      </c>
      <c r="AK249" t="s">
        <v>67</v>
      </c>
      <c r="AL249" t="s">
        <v>67</v>
      </c>
      <c r="AM249" t="s">
        <v>67</v>
      </c>
      <c r="AN249" t="s">
        <v>67</v>
      </c>
      <c r="AO249" t="s">
        <v>67</v>
      </c>
      <c r="AP249" t="s">
        <v>67</v>
      </c>
      <c r="AQ249" t="s">
        <v>67</v>
      </c>
      <c r="AR249">
        <v>0</v>
      </c>
      <c r="AS249" t="s">
        <v>67</v>
      </c>
      <c r="AT249" t="s">
        <v>67</v>
      </c>
      <c r="AU249">
        <v>46</v>
      </c>
      <c r="AV249">
        <v>0</v>
      </c>
      <c r="AW249" s="2">
        <v>192387.92920000001</v>
      </c>
      <c r="AX249" s="4" t="s">
        <v>67</v>
      </c>
      <c r="AY249">
        <v>1</v>
      </c>
      <c r="AZ249" t="s">
        <v>67</v>
      </c>
      <c r="BA249" t="s">
        <v>67</v>
      </c>
      <c r="BB249" t="s">
        <v>67</v>
      </c>
      <c r="BC249" t="s">
        <v>67</v>
      </c>
      <c r="BD249" t="s">
        <v>67</v>
      </c>
      <c r="BE249">
        <v>1.1599999999999999</v>
      </c>
      <c r="BF249" t="b">
        <v>0</v>
      </c>
      <c r="BG249" t="s">
        <v>67</v>
      </c>
      <c r="BH249" t="b">
        <v>0</v>
      </c>
      <c r="BI249" t="s">
        <v>67</v>
      </c>
      <c r="BJ249" t="b">
        <v>0</v>
      </c>
      <c r="BK249">
        <v>1</v>
      </c>
      <c r="BL249" t="b">
        <v>0</v>
      </c>
      <c r="BM249">
        <v>0</v>
      </c>
      <c r="BN249">
        <v>0</v>
      </c>
    </row>
    <row r="250" spans="1:66" x14ac:dyDescent="0.25">
      <c r="A250" t="s">
        <v>76</v>
      </c>
      <c r="B250">
        <v>2019</v>
      </c>
      <c r="C250">
        <v>85918.521429999993</v>
      </c>
      <c r="D250">
        <v>85918.521429999993</v>
      </c>
      <c r="E250">
        <v>13019.47615</v>
      </c>
      <c r="F250">
        <v>98937.997579999996</v>
      </c>
      <c r="G250">
        <v>75165.811979999999</v>
      </c>
      <c r="H250">
        <v>161084.3334</v>
      </c>
      <c r="I250">
        <v>1</v>
      </c>
      <c r="J250">
        <v>85918.521429999993</v>
      </c>
      <c r="K250" t="s">
        <v>67</v>
      </c>
      <c r="L250" t="s">
        <v>67</v>
      </c>
      <c r="M250" t="s">
        <v>74</v>
      </c>
      <c r="N250">
        <v>7.3672909999999994E-2</v>
      </c>
      <c r="O250">
        <v>0.17014171</v>
      </c>
      <c r="P250">
        <v>0.75618538000000002</v>
      </c>
      <c r="Q250">
        <v>0</v>
      </c>
      <c r="R250">
        <v>0</v>
      </c>
      <c r="S250">
        <v>1</v>
      </c>
      <c r="T250" t="s">
        <v>75</v>
      </c>
      <c r="U250">
        <v>0.03</v>
      </c>
      <c r="V250">
        <v>0.05</v>
      </c>
      <c r="W250">
        <v>0.2</v>
      </c>
      <c r="X250">
        <v>0.08</v>
      </c>
      <c r="Y250">
        <v>6873.4817143999999</v>
      </c>
      <c r="Z250">
        <v>6873.4817143999999</v>
      </c>
      <c r="AA250">
        <v>15033.162396</v>
      </c>
      <c r="AB250">
        <v>16529.9946310548</v>
      </c>
      <c r="AC250">
        <v>72171.558001199999</v>
      </c>
      <c r="AD250">
        <v>99665.484858800002</v>
      </c>
      <c r="AE250">
        <v>72171.558001199999</v>
      </c>
      <c r="AF250">
        <v>99665.484858800002</v>
      </c>
      <c r="AG250">
        <v>45099.487187999999</v>
      </c>
      <c r="AH250">
        <v>105232.136772</v>
      </c>
      <c r="AI250">
        <v>128024.34413789</v>
      </c>
      <c r="AJ250">
        <v>194144.32266211</v>
      </c>
      <c r="AK250" t="s">
        <v>67</v>
      </c>
      <c r="AL250" t="s">
        <v>67</v>
      </c>
      <c r="AM250" t="s">
        <v>67</v>
      </c>
      <c r="AN250" t="s">
        <v>67</v>
      </c>
      <c r="AO250" t="s">
        <v>67</v>
      </c>
      <c r="AP250" t="s">
        <v>67</v>
      </c>
      <c r="AQ250" t="s">
        <v>67</v>
      </c>
      <c r="AR250">
        <v>0</v>
      </c>
      <c r="AS250" t="s">
        <v>67</v>
      </c>
      <c r="AT250" t="s">
        <v>67</v>
      </c>
      <c r="AU250">
        <v>17</v>
      </c>
      <c r="AV250">
        <v>0</v>
      </c>
      <c r="AW250" s="2">
        <v>85918.521429999993</v>
      </c>
      <c r="AX250" s="4" t="s">
        <v>67</v>
      </c>
      <c r="AY250">
        <v>1</v>
      </c>
      <c r="AZ250" t="s">
        <v>67</v>
      </c>
      <c r="BA250" t="s">
        <v>67</v>
      </c>
      <c r="BB250" t="s">
        <v>67</v>
      </c>
      <c r="BC250" t="s">
        <v>67</v>
      </c>
      <c r="BD250" t="s">
        <v>67</v>
      </c>
      <c r="BE250">
        <v>0.52</v>
      </c>
      <c r="BF250" t="b">
        <v>0</v>
      </c>
      <c r="BG250" t="s">
        <v>67</v>
      </c>
      <c r="BH250" t="b">
        <v>0</v>
      </c>
      <c r="BI250" t="s">
        <v>67</v>
      </c>
      <c r="BJ250" t="b">
        <v>0</v>
      </c>
      <c r="BK250">
        <v>1</v>
      </c>
      <c r="BL250" t="b">
        <v>0</v>
      </c>
      <c r="BM250">
        <v>0</v>
      </c>
      <c r="BN250">
        <v>0</v>
      </c>
    </row>
    <row r="251" spans="1:66" x14ac:dyDescent="0.25">
      <c r="A251" t="s">
        <v>77</v>
      </c>
      <c r="B251">
        <v>1955</v>
      </c>
      <c r="C251" t="s">
        <v>67</v>
      </c>
      <c r="D251" t="s">
        <v>67</v>
      </c>
      <c r="E251" t="s">
        <v>67</v>
      </c>
      <c r="F251" t="s">
        <v>67</v>
      </c>
      <c r="G251" t="s">
        <v>67</v>
      </c>
      <c r="H251" t="s">
        <v>67</v>
      </c>
      <c r="I251" t="s">
        <v>67</v>
      </c>
      <c r="J251" t="s">
        <v>67</v>
      </c>
      <c r="K251">
        <v>6525</v>
      </c>
      <c r="L251" t="s">
        <v>67</v>
      </c>
      <c r="M251" t="s">
        <v>74</v>
      </c>
      <c r="N251">
        <v>0.13700000000000001</v>
      </c>
      <c r="O251">
        <v>0.20599999999999999</v>
      </c>
      <c r="P251">
        <v>0.65700000000000003</v>
      </c>
      <c r="Q251">
        <v>0</v>
      </c>
      <c r="R251">
        <v>0</v>
      </c>
      <c r="S251">
        <v>1</v>
      </c>
      <c r="T251" t="s">
        <v>67</v>
      </c>
      <c r="U251" t="s">
        <v>67</v>
      </c>
      <c r="V251">
        <v>0.05</v>
      </c>
      <c r="W251">
        <v>0.2</v>
      </c>
      <c r="X251" t="s">
        <v>67</v>
      </c>
      <c r="Y251" t="s">
        <v>67</v>
      </c>
      <c r="Z251" t="s">
        <v>67</v>
      </c>
      <c r="AA251" t="s">
        <v>67</v>
      </c>
      <c r="AB251" t="s">
        <v>67</v>
      </c>
      <c r="AC251" t="s">
        <v>67</v>
      </c>
      <c r="AD251" t="s">
        <v>67</v>
      </c>
      <c r="AE251" t="s">
        <v>67</v>
      </c>
      <c r="AF251" t="s">
        <v>67</v>
      </c>
      <c r="AG251" t="s">
        <v>67</v>
      </c>
      <c r="AH251" t="s">
        <v>67</v>
      </c>
      <c r="AI251" t="s">
        <v>67</v>
      </c>
      <c r="AJ251" t="s">
        <v>67</v>
      </c>
      <c r="AK251" t="s">
        <v>67</v>
      </c>
      <c r="AL251" t="s">
        <v>67</v>
      </c>
      <c r="AM251">
        <v>7185.8013294599996</v>
      </c>
      <c r="AN251">
        <v>0</v>
      </c>
      <c r="AO251">
        <v>0</v>
      </c>
      <c r="AP251" t="s">
        <v>67</v>
      </c>
      <c r="AQ251" t="s">
        <v>67</v>
      </c>
      <c r="AR251">
        <v>7185.8013294599996</v>
      </c>
      <c r="AS251" t="s">
        <v>67</v>
      </c>
      <c r="AT251" t="s">
        <v>67</v>
      </c>
      <c r="AU251" t="s">
        <v>67</v>
      </c>
      <c r="AV251" t="s">
        <v>67</v>
      </c>
      <c r="AW251" s="2" t="s">
        <v>67</v>
      </c>
      <c r="AX251" s="4" t="s">
        <v>67</v>
      </c>
      <c r="AY251" t="s">
        <v>67</v>
      </c>
      <c r="AZ251" t="s">
        <v>67</v>
      </c>
      <c r="BA251" t="s">
        <v>67</v>
      </c>
      <c r="BB251">
        <v>1</v>
      </c>
      <c r="BC251">
        <v>0</v>
      </c>
      <c r="BD251">
        <v>0</v>
      </c>
      <c r="BE251" t="s">
        <v>67</v>
      </c>
      <c r="BF251" t="b">
        <v>0</v>
      </c>
      <c r="BG251" t="s">
        <v>67</v>
      </c>
      <c r="BH251" t="b">
        <v>0</v>
      </c>
      <c r="BI251" t="s">
        <v>67</v>
      </c>
      <c r="BJ251" t="b">
        <v>0</v>
      </c>
      <c r="BK251" t="s">
        <v>67</v>
      </c>
      <c r="BL251" t="b">
        <v>0</v>
      </c>
      <c r="BM251">
        <v>0</v>
      </c>
      <c r="BN251">
        <v>0</v>
      </c>
    </row>
    <row r="252" spans="1:66" x14ac:dyDescent="0.25">
      <c r="A252" t="s">
        <v>77</v>
      </c>
      <c r="B252">
        <v>1956</v>
      </c>
      <c r="C252" t="s">
        <v>67</v>
      </c>
      <c r="D252" t="s">
        <v>67</v>
      </c>
      <c r="E252" t="s">
        <v>67</v>
      </c>
      <c r="F252" t="s">
        <v>67</v>
      </c>
      <c r="G252" t="s">
        <v>67</v>
      </c>
      <c r="H252" t="s">
        <v>67</v>
      </c>
      <c r="I252" t="s">
        <v>67</v>
      </c>
      <c r="J252" t="s">
        <v>67</v>
      </c>
      <c r="K252">
        <v>27738</v>
      </c>
      <c r="L252" t="s">
        <v>67</v>
      </c>
      <c r="M252" t="s">
        <v>74</v>
      </c>
      <c r="N252">
        <v>3.5000000000000003E-2</v>
      </c>
      <c r="O252">
        <v>0.83599999999999997</v>
      </c>
      <c r="P252">
        <v>0.129</v>
      </c>
      <c r="Q252">
        <v>0</v>
      </c>
      <c r="R252">
        <v>0</v>
      </c>
      <c r="S252">
        <v>1</v>
      </c>
      <c r="T252" t="s">
        <v>67</v>
      </c>
      <c r="U252" t="s">
        <v>67</v>
      </c>
      <c r="V252">
        <v>0.05</v>
      </c>
      <c r="W252">
        <v>0.2</v>
      </c>
      <c r="X252" t="s">
        <v>67</v>
      </c>
      <c r="Y252" t="s">
        <v>67</v>
      </c>
      <c r="Z252" t="s">
        <v>67</v>
      </c>
      <c r="AA252" t="s">
        <v>67</v>
      </c>
      <c r="AB252" t="s">
        <v>67</v>
      </c>
      <c r="AC252" t="s">
        <v>67</v>
      </c>
      <c r="AD252" t="s">
        <v>67</v>
      </c>
      <c r="AE252" t="s">
        <v>67</v>
      </c>
      <c r="AF252" t="s">
        <v>67</v>
      </c>
      <c r="AG252" t="s">
        <v>67</v>
      </c>
      <c r="AH252" t="s">
        <v>67</v>
      </c>
      <c r="AI252" t="s">
        <v>67</v>
      </c>
      <c r="AJ252" t="s">
        <v>67</v>
      </c>
      <c r="AK252" t="s">
        <v>67</v>
      </c>
      <c r="AL252">
        <v>17565.292138680001</v>
      </c>
      <c r="AM252">
        <v>12766.27813178</v>
      </c>
      <c r="AN252">
        <v>0</v>
      </c>
      <c r="AO252">
        <v>0</v>
      </c>
      <c r="AP252" t="s">
        <v>67</v>
      </c>
      <c r="AQ252" t="s">
        <v>67</v>
      </c>
      <c r="AR252">
        <v>30331.570270460001</v>
      </c>
      <c r="AS252" t="s">
        <v>67</v>
      </c>
      <c r="AT252" t="s">
        <v>67</v>
      </c>
      <c r="AU252" t="s">
        <v>67</v>
      </c>
      <c r="AV252" t="s">
        <v>67</v>
      </c>
      <c r="AW252" s="2" t="s">
        <v>67</v>
      </c>
      <c r="AX252" s="4" t="s">
        <v>67</v>
      </c>
      <c r="AY252" t="s">
        <v>67</v>
      </c>
      <c r="AZ252" t="s">
        <v>67</v>
      </c>
      <c r="BA252">
        <v>0.57909999999999995</v>
      </c>
      <c r="BB252">
        <v>0.4209</v>
      </c>
      <c r="BC252">
        <v>0</v>
      </c>
      <c r="BD252">
        <v>0</v>
      </c>
      <c r="BE252" t="s">
        <v>67</v>
      </c>
      <c r="BF252" t="b">
        <v>0</v>
      </c>
      <c r="BG252" t="s">
        <v>67</v>
      </c>
      <c r="BH252" t="b">
        <v>0</v>
      </c>
      <c r="BI252" t="s">
        <v>67</v>
      </c>
      <c r="BJ252" t="b">
        <v>0</v>
      </c>
      <c r="BK252" t="s">
        <v>67</v>
      </c>
      <c r="BL252" t="b">
        <v>0</v>
      </c>
      <c r="BM252">
        <v>0</v>
      </c>
      <c r="BN252">
        <v>0</v>
      </c>
    </row>
    <row r="253" spans="1:66" x14ac:dyDescent="0.25">
      <c r="A253" t="s">
        <v>77</v>
      </c>
      <c r="B253">
        <v>1957</v>
      </c>
      <c r="C253" t="s">
        <v>67</v>
      </c>
      <c r="D253" t="s">
        <v>67</v>
      </c>
      <c r="E253" t="s">
        <v>67</v>
      </c>
      <c r="F253" t="s">
        <v>67</v>
      </c>
      <c r="G253" t="s">
        <v>67</v>
      </c>
      <c r="H253" t="s">
        <v>67</v>
      </c>
      <c r="I253" t="s">
        <v>67</v>
      </c>
      <c r="J253" t="s">
        <v>67</v>
      </c>
      <c r="K253">
        <v>73275</v>
      </c>
      <c r="L253" t="s">
        <v>67</v>
      </c>
      <c r="M253" t="s">
        <v>74</v>
      </c>
      <c r="N253">
        <v>6.6000000000000003E-2</v>
      </c>
      <c r="O253">
        <v>0.66900000000000004</v>
      </c>
      <c r="P253">
        <v>0.26500000000000001</v>
      </c>
      <c r="Q253">
        <v>0</v>
      </c>
      <c r="R253">
        <v>0</v>
      </c>
      <c r="S253">
        <v>1</v>
      </c>
      <c r="T253" t="s">
        <v>67</v>
      </c>
      <c r="U253" t="s">
        <v>67</v>
      </c>
      <c r="V253">
        <v>0.05</v>
      </c>
      <c r="W253">
        <v>0.2</v>
      </c>
      <c r="X253" t="s">
        <v>67</v>
      </c>
      <c r="Y253" t="s">
        <v>67</v>
      </c>
      <c r="Z253" t="s">
        <v>67</v>
      </c>
      <c r="AA253" t="s">
        <v>67</v>
      </c>
      <c r="AB253" t="s">
        <v>67</v>
      </c>
      <c r="AC253" t="s">
        <v>67</v>
      </c>
      <c r="AD253" t="s">
        <v>67</v>
      </c>
      <c r="AE253" t="s">
        <v>67</v>
      </c>
      <c r="AF253" t="s">
        <v>67</v>
      </c>
      <c r="AG253" t="s">
        <v>67</v>
      </c>
      <c r="AH253" t="s">
        <v>67</v>
      </c>
      <c r="AI253" t="s">
        <v>67</v>
      </c>
      <c r="AJ253" t="s">
        <v>67</v>
      </c>
      <c r="AK253">
        <v>2780.71239186</v>
      </c>
      <c r="AL253">
        <v>56637.134474140003</v>
      </c>
      <c r="AM253">
        <v>20688.588889340001</v>
      </c>
      <c r="AN253">
        <v>0</v>
      </c>
      <c r="AO253">
        <v>0</v>
      </c>
      <c r="AP253">
        <v>80106.435755340004</v>
      </c>
      <c r="AQ253">
        <v>80106.435755340004</v>
      </c>
      <c r="AR253">
        <v>80106.435755340004</v>
      </c>
      <c r="AS253" t="s">
        <v>67</v>
      </c>
      <c r="AT253" t="s">
        <v>67</v>
      </c>
      <c r="AU253" t="s">
        <v>67</v>
      </c>
      <c r="AV253" t="s">
        <v>67</v>
      </c>
      <c r="AW253" s="2" t="s">
        <v>67</v>
      </c>
      <c r="AX253" s="4">
        <v>80106.435755340004</v>
      </c>
      <c r="AY253" t="s">
        <v>67</v>
      </c>
      <c r="AZ253">
        <v>3.4700000000000002E-2</v>
      </c>
      <c r="BA253">
        <v>0.70699999999999996</v>
      </c>
      <c r="BB253">
        <v>0.25829999999999997</v>
      </c>
      <c r="BC253">
        <v>0</v>
      </c>
      <c r="BD253">
        <v>0</v>
      </c>
      <c r="BE253" t="s">
        <v>67</v>
      </c>
      <c r="BF253" t="b">
        <v>0</v>
      </c>
      <c r="BG253">
        <v>2.1800000000000002</v>
      </c>
      <c r="BH253" t="b">
        <v>0</v>
      </c>
      <c r="BI253" t="s">
        <v>67</v>
      </c>
      <c r="BJ253" t="b">
        <v>0</v>
      </c>
      <c r="BK253" t="s">
        <v>67</v>
      </c>
      <c r="BL253" t="b">
        <v>0</v>
      </c>
      <c r="BM253">
        <v>0</v>
      </c>
      <c r="BN253">
        <v>0</v>
      </c>
    </row>
    <row r="254" spans="1:66" x14ac:dyDescent="0.25">
      <c r="A254" t="s">
        <v>77</v>
      </c>
      <c r="B254">
        <v>1958</v>
      </c>
      <c r="C254" t="s">
        <v>67</v>
      </c>
      <c r="D254" t="s">
        <v>67</v>
      </c>
      <c r="E254" t="s">
        <v>67</v>
      </c>
      <c r="F254" t="s">
        <v>67</v>
      </c>
      <c r="G254" t="s">
        <v>67</v>
      </c>
      <c r="H254" t="s">
        <v>67</v>
      </c>
      <c r="I254" t="s">
        <v>67</v>
      </c>
      <c r="J254" t="s">
        <v>67</v>
      </c>
      <c r="K254">
        <v>30505</v>
      </c>
      <c r="L254" t="s">
        <v>67</v>
      </c>
      <c r="M254" t="s">
        <v>74</v>
      </c>
      <c r="N254">
        <v>2.1999999999999999E-2</v>
      </c>
      <c r="O254">
        <v>0.42099999999999999</v>
      </c>
      <c r="P254">
        <v>0.55800000000000005</v>
      </c>
      <c r="Q254">
        <v>0</v>
      </c>
      <c r="R254">
        <v>0</v>
      </c>
      <c r="S254">
        <v>1.0009999999999999</v>
      </c>
      <c r="T254" t="s">
        <v>67</v>
      </c>
      <c r="U254" t="s">
        <v>67</v>
      </c>
      <c r="V254">
        <v>0.05</v>
      </c>
      <c r="W254">
        <v>0.2</v>
      </c>
      <c r="X254" t="s">
        <v>67</v>
      </c>
      <c r="Y254" t="s">
        <v>67</v>
      </c>
      <c r="Z254" t="s">
        <v>67</v>
      </c>
      <c r="AA254" t="s">
        <v>67</v>
      </c>
      <c r="AB254" t="s">
        <v>67</v>
      </c>
      <c r="AC254" t="s">
        <v>67</v>
      </c>
      <c r="AD254" t="s">
        <v>67</v>
      </c>
      <c r="AE254" t="s">
        <v>67</v>
      </c>
      <c r="AF254" t="s">
        <v>67</v>
      </c>
      <c r="AG254" t="s">
        <v>67</v>
      </c>
      <c r="AH254" t="s">
        <v>67</v>
      </c>
      <c r="AI254" t="s">
        <v>67</v>
      </c>
      <c r="AJ254" t="s">
        <v>67</v>
      </c>
      <c r="AK254">
        <v>1128.5107740799999</v>
      </c>
      <c r="AL254">
        <v>16919.889585019999</v>
      </c>
      <c r="AM254">
        <v>14820.566552640001</v>
      </c>
      <c r="AN254">
        <v>0</v>
      </c>
      <c r="AO254">
        <v>0</v>
      </c>
      <c r="AP254">
        <v>32868.966911739997</v>
      </c>
      <c r="AQ254">
        <v>32868.966911739997</v>
      </c>
      <c r="AR254">
        <v>32868.966911739997</v>
      </c>
      <c r="AS254" t="s">
        <v>67</v>
      </c>
      <c r="AT254" t="s">
        <v>67</v>
      </c>
      <c r="AU254" t="s">
        <v>67</v>
      </c>
      <c r="AV254" t="s">
        <v>67</v>
      </c>
      <c r="AW254" s="2" t="s">
        <v>67</v>
      </c>
      <c r="AX254" s="4">
        <v>32868.966911739997</v>
      </c>
      <c r="AY254" t="s">
        <v>67</v>
      </c>
      <c r="AZ254">
        <v>3.4299999999999997E-2</v>
      </c>
      <c r="BA254">
        <v>0.51480000000000004</v>
      </c>
      <c r="BB254">
        <v>0.45090000000000002</v>
      </c>
      <c r="BC254">
        <v>0</v>
      </c>
      <c r="BD254">
        <v>0</v>
      </c>
      <c r="BE254" t="s">
        <v>67</v>
      </c>
      <c r="BF254" t="b">
        <v>0</v>
      </c>
      <c r="BG254">
        <v>0.9</v>
      </c>
      <c r="BH254" t="b">
        <v>0</v>
      </c>
      <c r="BI254" t="s">
        <v>67</v>
      </c>
      <c r="BJ254" t="b">
        <v>0</v>
      </c>
      <c r="BK254" t="s">
        <v>67</v>
      </c>
      <c r="BL254" t="b">
        <v>0</v>
      </c>
      <c r="BM254">
        <v>0</v>
      </c>
      <c r="BN254">
        <v>0</v>
      </c>
    </row>
    <row r="255" spans="1:66" x14ac:dyDescent="0.25">
      <c r="A255" t="s">
        <v>77</v>
      </c>
      <c r="B255">
        <v>1959</v>
      </c>
      <c r="C255" t="s">
        <v>67</v>
      </c>
      <c r="D255" t="s">
        <v>67</v>
      </c>
      <c r="E255" t="s">
        <v>67</v>
      </c>
      <c r="F255" t="s">
        <v>67</v>
      </c>
      <c r="G255" t="s">
        <v>67</v>
      </c>
      <c r="H255" t="s">
        <v>67</v>
      </c>
      <c r="I255" t="s">
        <v>67</v>
      </c>
      <c r="J255" t="s">
        <v>67</v>
      </c>
      <c r="K255">
        <v>104392</v>
      </c>
      <c r="L255" t="s">
        <v>67</v>
      </c>
      <c r="M255" t="s">
        <v>74</v>
      </c>
      <c r="N255">
        <v>3.4000000000000002E-2</v>
      </c>
      <c r="O255">
        <v>0.22800000000000001</v>
      </c>
      <c r="P255">
        <v>0.73799999999999999</v>
      </c>
      <c r="Q255">
        <v>0</v>
      </c>
      <c r="R255">
        <v>0</v>
      </c>
      <c r="S255">
        <v>1</v>
      </c>
      <c r="T255" t="s">
        <v>67</v>
      </c>
      <c r="U255" t="s">
        <v>67</v>
      </c>
      <c r="V255">
        <v>0.05</v>
      </c>
      <c r="W255">
        <v>0.2</v>
      </c>
      <c r="X255" t="s">
        <v>67</v>
      </c>
      <c r="Y255" t="s">
        <v>67</v>
      </c>
      <c r="Z255" t="s">
        <v>67</v>
      </c>
      <c r="AA255" t="s">
        <v>67</v>
      </c>
      <c r="AB255" t="s">
        <v>67</v>
      </c>
      <c r="AC255" t="s">
        <v>67</v>
      </c>
      <c r="AD255" t="s">
        <v>67</v>
      </c>
      <c r="AE255" t="s">
        <v>67</v>
      </c>
      <c r="AF255" t="s">
        <v>67</v>
      </c>
      <c r="AG255" t="s">
        <v>67</v>
      </c>
      <c r="AH255" t="s">
        <v>67</v>
      </c>
      <c r="AI255" t="s">
        <v>67</v>
      </c>
      <c r="AJ255" t="s">
        <v>67</v>
      </c>
      <c r="AK255">
        <v>1688.06323006</v>
      </c>
      <c r="AL255">
        <v>54602.0872992</v>
      </c>
      <c r="AM255">
        <v>55532.777480910001</v>
      </c>
      <c r="AN255">
        <v>0</v>
      </c>
      <c r="AO255">
        <v>0</v>
      </c>
      <c r="AP255">
        <v>111822.92801017</v>
      </c>
      <c r="AQ255">
        <v>111822.92801017</v>
      </c>
      <c r="AR255">
        <v>111822.92801017</v>
      </c>
      <c r="AS255" t="s">
        <v>67</v>
      </c>
      <c r="AT255" t="s">
        <v>67</v>
      </c>
      <c r="AU255" t="s">
        <v>67</v>
      </c>
      <c r="AV255" t="s">
        <v>67</v>
      </c>
      <c r="AW255" s="2" t="s">
        <v>67</v>
      </c>
      <c r="AX255" s="4">
        <v>111822.92801017</v>
      </c>
      <c r="AY255" t="s">
        <v>67</v>
      </c>
      <c r="AZ255">
        <v>1.5100000000000001E-2</v>
      </c>
      <c r="BA255">
        <v>0.48830000000000001</v>
      </c>
      <c r="BB255">
        <v>0.49659999999999999</v>
      </c>
      <c r="BC255">
        <v>0</v>
      </c>
      <c r="BD255">
        <v>0</v>
      </c>
      <c r="BE255" t="s">
        <v>67</v>
      </c>
      <c r="BF255" t="b">
        <v>0</v>
      </c>
      <c r="BG255">
        <v>3.05</v>
      </c>
      <c r="BH255" t="b">
        <v>0</v>
      </c>
      <c r="BI255" t="s">
        <v>67</v>
      </c>
      <c r="BJ255" t="b">
        <v>0</v>
      </c>
      <c r="BK255" t="s">
        <v>67</v>
      </c>
      <c r="BL255" t="b">
        <v>0</v>
      </c>
      <c r="BM255">
        <v>0</v>
      </c>
      <c r="BN255">
        <v>0</v>
      </c>
    </row>
    <row r="256" spans="1:66" x14ac:dyDescent="0.25">
      <c r="A256" t="s">
        <v>77</v>
      </c>
      <c r="B256">
        <v>1960</v>
      </c>
      <c r="C256">
        <v>12298.25</v>
      </c>
      <c r="D256">
        <v>12298.25</v>
      </c>
      <c r="E256">
        <v>11708.314969999999</v>
      </c>
      <c r="F256">
        <v>24006.564969999999</v>
      </c>
      <c r="G256">
        <v>15233.55586</v>
      </c>
      <c r="H256">
        <v>27531.80586</v>
      </c>
      <c r="I256">
        <v>1</v>
      </c>
      <c r="J256">
        <v>12298.25</v>
      </c>
      <c r="K256">
        <v>42203</v>
      </c>
      <c r="L256">
        <v>12298</v>
      </c>
      <c r="M256" t="s">
        <v>74</v>
      </c>
      <c r="N256">
        <v>0.10100000000000001</v>
      </c>
      <c r="O256">
        <v>0.63800000000000001</v>
      </c>
      <c r="P256">
        <v>0.26100000000000001</v>
      </c>
      <c r="Q256">
        <v>0</v>
      </c>
      <c r="R256">
        <v>0</v>
      </c>
      <c r="S256">
        <v>1</v>
      </c>
      <c r="T256" t="s">
        <v>75</v>
      </c>
      <c r="U256">
        <v>0.03</v>
      </c>
      <c r="V256">
        <v>0.05</v>
      </c>
      <c r="W256">
        <v>0.2</v>
      </c>
      <c r="X256">
        <v>0.08</v>
      </c>
      <c r="Y256">
        <v>983.86</v>
      </c>
      <c r="Z256">
        <v>983.86</v>
      </c>
      <c r="AA256">
        <v>3046.7111719999998</v>
      </c>
      <c r="AB256">
        <v>3201.6291892081499</v>
      </c>
      <c r="AC256">
        <v>10330.530000000001</v>
      </c>
      <c r="AD256">
        <v>14265.97</v>
      </c>
      <c r="AE256">
        <v>10330.530000000001</v>
      </c>
      <c r="AF256">
        <v>14265.97</v>
      </c>
      <c r="AG256">
        <v>9140.1335159999999</v>
      </c>
      <c r="AH256">
        <v>21326.978203999999</v>
      </c>
      <c r="AI256">
        <v>21128.547481583701</v>
      </c>
      <c r="AJ256">
        <v>33935.0642384163</v>
      </c>
      <c r="AK256">
        <v>17247.325988159999</v>
      </c>
      <c r="AL256">
        <v>21698.769782700001</v>
      </c>
      <c r="AM256">
        <v>6335.8085678999996</v>
      </c>
      <c r="AN256">
        <v>0</v>
      </c>
      <c r="AO256">
        <v>0</v>
      </c>
      <c r="AP256">
        <v>45281.904338760003</v>
      </c>
      <c r="AQ256">
        <v>45281.904338760003</v>
      </c>
      <c r="AR256">
        <v>45281.904338760003</v>
      </c>
      <c r="AS256">
        <v>3.68197949616897</v>
      </c>
      <c r="AT256">
        <v>1.3034505141286199</v>
      </c>
      <c r="AU256">
        <v>77</v>
      </c>
      <c r="AV256">
        <v>1</v>
      </c>
      <c r="AW256" s="2">
        <v>12298.25</v>
      </c>
      <c r="AX256" s="4">
        <v>45281.904338760003</v>
      </c>
      <c r="AY256">
        <v>1</v>
      </c>
      <c r="AZ256">
        <v>0.38090000000000002</v>
      </c>
      <c r="BA256">
        <v>0.47920000000000001</v>
      </c>
      <c r="BB256">
        <v>0.1399</v>
      </c>
      <c r="BC256">
        <v>0</v>
      </c>
      <c r="BD256">
        <v>0</v>
      </c>
      <c r="BE256">
        <v>0.76</v>
      </c>
      <c r="BF256" t="b">
        <v>0</v>
      </c>
      <c r="BG256">
        <v>1.23</v>
      </c>
      <c r="BH256" t="b">
        <v>0</v>
      </c>
      <c r="BI256">
        <v>3.68</v>
      </c>
      <c r="BJ256" t="b">
        <v>0</v>
      </c>
      <c r="BK256">
        <v>1</v>
      </c>
      <c r="BL256" t="b">
        <v>0</v>
      </c>
      <c r="BM256">
        <v>0</v>
      </c>
      <c r="BN256">
        <v>0</v>
      </c>
    </row>
    <row r="257" spans="1:66" x14ac:dyDescent="0.25">
      <c r="A257" t="s">
        <v>77</v>
      </c>
      <c r="B257">
        <v>1961</v>
      </c>
      <c r="C257">
        <v>33656.883809999999</v>
      </c>
      <c r="D257">
        <v>33656.883809999999</v>
      </c>
      <c r="E257">
        <v>35548.254699999998</v>
      </c>
      <c r="F257">
        <v>69205.138510000004</v>
      </c>
      <c r="G257">
        <v>36875.039570000001</v>
      </c>
      <c r="H257">
        <v>70531.923379999993</v>
      </c>
      <c r="I257">
        <v>1</v>
      </c>
      <c r="J257">
        <v>33656.883809999999</v>
      </c>
      <c r="K257">
        <v>30039</v>
      </c>
      <c r="L257">
        <v>33657</v>
      </c>
      <c r="M257" t="s">
        <v>74</v>
      </c>
      <c r="N257">
        <v>1.6E-2</v>
      </c>
      <c r="O257">
        <v>0.80300000000000005</v>
      </c>
      <c r="P257">
        <v>0.18099999999999999</v>
      </c>
      <c r="Q257">
        <v>0</v>
      </c>
      <c r="R257">
        <v>0</v>
      </c>
      <c r="S257">
        <v>1</v>
      </c>
      <c r="T257" t="s">
        <v>75</v>
      </c>
      <c r="U257">
        <v>0.03</v>
      </c>
      <c r="V257">
        <v>0.05</v>
      </c>
      <c r="W257">
        <v>0.2</v>
      </c>
      <c r="X257">
        <v>0.08</v>
      </c>
      <c r="Y257">
        <v>2692.5507047999999</v>
      </c>
      <c r="Z257">
        <v>2692.5507047999999</v>
      </c>
      <c r="AA257">
        <v>7375.0079139999998</v>
      </c>
      <c r="AB257">
        <v>7851.1509366131504</v>
      </c>
      <c r="AC257">
        <v>28271.782400399999</v>
      </c>
      <c r="AD257">
        <v>39041.985219599999</v>
      </c>
      <c r="AE257">
        <v>28271.782400399999</v>
      </c>
      <c r="AF257">
        <v>39041.985219599999</v>
      </c>
      <c r="AG257">
        <v>22125.023742000001</v>
      </c>
      <c r="AH257">
        <v>51625.055397999997</v>
      </c>
      <c r="AI257">
        <v>54829.621506773699</v>
      </c>
      <c r="AJ257">
        <v>86234.225253226294</v>
      </c>
      <c r="AK257">
        <v>3134.2667463900002</v>
      </c>
      <c r="AL257">
        <v>13131.6428404</v>
      </c>
      <c r="AM257">
        <v>17159.93332638</v>
      </c>
      <c r="AN257">
        <v>0</v>
      </c>
      <c r="AO257">
        <v>0</v>
      </c>
      <c r="AP257">
        <v>33425.842913170003</v>
      </c>
      <c r="AQ257">
        <v>33425.842913170003</v>
      </c>
      <c r="AR257">
        <v>33425.842913170003</v>
      </c>
      <c r="AS257">
        <v>0.99313540439054704</v>
      </c>
      <c r="AT257">
        <v>-6.8882653301274898E-3</v>
      </c>
      <c r="AU257">
        <v>96</v>
      </c>
      <c r="AV257">
        <v>1</v>
      </c>
      <c r="AW257" s="2">
        <v>33656.883809999999</v>
      </c>
      <c r="AX257" s="4">
        <v>33425.842913170003</v>
      </c>
      <c r="AY257">
        <v>1</v>
      </c>
      <c r="AZ257">
        <v>9.3799999999999994E-2</v>
      </c>
      <c r="BA257">
        <v>0.39290000000000003</v>
      </c>
      <c r="BB257">
        <v>0.51339999999999997</v>
      </c>
      <c r="BC257">
        <v>0</v>
      </c>
      <c r="BD257">
        <v>0</v>
      </c>
      <c r="BE257">
        <v>2.08</v>
      </c>
      <c r="BF257" t="b">
        <v>0</v>
      </c>
      <c r="BG257">
        <v>0.91</v>
      </c>
      <c r="BH257" t="b">
        <v>0</v>
      </c>
      <c r="BI257">
        <v>0.99</v>
      </c>
      <c r="BJ257" t="b">
        <v>0</v>
      </c>
      <c r="BK257">
        <v>1</v>
      </c>
      <c r="BL257" t="b">
        <v>0</v>
      </c>
      <c r="BM257">
        <v>0</v>
      </c>
      <c r="BN257">
        <v>0</v>
      </c>
    </row>
    <row r="258" spans="1:66" x14ac:dyDescent="0.25">
      <c r="A258" t="s">
        <v>77</v>
      </c>
      <c r="B258">
        <v>1962</v>
      </c>
      <c r="C258">
        <v>16827.78356</v>
      </c>
      <c r="D258">
        <v>16827.78356</v>
      </c>
      <c r="E258">
        <v>19610.367419999999</v>
      </c>
      <c r="F258">
        <v>36438.150979999999</v>
      </c>
      <c r="G258">
        <v>22429.50086</v>
      </c>
      <c r="H258">
        <v>39257.284420000004</v>
      </c>
      <c r="I258">
        <v>1</v>
      </c>
      <c r="J258">
        <v>16827.78356</v>
      </c>
      <c r="K258">
        <v>52217</v>
      </c>
      <c r="L258">
        <v>16828</v>
      </c>
      <c r="M258" t="s">
        <v>74</v>
      </c>
      <c r="N258">
        <v>4.2999999999999997E-2</v>
      </c>
      <c r="O258">
        <v>0.43099999999999999</v>
      </c>
      <c r="P258">
        <v>0.52700000000000002</v>
      </c>
      <c r="Q258">
        <v>0</v>
      </c>
      <c r="R258">
        <v>0</v>
      </c>
      <c r="S258">
        <v>1.0009999999999999</v>
      </c>
      <c r="T258" t="s">
        <v>75</v>
      </c>
      <c r="U258">
        <v>0.03</v>
      </c>
      <c r="V258">
        <v>0.05</v>
      </c>
      <c r="W258">
        <v>0.2</v>
      </c>
      <c r="X258">
        <v>0.08</v>
      </c>
      <c r="Y258">
        <v>1346.2226848</v>
      </c>
      <c r="Z258">
        <v>1346.2226848</v>
      </c>
      <c r="AA258">
        <v>4485.9001719999997</v>
      </c>
      <c r="AB258">
        <v>4683.5473596644397</v>
      </c>
      <c r="AC258">
        <v>14135.3381904</v>
      </c>
      <c r="AD258">
        <v>19520.228929600002</v>
      </c>
      <c r="AE258">
        <v>14135.3381904</v>
      </c>
      <c r="AF258">
        <v>19520.228929600002</v>
      </c>
      <c r="AG258">
        <v>13457.700516000001</v>
      </c>
      <c r="AH258">
        <v>31401.301203999999</v>
      </c>
      <c r="AI258">
        <v>29890.189700671101</v>
      </c>
      <c r="AJ258">
        <v>48624.379139328899</v>
      </c>
      <c r="AK258">
        <v>1442.8078917</v>
      </c>
      <c r="AL258">
        <v>19250.483579340002</v>
      </c>
      <c r="AM258">
        <v>40988.122796039999</v>
      </c>
      <c r="AN258">
        <v>0</v>
      </c>
      <c r="AO258">
        <v>0</v>
      </c>
      <c r="AP258">
        <v>61681.414267079999</v>
      </c>
      <c r="AQ258">
        <v>61681.414267079999</v>
      </c>
      <c r="AR258">
        <v>61681.414267079999</v>
      </c>
      <c r="AS258">
        <v>3.6654508923978599</v>
      </c>
      <c r="AT258">
        <v>1.2989513543466</v>
      </c>
      <c r="AU258">
        <v>87</v>
      </c>
      <c r="AV258">
        <v>1</v>
      </c>
      <c r="AW258" s="2">
        <v>16827.78356</v>
      </c>
      <c r="AX258" s="4">
        <v>61681.414267079999</v>
      </c>
      <c r="AY258">
        <v>1</v>
      </c>
      <c r="AZ258">
        <v>2.3400000000000001E-2</v>
      </c>
      <c r="BA258">
        <v>0.31209999999999999</v>
      </c>
      <c r="BB258">
        <v>0.66449999999999998</v>
      </c>
      <c r="BC258">
        <v>0</v>
      </c>
      <c r="BD258">
        <v>0</v>
      </c>
      <c r="BE258">
        <v>1.04</v>
      </c>
      <c r="BF258" t="b">
        <v>0</v>
      </c>
      <c r="BG258">
        <v>1.68</v>
      </c>
      <c r="BH258" t="b">
        <v>0</v>
      </c>
      <c r="BI258">
        <v>3.67</v>
      </c>
      <c r="BJ258" t="b">
        <v>0</v>
      </c>
      <c r="BK258">
        <v>1</v>
      </c>
      <c r="BL258" t="b">
        <v>0</v>
      </c>
      <c r="BM258">
        <v>0</v>
      </c>
      <c r="BN258">
        <v>0</v>
      </c>
    </row>
    <row r="259" spans="1:66" x14ac:dyDescent="0.25">
      <c r="A259" t="s">
        <v>77</v>
      </c>
      <c r="B259">
        <v>1963</v>
      </c>
      <c r="C259">
        <v>56280.35686</v>
      </c>
      <c r="D259">
        <v>56280.35686</v>
      </c>
      <c r="E259">
        <v>22681.554530000001</v>
      </c>
      <c r="F259">
        <v>78961.911389999994</v>
      </c>
      <c r="G259">
        <v>30389.62299</v>
      </c>
      <c r="H259">
        <v>86669.97984</v>
      </c>
      <c r="I259">
        <v>1</v>
      </c>
      <c r="J259">
        <v>56280.35686</v>
      </c>
      <c r="K259">
        <v>151736</v>
      </c>
      <c r="L259">
        <v>56280</v>
      </c>
      <c r="M259" t="s">
        <v>74</v>
      </c>
      <c r="N259">
        <v>0.19900000000000001</v>
      </c>
      <c r="O259">
        <v>0.63</v>
      </c>
      <c r="P259">
        <v>0.17100000000000001</v>
      </c>
      <c r="Q259">
        <v>0</v>
      </c>
      <c r="R259">
        <v>0</v>
      </c>
      <c r="S259">
        <v>1</v>
      </c>
      <c r="T259" t="s">
        <v>75</v>
      </c>
      <c r="U259">
        <v>0.03</v>
      </c>
      <c r="V259">
        <v>0.05</v>
      </c>
      <c r="W259">
        <v>0.2</v>
      </c>
      <c r="X259">
        <v>0.08</v>
      </c>
      <c r="Y259">
        <v>4502.4285487999996</v>
      </c>
      <c r="Z259">
        <v>4502.4285487999996</v>
      </c>
      <c r="AA259">
        <v>6077.9245979999996</v>
      </c>
      <c r="AB259">
        <v>7563.9295512334602</v>
      </c>
      <c r="AC259">
        <v>47275.499762400003</v>
      </c>
      <c r="AD259">
        <v>65285.213957599997</v>
      </c>
      <c r="AE259">
        <v>47275.499762400003</v>
      </c>
      <c r="AF259">
        <v>65285.213957599997</v>
      </c>
      <c r="AG259">
        <v>18233.773794000001</v>
      </c>
      <c r="AH259">
        <v>42545.472185999999</v>
      </c>
      <c r="AI259">
        <v>71542.1207375331</v>
      </c>
      <c r="AJ259">
        <v>101797.838942467</v>
      </c>
      <c r="AK259">
        <v>7142.71336428</v>
      </c>
      <c r="AL259">
        <v>42430.768940000002</v>
      </c>
      <c r="AM259">
        <v>125324.2655886</v>
      </c>
      <c r="AN259">
        <v>0</v>
      </c>
      <c r="AO259">
        <v>0</v>
      </c>
      <c r="AP259">
        <v>174897.74789288</v>
      </c>
      <c r="AQ259">
        <v>174897.74789288</v>
      </c>
      <c r="AR259">
        <v>174897.74789288</v>
      </c>
      <c r="AS259">
        <v>3.1076161853050501</v>
      </c>
      <c r="AT259">
        <v>1.13385593237798</v>
      </c>
      <c r="AU259">
        <v>75</v>
      </c>
      <c r="AV259">
        <v>0</v>
      </c>
      <c r="AW259" s="2">
        <v>56280.35686</v>
      </c>
      <c r="AX259" s="4">
        <v>174897.74789288</v>
      </c>
      <c r="AY259">
        <v>1</v>
      </c>
      <c r="AZ259">
        <v>4.0800000000000003E-2</v>
      </c>
      <c r="BA259">
        <v>0.24260000000000001</v>
      </c>
      <c r="BB259">
        <v>0.71660000000000001</v>
      </c>
      <c r="BC259">
        <v>0</v>
      </c>
      <c r="BD259">
        <v>0</v>
      </c>
      <c r="BE259">
        <v>3.48</v>
      </c>
      <c r="BF259" t="b">
        <v>0</v>
      </c>
      <c r="BG259">
        <v>4.7699999999999996</v>
      </c>
      <c r="BH259" t="b">
        <v>0</v>
      </c>
      <c r="BI259">
        <v>3.11</v>
      </c>
      <c r="BJ259" t="b">
        <v>0</v>
      </c>
      <c r="BK259">
        <v>1</v>
      </c>
      <c r="BL259" t="b">
        <v>0</v>
      </c>
      <c r="BM259">
        <v>0</v>
      </c>
      <c r="BN259">
        <v>0</v>
      </c>
    </row>
    <row r="260" spans="1:66" x14ac:dyDescent="0.25">
      <c r="A260" t="s">
        <v>77</v>
      </c>
      <c r="B260">
        <v>1964</v>
      </c>
      <c r="C260">
        <v>35959.776639999996</v>
      </c>
      <c r="D260">
        <v>35959.776639999996</v>
      </c>
      <c r="E260">
        <v>38206.545380000003</v>
      </c>
      <c r="F260">
        <v>74166.322020000007</v>
      </c>
      <c r="G260">
        <v>44406.037369999998</v>
      </c>
      <c r="H260">
        <v>80365.814010000002</v>
      </c>
      <c r="I260">
        <v>1</v>
      </c>
      <c r="J260">
        <v>35959.776639999996</v>
      </c>
      <c r="K260">
        <v>40747</v>
      </c>
      <c r="L260">
        <v>35960</v>
      </c>
      <c r="M260" t="s">
        <v>74</v>
      </c>
      <c r="N260">
        <v>3.9E-2</v>
      </c>
      <c r="O260">
        <v>0.27</v>
      </c>
      <c r="P260">
        <v>0.69099999999999995</v>
      </c>
      <c r="Q260">
        <v>0</v>
      </c>
      <c r="R260">
        <v>0</v>
      </c>
      <c r="S260">
        <v>1</v>
      </c>
      <c r="T260" t="s">
        <v>75</v>
      </c>
      <c r="U260">
        <v>0.03</v>
      </c>
      <c r="V260">
        <v>0.05</v>
      </c>
      <c r="W260">
        <v>0.2</v>
      </c>
      <c r="X260">
        <v>0.08</v>
      </c>
      <c r="Y260">
        <v>2876.7821312000001</v>
      </c>
      <c r="Z260">
        <v>2876.7821312000001</v>
      </c>
      <c r="AA260">
        <v>8881.2074740000007</v>
      </c>
      <c r="AB260">
        <v>9335.5086431658892</v>
      </c>
      <c r="AC260">
        <v>30206.212377600001</v>
      </c>
      <c r="AD260">
        <v>41713.340902399999</v>
      </c>
      <c r="AE260">
        <v>30206.212377600001</v>
      </c>
      <c r="AF260">
        <v>41713.340902399999</v>
      </c>
      <c r="AG260">
        <v>26643.622422</v>
      </c>
      <c r="AH260">
        <v>62168.452318000003</v>
      </c>
      <c r="AI260">
        <v>61694.796723668202</v>
      </c>
      <c r="AJ260">
        <v>99036.831296331802</v>
      </c>
      <c r="AK260">
        <v>1442.64614396</v>
      </c>
      <c r="AL260">
        <v>19605.480778000001</v>
      </c>
      <c r="AM260">
        <v>24284.242994420001</v>
      </c>
      <c r="AN260">
        <v>0</v>
      </c>
      <c r="AO260">
        <v>0</v>
      </c>
      <c r="AP260">
        <v>45332.369916379997</v>
      </c>
      <c r="AQ260">
        <v>45332.369916379997</v>
      </c>
      <c r="AR260">
        <v>45332.369916379997</v>
      </c>
      <c r="AS260">
        <v>1.2606410315117</v>
      </c>
      <c r="AT260">
        <v>0.23162034675937099</v>
      </c>
      <c r="AU260">
        <v>86</v>
      </c>
      <c r="AV260">
        <v>1</v>
      </c>
      <c r="AW260" s="2">
        <v>35959.776639999996</v>
      </c>
      <c r="AX260" s="4">
        <v>45332.369916379997</v>
      </c>
      <c r="AY260">
        <v>1</v>
      </c>
      <c r="AZ260">
        <v>3.1800000000000002E-2</v>
      </c>
      <c r="BA260">
        <v>0.4325</v>
      </c>
      <c r="BB260">
        <v>0.53569999999999995</v>
      </c>
      <c r="BC260">
        <v>0</v>
      </c>
      <c r="BD260">
        <v>0</v>
      </c>
      <c r="BE260">
        <v>2.2200000000000002</v>
      </c>
      <c r="BF260" t="b">
        <v>0</v>
      </c>
      <c r="BG260">
        <v>1.24</v>
      </c>
      <c r="BH260" t="b">
        <v>0</v>
      </c>
      <c r="BI260">
        <v>1.26</v>
      </c>
      <c r="BJ260" t="b">
        <v>0</v>
      </c>
      <c r="BK260">
        <v>1</v>
      </c>
      <c r="BL260" t="b">
        <v>0</v>
      </c>
      <c r="BM260">
        <v>0</v>
      </c>
      <c r="BN260">
        <v>0</v>
      </c>
    </row>
    <row r="261" spans="1:66" x14ac:dyDescent="0.25">
      <c r="A261" t="s">
        <v>77</v>
      </c>
      <c r="B261">
        <v>1965</v>
      </c>
      <c r="C261">
        <v>11093.983910000001</v>
      </c>
      <c r="D261">
        <v>11093.983910000001</v>
      </c>
      <c r="E261">
        <v>7230.3423620000003</v>
      </c>
      <c r="F261">
        <v>18324.326280000001</v>
      </c>
      <c r="G261">
        <v>9816.2753850000008</v>
      </c>
      <c r="H261">
        <v>20910.259300000002</v>
      </c>
      <c r="I261">
        <v>1</v>
      </c>
      <c r="J261">
        <v>11093.983910000001</v>
      </c>
      <c r="K261">
        <v>41852</v>
      </c>
      <c r="L261">
        <v>11094</v>
      </c>
      <c r="M261" t="s">
        <v>74</v>
      </c>
      <c r="N261">
        <v>6.9000000000000006E-2</v>
      </c>
      <c r="O261">
        <v>0.628</v>
      </c>
      <c r="P261">
        <v>0.30299999999999999</v>
      </c>
      <c r="Q261">
        <v>0</v>
      </c>
      <c r="R261">
        <v>0</v>
      </c>
      <c r="S261">
        <v>1</v>
      </c>
      <c r="T261" t="s">
        <v>75</v>
      </c>
      <c r="U261">
        <v>0.03</v>
      </c>
      <c r="V261">
        <v>0.05</v>
      </c>
      <c r="W261">
        <v>0.2</v>
      </c>
      <c r="X261">
        <v>0.08</v>
      </c>
      <c r="Y261">
        <v>887.5187128</v>
      </c>
      <c r="Z261">
        <v>887.5187128</v>
      </c>
      <c r="AA261">
        <v>1963.255077</v>
      </c>
      <c r="AB261">
        <v>2154.54402668788</v>
      </c>
      <c r="AC261">
        <v>9318.9464843999995</v>
      </c>
      <c r="AD261">
        <v>12869.0213356</v>
      </c>
      <c r="AE261">
        <v>9318.9464843999995</v>
      </c>
      <c r="AF261">
        <v>12869.0213356</v>
      </c>
      <c r="AG261">
        <v>5889.7652310000003</v>
      </c>
      <c r="AH261">
        <v>13742.785539</v>
      </c>
      <c r="AI261">
        <v>16601.171246624199</v>
      </c>
      <c r="AJ261">
        <v>25219.347353375801</v>
      </c>
      <c r="AK261">
        <v>5881.6442334000003</v>
      </c>
      <c r="AL261">
        <v>35476.701357769998</v>
      </c>
      <c r="AM261">
        <v>4578.6677011235197</v>
      </c>
      <c r="AN261">
        <v>0</v>
      </c>
      <c r="AO261">
        <v>0</v>
      </c>
      <c r="AP261">
        <v>45937.013292293501</v>
      </c>
      <c r="AQ261">
        <v>45937.013292293501</v>
      </c>
      <c r="AR261">
        <v>45937.013292293501</v>
      </c>
      <c r="AS261">
        <v>4.14071389186768</v>
      </c>
      <c r="AT261">
        <v>1.42086821062076</v>
      </c>
      <c r="AU261">
        <v>74</v>
      </c>
      <c r="AV261">
        <v>0</v>
      </c>
      <c r="AW261" s="2">
        <v>11093.983910000001</v>
      </c>
      <c r="AX261" s="4">
        <v>45937.013292293501</v>
      </c>
      <c r="AY261">
        <v>1</v>
      </c>
      <c r="AZ261">
        <v>0.128</v>
      </c>
      <c r="BA261">
        <v>0.77229999999999999</v>
      </c>
      <c r="BB261">
        <v>9.9699999999999997E-2</v>
      </c>
      <c r="BC261">
        <v>0</v>
      </c>
      <c r="BD261">
        <v>0</v>
      </c>
      <c r="BE261">
        <v>0.69</v>
      </c>
      <c r="BF261" t="b">
        <v>0</v>
      </c>
      <c r="BG261">
        <v>1.25</v>
      </c>
      <c r="BH261" t="b">
        <v>0</v>
      </c>
      <c r="BI261">
        <v>4.1399999999999997</v>
      </c>
      <c r="BJ261" t="b">
        <v>0</v>
      </c>
      <c r="BK261">
        <v>1</v>
      </c>
      <c r="BL261" t="b">
        <v>0</v>
      </c>
      <c r="BM261">
        <v>0</v>
      </c>
      <c r="BN261">
        <v>0</v>
      </c>
    </row>
    <row r="262" spans="1:66" x14ac:dyDescent="0.25">
      <c r="A262" t="s">
        <v>77</v>
      </c>
      <c r="B262">
        <v>1966</v>
      </c>
      <c r="C262">
        <v>15195.703229999999</v>
      </c>
      <c r="D262">
        <v>15195.703229999999</v>
      </c>
      <c r="E262">
        <v>26773.152269999999</v>
      </c>
      <c r="F262">
        <v>41968.855510000001</v>
      </c>
      <c r="G262">
        <v>28357.427039999999</v>
      </c>
      <c r="H262">
        <v>43553.130270000001</v>
      </c>
      <c r="I262">
        <v>1</v>
      </c>
      <c r="J262">
        <v>15195.703229999999</v>
      </c>
      <c r="K262">
        <v>22682</v>
      </c>
      <c r="L262">
        <v>15196</v>
      </c>
      <c r="M262" t="s">
        <v>74</v>
      </c>
      <c r="N262">
        <v>0.16400000000000001</v>
      </c>
      <c r="O262">
        <v>0.442</v>
      </c>
      <c r="P262">
        <v>0.39400000000000002</v>
      </c>
      <c r="Q262">
        <v>0</v>
      </c>
      <c r="R262">
        <v>0</v>
      </c>
      <c r="S262">
        <v>1</v>
      </c>
      <c r="T262" t="s">
        <v>75</v>
      </c>
      <c r="U262">
        <v>0.03</v>
      </c>
      <c r="V262">
        <v>0.05</v>
      </c>
      <c r="W262">
        <v>0.2</v>
      </c>
      <c r="X262">
        <v>0.08</v>
      </c>
      <c r="Y262">
        <v>1215.6562584000001</v>
      </c>
      <c r="Z262">
        <v>1215.6562584000001</v>
      </c>
      <c r="AA262">
        <v>5671.4854079999996</v>
      </c>
      <c r="AB262">
        <v>5800.3074807930698</v>
      </c>
      <c r="AC262">
        <v>12764.3907132</v>
      </c>
      <c r="AD262">
        <v>17627.0157468</v>
      </c>
      <c r="AE262">
        <v>12764.3907132</v>
      </c>
      <c r="AF262">
        <v>17627.0157468</v>
      </c>
      <c r="AG262">
        <v>17014.456224000001</v>
      </c>
      <c r="AH262">
        <v>39700.397856000003</v>
      </c>
      <c r="AI262">
        <v>31952.515308413898</v>
      </c>
      <c r="AJ262">
        <v>55153.745231586101</v>
      </c>
      <c r="AK262">
        <v>8139.9697188</v>
      </c>
      <c r="AL262">
        <v>9333.3624403929407</v>
      </c>
      <c r="AM262">
        <v>7573.7385688512304</v>
      </c>
      <c r="AN262">
        <v>0</v>
      </c>
      <c r="AO262">
        <v>0</v>
      </c>
      <c r="AP262">
        <v>25047.0707280442</v>
      </c>
      <c r="AQ262">
        <v>25047.0707280442</v>
      </c>
      <c r="AR262">
        <v>25047.0707280442</v>
      </c>
      <c r="AS262">
        <v>1.64829954553174</v>
      </c>
      <c r="AT262">
        <v>0.499744178035751</v>
      </c>
      <c r="AU262">
        <v>94</v>
      </c>
      <c r="AV262">
        <v>1</v>
      </c>
      <c r="AW262" s="2">
        <v>15195.703229999999</v>
      </c>
      <c r="AX262" s="4">
        <v>25047.0707280442</v>
      </c>
      <c r="AY262">
        <v>1</v>
      </c>
      <c r="AZ262">
        <v>0.32500000000000001</v>
      </c>
      <c r="BA262">
        <v>0.37259999999999999</v>
      </c>
      <c r="BB262">
        <v>0.3024</v>
      </c>
      <c r="BC262">
        <v>0</v>
      </c>
      <c r="BD262">
        <v>0</v>
      </c>
      <c r="BE262">
        <v>0.94</v>
      </c>
      <c r="BF262" t="b">
        <v>0</v>
      </c>
      <c r="BG262">
        <v>0.68</v>
      </c>
      <c r="BH262" t="b">
        <v>0</v>
      </c>
      <c r="BI262">
        <v>1.65</v>
      </c>
      <c r="BJ262" t="b">
        <v>0</v>
      </c>
      <c r="BK262">
        <v>1</v>
      </c>
      <c r="BL262" t="b">
        <v>0</v>
      </c>
      <c r="BM262">
        <v>0</v>
      </c>
      <c r="BN262">
        <v>0</v>
      </c>
    </row>
    <row r="263" spans="1:66" x14ac:dyDescent="0.25">
      <c r="A263" t="s">
        <v>77</v>
      </c>
      <c r="B263">
        <v>1967</v>
      </c>
      <c r="C263">
        <v>24200.763599999998</v>
      </c>
      <c r="D263">
        <v>24200.763599999998</v>
      </c>
      <c r="E263">
        <v>51620.158770000002</v>
      </c>
      <c r="F263">
        <v>75820.92237</v>
      </c>
      <c r="G263">
        <v>60660.774279999998</v>
      </c>
      <c r="H263">
        <v>84861.537880000003</v>
      </c>
      <c r="I263">
        <v>1</v>
      </c>
      <c r="J263">
        <v>24200.763599999998</v>
      </c>
      <c r="K263">
        <v>25677</v>
      </c>
      <c r="L263">
        <v>24201</v>
      </c>
      <c r="M263" t="s">
        <v>74</v>
      </c>
      <c r="N263">
        <v>1.7000000000000001E-2</v>
      </c>
      <c r="O263">
        <v>0.5</v>
      </c>
      <c r="P263">
        <v>0.48299999999999998</v>
      </c>
      <c r="Q263">
        <v>0</v>
      </c>
      <c r="R263">
        <v>0</v>
      </c>
      <c r="S263">
        <v>1</v>
      </c>
      <c r="T263" t="s">
        <v>75</v>
      </c>
      <c r="U263">
        <v>0.03</v>
      </c>
      <c r="V263">
        <v>0.05</v>
      </c>
      <c r="W263">
        <v>0.2</v>
      </c>
      <c r="X263">
        <v>0.08</v>
      </c>
      <c r="Y263">
        <v>1936.0610879999999</v>
      </c>
      <c r="Z263">
        <v>1936.0610879999999</v>
      </c>
      <c r="AA263">
        <v>12132.154855999999</v>
      </c>
      <c r="AB263">
        <v>12285.662944523299</v>
      </c>
      <c r="AC263">
        <v>20328.641424000001</v>
      </c>
      <c r="AD263">
        <v>28072.885775999999</v>
      </c>
      <c r="AE263">
        <v>20328.641424000001</v>
      </c>
      <c r="AF263">
        <v>28072.885775999999</v>
      </c>
      <c r="AG263">
        <v>36396.464568000003</v>
      </c>
      <c r="AH263">
        <v>84925.083992</v>
      </c>
      <c r="AI263">
        <v>60290.211990953503</v>
      </c>
      <c r="AJ263">
        <v>109432.86376904701</v>
      </c>
      <c r="AK263">
        <v>1671.5014584835501</v>
      </c>
      <c r="AL263">
        <v>11274.8660694846</v>
      </c>
      <c r="AM263">
        <v>15864.2168667027</v>
      </c>
      <c r="AN263">
        <v>0</v>
      </c>
      <c r="AO263">
        <v>0</v>
      </c>
      <c r="AP263">
        <v>28810.584394670899</v>
      </c>
      <c r="AQ263">
        <v>28810.584394670899</v>
      </c>
      <c r="AR263">
        <v>28810.584394670899</v>
      </c>
      <c r="AS263">
        <v>1.19048245215993</v>
      </c>
      <c r="AT263">
        <v>0.17435864694528999</v>
      </c>
      <c r="AU263">
        <v>85</v>
      </c>
      <c r="AV263">
        <v>1</v>
      </c>
      <c r="AW263" s="2">
        <v>24200.763599999998</v>
      </c>
      <c r="AX263" s="4">
        <v>28810.584394670899</v>
      </c>
      <c r="AY263">
        <v>1</v>
      </c>
      <c r="AZ263">
        <v>5.8000000000000003E-2</v>
      </c>
      <c r="BA263">
        <v>0.39129999999999998</v>
      </c>
      <c r="BB263">
        <v>0.55059999999999998</v>
      </c>
      <c r="BC263">
        <v>0</v>
      </c>
      <c r="BD263">
        <v>0</v>
      </c>
      <c r="BE263">
        <v>1.5</v>
      </c>
      <c r="BF263" t="b">
        <v>0</v>
      </c>
      <c r="BG263">
        <v>0.79</v>
      </c>
      <c r="BH263" t="b">
        <v>0</v>
      </c>
      <c r="BI263">
        <v>1.19</v>
      </c>
      <c r="BJ263" t="b">
        <v>0</v>
      </c>
      <c r="BK263">
        <v>1</v>
      </c>
      <c r="BL263" t="b">
        <v>0</v>
      </c>
      <c r="BM263">
        <v>0</v>
      </c>
      <c r="BN263">
        <v>0</v>
      </c>
    </row>
    <row r="264" spans="1:66" x14ac:dyDescent="0.25">
      <c r="A264" t="s">
        <v>77</v>
      </c>
      <c r="B264">
        <v>1968</v>
      </c>
      <c r="C264">
        <v>55410.404880000002</v>
      </c>
      <c r="D264">
        <v>55410.404880000002</v>
      </c>
      <c r="E264">
        <v>89129.094979999994</v>
      </c>
      <c r="F264">
        <v>144539.4999</v>
      </c>
      <c r="G264">
        <v>95400.98573</v>
      </c>
      <c r="H264">
        <v>150811.39060000001</v>
      </c>
      <c r="I264">
        <v>1</v>
      </c>
      <c r="J264">
        <v>55410.404880000002</v>
      </c>
      <c r="K264">
        <v>37688</v>
      </c>
      <c r="L264">
        <v>55410</v>
      </c>
      <c r="M264" t="s">
        <v>74</v>
      </c>
      <c r="N264">
        <v>3.9E-2</v>
      </c>
      <c r="O264">
        <v>0.13</v>
      </c>
      <c r="P264">
        <v>0.83099999999999996</v>
      </c>
      <c r="Q264">
        <v>0</v>
      </c>
      <c r="R264">
        <v>0</v>
      </c>
      <c r="S264">
        <v>1</v>
      </c>
      <c r="T264" t="s">
        <v>75</v>
      </c>
      <c r="U264">
        <v>0.03</v>
      </c>
      <c r="V264">
        <v>0.05</v>
      </c>
      <c r="W264">
        <v>0.2</v>
      </c>
      <c r="X264">
        <v>0.08</v>
      </c>
      <c r="Y264">
        <v>4432.8323903999999</v>
      </c>
      <c r="Z264">
        <v>4432.8323903999999</v>
      </c>
      <c r="AA264">
        <v>19080.197145999999</v>
      </c>
      <c r="AB264">
        <v>19588.362007365598</v>
      </c>
      <c r="AC264">
        <v>46544.740099199997</v>
      </c>
      <c r="AD264">
        <v>64276.0696608</v>
      </c>
      <c r="AE264">
        <v>46544.740099199997</v>
      </c>
      <c r="AF264">
        <v>64276.0696608</v>
      </c>
      <c r="AG264">
        <v>57240.591438000003</v>
      </c>
      <c r="AH264">
        <v>133561.380022</v>
      </c>
      <c r="AI264">
        <v>111634.66658526901</v>
      </c>
      <c r="AJ264">
        <v>189988.11461473099</v>
      </c>
      <c r="AK264">
        <v>542.94309166416997</v>
      </c>
      <c r="AL264">
        <v>5410.7502405718496</v>
      </c>
      <c r="AM264">
        <v>40039.664442323301</v>
      </c>
      <c r="AN264">
        <v>0</v>
      </c>
      <c r="AO264">
        <v>0</v>
      </c>
      <c r="AP264">
        <v>45993.357774559299</v>
      </c>
      <c r="AQ264">
        <v>45993.357774559299</v>
      </c>
      <c r="AR264">
        <v>45993.357774559299</v>
      </c>
      <c r="AS264">
        <v>0.83004911936964199</v>
      </c>
      <c r="AT264">
        <v>-0.186270399979134</v>
      </c>
      <c r="AU264">
        <v>93</v>
      </c>
      <c r="AV264">
        <v>1</v>
      </c>
      <c r="AW264" s="2">
        <v>55410.404880000002</v>
      </c>
      <c r="AX264" s="4">
        <v>45993.357774559299</v>
      </c>
      <c r="AY264">
        <v>1</v>
      </c>
      <c r="AZ264">
        <v>1.18E-2</v>
      </c>
      <c r="BA264">
        <v>0.1176</v>
      </c>
      <c r="BB264">
        <v>0.87060000000000004</v>
      </c>
      <c r="BC264">
        <v>0</v>
      </c>
      <c r="BD264">
        <v>0</v>
      </c>
      <c r="BE264">
        <v>3.43</v>
      </c>
      <c r="BF264" t="b">
        <v>0</v>
      </c>
      <c r="BG264">
        <v>1.25</v>
      </c>
      <c r="BH264" t="b">
        <v>0</v>
      </c>
      <c r="BI264">
        <v>0.83</v>
      </c>
      <c r="BJ264" t="b">
        <v>0</v>
      </c>
      <c r="BK264">
        <v>1</v>
      </c>
      <c r="BL264" t="b">
        <v>0</v>
      </c>
      <c r="BM264">
        <v>0</v>
      </c>
      <c r="BN264">
        <v>0</v>
      </c>
    </row>
    <row r="265" spans="1:66" x14ac:dyDescent="0.25">
      <c r="A265" t="s">
        <v>77</v>
      </c>
      <c r="B265">
        <v>1969</v>
      </c>
      <c r="C265">
        <v>32575.30443</v>
      </c>
      <c r="D265">
        <v>32575.30443</v>
      </c>
      <c r="E265">
        <v>31883.88823</v>
      </c>
      <c r="F265">
        <v>64459.192660000001</v>
      </c>
      <c r="G265">
        <v>35257.776570000002</v>
      </c>
      <c r="H265">
        <v>67833.080990000002</v>
      </c>
      <c r="I265">
        <v>1</v>
      </c>
      <c r="J265">
        <v>32575.30443</v>
      </c>
      <c r="K265">
        <v>105795</v>
      </c>
      <c r="L265">
        <v>32575</v>
      </c>
      <c r="M265" t="s">
        <v>74</v>
      </c>
      <c r="N265">
        <v>0.12</v>
      </c>
      <c r="O265">
        <v>0.52300000000000002</v>
      </c>
      <c r="P265">
        <v>0.35799999999999998</v>
      </c>
      <c r="Q265">
        <v>0</v>
      </c>
      <c r="R265">
        <v>0</v>
      </c>
      <c r="S265">
        <v>1.0009999999999999</v>
      </c>
      <c r="T265" t="s">
        <v>75</v>
      </c>
      <c r="U265">
        <v>0.03</v>
      </c>
      <c r="V265">
        <v>0.05</v>
      </c>
      <c r="W265">
        <v>0.2</v>
      </c>
      <c r="X265">
        <v>0.08</v>
      </c>
      <c r="Y265">
        <v>2606.0243544</v>
      </c>
      <c r="Z265">
        <v>2606.0243544</v>
      </c>
      <c r="AA265">
        <v>7051.5553140000002</v>
      </c>
      <c r="AB265">
        <v>7517.6988023016402</v>
      </c>
      <c r="AC265">
        <v>27363.255721199999</v>
      </c>
      <c r="AD265">
        <v>37787.353138799997</v>
      </c>
      <c r="AE265">
        <v>27363.255721199999</v>
      </c>
      <c r="AF265">
        <v>37787.353138799997</v>
      </c>
      <c r="AG265">
        <v>21154.665942</v>
      </c>
      <c r="AH265">
        <v>49360.887197999997</v>
      </c>
      <c r="AI265">
        <v>52797.683385396696</v>
      </c>
      <c r="AJ265">
        <v>82868.478594603293</v>
      </c>
      <c r="AK265">
        <v>3308.4560127253999</v>
      </c>
      <c r="AL265">
        <v>43659.711636934102</v>
      </c>
      <c r="AM265">
        <v>76988.698057077796</v>
      </c>
      <c r="AN265">
        <v>0</v>
      </c>
      <c r="AO265">
        <v>0</v>
      </c>
      <c r="AP265">
        <v>123956.86570673699</v>
      </c>
      <c r="AQ265">
        <v>123956.86570673699</v>
      </c>
      <c r="AR265">
        <v>123956.86570673699</v>
      </c>
      <c r="AS265">
        <v>3.8052404382928802</v>
      </c>
      <c r="AT265">
        <v>1.3363791794073501</v>
      </c>
      <c r="AU265">
        <v>90</v>
      </c>
      <c r="AV265">
        <v>1</v>
      </c>
      <c r="AW265" s="2">
        <v>32575.30443</v>
      </c>
      <c r="AX265" s="4">
        <v>123956.86570673699</v>
      </c>
      <c r="AY265">
        <v>1</v>
      </c>
      <c r="AZ265">
        <v>2.6700000000000002E-2</v>
      </c>
      <c r="BA265">
        <v>0.35220000000000001</v>
      </c>
      <c r="BB265">
        <v>0.62109999999999999</v>
      </c>
      <c r="BC265">
        <v>0</v>
      </c>
      <c r="BD265">
        <v>0</v>
      </c>
      <c r="BE265">
        <v>2.02</v>
      </c>
      <c r="BF265" t="b">
        <v>0</v>
      </c>
      <c r="BG265">
        <v>3.38</v>
      </c>
      <c r="BH265" t="b">
        <v>0</v>
      </c>
      <c r="BI265">
        <v>3.81</v>
      </c>
      <c r="BJ265" t="b">
        <v>0</v>
      </c>
      <c r="BK265">
        <v>1</v>
      </c>
      <c r="BL265" t="b">
        <v>0</v>
      </c>
      <c r="BM265">
        <v>0</v>
      </c>
      <c r="BN265">
        <v>0</v>
      </c>
    </row>
    <row r="266" spans="1:66" x14ac:dyDescent="0.25">
      <c r="A266" t="s">
        <v>77</v>
      </c>
      <c r="B266">
        <v>1970</v>
      </c>
      <c r="C266">
        <v>7422.5616200000004</v>
      </c>
      <c r="D266">
        <v>7422.5616200000004</v>
      </c>
      <c r="E266">
        <v>7811.7543990000004</v>
      </c>
      <c r="F266">
        <v>15234.31602</v>
      </c>
      <c r="G266">
        <v>8160.9699849999997</v>
      </c>
      <c r="H266">
        <v>15583.5316</v>
      </c>
      <c r="I266">
        <v>1</v>
      </c>
      <c r="J266">
        <v>7422.5616200000004</v>
      </c>
      <c r="K266">
        <v>52042</v>
      </c>
      <c r="L266">
        <v>7423</v>
      </c>
      <c r="M266" t="s">
        <v>74</v>
      </c>
      <c r="N266">
        <v>0.107260761</v>
      </c>
      <c r="O266">
        <v>0.59892472900000004</v>
      </c>
      <c r="P266">
        <v>0.29381450999999997</v>
      </c>
      <c r="Q266">
        <v>0</v>
      </c>
      <c r="R266">
        <v>0</v>
      </c>
      <c r="S266">
        <v>1</v>
      </c>
      <c r="T266" t="s">
        <v>75</v>
      </c>
      <c r="U266">
        <v>0.03</v>
      </c>
      <c r="V266">
        <v>0.05</v>
      </c>
      <c r="W266">
        <v>0.2</v>
      </c>
      <c r="X266">
        <v>0.08</v>
      </c>
      <c r="Y266">
        <v>593.80492960000004</v>
      </c>
      <c r="Z266">
        <v>593.80492960000004</v>
      </c>
      <c r="AA266">
        <v>1632.1939970000001</v>
      </c>
      <c r="AB266">
        <v>1736.85391966627</v>
      </c>
      <c r="AC266">
        <v>6234.9517607999996</v>
      </c>
      <c r="AD266">
        <v>8610.1714792000002</v>
      </c>
      <c r="AE266">
        <v>6234.9517607999996</v>
      </c>
      <c r="AF266">
        <v>8610.1714792000002</v>
      </c>
      <c r="AG266">
        <v>4896.581991</v>
      </c>
      <c r="AH266">
        <v>11425.357979</v>
      </c>
      <c r="AI266">
        <v>12109.823760667499</v>
      </c>
      <c r="AJ266">
        <v>19057.239439332501</v>
      </c>
      <c r="AK266">
        <v>7877.5788807426497</v>
      </c>
      <c r="AL266">
        <v>39322.7568975955</v>
      </c>
      <c r="AM266">
        <v>11400.959955737901</v>
      </c>
      <c r="AN266">
        <v>0</v>
      </c>
      <c r="AO266">
        <v>0</v>
      </c>
      <c r="AP266">
        <v>58601.295734076099</v>
      </c>
      <c r="AQ266">
        <v>58601.295734076099</v>
      </c>
      <c r="AR266">
        <v>58601.295734076099</v>
      </c>
      <c r="AS266">
        <v>7.8950231381273497</v>
      </c>
      <c r="AT266">
        <v>2.0662325784350801</v>
      </c>
      <c r="AU266">
        <v>96</v>
      </c>
      <c r="AV266">
        <v>1</v>
      </c>
      <c r="AW266" s="2">
        <v>7422.5616200000004</v>
      </c>
      <c r="AX266" s="4">
        <v>58601.295734076099</v>
      </c>
      <c r="AY266">
        <v>1</v>
      </c>
      <c r="AZ266">
        <v>0.13439999999999999</v>
      </c>
      <c r="BA266">
        <v>0.67100000000000004</v>
      </c>
      <c r="BB266">
        <v>0.1946</v>
      </c>
      <c r="BC266">
        <v>0</v>
      </c>
      <c r="BD266">
        <v>0</v>
      </c>
      <c r="BE266">
        <v>0.46</v>
      </c>
      <c r="BF266" t="b">
        <v>0</v>
      </c>
      <c r="BG266">
        <v>1.6</v>
      </c>
      <c r="BH266" t="b">
        <v>0</v>
      </c>
      <c r="BI266">
        <v>7.9</v>
      </c>
      <c r="BJ266" t="b">
        <v>0</v>
      </c>
      <c r="BK266">
        <v>1</v>
      </c>
      <c r="BL266" t="b">
        <v>0</v>
      </c>
      <c r="BM266">
        <v>0</v>
      </c>
      <c r="BN266">
        <v>0</v>
      </c>
    </row>
    <row r="267" spans="1:66" x14ac:dyDescent="0.25">
      <c r="A267" t="s">
        <v>77</v>
      </c>
      <c r="B267">
        <v>1971</v>
      </c>
      <c r="C267">
        <v>8381.3071039999995</v>
      </c>
      <c r="D267">
        <v>8381.3071039999995</v>
      </c>
      <c r="E267">
        <v>10635.862370000001</v>
      </c>
      <c r="F267">
        <v>19017.16948</v>
      </c>
      <c r="G267">
        <v>11010.24063</v>
      </c>
      <c r="H267">
        <v>19391.547729999998</v>
      </c>
      <c r="I267">
        <v>1</v>
      </c>
      <c r="J267">
        <v>8381.3071039999995</v>
      </c>
      <c r="K267">
        <v>53909</v>
      </c>
      <c r="L267">
        <v>8381</v>
      </c>
      <c r="M267" t="s">
        <v>74</v>
      </c>
      <c r="N267">
        <v>2.7998955999999998E-2</v>
      </c>
      <c r="O267">
        <v>0.58143198399999996</v>
      </c>
      <c r="P267">
        <v>0.39056906000000002</v>
      </c>
      <c r="Q267">
        <v>0</v>
      </c>
      <c r="R267">
        <v>0</v>
      </c>
      <c r="S267">
        <v>1</v>
      </c>
      <c r="T267" t="s">
        <v>75</v>
      </c>
      <c r="U267">
        <v>0.03</v>
      </c>
      <c r="V267">
        <v>0.05</v>
      </c>
      <c r="W267">
        <v>0.2</v>
      </c>
      <c r="X267">
        <v>0.08</v>
      </c>
      <c r="Y267">
        <v>670.50456831999998</v>
      </c>
      <c r="Z267">
        <v>670.50456831999998</v>
      </c>
      <c r="AA267">
        <v>2202.0481260000001</v>
      </c>
      <c r="AB267">
        <v>2301.8671389457099</v>
      </c>
      <c r="AC267">
        <v>7040.2979673600003</v>
      </c>
      <c r="AD267">
        <v>9722.3162406400006</v>
      </c>
      <c r="AE267">
        <v>7040.2979673600003</v>
      </c>
      <c r="AF267">
        <v>9722.3162406400006</v>
      </c>
      <c r="AG267">
        <v>6606.144378</v>
      </c>
      <c r="AH267">
        <v>15414.336882</v>
      </c>
      <c r="AI267">
        <v>14787.813452108599</v>
      </c>
      <c r="AJ267">
        <v>23995.282007891401</v>
      </c>
      <c r="AK267">
        <v>12127.6371453268</v>
      </c>
      <c r="AL267">
        <v>35281.399919493801</v>
      </c>
      <c r="AM267">
        <v>10542.859371701799</v>
      </c>
      <c r="AN267">
        <v>0</v>
      </c>
      <c r="AO267">
        <v>0</v>
      </c>
      <c r="AP267">
        <v>57951.896436522402</v>
      </c>
      <c r="AQ267">
        <v>57951.896436522402</v>
      </c>
      <c r="AR267">
        <v>57951.896436522402</v>
      </c>
      <c r="AS267">
        <v>6.9144222634277099</v>
      </c>
      <c r="AT267">
        <v>1.93360941331512</v>
      </c>
      <c r="AU267">
        <v>97</v>
      </c>
      <c r="AV267">
        <v>1</v>
      </c>
      <c r="AW267" s="2">
        <v>8381.3071039999995</v>
      </c>
      <c r="AX267" s="4">
        <v>57951.896436522402</v>
      </c>
      <c r="AY267">
        <v>1</v>
      </c>
      <c r="AZ267">
        <v>0.20930000000000001</v>
      </c>
      <c r="BA267">
        <v>0.60880000000000001</v>
      </c>
      <c r="BB267">
        <v>0.18190000000000001</v>
      </c>
      <c r="BC267">
        <v>0</v>
      </c>
      <c r="BD267">
        <v>0</v>
      </c>
      <c r="BE267">
        <v>0.52</v>
      </c>
      <c r="BF267" t="b">
        <v>0</v>
      </c>
      <c r="BG267">
        <v>1.58</v>
      </c>
      <c r="BH267" t="b">
        <v>0</v>
      </c>
      <c r="BI267">
        <v>6.91</v>
      </c>
      <c r="BJ267" t="b">
        <v>0</v>
      </c>
      <c r="BK267">
        <v>1</v>
      </c>
      <c r="BL267" t="b">
        <v>0</v>
      </c>
      <c r="BM267">
        <v>0</v>
      </c>
      <c r="BN267">
        <v>0</v>
      </c>
    </row>
    <row r="268" spans="1:66" x14ac:dyDescent="0.25">
      <c r="A268" t="s">
        <v>77</v>
      </c>
      <c r="B268">
        <v>1972</v>
      </c>
      <c r="C268">
        <v>10276.963299999999</v>
      </c>
      <c r="D268">
        <v>10276.963299999999</v>
      </c>
      <c r="E268">
        <v>12912.09309</v>
      </c>
      <c r="F268">
        <v>23189.056390000002</v>
      </c>
      <c r="G268">
        <v>14306.45981</v>
      </c>
      <c r="H268">
        <v>24583.423119999999</v>
      </c>
      <c r="I268">
        <v>1</v>
      </c>
      <c r="J268">
        <v>10276.963299999999</v>
      </c>
      <c r="K268">
        <v>28189</v>
      </c>
      <c r="L268">
        <v>10277</v>
      </c>
      <c r="M268" t="s">
        <v>74</v>
      </c>
      <c r="N268">
        <v>0.13458076999999999</v>
      </c>
      <c r="O268">
        <v>0.220097511</v>
      </c>
      <c r="P268">
        <v>0.64532171900000002</v>
      </c>
      <c r="Q268">
        <v>0</v>
      </c>
      <c r="R268">
        <v>0</v>
      </c>
      <c r="S268">
        <v>1</v>
      </c>
      <c r="T268" t="s">
        <v>75</v>
      </c>
      <c r="U268">
        <v>0.03</v>
      </c>
      <c r="V268">
        <v>0.05</v>
      </c>
      <c r="W268">
        <v>0.2</v>
      </c>
      <c r="X268">
        <v>0.08</v>
      </c>
      <c r="Y268">
        <v>822.15706399999999</v>
      </c>
      <c r="Z268">
        <v>822.15706399999999</v>
      </c>
      <c r="AA268">
        <v>2861.2919619999998</v>
      </c>
      <c r="AB268">
        <v>2977.0680089126099</v>
      </c>
      <c r="AC268">
        <v>8632.6491719999995</v>
      </c>
      <c r="AD268">
        <v>11921.277427999999</v>
      </c>
      <c r="AE268">
        <v>8632.6491719999995</v>
      </c>
      <c r="AF268">
        <v>11921.277427999999</v>
      </c>
      <c r="AG268">
        <v>8583.8758859999998</v>
      </c>
      <c r="AH268">
        <v>20029.043733999999</v>
      </c>
      <c r="AI268">
        <v>18629.2871021748</v>
      </c>
      <c r="AJ268">
        <v>30537.559137825199</v>
      </c>
      <c r="AK268">
        <v>4299.2821247682105</v>
      </c>
      <c r="AL268">
        <v>6250.3271915503501</v>
      </c>
      <c r="AM268">
        <v>20352.6436859321</v>
      </c>
      <c r="AN268">
        <v>0</v>
      </c>
      <c r="AO268">
        <v>0</v>
      </c>
      <c r="AP268">
        <v>30902.253002250702</v>
      </c>
      <c r="AQ268">
        <v>30902.253002250702</v>
      </c>
      <c r="AR268">
        <v>30902.253002250702</v>
      </c>
      <c r="AS268">
        <v>3.0069439872623298</v>
      </c>
      <c r="AT268">
        <v>1.1009242763843901</v>
      </c>
      <c r="AU268">
        <v>90</v>
      </c>
      <c r="AV268">
        <v>1</v>
      </c>
      <c r="AW268" s="2">
        <v>10276.963299999999</v>
      </c>
      <c r="AX268" s="4">
        <v>30902.253002250702</v>
      </c>
      <c r="AY268">
        <v>1</v>
      </c>
      <c r="AZ268">
        <v>0.1391</v>
      </c>
      <c r="BA268">
        <v>0.20230000000000001</v>
      </c>
      <c r="BB268">
        <v>0.65859999999999996</v>
      </c>
      <c r="BC268">
        <v>0</v>
      </c>
      <c r="BD268">
        <v>0</v>
      </c>
      <c r="BE268">
        <v>0.64</v>
      </c>
      <c r="BF268" t="b">
        <v>0</v>
      </c>
      <c r="BG268">
        <v>0.84</v>
      </c>
      <c r="BH268" t="b">
        <v>0</v>
      </c>
      <c r="BI268">
        <v>3.01</v>
      </c>
      <c r="BJ268" t="b">
        <v>0</v>
      </c>
      <c r="BK268">
        <v>1</v>
      </c>
      <c r="BL268" t="b">
        <v>0</v>
      </c>
      <c r="BM268">
        <v>0</v>
      </c>
      <c r="BN268">
        <v>0</v>
      </c>
    </row>
    <row r="269" spans="1:66" x14ac:dyDescent="0.25">
      <c r="A269" t="s">
        <v>77</v>
      </c>
      <c r="B269">
        <v>1973</v>
      </c>
      <c r="C269">
        <v>32178.70291</v>
      </c>
      <c r="D269">
        <v>32178.70291</v>
      </c>
      <c r="E269">
        <v>55659.876049999999</v>
      </c>
      <c r="F269">
        <v>87838.578970000002</v>
      </c>
      <c r="G269">
        <v>59398.252050000003</v>
      </c>
      <c r="H269">
        <v>91576.954960000003</v>
      </c>
      <c r="I269">
        <v>1</v>
      </c>
      <c r="J269">
        <v>32178.70291</v>
      </c>
      <c r="K269">
        <v>24226</v>
      </c>
      <c r="L269">
        <v>32179</v>
      </c>
      <c r="M269" t="s">
        <v>74</v>
      </c>
      <c r="N269">
        <v>8.6021411000000006E-2</v>
      </c>
      <c r="O269">
        <v>0.47675434999999999</v>
      </c>
      <c r="P269">
        <v>0.43722423900000001</v>
      </c>
      <c r="Q269">
        <v>0</v>
      </c>
      <c r="R269">
        <v>0</v>
      </c>
      <c r="S269">
        <v>1</v>
      </c>
      <c r="T269" t="s">
        <v>75</v>
      </c>
      <c r="U269">
        <v>0.03</v>
      </c>
      <c r="V269">
        <v>0.05</v>
      </c>
      <c r="W269">
        <v>0.2</v>
      </c>
      <c r="X269">
        <v>0.08</v>
      </c>
      <c r="Y269">
        <v>2574.2962327999999</v>
      </c>
      <c r="Z269">
        <v>2574.2962327999999</v>
      </c>
      <c r="AA269">
        <v>11879.65041</v>
      </c>
      <c r="AB269">
        <v>12155.3730900381</v>
      </c>
      <c r="AC269">
        <v>27030.110444400001</v>
      </c>
      <c r="AD269">
        <v>37327.295375599999</v>
      </c>
      <c r="AE269">
        <v>27030.110444400001</v>
      </c>
      <c r="AF269">
        <v>37327.295375599999</v>
      </c>
      <c r="AG269">
        <v>35638.951229999999</v>
      </c>
      <c r="AH269">
        <v>83157.55287</v>
      </c>
      <c r="AI269">
        <v>67266.208779923894</v>
      </c>
      <c r="AJ269">
        <v>115887.70114007599</v>
      </c>
      <c r="AK269">
        <v>2931.0316467478401</v>
      </c>
      <c r="AL269">
        <v>17800.232692308098</v>
      </c>
      <c r="AM269">
        <v>6338.9146152213298</v>
      </c>
      <c r="AN269">
        <v>0</v>
      </c>
      <c r="AO269">
        <v>0</v>
      </c>
      <c r="AP269">
        <v>27070.1789542773</v>
      </c>
      <c r="AQ269">
        <v>27070.1789542773</v>
      </c>
      <c r="AR269">
        <v>27070.1789542773</v>
      </c>
      <c r="AS269">
        <v>0.84124518722800401</v>
      </c>
      <c r="AT269">
        <v>-0.17287211901667701</v>
      </c>
      <c r="AU269">
        <v>94</v>
      </c>
      <c r="AV269">
        <v>1</v>
      </c>
      <c r="AW269" s="2">
        <v>32178.70291</v>
      </c>
      <c r="AX269" s="4">
        <v>27070.1789542773</v>
      </c>
      <c r="AY269">
        <v>1</v>
      </c>
      <c r="AZ269">
        <v>0.10829999999999999</v>
      </c>
      <c r="BA269">
        <v>0.65759999999999996</v>
      </c>
      <c r="BB269">
        <v>0.23419999999999999</v>
      </c>
      <c r="BC269">
        <v>0</v>
      </c>
      <c r="BD269">
        <v>0</v>
      </c>
      <c r="BE269">
        <v>1.99</v>
      </c>
      <c r="BF269" t="b">
        <v>0</v>
      </c>
      <c r="BG269">
        <v>0.74</v>
      </c>
      <c r="BH269" t="b">
        <v>0</v>
      </c>
      <c r="BI269">
        <v>0.84</v>
      </c>
      <c r="BJ269" t="b">
        <v>0</v>
      </c>
      <c r="BK269">
        <v>1</v>
      </c>
      <c r="BL269" t="b">
        <v>0</v>
      </c>
      <c r="BM269">
        <v>0</v>
      </c>
      <c r="BN269">
        <v>0</v>
      </c>
    </row>
    <row r="270" spans="1:66" x14ac:dyDescent="0.25">
      <c r="A270" t="s">
        <v>77</v>
      </c>
      <c r="B270">
        <v>1974</v>
      </c>
      <c r="C270">
        <v>38188.610540000001</v>
      </c>
      <c r="D270">
        <v>38188.610540000001</v>
      </c>
      <c r="E270">
        <v>84816.854919999998</v>
      </c>
      <c r="F270">
        <v>123005.46550000001</v>
      </c>
      <c r="G270">
        <v>90250.481589999996</v>
      </c>
      <c r="H270">
        <v>128439.09209999999</v>
      </c>
      <c r="I270">
        <v>1</v>
      </c>
      <c r="J270">
        <v>38188.610540000001</v>
      </c>
      <c r="K270">
        <v>7462</v>
      </c>
      <c r="L270">
        <v>38189</v>
      </c>
      <c r="M270" t="s">
        <v>74</v>
      </c>
      <c r="N270">
        <v>9.4423254999999998E-2</v>
      </c>
      <c r="O270">
        <v>0.30615878899999999</v>
      </c>
      <c r="P270">
        <v>0.59941795600000003</v>
      </c>
      <c r="Q270">
        <v>0</v>
      </c>
      <c r="R270">
        <v>0</v>
      </c>
      <c r="S270">
        <v>1</v>
      </c>
      <c r="T270" t="s">
        <v>75</v>
      </c>
      <c r="U270">
        <v>0.03</v>
      </c>
      <c r="V270">
        <v>0.05</v>
      </c>
      <c r="W270">
        <v>0.2</v>
      </c>
      <c r="X270">
        <v>0.08</v>
      </c>
      <c r="Y270">
        <v>3055.0888432000002</v>
      </c>
      <c r="Z270">
        <v>3055.0888432000002</v>
      </c>
      <c r="AA270">
        <v>18050.096318</v>
      </c>
      <c r="AB270">
        <v>18306.816897782199</v>
      </c>
      <c r="AC270">
        <v>32078.432853599999</v>
      </c>
      <c r="AD270">
        <v>44298.7882264</v>
      </c>
      <c r="AE270">
        <v>32078.432853599999</v>
      </c>
      <c r="AF270">
        <v>44298.7882264</v>
      </c>
      <c r="AG270">
        <v>54150.288954000003</v>
      </c>
      <c r="AH270">
        <v>126350.674226</v>
      </c>
      <c r="AI270">
        <v>91825.458304435699</v>
      </c>
      <c r="AJ270">
        <v>165052.72589556401</v>
      </c>
      <c r="AK270">
        <v>751.41844175979804</v>
      </c>
      <c r="AL270">
        <v>1933.69747142549</v>
      </c>
      <c r="AM270">
        <v>5626.2059515137098</v>
      </c>
      <c r="AN270">
        <v>0</v>
      </c>
      <c r="AO270">
        <v>0</v>
      </c>
      <c r="AP270">
        <v>8311.3218646989899</v>
      </c>
      <c r="AQ270">
        <v>8311.3218646989899</v>
      </c>
      <c r="AR270">
        <v>8311.3218646989899</v>
      </c>
      <c r="AS270">
        <v>0.21763876054074899</v>
      </c>
      <c r="AT270">
        <v>-1.52491865237811</v>
      </c>
      <c r="AU270">
        <v>94</v>
      </c>
      <c r="AV270">
        <v>1</v>
      </c>
      <c r="AW270" s="2">
        <v>38188.610540000001</v>
      </c>
      <c r="AX270" s="4">
        <v>8311.3218646989899</v>
      </c>
      <c r="AY270">
        <v>1</v>
      </c>
      <c r="AZ270">
        <v>9.0399999999999994E-2</v>
      </c>
      <c r="BA270">
        <v>0.23269999999999999</v>
      </c>
      <c r="BB270">
        <v>0.67689999999999995</v>
      </c>
      <c r="BC270">
        <v>0</v>
      </c>
      <c r="BD270">
        <v>0</v>
      </c>
      <c r="BE270">
        <v>2.36</v>
      </c>
      <c r="BF270" t="b">
        <v>0</v>
      </c>
      <c r="BG270">
        <v>0.23</v>
      </c>
      <c r="BH270" t="b">
        <v>0</v>
      </c>
      <c r="BI270">
        <v>0.22</v>
      </c>
      <c r="BJ270" t="b">
        <v>1</v>
      </c>
      <c r="BK270">
        <v>1</v>
      </c>
      <c r="BL270" t="b">
        <v>0</v>
      </c>
      <c r="BM270">
        <v>1</v>
      </c>
      <c r="BN270">
        <v>1</v>
      </c>
    </row>
    <row r="271" spans="1:66" x14ac:dyDescent="0.25">
      <c r="A271" t="s">
        <v>77</v>
      </c>
      <c r="B271">
        <v>1975</v>
      </c>
      <c r="C271">
        <v>28685.881570000001</v>
      </c>
      <c r="D271">
        <v>28685.881570000001</v>
      </c>
      <c r="E271">
        <v>21451.140159999999</v>
      </c>
      <c r="F271">
        <v>50137.021739999996</v>
      </c>
      <c r="G271">
        <v>22295.760429999998</v>
      </c>
      <c r="H271">
        <v>50981.642</v>
      </c>
      <c r="I271">
        <v>1</v>
      </c>
      <c r="J271">
        <v>28685.881570000001</v>
      </c>
      <c r="K271">
        <v>59337</v>
      </c>
      <c r="L271">
        <v>28686</v>
      </c>
      <c r="M271" t="s">
        <v>74</v>
      </c>
      <c r="N271">
        <v>8.4330005E-2</v>
      </c>
      <c r="O271">
        <v>0.69204126300000002</v>
      </c>
      <c r="P271">
        <v>0.223628732</v>
      </c>
      <c r="Q271">
        <v>0</v>
      </c>
      <c r="R271">
        <v>0</v>
      </c>
      <c r="S271">
        <v>1</v>
      </c>
      <c r="T271" t="s">
        <v>75</v>
      </c>
      <c r="U271">
        <v>0.03</v>
      </c>
      <c r="V271">
        <v>0.05</v>
      </c>
      <c r="W271">
        <v>0.2</v>
      </c>
      <c r="X271">
        <v>0.08</v>
      </c>
      <c r="Y271">
        <v>2294.8705255999998</v>
      </c>
      <c r="Z271">
        <v>2294.8705255999998</v>
      </c>
      <c r="AA271">
        <v>4459.1520860000001</v>
      </c>
      <c r="AB271">
        <v>5015.0242327775204</v>
      </c>
      <c r="AC271">
        <v>24096.140518799999</v>
      </c>
      <c r="AD271">
        <v>33275.622621199997</v>
      </c>
      <c r="AE271">
        <v>24096.140518799999</v>
      </c>
      <c r="AF271">
        <v>33275.622621199997</v>
      </c>
      <c r="AG271">
        <v>13377.456258</v>
      </c>
      <c r="AH271">
        <v>31214.064601999999</v>
      </c>
      <c r="AI271">
        <v>40951.593534444997</v>
      </c>
      <c r="AJ271">
        <v>61011.690465555002</v>
      </c>
      <c r="AK271">
        <v>2174.84910335319</v>
      </c>
      <c r="AL271">
        <v>44848.3997881674</v>
      </c>
      <c r="AM271">
        <v>19632.791068208298</v>
      </c>
      <c r="AN271">
        <v>0</v>
      </c>
      <c r="AO271">
        <v>0</v>
      </c>
      <c r="AP271">
        <v>66656.039959728907</v>
      </c>
      <c r="AQ271">
        <v>66656.039959728907</v>
      </c>
      <c r="AR271">
        <v>66656.039959728907</v>
      </c>
      <c r="AS271">
        <v>2.3236531809933498</v>
      </c>
      <c r="AT271">
        <v>0.84314059420147103</v>
      </c>
      <c r="AU271">
        <v>96</v>
      </c>
      <c r="AV271">
        <v>0</v>
      </c>
      <c r="AW271" s="2">
        <v>28685.881570000001</v>
      </c>
      <c r="AX271" s="4">
        <v>66656.039959728907</v>
      </c>
      <c r="AY271">
        <v>1</v>
      </c>
      <c r="AZ271">
        <v>3.2599999999999997E-2</v>
      </c>
      <c r="BA271">
        <v>0.67279999999999995</v>
      </c>
      <c r="BB271">
        <v>0.29449999999999998</v>
      </c>
      <c r="BC271">
        <v>0</v>
      </c>
      <c r="BD271">
        <v>0</v>
      </c>
      <c r="BE271">
        <v>1.77</v>
      </c>
      <c r="BF271" t="b">
        <v>0</v>
      </c>
      <c r="BG271">
        <v>1.82</v>
      </c>
      <c r="BH271" t="b">
        <v>0</v>
      </c>
      <c r="BI271">
        <v>2.3199999999999998</v>
      </c>
      <c r="BJ271" t="b">
        <v>0</v>
      </c>
      <c r="BK271">
        <v>1</v>
      </c>
      <c r="BL271" t="b">
        <v>0</v>
      </c>
      <c r="BM271">
        <v>0</v>
      </c>
      <c r="BN271">
        <v>0</v>
      </c>
    </row>
    <row r="272" spans="1:66" x14ac:dyDescent="0.25">
      <c r="A272" t="s">
        <v>77</v>
      </c>
      <c r="B272">
        <v>1976</v>
      </c>
      <c r="C272">
        <v>8021.552103</v>
      </c>
      <c r="D272">
        <v>8021.552103</v>
      </c>
      <c r="E272">
        <v>10718.363149999999</v>
      </c>
      <c r="F272">
        <v>18739.915249999998</v>
      </c>
      <c r="G272">
        <v>11702.66611</v>
      </c>
      <c r="H272">
        <v>19724.218209999999</v>
      </c>
      <c r="I272">
        <v>1</v>
      </c>
      <c r="J272">
        <v>8021.552103</v>
      </c>
      <c r="K272">
        <v>7892</v>
      </c>
      <c r="L272">
        <v>8022</v>
      </c>
      <c r="M272" t="s">
        <v>74</v>
      </c>
      <c r="N272">
        <v>0.14860065</v>
      </c>
      <c r="O272">
        <v>0.31688592799999998</v>
      </c>
      <c r="P272">
        <v>0.53451342199999996</v>
      </c>
      <c r="Q272">
        <v>0</v>
      </c>
      <c r="R272">
        <v>0</v>
      </c>
      <c r="S272">
        <v>1</v>
      </c>
      <c r="T272" t="s">
        <v>75</v>
      </c>
      <c r="U272">
        <v>0.03</v>
      </c>
      <c r="V272">
        <v>0.05</v>
      </c>
      <c r="W272">
        <v>0.2</v>
      </c>
      <c r="X272">
        <v>0.08</v>
      </c>
      <c r="Y272">
        <v>641.72416824000004</v>
      </c>
      <c r="Z272">
        <v>641.72416824000004</v>
      </c>
      <c r="AA272">
        <v>2340.533222</v>
      </c>
      <c r="AB272">
        <v>2426.9127861109901</v>
      </c>
      <c r="AC272">
        <v>6738.1037665200001</v>
      </c>
      <c r="AD272">
        <v>9305.0004394799998</v>
      </c>
      <c r="AE272">
        <v>6738.1037665200001</v>
      </c>
      <c r="AF272">
        <v>9305.0004394799998</v>
      </c>
      <c r="AG272">
        <v>7021.5996660000001</v>
      </c>
      <c r="AH272">
        <v>16383.732554</v>
      </c>
      <c r="AI272">
        <v>14870.392637778001</v>
      </c>
      <c r="AJ272">
        <v>24578.043782222001</v>
      </c>
      <c r="AK272">
        <v>1624.4823903189199</v>
      </c>
      <c r="AL272">
        <v>5172.6578541045901</v>
      </c>
      <c r="AM272">
        <v>1946.46390310637</v>
      </c>
      <c r="AN272">
        <v>0</v>
      </c>
      <c r="AO272">
        <v>0</v>
      </c>
      <c r="AP272">
        <v>8743.6041475298807</v>
      </c>
      <c r="AQ272">
        <v>8743.6041475298807</v>
      </c>
      <c r="AR272">
        <v>8743.6041475298807</v>
      </c>
      <c r="AS272">
        <v>1.0900140066733299</v>
      </c>
      <c r="AT272">
        <v>8.6190546317505001E-2</v>
      </c>
      <c r="AU272">
        <v>92</v>
      </c>
      <c r="AV272">
        <v>1</v>
      </c>
      <c r="AW272" s="2">
        <v>8021.552103</v>
      </c>
      <c r="AX272" s="4">
        <v>8743.6041475298807</v>
      </c>
      <c r="AY272">
        <v>1</v>
      </c>
      <c r="AZ272">
        <v>0.18579999999999999</v>
      </c>
      <c r="BA272">
        <v>0.59160000000000001</v>
      </c>
      <c r="BB272">
        <v>0.22259999999999999</v>
      </c>
      <c r="BC272">
        <v>0</v>
      </c>
      <c r="BD272">
        <v>0</v>
      </c>
      <c r="BE272">
        <v>0.5</v>
      </c>
      <c r="BF272" t="b">
        <v>0</v>
      </c>
      <c r="BG272">
        <v>0.24</v>
      </c>
      <c r="BH272" t="b">
        <v>0</v>
      </c>
      <c r="BI272">
        <v>1.0900000000000001</v>
      </c>
      <c r="BJ272" t="b">
        <v>0</v>
      </c>
      <c r="BK272">
        <v>1</v>
      </c>
      <c r="BL272" t="b">
        <v>0</v>
      </c>
      <c r="BM272">
        <v>0</v>
      </c>
      <c r="BN272">
        <v>0</v>
      </c>
    </row>
    <row r="273" spans="1:66" x14ac:dyDescent="0.25">
      <c r="A273" t="s">
        <v>77</v>
      </c>
      <c r="B273">
        <v>1977</v>
      </c>
      <c r="C273">
        <v>15573.16257</v>
      </c>
      <c r="D273">
        <v>15573.16257</v>
      </c>
      <c r="E273">
        <v>20700.392660000001</v>
      </c>
      <c r="F273">
        <v>36273.555229999998</v>
      </c>
      <c r="G273">
        <v>23331.132249999999</v>
      </c>
      <c r="H273">
        <v>38904.294820000003</v>
      </c>
      <c r="I273">
        <v>1</v>
      </c>
      <c r="J273">
        <v>15573.16257</v>
      </c>
      <c r="K273">
        <v>28686</v>
      </c>
      <c r="L273">
        <v>15573</v>
      </c>
      <c r="M273" t="s">
        <v>74</v>
      </c>
      <c r="N273">
        <v>1.9314537E-2</v>
      </c>
      <c r="O273">
        <v>0.45753901400000002</v>
      </c>
      <c r="P273">
        <v>0.52314644899999996</v>
      </c>
      <c r="Q273">
        <v>0</v>
      </c>
      <c r="R273">
        <v>0</v>
      </c>
      <c r="S273">
        <v>1</v>
      </c>
      <c r="T273" t="s">
        <v>75</v>
      </c>
      <c r="U273">
        <v>0.03</v>
      </c>
      <c r="V273">
        <v>0.05</v>
      </c>
      <c r="W273">
        <v>0.2</v>
      </c>
      <c r="X273">
        <v>0.08</v>
      </c>
      <c r="Y273">
        <v>1245.8530056</v>
      </c>
      <c r="Z273">
        <v>1245.8530056</v>
      </c>
      <c r="AA273">
        <v>4666.2264500000001</v>
      </c>
      <c r="AB273">
        <v>4829.6810447732596</v>
      </c>
      <c r="AC273">
        <v>13081.4565588</v>
      </c>
      <c r="AD273">
        <v>18064.8685812</v>
      </c>
      <c r="AE273">
        <v>13081.4565588</v>
      </c>
      <c r="AF273">
        <v>18064.8685812</v>
      </c>
      <c r="AG273">
        <v>13998.67935</v>
      </c>
      <c r="AH273">
        <v>32663.585149999999</v>
      </c>
      <c r="AI273">
        <v>29244.9327304535</v>
      </c>
      <c r="AJ273">
        <v>48563.656909546502</v>
      </c>
      <c r="AK273">
        <v>4191.9081976870903</v>
      </c>
      <c r="AL273">
        <v>15039.130791547001</v>
      </c>
      <c r="AM273">
        <v>11582.077856525601</v>
      </c>
      <c r="AN273">
        <v>0</v>
      </c>
      <c r="AO273">
        <v>0</v>
      </c>
      <c r="AP273">
        <v>30813.116845759701</v>
      </c>
      <c r="AQ273">
        <v>30813.116845759701</v>
      </c>
      <c r="AR273">
        <v>30813.116845759701</v>
      </c>
      <c r="AS273">
        <v>1.97860368484933</v>
      </c>
      <c r="AT273">
        <v>0.68239138625708295</v>
      </c>
      <c r="AU273">
        <v>89</v>
      </c>
      <c r="AV273">
        <v>1</v>
      </c>
      <c r="AW273" s="2">
        <v>15573.16257</v>
      </c>
      <c r="AX273" s="4">
        <v>30813.116845759701</v>
      </c>
      <c r="AY273">
        <v>1</v>
      </c>
      <c r="AZ273">
        <v>0.13600000000000001</v>
      </c>
      <c r="BA273">
        <v>0.48809999999999998</v>
      </c>
      <c r="BB273">
        <v>0.37590000000000001</v>
      </c>
      <c r="BC273">
        <v>0</v>
      </c>
      <c r="BD273">
        <v>0</v>
      </c>
      <c r="BE273">
        <v>0.96</v>
      </c>
      <c r="BF273" t="b">
        <v>0</v>
      </c>
      <c r="BG273">
        <v>0.84</v>
      </c>
      <c r="BH273" t="b">
        <v>0</v>
      </c>
      <c r="BI273">
        <v>1.98</v>
      </c>
      <c r="BJ273" t="b">
        <v>0</v>
      </c>
      <c r="BK273">
        <v>1</v>
      </c>
      <c r="BL273" t="b">
        <v>0</v>
      </c>
      <c r="BM273">
        <v>0</v>
      </c>
      <c r="BN273">
        <v>0</v>
      </c>
    </row>
    <row r="274" spans="1:66" x14ac:dyDescent="0.25">
      <c r="A274" t="s">
        <v>77</v>
      </c>
      <c r="B274">
        <v>1978</v>
      </c>
      <c r="C274">
        <v>3930.731507</v>
      </c>
      <c r="D274">
        <v>3930.731507</v>
      </c>
      <c r="E274">
        <v>5623.4552039999999</v>
      </c>
      <c r="F274">
        <v>9554.1867120000006</v>
      </c>
      <c r="G274">
        <v>6516.729679</v>
      </c>
      <c r="H274">
        <v>10447.46119</v>
      </c>
      <c r="I274">
        <v>1</v>
      </c>
      <c r="J274">
        <v>3930.731507</v>
      </c>
      <c r="K274">
        <v>11455</v>
      </c>
      <c r="L274">
        <v>3931</v>
      </c>
      <c r="M274" t="s">
        <v>74</v>
      </c>
      <c r="N274">
        <v>0.20817010599999999</v>
      </c>
      <c r="O274">
        <v>0.185087787</v>
      </c>
      <c r="P274">
        <v>0.60674210699999997</v>
      </c>
      <c r="Q274">
        <v>0</v>
      </c>
      <c r="R274">
        <v>0</v>
      </c>
      <c r="S274">
        <v>1</v>
      </c>
      <c r="T274" t="s">
        <v>75</v>
      </c>
      <c r="U274">
        <v>0.03</v>
      </c>
      <c r="V274">
        <v>0.05</v>
      </c>
      <c r="W274">
        <v>0.2</v>
      </c>
      <c r="X274">
        <v>0.08</v>
      </c>
      <c r="Y274">
        <v>314.45852056000001</v>
      </c>
      <c r="Z274">
        <v>314.45852056000001</v>
      </c>
      <c r="AA274">
        <v>1303.3459358</v>
      </c>
      <c r="AB274">
        <v>1340.7441178387301</v>
      </c>
      <c r="AC274">
        <v>3301.8144658800002</v>
      </c>
      <c r="AD274">
        <v>4559.6485481199998</v>
      </c>
      <c r="AE274">
        <v>3301.8144658800002</v>
      </c>
      <c r="AF274">
        <v>4559.6485481199998</v>
      </c>
      <c r="AG274">
        <v>3910.0378074</v>
      </c>
      <c r="AH274">
        <v>9123.4215506</v>
      </c>
      <c r="AI274">
        <v>7765.9729543225303</v>
      </c>
      <c r="AJ274">
        <v>13128.9494256775</v>
      </c>
      <c r="AK274">
        <v>734.27217534661804</v>
      </c>
      <c r="AL274">
        <v>2369.7164074397501</v>
      </c>
      <c r="AM274">
        <v>10315.050016638501</v>
      </c>
      <c r="AN274">
        <v>0</v>
      </c>
      <c r="AO274">
        <v>0</v>
      </c>
      <c r="AP274">
        <v>13419.038599424801</v>
      </c>
      <c r="AQ274">
        <v>13419.038599424801</v>
      </c>
      <c r="AR274">
        <v>13419.038599424801</v>
      </c>
      <c r="AS274">
        <v>3.4138781993956302</v>
      </c>
      <c r="AT274">
        <v>1.22784894693313</v>
      </c>
      <c r="AU274">
        <v>86</v>
      </c>
      <c r="AV274">
        <v>1</v>
      </c>
      <c r="AW274" s="2">
        <v>3930.731507</v>
      </c>
      <c r="AX274" s="4">
        <v>13419.038599424801</v>
      </c>
      <c r="AY274">
        <v>1</v>
      </c>
      <c r="AZ274">
        <v>5.4699999999999999E-2</v>
      </c>
      <c r="BA274">
        <v>0.17660000000000001</v>
      </c>
      <c r="BB274">
        <v>0.76870000000000005</v>
      </c>
      <c r="BC274">
        <v>0</v>
      </c>
      <c r="BD274">
        <v>0</v>
      </c>
      <c r="BE274">
        <v>0.24</v>
      </c>
      <c r="BF274" t="b">
        <v>0</v>
      </c>
      <c r="BG274">
        <v>0.37</v>
      </c>
      <c r="BH274" t="b">
        <v>0</v>
      </c>
      <c r="BI274">
        <v>3.41</v>
      </c>
      <c r="BJ274" t="b">
        <v>0</v>
      </c>
      <c r="BK274">
        <v>1</v>
      </c>
      <c r="BL274" t="b">
        <v>0</v>
      </c>
      <c r="BM274">
        <v>0</v>
      </c>
      <c r="BN274">
        <v>0</v>
      </c>
    </row>
    <row r="275" spans="1:66" x14ac:dyDescent="0.25">
      <c r="A275" t="s">
        <v>77</v>
      </c>
      <c r="B275">
        <v>1979</v>
      </c>
      <c r="C275">
        <v>21765.48792</v>
      </c>
      <c r="D275">
        <v>21765.48792</v>
      </c>
      <c r="E275">
        <v>27194.377690000001</v>
      </c>
      <c r="F275">
        <v>48959.865610000001</v>
      </c>
      <c r="G275">
        <v>30333.600210000001</v>
      </c>
      <c r="H275">
        <v>52099.088129999996</v>
      </c>
      <c r="I275">
        <v>1</v>
      </c>
      <c r="J275">
        <v>21765.48792</v>
      </c>
      <c r="K275">
        <v>10331</v>
      </c>
      <c r="L275">
        <v>21765</v>
      </c>
      <c r="M275" t="s">
        <v>74</v>
      </c>
      <c r="N275">
        <v>3.1180630000000001E-2</v>
      </c>
      <c r="O275">
        <v>0.86082888199999996</v>
      </c>
      <c r="P275">
        <v>0.107990488</v>
      </c>
      <c r="Q275">
        <v>0</v>
      </c>
      <c r="R275">
        <v>0</v>
      </c>
      <c r="S275">
        <v>1</v>
      </c>
      <c r="T275" t="s">
        <v>75</v>
      </c>
      <c r="U275">
        <v>0.03</v>
      </c>
      <c r="V275">
        <v>0.05</v>
      </c>
      <c r="W275">
        <v>0.2</v>
      </c>
      <c r="X275">
        <v>0.08</v>
      </c>
      <c r="Y275">
        <v>1741.2390336000001</v>
      </c>
      <c r="Z275">
        <v>1741.2390336000001</v>
      </c>
      <c r="AA275">
        <v>6066.7200419999999</v>
      </c>
      <c r="AB275">
        <v>6311.6563151154496</v>
      </c>
      <c r="AC275">
        <v>18283.009852800002</v>
      </c>
      <c r="AD275">
        <v>25247.965987200001</v>
      </c>
      <c r="AE275">
        <v>18283.009852800002</v>
      </c>
      <c r="AF275">
        <v>25247.965987200001</v>
      </c>
      <c r="AG275">
        <v>18200.160125999999</v>
      </c>
      <c r="AH275">
        <v>42467.040293999999</v>
      </c>
      <c r="AI275">
        <v>39475.775499769101</v>
      </c>
      <c r="AJ275">
        <v>64722.400760230899</v>
      </c>
      <c r="AK275">
        <v>230.86426603460899</v>
      </c>
      <c r="AL275">
        <v>6074.2585404145902</v>
      </c>
      <c r="AM275">
        <v>5920.8941105256999</v>
      </c>
      <c r="AN275">
        <v>0</v>
      </c>
      <c r="AO275">
        <v>0</v>
      </c>
      <c r="AP275">
        <v>12226.016916974901</v>
      </c>
      <c r="AQ275">
        <v>12226.016916974901</v>
      </c>
      <c r="AR275">
        <v>12226.016916974901</v>
      </c>
      <c r="AS275">
        <v>0.56171572913559997</v>
      </c>
      <c r="AT275">
        <v>-0.576759377101975</v>
      </c>
      <c r="AU275">
        <v>90</v>
      </c>
      <c r="AV275">
        <v>1</v>
      </c>
      <c r="AW275" s="2">
        <v>21765.48792</v>
      </c>
      <c r="AX275" s="4">
        <v>12226.016916974901</v>
      </c>
      <c r="AY275">
        <v>1</v>
      </c>
      <c r="AZ275">
        <v>1.89E-2</v>
      </c>
      <c r="BA275">
        <v>0.49680000000000002</v>
      </c>
      <c r="BB275">
        <v>0.48430000000000001</v>
      </c>
      <c r="BC275">
        <v>0</v>
      </c>
      <c r="BD275">
        <v>0</v>
      </c>
      <c r="BE275">
        <v>1.35</v>
      </c>
      <c r="BF275" t="b">
        <v>0</v>
      </c>
      <c r="BG275">
        <v>0.33</v>
      </c>
      <c r="BH275" t="b">
        <v>0</v>
      </c>
      <c r="BI275">
        <v>0.56000000000000005</v>
      </c>
      <c r="BJ275" t="b">
        <v>0</v>
      </c>
      <c r="BK275">
        <v>1</v>
      </c>
      <c r="BL275" t="b">
        <v>0</v>
      </c>
      <c r="BM275">
        <v>0</v>
      </c>
      <c r="BN275">
        <v>0</v>
      </c>
    </row>
    <row r="276" spans="1:66" x14ac:dyDescent="0.25">
      <c r="A276" t="s">
        <v>77</v>
      </c>
      <c r="B276">
        <v>1980</v>
      </c>
      <c r="C276">
        <v>11165.6623</v>
      </c>
      <c r="D276">
        <v>11165.6623</v>
      </c>
      <c r="E276">
        <v>12771.249449999999</v>
      </c>
      <c r="F276">
        <v>23936.911749999999</v>
      </c>
      <c r="G276">
        <v>17831.69483</v>
      </c>
      <c r="H276">
        <v>28997.357120000001</v>
      </c>
      <c r="I276">
        <v>1</v>
      </c>
      <c r="J276">
        <v>11165.6623</v>
      </c>
      <c r="K276">
        <v>36932</v>
      </c>
      <c r="L276">
        <v>11166</v>
      </c>
      <c r="M276" t="s">
        <v>74</v>
      </c>
      <c r="N276">
        <v>0.144561733</v>
      </c>
      <c r="O276">
        <v>0.178383769</v>
      </c>
      <c r="P276">
        <v>0.67705449799999995</v>
      </c>
      <c r="Q276">
        <v>0</v>
      </c>
      <c r="R276">
        <v>0</v>
      </c>
      <c r="S276">
        <v>1</v>
      </c>
      <c r="T276" t="s">
        <v>75</v>
      </c>
      <c r="U276">
        <v>0.03</v>
      </c>
      <c r="V276">
        <v>0.05</v>
      </c>
      <c r="W276">
        <v>0.2</v>
      </c>
      <c r="X276">
        <v>0.08</v>
      </c>
      <c r="Y276">
        <v>893.25298399999997</v>
      </c>
      <c r="Z276">
        <v>893.25298399999997</v>
      </c>
      <c r="AA276">
        <v>3566.3389659999998</v>
      </c>
      <c r="AB276">
        <v>3676.5030278560698</v>
      </c>
      <c r="AC276">
        <v>9379.1563320000005</v>
      </c>
      <c r="AD276">
        <v>12952.168267999999</v>
      </c>
      <c r="AE276">
        <v>9379.1563320000005</v>
      </c>
      <c r="AF276">
        <v>12952.168267999999</v>
      </c>
      <c r="AG276">
        <v>10699.016898</v>
      </c>
      <c r="AH276">
        <v>24964.372761999999</v>
      </c>
      <c r="AI276">
        <v>21644.351064287901</v>
      </c>
      <c r="AJ276">
        <v>36350.363175712097</v>
      </c>
      <c r="AK276">
        <v>2940.7299429469499</v>
      </c>
      <c r="AL276">
        <v>10935.1882657961</v>
      </c>
      <c r="AM276">
        <v>24449.527388234299</v>
      </c>
      <c r="AN276">
        <v>0</v>
      </c>
      <c r="AO276">
        <v>0</v>
      </c>
      <c r="AP276">
        <v>38325.445596977399</v>
      </c>
      <c r="AQ276">
        <v>38325.445596977399</v>
      </c>
      <c r="AR276">
        <v>38325.445596977399</v>
      </c>
      <c r="AS276">
        <v>3.43243818120644</v>
      </c>
      <c r="AT276">
        <v>1.23327084865264</v>
      </c>
      <c r="AU276">
        <v>72</v>
      </c>
      <c r="AV276">
        <v>1</v>
      </c>
      <c r="AW276" s="2">
        <v>11165.6623</v>
      </c>
      <c r="AX276" s="4">
        <v>38325.445596977399</v>
      </c>
      <c r="AY276">
        <v>1</v>
      </c>
      <c r="AZ276">
        <v>7.6700000000000004E-2</v>
      </c>
      <c r="BA276">
        <v>0.2853</v>
      </c>
      <c r="BB276">
        <v>0.63790000000000002</v>
      </c>
      <c r="BC276">
        <v>0</v>
      </c>
      <c r="BD276">
        <v>0</v>
      </c>
      <c r="BE276">
        <v>0.69</v>
      </c>
      <c r="BF276" t="b">
        <v>0</v>
      </c>
      <c r="BG276">
        <v>1.05</v>
      </c>
      <c r="BH276" t="b">
        <v>0</v>
      </c>
      <c r="BI276">
        <v>3.43</v>
      </c>
      <c r="BJ276" t="b">
        <v>0</v>
      </c>
      <c r="BK276">
        <v>1</v>
      </c>
      <c r="BL276" t="b">
        <v>0</v>
      </c>
      <c r="BM276">
        <v>0</v>
      </c>
      <c r="BN276">
        <v>0</v>
      </c>
    </row>
    <row r="277" spans="1:66" x14ac:dyDescent="0.25">
      <c r="A277" t="s">
        <v>77</v>
      </c>
      <c r="B277">
        <v>1981</v>
      </c>
      <c r="C277">
        <v>7177.6860969999998</v>
      </c>
      <c r="D277">
        <v>7177.6860969999998</v>
      </c>
      <c r="E277">
        <v>9556.5989449999997</v>
      </c>
      <c r="F277">
        <v>16734.285039999999</v>
      </c>
      <c r="G277">
        <v>10542.180770000001</v>
      </c>
      <c r="H277">
        <v>17719.866870000002</v>
      </c>
      <c r="I277">
        <v>1</v>
      </c>
      <c r="J277">
        <v>7177.6860969999998</v>
      </c>
      <c r="K277">
        <v>18701</v>
      </c>
      <c r="L277">
        <v>7178</v>
      </c>
      <c r="M277" t="s">
        <v>74</v>
      </c>
      <c r="N277">
        <v>4.1437793000000001E-2</v>
      </c>
      <c r="O277">
        <v>0.848715789</v>
      </c>
      <c r="P277">
        <v>0.109846418</v>
      </c>
      <c r="Q277">
        <v>0</v>
      </c>
      <c r="R277">
        <v>0</v>
      </c>
      <c r="S277">
        <v>1</v>
      </c>
      <c r="T277" t="s">
        <v>75</v>
      </c>
      <c r="U277">
        <v>0.03</v>
      </c>
      <c r="V277">
        <v>0.05</v>
      </c>
      <c r="W277">
        <v>0.2</v>
      </c>
      <c r="X277">
        <v>0.08</v>
      </c>
      <c r="Y277">
        <v>574.21488776000001</v>
      </c>
      <c r="Z277">
        <v>574.21488776000001</v>
      </c>
      <c r="AA277">
        <v>2108.436154</v>
      </c>
      <c r="AB277">
        <v>2185.2289932223498</v>
      </c>
      <c r="AC277">
        <v>6029.2563214800002</v>
      </c>
      <c r="AD277">
        <v>8326.1158725200003</v>
      </c>
      <c r="AE277">
        <v>6029.2563214800002</v>
      </c>
      <c r="AF277">
        <v>8326.1158725200003</v>
      </c>
      <c r="AG277">
        <v>6325.308462</v>
      </c>
      <c r="AH277">
        <v>14759.053078000001</v>
      </c>
      <c r="AI277">
        <v>13349.408883555299</v>
      </c>
      <c r="AJ277">
        <v>22090.324856444699</v>
      </c>
      <c r="AK277">
        <v>921.54950367821004</v>
      </c>
      <c r="AL277">
        <v>12718.8242525514</v>
      </c>
      <c r="AM277">
        <v>5628.8154761465803</v>
      </c>
      <c r="AN277">
        <v>0</v>
      </c>
      <c r="AO277">
        <v>0</v>
      </c>
      <c r="AP277">
        <v>19269.1892323762</v>
      </c>
      <c r="AQ277">
        <v>19269.1892323762</v>
      </c>
      <c r="AR277">
        <v>19269.1892323762</v>
      </c>
      <c r="AS277">
        <v>2.6845962573411999</v>
      </c>
      <c r="AT277">
        <v>0.98753034694884401</v>
      </c>
      <c r="AU277">
        <v>91</v>
      </c>
      <c r="AV277">
        <v>1</v>
      </c>
      <c r="AW277" s="2">
        <v>7177.6860969999998</v>
      </c>
      <c r="AX277" s="4">
        <v>19269.1892323762</v>
      </c>
      <c r="AY277">
        <v>1</v>
      </c>
      <c r="AZ277">
        <v>4.7800000000000002E-2</v>
      </c>
      <c r="BA277">
        <v>0.66010000000000002</v>
      </c>
      <c r="BB277">
        <v>0.29210000000000003</v>
      </c>
      <c r="BC277">
        <v>0</v>
      </c>
      <c r="BD277">
        <v>0</v>
      </c>
      <c r="BE277">
        <v>0.44</v>
      </c>
      <c r="BF277" t="b">
        <v>0</v>
      </c>
      <c r="BG277">
        <v>0.53</v>
      </c>
      <c r="BH277" t="b">
        <v>0</v>
      </c>
      <c r="BI277">
        <v>2.68</v>
      </c>
      <c r="BJ277" t="b">
        <v>0</v>
      </c>
      <c r="BK277">
        <v>1</v>
      </c>
      <c r="BL277" t="b">
        <v>0</v>
      </c>
      <c r="BM277">
        <v>0</v>
      </c>
      <c r="BN277">
        <v>0</v>
      </c>
    </row>
    <row r="278" spans="1:66" x14ac:dyDescent="0.25">
      <c r="A278" t="s">
        <v>77</v>
      </c>
      <c r="B278">
        <v>1982</v>
      </c>
      <c r="C278">
        <v>4826.9422370000002</v>
      </c>
      <c r="D278">
        <v>4826.9422370000002</v>
      </c>
      <c r="E278">
        <v>8267.9063860000006</v>
      </c>
      <c r="F278">
        <v>13094.848620000001</v>
      </c>
      <c r="G278">
        <v>9355.7162950000002</v>
      </c>
      <c r="H278">
        <v>14182.658530000001</v>
      </c>
      <c r="I278">
        <v>1</v>
      </c>
      <c r="J278">
        <v>4826.9422370000002</v>
      </c>
      <c r="K278">
        <v>13699</v>
      </c>
      <c r="L278">
        <v>4827</v>
      </c>
      <c r="M278" t="s">
        <v>74</v>
      </c>
      <c r="N278">
        <v>1.6277926000000002E-2</v>
      </c>
      <c r="O278">
        <v>0.167085487</v>
      </c>
      <c r="P278">
        <v>0.81663658699999997</v>
      </c>
      <c r="Q278">
        <v>0</v>
      </c>
      <c r="R278">
        <v>0</v>
      </c>
      <c r="S278">
        <v>1</v>
      </c>
      <c r="T278" t="s">
        <v>75</v>
      </c>
      <c r="U278">
        <v>0.03</v>
      </c>
      <c r="V278">
        <v>0.05</v>
      </c>
      <c r="W278">
        <v>0.2</v>
      </c>
      <c r="X278">
        <v>0.08</v>
      </c>
      <c r="Y278">
        <v>386.15537896000001</v>
      </c>
      <c r="Z278">
        <v>386.15537896000001</v>
      </c>
      <c r="AA278">
        <v>1871.1432589999999</v>
      </c>
      <c r="AB278">
        <v>1910.5740164675301</v>
      </c>
      <c r="AC278">
        <v>4054.6314790800002</v>
      </c>
      <c r="AD278">
        <v>5599.2529949199998</v>
      </c>
      <c r="AE278">
        <v>4054.6314790800002</v>
      </c>
      <c r="AF278">
        <v>5599.2529949199998</v>
      </c>
      <c r="AG278">
        <v>5613.4297770000003</v>
      </c>
      <c r="AH278">
        <v>13098.002812999999</v>
      </c>
      <c r="AI278">
        <v>10361.510497064901</v>
      </c>
      <c r="AJ278">
        <v>18003.8065629351</v>
      </c>
      <c r="AK278">
        <v>471.56289921430198</v>
      </c>
      <c r="AL278">
        <v>3086.9335989872902</v>
      </c>
      <c r="AM278">
        <v>12201.1825026447</v>
      </c>
      <c r="AN278">
        <v>0</v>
      </c>
      <c r="AO278">
        <v>0</v>
      </c>
      <c r="AP278">
        <v>15759.679000846299</v>
      </c>
      <c r="AQ278">
        <v>15759.679000846299</v>
      </c>
      <c r="AR278">
        <v>15759.679000846299</v>
      </c>
      <c r="AS278">
        <v>3.2649404585875299</v>
      </c>
      <c r="AT278">
        <v>1.1832415262948901</v>
      </c>
      <c r="AU278">
        <v>88</v>
      </c>
      <c r="AV278">
        <v>1</v>
      </c>
      <c r="AW278" s="2">
        <v>4826.9422370000002</v>
      </c>
      <c r="AX278" s="4">
        <v>15759.679000846299</v>
      </c>
      <c r="AY278">
        <v>1</v>
      </c>
      <c r="AZ278">
        <v>2.9899999999999999E-2</v>
      </c>
      <c r="BA278">
        <v>0.19589999999999999</v>
      </c>
      <c r="BB278">
        <v>0.7742</v>
      </c>
      <c r="BC278">
        <v>0</v>
      </c>
      <c r="BD278">
        <v>0</v>
      </c>
      <c r="BE278">
        <v>0.3</v>
      </c>
      <c r="BF278" t="b">
        <v>0</v>
      </c>
      <c r="BG278">
        <v>0.43</v>
      </c>
      <c r="BH278" t="b">
        <v>0</v>
      </c>
      <c r="BI278">
        <v>3.26</v>
      </c>
      <c r="BJ278" t="b">
        <v>0</v>
      </c>
      <c r="BK278">
        <v>1</v>
      </c>
      <c r="BL278" t="b">
        <v>0</v>
      </c>
      <c r="BM278">
        <v>0</v>
      </c>
      <c r="BN278">
        <v>0</v>
      </c>
    </row>
    <row r="279" spans="1:66" x14ac:dyDescent="0.25">
      <c r="A279" t="s">
        <v>77</v>
      </c>
      <c r="B279">
        <v>1983</v>
      </c>
      <c r="C279">
        <v>8903.5669870000002</v>
      </c>
      <c r="D279">
        <v>8903.5669870000002</v>
      </c>
      <c r="E279">
        <v>6595.2578789999998</v>
      </c>
      <c r="F279">
        <v>15498.82487</v>
      </c>
      <c r="G279">
        <v>10426.471509999999</v>
      </c>
      <c r="H279">
        <v>19330.038499999999</v>
      </c>
      <c r="I279">
        <v>1</v>
      </c>
      <c r="J279">
        <v>8903.5669870000002</v>
      </c>
      <c r="K279">
        <v>25489</v>
      </c>
      <c r="L279">
        <v>8904</v>
      </c>
      <c r="M279" t="s">
        <v>74</v>
      </c>
      <c r="N279">
        <v>0.15213264800000001</v>
      </c>
      <c r="O279">
        <v>0.31423933999999998</v>
      </c>
      <c r="P279">
        <v>0.53362801199999998</v>
      </c>
      <c r="Q279">
        <v>0</v>
      </c>
      <c r="R279">
        <v>0</v>
      </c>
      <c r="S279">
        <v>1</v>
      </c>
      <c r="T279" t="s">
        <v>75</v>
      </c>
      <c r="U279">
        <v>0.03</v>
      </c>
      <c r="V279">
        <v>0.05</v>
      </c>
      <c r="W279">
        <v>0.2</v>
      </c>
      <c r="X279">
        <v>0.08</v>
      </c>
      <c r="Y279">
        <v>712.28535896000005</v>
      </c>
      <c r="Z279">
        <v>712.28535896000005</v>
      </c>
      <c r="AA279">
        <v>2085.2943019999998</v>
      </c>
      <c r="AB279">
        <v>2203.5886091878501</v>
      </c>
      <c r="AC279">
        <v>7478.9962690800003</v>
      </c>
      <c r="AD279">
        <v>10328.13770492</v>
      </c>
      <c r="AE279">
        <v>7478.9962690800003</v>
      </c>
      <c r="AF279">
        <v>10328.13770492</v>
      </c>
      <c r="AG279">
        <v>6255.8829059999998</v>
      </c>
      <c r="AH279">
        <v>14597.060114</v>
      </c>
      <c r="AI279">
        <v>14922.8612816243</v>
      </c>
      <c r="AJ279">
        <v>23737.215718375701</v>
      </c>
      <c r="AK279">
        <v>430.78187886613199</v>
      </c>
      <c r="AL279">
        <v>9413.5658158021106</v>
      </c>
      <c r="AM279">
        <v>17435.871348625398</v>
      </c>
      <c r="AN279">
        <v>0</v>
      </c>
      <c r="AO279">
        <v>0</v>
      </c>
      <c r="AP279">
        <v>27280.219043293699</v>
      </c>
      <c r="AQ279">
        <v>27280.219043293699</v>
      </c>
      <c r="AR279">
        <v>27280.219043293699</v>
      </c>
      <c r="AS279">
        <v>3.0639651594832999</v>
      </c>
      <c r="AT279">
        <v>1.11970988088788</v>
      </c>
      <c r="AU279">
        <v>63</v>
      </c>
      <c r="AV279">
        <v>1</v>
      </c>
      <c r="AW279" s="2">
        <v>8903.5669870000002</v>
      </c>
      <c r="AX279" s="4">
        <v>27280.219043293699</v>
      </c>
      <c r="AY279">
        <v>1</v>
      </c>
      <c r="AZ279">
        <v>1.5800000000000002E-2</v>
      </c>
      <c r="BA279">
        <v>0.34510000000000002</v>
      </c>
      <c r="BB279">
        <v>0.6391</v>
      </c>
      <c r="BC279">
        <v>0</v>
      </c>
      <c r="BD279">
        <v>0</v>
      </c>
      <c r="BE279">
        <v>0.55000000000000004</v>
      </c>
      <c r="BF279" t="b">
        <v>0</v>
      </c>
      <c r="BG279">
        <v>0.74</v>
      </c>
      <c r="BH279" t="b">
        <v>0</v>
      </c>
      <c r="BI279">
        <v>3.06</v>
      </c>
      <c r="BJ279" t="b">
        <v>0</v>
      </c>
      <c r="BK279">
        <v>1</v>
      </c>
      <c r="BL279" t="b">
        <v>0</v>
      </c>
      <c r="BM279">
        <v>0</v>
      </c>
      <c r="BN279">
        <v>0</v>
      </c>
    </row>
    <row r="280" spans="1:66" x14ac:dyDescent="0.25">
      <c r="A280" t="s">
        <v>77</v>
      </c>
      <c r="B280">
        <v>1984</v>
      </c>
      <c r="C280">
        <v>8065.0724049999999</v>
      </c>
      <c r="D280">
        <v>8065.0724049999999</v>
      </c>
      <c r="E280">
        <v>7694.7982529999999</v>
      </c>
      <c r="F280">
        <v>15759.87066</v>
      </c>
      <c r="G280">
        <v>9712.5594710000005</v>
      </c>
      <c r="H280">
        <v>17777.631880000001</v>
      </c>
      <c r="I280">
        <v>1</v>
      </c>
      <c r="J280">
        <v>8065.0724049999999</v>
      </c>
      <c r="K280">
        <v>57190</v>
      </c>
      <c r="L280">
        <v>8065</v>
      </c>
      <c r="M280" t="s">
        <v>74</v>
      </c>
      <c r="N280">
        <v>5.1837584999999999E-2</v>
      </c>
      <c r="O280">
        <v>0.61510938800000003</v>
      </c>
      <c r="P280">
        <v>0.333053027</v>
      </c>
      <c r="Q280">
        <v>0</v>
      </c>
      <c r="R280">
        <v>0</v>
      </c>
      <c r="S280">
        <v>1</v>
      </c>
      <c r="T280" t="s">
        <v>75</v>
      </c>
      <c r="U280">
        <v>0.03</v>
      </c>
      <c r="V280">
        <v>0.05</v>
      </c>
      <c r="W280">
        <v>0.2</v>
      </c>
      <c r="X280">
        <v>0.08</v>
      </c>
      <c r="Y280">
        <v>645.20579239999995</v>
      </c>
      <c r="Z280">
        <v>645.20579239999995</v>
      </c>
      <c r="AA280">
        <v>1942.5118941999999</v>
      </c>
      <c r="AB280">
        <v>2046.8617377964199</v>
      </c>
      <c r="AC280">
        <v>6774.6608201999998</v>
      </c>
      <c r="AD280">
        <v>9355.4839897999991</v>
      </c>
      <c r="AE280">
        <v>6774.6608201999998</v>
      </c>
      <c r="AF280">
        <v>9355.4839897999991</v>
      </c>
      <c r="AG280">
        <v>5827.5356825999997</v>
      </c>
      <c r="AH280">
        <v>13597.5832594</v>
      </c>
      <c r="AI280">
        <v>13683.908404407201</v>
      </c>
      <c r="AJ280">
        <v>21871.355355592801</v>
      </c>
      <c r="AK280">
        <v>5941.2890415531701</v>
      </c>
      <c r="AL280">
        <v>42750.606952957598</v>
      </c>
      <c r="AM280">
        <v>10577.7840974183</v>
      </c>
      <c r="AN280">
        <v>0</v>
      </c>
      <c r="AO280">
        <v>0</v>
      </c>
      <c r="AP280">
        <v>59269.680091929098</v>
      </c>
      <c r="AQ280">
        <v>59269.680091929098</v>
      </c>
      <c r="AR280">
        <v>59269.680091929098</v>
      </c>
      <c r="AS280">
        <v>7.3489334150533496</v>
      </c>
      <c r="AT280">
        <v>1.99455518909656</v>
      </c>
      <c r="AU280">
        <v>79</v>
      </c>
      <c r="AV280">
        <v>1</v>
      </c>
      <c r="AW280" s="2">
        <v>8065.0724049999999</v>
      </c>
      <c r="AX280" s="4">
        <v>59269.680091929098</v>
      </c>
      <c r="AY280">
        <v>1</v>
      </c>
      <c r="AZ280">
        <v>0.1002</v>
      </c>
      <c r="BA280">
        <v>0.72130000000000005</v>
      </c>
      <c r="BB280">
        <v>0.17849999999999999</v>
      </c>
      <c r="BC280">
        <v>0</v>
      </c>
      <c r="BD280">
        <v>0</v>
      </c>
      <c r="BE280">
        <v>0.5</v>
      </c>
      <c r="BF280" t="b">
        <v>0</v>
      </c>
      <c r="BG280">
        <v>1.62</v>
      </c>
      <c r="BH280" t="b">
        <v>0</v>
      </c>
      <c r="BI280">
        <v>7.35</v>
      </c>
      <c r="BJ280" t="b">
        <v>0</v>
      </c>
      <c r="BK280">
        <v>1</v>
      </c>
      <c r="BL280" t="b">
        <v>0</v>
      </c>
      <c r="BM280">
        <v>0</v>
      </c>
      <c r="BN280">
        <v>0</v>
      </c>
    </row>
    <row r="281" spans="1:66" x14ac:dyDescent="0.25">
      <c r="A281" t="s">
        <v>77</v>
      </c>
      <c r="B281">
        <v>1985</v>
      </c>
      <c r="C281">
        <v>17228.89198</v>
      </c>
      <c r="D281">
        <v>17228.89198</v>
      </c>
      <c r="E281">
        <v>16835.230680000001</v>
      </c>
      <c r="F281">
        <v>34064.122660000001</v>
      </c>
      <c r="G281">
        <v>20411.022560000001</v>
      </c>
      <c r="H281">
        <v>37639.914539999998</v>
      </c>
      <c r="I281">
        <v>1</v>
      </c>
      <c r="J281">
        <v>17228.89198</v>
      </c>
      <c r="K281">
        <v>17148</v>
      </c>
      <c r="L281">
        <v>17229</v>
      </c>
      <c r="M281" t="s">
        <v>74</v>
      </c>
      <c r="N281">
        <v>1.2528266999999999E-2</v>
      </c>
      <c r="O281">
        <v>0.33790789399999999</v>
      </c>
      <c r="P281">
        <v>0.64956383900000003</v>
      </c>
      <c r="Q281">
        <v>0</v>
      </c>
      <c r="R281">
        <v>0</v>
      </c>
      <c r="S281">
        <v>1</v>
      </c>
      <c r="T281" t="s">
        <v>75</v>
      </c>
      <c r="U281">
        <v>0.03</v>
      </c>
      <c r="V281">
        <v>0.05</v>
      </c>
      <c r="W281">
        <v>0.2</v>
      </c>
      <c r="X281">
        <v>0.08</v>
      </c>
      <c r="Y281">
        <v>1378.3113584</v>
      </c>
      <c r="Z281">
        <v>1378.3113584</v>
      </c>
      <c r="AA281">
        <v>4082.2045119999998</v>
      </c>
      <c r="AB281">
        <v>4308.61182731603</v>
      </c>
      <c r="AC281">
        <v>14472.2692632</v>
      </c>
      <c r="AD281">
        <v>19985.514696800001</v>
      </c>
      <c r="AE281">
        <v>14472.2692632</v>
      </c>
      <c r="AF281">
        <v>19985.514696800001</v>
      </c>
      <c r="AG281">
        <v>12246.613536000001</v>
      </c>
      <c r="AH281">
        <v>28575.431584000002</v>
      </c>
      <c r="AI281">
        <v>29022.690885367902</v>
      </c>
      <c r="AJ281">
        <v>46257.138194632098</v>
      </c>
      <c r="AK281">
        <v>1217.20521841696</v>
      </c>
      <c r="AL281">
        <v>5687.4521758191904</v>
      </c>
      <c r="AM281">
        <v>12074.487120977699</v>
      </c>
      <c r="AN281">
        <v>0</v>
      </c>
      <c r="AO281">
        <v>0</v>
      </c>
      <c r="AP281">
        <v>18979.144515213899</v>
      </c>
      <c r="AQ281">
        <v>18979.144515213899</v>
      </c>
      <c r="AR281">
        <v>18979.144515213899</v>
      </c>
      <c r="AS281">
        <v>1.1015882238536101</v>
      </c>
      <c r="AT281">
        <v>9.6752978336688097E-2</v>
      </c>
      <c r="AU281">
        <v>82</v>
      </c>
      <c r="AV281">
        <v>1</v>
      </c>
      <c r="AW281" s="2">
        <v>17228.89198</v>
      </c>
      <c r="AX281" s="4">
        <v>18979.144515213899</v>
      </c>
      <c r="AY281">
        <v>1</v>
      </c>
      <c r="AZ281">
        <v>6.4100000000000004E-2</v>
      </c>
      <c r="BA281">
        <v>0.29970000000000002</v>
      </c>
      <c r="BB281">
        <v>0.63619999999999999</v>
      </c>
      <c r="BC281">
        <v>0</v>
      </c>
      <c r="BD281">
        <v>0</v>
      </c>
      <c r="BE281">
        <v>1.07</v>
      </c>
      <c r="BF281" t="b">
        <v>0</v>
      </c>
      <c r="BG281">
        <v>0.52</v>
      </c>
      <c r="BH281" t="b">
        <v>0</v>
      </c>
      <c r="BI281">
        <v>1.1000000000000001</v>
      </c>
      <c r="BJ281" t="b">
        <v>0</v>
      </c>
      <c r="BK281">
        <v>1</v>
      </c>
      <c r="BL281" t="b">
        <v>0</v>
      </c>
      <c r="BM281">
        <v>0</v>
      </c>
      <c r="BN281">
        <v>0</v>
      </c>
    </row>
    <row r="282" spans="1:66" x14ac:dyDescent="0.25">
      <c r="A282" t="s">
        <v>77</v>
      </c>
      <c r="B282">
        <v>1986</v>
      </c>
      <c r="C282">
        <v>3873.5466550000001</v>
      </c>
      <c r="D282">
        <v>3873.5466550000001</v>
      </c>
      <c r="E282">
        <v>3697.951669</v>
      </c>
      <c r="F282">
        <v>7571.4983240000001</v>
      </c>
      <c r="G282">
        <v>5272.9842989999997</v>
      </c>
      <c r="H282">
        <v>9146.5309539999998</v>
      </c>
      <c r="I282">
        <v>1</v>
      </c>
      <c r="J282">
        <v>3873.5466550000001</v>
      </c>
      <c r="K282">
        <v>43609</v>
      </c>
      <c r="L282">
        <v>3874</v>
      </c>
      <c r="M282" t="s">
        <v>74</v>
      </c>
      <c r="N282">
        <v>4.7097843E-2</v>
      </c>
      <c r="O282">
        <v>0.33749774799999999</v>
      </c>
      <c r="P282">
        <v>0.61540440900000004</v>
      </c>
      <c r="Q282">
        <v>0</v>
      </c>
      <c r="R282">
        <v>0</v>
      </c>
      <c r="S282">
        <v>1</v>
      </c>
      <c r="T282" t="s">
        <v>75</v>
      </c>
      <c r="U282">
        <v>0.03</v>
      </c>
      <c r="V282">
        <v>0.05</v>
      </c>
      <c r="W282">
        <v>0.2</v>
      </c>
      <c r="X282">
        <v>0.08</v>
      </c>
      <c r="Y282">
        <v>309.88373239999999</v>
      </c>
      <c r="Z282">
        <v>309.88373239999999</v>
      </c>
      <c r="AA282">
        <v>1054.5968597999999</v>
      </c>
      <c r="AB282">
        <v>1099.18263464548</v>
      </c>
      <c r="AC282">
        <v>3253.7791901999999</v>
      </c>
      <c r="AD282">
        <v>4493.3141198000003</v>
      </c>
      <c r="AE282">
        <v>3253.7791901999999</v>
      </c>
      <c r="AF282">
        <v>4493.3141198000003</v>
      </c>
      <c r="AG282">
        <v>3163.7905793999998</v>
      </c>
      <c r="AH282">
        <v>7382.1780185999996</v>
      </c>
      <c r="AI282">
        <v>6948.1656847090399</v>
      </c>
      <c r="AJ282">
        <v>11344.896223291</v>
      </c>
      <c r="AK282">
        <v>790.644596762471</v>
      </c>
      <c r="AL282">
        <v>6079.8287932889298</v>
      </c>
      <c r="AM282">
        <v>45539.282177683803</v>
      </c>
      <c r="AN282">
        <v>0</v>
      </c>
      <c r="AO282">
        <v>0</v>
      </c>
      <c r="AP282">
        <v>52409.755567735199</v>
      </c>
      <c r="AQ282">
        <v>52409.755567735199</v>
      </c>
      <c r="AR282">
        <v>52409.755567735199</v>
      </c>
      <c r="AS282">
        <v>13.530172793990801</v>
      </c>
      <c r="AT282">
        <v>2.6049222132756298</v>
      </c>
      <c r="AU282">
        <v>70</v>
      </c>
      <c r="AV282">
        <v>1</v>
      </c>
      <c r="AW282" s="2">
        <v>3873.5466550000001</v>
      </c>
      <c r="AX282" s="4">
        <v>52409.755567735199</v>
      </c>
      <c r="AY282">
        <v>1</v>
      </c>
      <c r="AZ282">
        <v>1.5100000000000001E-2</v>
      </c>
      <c r="BA282">
        <v>0.11600000000000001</v>
      </c>
      <c r="BB282">
        <v>0.86890000000000001</v>
      </c>
      <c r="BC282">
        <v>0</v>
      </c>
      <c r="BD282">
        <v>0</v>
      </c>
      <c r="BE282">
        <v>0.24</v>
      </c>
      <c r="BF282" t="b">
        <v>0</v>
      </c>
      <c r="BG282">
        <v>1.43</v>
      </c>
      <c r="BH282" t="b">
        <v>0</v>
      </c>
      <c r="BI282">
        <v>13.53</v>
      </c>
      <c r="BJ282" t="b">
        <v>0</v>
      </c>
      <c r="BK282">
        <v>1</v>
      </c>
      <c r="BL282" t="b">
        <v>0</v>
      </c>
      <c r="BM282">
        <v>0</v>
      </c>
      <c r="BN282">
        <v>0</v>
      </c>
    </row>
    <row r="283" spans="1:66" x14ac:dyDescent="0.25">
      <c r="A283" t="s">
        <v>77</v>
      </c>
      <c r="B283">
        <v>1987</v>
      </c>
      <c r="C283">
        <v>15785.563969999999</v>
      </c>
      <c r="D283">
        <v>15785.563969999999</v>
      </c>
      <c r="E283">
        <v>10354.093070000001</v>
      </c>
      <c r="F283">
        <v>26139.657039999998</v>
      </c>
      <c r="G283">
        <v>11770.473389999999</v>
      </c>
      <c r="H283">
        <v>27556.037359999998</v>
      </c>
      <c r="I283">
        <v>1</v>
      </c>
      <c r="J283">
        <v>15785.563969999999</v>
      </c>
      <c r="K283">
        <v>25294</v>
      </c>
      <c r="L283">
        <v>15786</v>
      </c>
      <c r="M283" t="s">
        <v>74</v>
      </c>
      <c r="N283">
        <v>0.21560752599999999</v>
      </c>
      <c r="O283">
        <v>0.341615367</v>
      </c>
      <c r="P283">
        <v>0.442777107</v>
      </c>
      <c r="Q283">
        <v>0</v>
      </c>
      <c r="R283">
        <v>0</v>
      </c>
      <c r="S283">
        <v>1</v>
      </c>
      <c r="T283" t="s">
        <v>75</v>
      </c>
      <c r="U283">
        <v>0.03</v>
      </c>
      <c r="V283">
        <v>0.05</v>
      </c>
      <c r="W283">
        <v>0.2</v>
      </c>
      <c r="X283">
        <v>0.08</v>
      </c>
      <c r="Y283">
        <v>1262.8451176000001</v>
      </c>
      <c r="Z283">
        <v>1262.8451176000001</v>
      </c>
      <c r="AA283">
        <v>2354.0946779999999</v>
      </c>
      <c r="AB283">
        <v>2671.4302431533001</v>
      </c>
      <c r="AC283">
        <v>13259.8737348</v>
      </c>
      <c r="AD283">
        <v>18311.254205199999</v>
      </c>
      <c r="AE283">
        <v>13259.8737348</v>
      </c>
      <c r="AF283">
        <v>18311.254205199999</v>
      </c>
      <c r="AG283">
        <v>7062.2840340000002</v>
      </c>
      <c r="AH283">
        <v>16478.662746000002</v>
      </c>
      <c r="AI283">
        <v>22213.176873693399</v>
      </c>
      <c r="AJ283">
        <v>32898.897846306601</v>
      </c>
      <c r="AK283">
        <v>642.72124573332303</v>
      </c>
      <c r="AL283">
        <v>16694.094914131299</v>
      </c>
      <c r="AM283">
        <v>12641.476542587099</v>
      </c>
      <c r="AN283">
        <v>0</v>
      </c>
      <c r="AO283">
        <v>0</v>
      </c>
      <c r="AP283">
        <v>29978.292702451799</v>
      </c>
      <c r="AQ283">
        <v>29978.292702451799</v>
      </c>
      <c r="AR283">
        <v>29978.292702451799</v>
      </c>
      <c r="AS283">
        <v>1.89909544945145</v>
      </c>
      <c r="AT283">
        <v>0.64137769357461505</v>
      </c>
      <c r="AU283">
        <v>88</v>
      </c>
      <c r="AV283">
        <v>0</v>
      </c>
      <c r="AW283" s="2">
        <v>15785.563969999999</v>
      </c>
      <c r="AX283" s="4">
        <v>29978.292702451799</v>
      </c>
      <c r="AY283">
        <v>1</v>
      </c>
      <c r="AZ283">
        <v>2.1399999999999999E-2</v>
      </c>
      <c r="BA283">
        <v>0.55689999999999995</v>
      </c>
      <c r="BB283">
        <v>0.42170000000000002</v>
      </c>
      <c r="BC283">
        <v>0</v>
      </c>
      <c r="BD283">
        <v>0</v>
      </c>
      <c r="BE283">
        <v>0.98</v>
      </c>
      <c r="BF283" t="b">
        <v>0</v>
      </c>
      <c r="BG283">
        <v>0.82</v>
      </c>
      <c r="BH283" t="b">
        <v>0</v>
      </c>
      <c r="BI283">
        <v>1.9</v>
      </c>
      <c r="BJ283" t="b">
        <v>0</v>
      </c>
      <c r="BK283">
        <v>1</v>
      </c>
      <c r="BL283" t="b">
        <v>0</v>
      </c>
      <c r="BM283">
        <v>0</v>
      </c>
      <c r="BN283">
        <v>0</v>
      </c>
    </row>
    <row r="284" spans="1:66" x14ac:dyDescent="0.25">
      <c r="A284" t="s">
        <v>77</v>
      </c>
      <c r="B284">
        <v>1988</v>
      </c>
      <c r="C284">
        <v>23458.576209999999</v>
      </c>
      <c r="D284">
        <v>23458.576209999999</v>
      </c>
      <c r="E284">
        <v>29588.065989999999</v>
      </c>
      <c r="F284">
        <v>53046.642189999999</v>
      </c>
      <c r="G284">
        <v>37945.107309999999</v>
      </c>
      <c r="H284">
        <v>61403.683519999999</v>
      </c>
      <c r="I284">
        <v>1</v>
      </c>
      <c r="J284">
        <v>23458.576209999999</v>
      </c>
      <c r="K284">
        <v>53919</v>
      </c>
      <c r="L284">
        <v>23459</v>
      </c>
      <c r="M284" t="s">
        <v>74</v>
      </c>
      <c r="N284">
        <v>1.9823E-2</v>
      </c>
      <c r="O284">
        <v>0.69622218899999999</v>
      </c>
      <c r="P284">
        <v>0.28395481099999997</v>
      </c>
      <c r="Q284">
        <v>0</v>
      </c>
      <c r="R284">
        <v>0</v>
      </c>
      <c r="S284">
        <v>1</v>
      </c>
      <c r="T284" t="s">
        <v>75</v>
      </c>
      <c r="U284">
        <v>0.03</v>
      </c>
      <c r="V284">
        <v>0.05</v>
      </c>
      <c r="W284">
        <v>0.2</v>
      </c>
      <c r="X284">
        <v>0.08</v>
      </c>
      <c r="Y284">
        <v>1876.6860968000001</v>
      </c>
      <c r="Z284">
        <v>1876.6860968000001</v>
      </c>
      <c r="AA284">
        <v>7589.0214619999997</v>
      </c>
      <c r="AB284">
        <v>7817.6209588735501</v>
      </c>
      <c r="AC284">
        <v>19705.204016399999</v>
      </c>
      <c r="AD284">
        <v>27211.948403599999</v>
      </c>
      <c r="AE284">
        <v>19705.204016399999</v>
      </c>
      <c r="AF284">
        <v>27211.948403599999</v>
      </c>
      <c r="AG284">
        <v>22767.064385999998</v>
      </c>
      <c r="AH284">
        <v>53123.150234000001</v>
      </c>
      <c r="AI284">
        <v>45768.441602252897</v>
      </c>
      <c r="AJ284">
        <v>77038.925437747093</v>
      </c>
      <c r="AK284">
        <v>7502.10384818491</v>
      </c>
      <c r="AL284">
        <v>10771.228356637301</v>
      </c>
      <c r="AM284">
        <v>37079.3926903869</v>
      </c>
      <c r="AN284">
        <v>0</v>
      </c>
      <c r="AO284">
        <v>0</v>
      </c>
      <c r="AP284">
        <v>55352.724895209103</v>
      </c>
      <c r="AQ284">
        <v>55352.724895209103</v>
      </c>
      <c r="AR284">
        <v>55352.724895209103</v>
      </c>
      <c r="AS284">
        <v>2.3595943930993202</v>
      </c>
      <c r="AT284">
        <v>0.85848973693583996</v>
      </c>
      <c r="AU284">
        <v>78</v>
      </c>
      <c r="AV284">
        <v>1</v>
      </c>
      <c r="AW284" s="2">
        <v>23458.576209999999</v>
      </c>
      <c r="AX284" s="4">
        <v>55352.724895209103</v>
      </c>
      <c r="AY284">
        <v>1</v>
      </c>
      <c r="AZ284">
        <v>0.13550000000000001</v>
      </c>
      <c r="BA284">
        <v>0.1946</v>
      </c>
      <c r="BB284">
        <v>0.66990000000000005</v>
      </c>
      <c r="BC284">
        <v>0</v>
      </c>
      <c r="BD284">
        <v>0</v>
      </c>
      <c r="BE284">
        <v>1.45</v>
      </c>
      <c r="BF284" t="b">
        <v>0</v>
      </c>
      <c r="BG284">
        <v>1.51</v>
      </c>
      <c r="BH284" t="b">
        <v>0</v>
      </c>
      <c r="BI284">
        <v>2.36</v>
      </c>
      <c r="BJ284" t="b">
        <v>0</v>
      </c>
      <c r="BK284">
        <v>1</v>
      </c>
      <c r="BL284" t="b">
        <v>0</v>
      </c>
      <c r="BM284">
        <v>0</v>
      </c>
      <c r="BN284">
        <v>0</v>
      </c>
    </row>
    <row r="285" spans="1:66" x14ac:dyDescent="0.25">
      <c r="A285" t="s">
        <v>77</v>
      </c>
      <c r="B285">
        <v>1989</v>
      </c>
      <c r="C285">
        <v>7701.2691709999999</v>
      </c>
      <c r="D285">
        <v>7701.2691709999999</v>
      </c>
      <c r="E285">
        <v>6646.1378139999997</v>
      </c>
      <c r="F285">
        <v>14347.40698</v>
      </c>
      <c r="G285">
        <v>9354.6116949999996</v>
      </c>
      <c r="H285">
        <v>17055.880870000001</v>
      </c>
      <c r="I285">
        <v>1</v>
      </c>
      <c r="J285">
        <v>7701.2691709999999</v>
      </c>
      <c r="K285">
        <v>32520</v>
      </c>
      <c r="L285">
        <v>7701</v>
      </c>
      <c r="M285" t="s">
        <v>74</v>
      </c>
      <c r="N285">
        <v>4.6356128000000003E-2</v>
      </c>
      <c r="O285">
        <v>0.33345989100000001</v>
      </c>
      <c r="P285">
        <v>0.62018398100000005</v>
      </c>
      <c r="Q285">
        <v>0</v>
      </c>
      <c r="R285">
        <v>0</v>
      </c>
      <c r="S285">
        <v>1</v>
      </c>
      <c r="T285" t="s">
        <v>75</v>
      </c>
      <c r="U285">
        <v>0.03</v>
      </c>
      <c r="V285">
        <v>0.05</v>
      </c>
      <c r="W285">
        <v>0.2</v>
      </c>
      <c r="X285">
        <v>0.08</v>
      </c>
      <c r="Y285">
        <v>616.10153367999999</v>
      </c>
      <c r="Z285">
        <v>616.10153367999999</v>
      </c>
      <c r="AA285">
        <v>1870.922339</v>
      </c>
      <c r="AB285">
        <v>1969.75417206617</v>
      </c>
      <c r="AC285">
        <v>6469.0661036399997</v>
      </c>
      <c r="AD285">
        <v>8933.4722383600001</v>
      </c>
      <c r="AE285">
        <v>6469.0661036399997</v>
      </c>
      <c r="AF285">
        <v>8933.4722383600001</v>
      </c>
      <c r="AG285">
        <v>5612.7670170000001</v>
      </c>
      <c r="AH285">
        <v>13096.456373000001</v>
      </c>
      <c r="AI285">
        <v>13116.3725258677</v>
      </c>
      <c r="AJ285">
        <v>20995.389214132301</v>
      </c>
      <c r="AK285">
        <v>1722.5047307756099</v>
      </c>
      <c r="AL285">
        <v>20499.5129232812</v>
      </c>
      <c r="AM285">
        <v>12787.3463681827</v>
      </c>
      <c r="AN285">
        <v>0</v>
      </c>
      <c r="AO285">
        <v>0</v>
      </c>
      <c r="AP285">
        <v>35009.364022239497</v>
      </c>
      <c r="AQ285">
        <v>35009.364022239497</v>
      </c>
      <c r="AR285">
        <v>35009.364022239497</v>
      </c>
      <c r="AS285">
        <v>4.54592135982874</v>
      </c>
      <c r="AT285">
        <v>1.5142304265188999</v>
      </c>
      <c r="AU285">
        <v>71</v>
      </c>
      <c r="AV285">
        <v>1</v>
      </c>
      <c r="AW285" s="2">
        <v>7701.2691709999999</v>
      </c>
      <c r="AX285" s="4">
        <v>35009.364022239497</v>
      </c>
      <c r="AY285">
        <v>1</v>
      </c>
      <c r="AZ285">
        <v>4.9200000000000001E-2</v>
      </c>
      <c r="BA285">
        <v>0.58550000000000002</v>
      </c>
      <c r="BB285">
        <v>0.36530000000000001</v>
      </c>
      <c r="BC285">
        <v>0</v>
      </c>
      <c r="BD285">
        <v>0</v>
      </c>
      <c r="BE285">
        <v>0.48</v>
      </c>
      <c r="BF285" t="b">
        <v>0</v>
      </c>
      <c r="BG285">
        <v>0.95</v>
      </c>
      <c r="BH285" t="b">
        <v>0</v>
      </c>
      <c r="BI285">
        <v>4.55</v>
      </c>
      <c r="BJ285" t="b">
        <v>0</v>
      </c>
      <c r="BK285">
        <v>1</v>
      </c>
      <c r="BL285" t="b">
        <v>0</v>
      </c>
      <c r="BM285">
        <v>0</v>
      </c>
      <c r="BN285">
        <v>0</v>
      </c>
    </row>
    <row r="286" spans="1:66" x14ac:dyDescent="0.25">
      <c r="A286" t="s">
        <v>77</v>
      </c>
      <c r="B286">
        <v>1990</v>
      </c>
      <c r="C286">
        <v>7395.2623439999998</v>
      </c>
      <c r="D286">
        <v>7395.2623439999998</v>
      </c>
      <c r="E286">
        <v>7982.5937610000001</v>
      </c>
      <c r="F286">
        <v>15377.856100000001</v>
      </c>
      <c r="G286">
        <v>11401.774820000001</v>
      </c>
      <c r="H286">
        <v>18797.03716</v>
      </c>
      <c r="I286">
        <v>1</v>
      </c>
      <c r="J286">
        <v>7395.2623439999998</v>
      </c>
      <c r="K286">
        <v>12614</v>
      </c>
      <c r="L286">
        <v>7395</v>
      </c>
      <c r="M286" t="s">
        <v>74</v>
      </c>
      <c r="N286">
        <v>3.4192688999999998E-2</v>
      </c>
      <c r="O286">
        <v>0.32344612299999997</v>
      </c>
      <c r="P286">
        <v>0.64236118799999997</v>
      </c>
      <c r="Q286">
        <v>0</v>
      </c>
      <c r="R286">
        <v>0</v>
      </c>
      <c r="S286">
        <v>1</v>
      </c>
      <c r="T286" t="s">
        <v>75</v>
      </c>
      <c r="U286">
        <v>0.03</v>
      </c>
      <c r="V286">
        <v>0.05</v>
      </c>
      <c r="W286">
        <v>0.2</v>
      </c>
      <c r="X286">
        <v>0.08</v>
      </c>
      <c r="Y286">
        <v>591.62098751999997</v>
      </c>
      <c r="Z286">
        <v>591.62098751999997</v>
      </c>
      <c r="AA286">
        <v>2280.3549640000001</v>
      </c>
      <c r="AB286">
        <v>2355.85104680105</v>
      </c>
      <c r="AC286">
        <v>6212.0203689600003</v>
      </c>
      <c r="AD286">
        <v>8578.5043190399992</v>
      </c>
      <c r="AE286">
        <v>6212.0203689600003</v>
      </c>
      <c r="AF286">
        <v>8578.5043190399992</v>
      </c>
      <c r="AG286">
        <v>6841.0648920000003</v>
      </c>
      <c r="AH286">
        <v>15962.484748000001</v>
      </c>
      <c r="AI286">
        <v>14085.3350663979</v>
      </c>
      <c r="AJ286">
        <v>23508.7392536021</v>
      </c>
      <c r="AK286">
        <v>1194.96092633188</v>
      </c>
      <c r="AL286">
        <v>4477.8375811315</v>
      </c>
      <c r="AM286">
        <v>8478.9503772326807</v>
      </c>
      <c r="AN286">
        <v>0</v>
      </c>
      <c r="AO286">
        <v>0</v>
      </c>
      <c r="AP286">
        <v>14151.748884696101</v>
      </c>
      <c r="AQ286">
        <v>14151.748884696101</v>
      </c>
      <c r="AR286">
        <v>14151.748884696101</v>
      </c>
      <c r="AS286">
        <v>1.9136236453028299</v>
      </c>
      <c r="AT286">
        <v>0.64899864114789396</v>
      </c>
      <c r="AU286">
        <v>70</v>
      </c>
      <c r="AV286">
        <v>1</v>
      </c>
      <c r="AW286" s="2">
        <v>7395.2623439999998</v>
      </c>
      <c r="AX286" s="4">
        <v>14151.748884696101</v>
      </c>
      <c r="AY286">
        <v>1</v>
      </c>
      <c r="AZ286">
        <v>8.4400000000000003E-2</v>
      </c>
      <c r="BA286">
        <v>0.31640000000000001</v>
      </c>
      <c r="BB286">
        <v>0.59909999999999997</v>
      </c>
      <c r="BC286">
        <v>0</v>
      </c>
      <c r="BD286">
        <v>0</v>
      </c>
      <c r="BE286">
        <v>0.46</v>
      </c>
      <c r="BF286" t="b">
        <v>0</v>
      </c>
      <c r="BG286">
        <v>0.39</v>
      </c>
      <c r="BH286" t="b">
        <v>0</v>
      </c>
      <c r="BI286">
        <v>1.91</v>
      </c>
      <c r="BJ286" t="b">
        <v>0</v>
      </c>
      <c r="BK286">
        <v>1</v>
      </c>
      <c r="BL286" t="b">
        <v>0</v>
      </c>
      <c r="BM286">
        <v>0</v>
      </c>
      <c r="BN286">
        <v>0</v>
      </c>
    </row>
    <row r="287" spans="1:66" x14ac:dyDescent="0.25">
      <c r="A287" t="s">
        <v>77</v>
      </c>
      <c r="B287">
        <v>1991</v>
      </c>
      <c r="C287">
        <v>24980.092720000001</v>
      </c>
      <c r="D287">
        <v>24980.092720000001</v>
      </c>
      <c r="E287">
        <v>31944.980370000001</v>
      </c>
      <c r="F287">
        <v>56925.073089999998</v>
      </c>
      <c r="G287">
        <v>44755.388220000001</v>
      </c>
      <c r="H287">
        <v>69735.480939999994</v>
      </c>
      <c r="I287">
        <v>1</v>
      </c>
      <c r="J287">
        <v>24980.092720000001</v>
      </c>
      <c r="K287">
        <v>21241</v>
      </c>
      <c r="L287">
        <v>24980</v>
      </c>
      <c r="M287" t="s">
        <v>74</v>
      </c>
      <c r="N287">
        <v>0.107579438</v>
      </c>
      <c r="O287">
        <v>0.23939169399999999</v>
      </c>
      <c r="P287">
        <v>0.65302886800000004</v>
      </c>
      <c r="Q287">
        <v>0</v>
      </c>
      <c r="R287">
        <v>0</v>
      </c>
      <c r="S287">
        <v>1</v>
      </c>
      <c r="T287" t="s">
        <v>75</v>
      </c>
      <c r="U287">
        <v>0.03</v>
      </c>
      <c r="V287">
        <v>0.05</v>
      </c>
      <c r="W287">
        <v>0.2</v>
      </c>
      <c r="X287">
        <v>0.08</v>
      </c>
      <c r="Y287">
        <v>1998.4074175999999</v>
      </c>
      <c r="Z287">
        <v>1998.4074175999999</v>
      </c>
      <c r="AA287">
        <v>8951.0776440000009</v>
      </c>
      <c r="AB287">
        <v>9171.4460798521504</v>
      </c>
      <c r="AC287">
        <v>20983.277884800002</v>
      </c>
      <c r="AD287">
        <v>28976.907555199999</v>
      </c>
      <c r="AE287">
        <v>20983.277884800002</v>
      </c>
      <c r="AF287">
        <v>28976.907555199999</v>
      </c>
      <c r="AG287">
        <v>26853.232931999999</v>
      </c>
      <c r="AH287">
        <v>62657.543508000002</v>
      </c>
      <c r="AI287">
        <v>51392.5887802957</v>
      </c>
      <c r="AJ287">
        <v>88078.373099704302</v>
      </c>
      <c r="AK287">
        <v>2195.7166906858301</v>
      </c>
      <c r="AL287">
        <v>9178.76752243394</v>
      </c>
      <c r="AM287">
        <v>10756.5963372271</v>
      </c>
      <c r="AN287">
        <v>0</v>
      </c>
      <c r="AO287">
        <v>0</v>
      </c>
      <c r="AP287">
        <v>22131.080550346898</v>
      </c>
      <c r="AQ287">
        <v>22131.080550346898</v>
      </c>
      <c r="AR287">
        <v>22131.080550346898</v>
      </c>
      <c r="AS287">
        <v>0.88594869516348496</v>
      </c>
      <c r="AT287">
        <v>-0.121096236189702</v>
      </c>
      <c r="AU287">
        <v>71</v>
      </c>
      <c r="AV287">
        <v>1</v>
      </c>
      <c r="AW287" s="2">
        <v>24980.092720000001</v>
      </c>
      <c r="AX287" s="4">
        <v>22131.080550346898</v>
      </c>
      <c r="AY287">
        <v>1</v>
      </c>
      <c r="AZ287">
        <v>9.9199999999999997E-2</v>
      </c>
      <c r="BA287">
        <v>0.41470000000000001</v>
      </c>
      <c r="BB287">
        <v>0.48599999999999999</v>
      </c>
      <c r="BC287">
        <v>0</v>
      </c>
      <c r="BD287">
        <v>0</v>
      </c>
      <c r="BE287">
        <v>1.55</v>
      </c>
      <c r="BF287" t="b">
        <v>0</v>
      </c>
      <c r="BG287">
        <v>0.6</v>
      </c>
      <c r="BH287" t="b">
        <v>0</v>
      </c>
      <c r="BI287">
        <v>0.89</v>
      </c>
      <c r="BJ287" t="b">
        <v>0</v>
      </c>
      <c r="BK287">
        <v>1</v>
      </c>
      <c r="BL287" t="b">
        <v>0</v>
      </c>
      <c r="BM287">
        <v>0</v>
      </c>
      <c r="BN287">
        <v>0</v>
      </c>
    </row>
    <row r="288" spans="1:66" x14ac:dyDescent="0.25">
      <c r="A288" t="s">
        <v>77</v>
      </c>
      <c r="B288">
        <v>1992</v>
      </c>
      <c r="C288">
        <v>8426.2860880000007</v>
      </c>
      <c r="D288">
        <v>8426.2860880000007</v>
      </c>
      <c r="E288">
        <v>12624.45197</v>
      </c>
      <c r="F288">
        <v>21050.73806</v>
      </c>
      <c r="G288">
        <v>16708.92354</v>
      </c>
      <c r="H288">
        <v>25135.209630000001</v>
      </c>
      <c r="I288">
        <v>1</v>
      </c>
      <c r="J288">
        <v>8426.2860880000007</v>
      </c>
      <c r="K288">
        <v>111466</v>
      </c>
      <c r="L288">
        <v>8426</v>
      </c>
      <c r="M288" t="s">
        <v>74</v>
      </c>
      <c r="N288">
        <v>6.8529555000000006E-2</v>
      </c>
      <c r="O288">
        <v>0.428531471</v>
      </c>
      <c r="P288">
        <v>0.50293897399999998</v>
      </c>
      <c r="Q288">
        <v>0</v>
      </c>
      <c r="R288">
        <v>0</v>
      </c>
      <c r="S288">
        <v>1</v>
      </c>
      <c r="T288" t="s">
        <v>75</v>
      </c>
      <c r="U288">
        <v>0.03</v>
      </c>
      <c r="V288">
        <v>0.05</v>
      </c>
      <c r="W288">
        <v>0.2</v>
      </c>
      <c r="X288">
        <v>0.08</v>
      </c>
      <c r="Y288">
        <v>674.10288704000004</v>
      </c>
      <c r="Z288">
        <v>674.10288704000004</v>
      </c>
      <c r="AA288">
        <v>3341.7847080000001</v>
      </c>
      <c r="AB288">
        <v>3409.0966159582999</v>
      </c>
      <c r="AC288">
        <v>7078.0803139199998</v>
      </c>
      <c r="AD288">
        <v>9774.4918620799999</v>
      </c>
      <c r="AE288">
        <v>7078.0803139199998</v>
      </c>
      <c r="AF288">
        <v>9774.4918620799999</v>
      </c>
      <c r="AG288">
        <v>10025.354124</v>
      </c>
      <c r="AH288">
        <v>23392.492955999998</v>
      </c>
      <c r="AI288">
        <v>18317.0163980834</v>
      </c>
      <c r="AJ288">
        <v>31953.402861916598</v>
      </c>
      <c r="AK288">
        <v>1857.35162033338</v>
      </c>
      <c r="AL288">
        <v>14547.3341181829</v>
      </c>
      <c r="AM288">
        <v>92469.589483820106</v>
      </c>
      <c r="AN288">
        <v>0</v>
      </c>
      <c r="AO288">
        <v>0</v>
      </c>
      <c r="AP288">
        <v>108874.275222336</v>
      </c>
      <c r="AQ288">
        <v>108874.275222336</v>
      </c>
      <c r="AR288">
        <v>108874.275222336</v>
      </c>
      <c r="AS288">
        <v>12.9207902610126</v>
      </c>
      <c r="AT288">
        <v>2.55883766219696</v>
      </c>
      <c r="AU288">
        <v>76</v>
      </c>
      <c r="AV288">
        <v>1</v>
      </c>
      <c r="AW288" s="2">
        <v>8426.2860880000007</v>
      </c>
      <c r="AX288" s="4">
        <v>108874.275222336</v>
      </c>
      <c r="AY288">
        <v>1</v>
      </c>
      <c r="AZ288">
        <v>1.7100000000000001E-2</v>
      </c>
      <c r="BA288">
        <v>0.1336</v>
      </c>
      <c r="BB288">
        <v>0.84930000000000005</v>
      </c>
      <c r="BC288">
        <v>0</v>
      </c>
      <c r="BD288">
        <v>0</v>
      </c>
      <c r="BE288">
        <v>0.52</v>
      </c>
      <c r="BF288" t="b">
        <v>0</v>
      </c>
      <c r="BG288">
        <v>2.97</v>
      </c>
      <c r="BH288" t="b">
        <v>0</v>
      </c>
      <c r="BI288">
        <v>12.92</v>
      </c>
      <c r="BJ288" t="b">
        <v>0</v>
      </c>
      <c r="BK288">
        <v>1</v>
      </c>
      <c r="BL288" t="b">
        <v>0</v>
      </c>
      <c r="BM288">
        <v>0</v>
      </c>
      <c r="BN288">
        <v>0</v>
      </c>
    </row>
    <row r="289" spans="1:66" x14ac:dyDescent="0.25">
      <c r="A289" t="s">
        <v>77</v>
      </c>
      <c r="B289">
        <v>1993</v>
      </c>
      <c r="C289">
        <v>21962.130290000001</v>
      </c>
      <c r="D289">
        <v>21962.130290000001</v>
      </c>
      <c r="E289">
        <v>29929.316480000001</v>
      </c>
      <c r="F289">
        <v>51891.446770000002</v>
      </c>
      <c r="G289">
        <v>36811.736250000002</v>
      </c>
      <c r="H289">
        <v>58773.866540000003</v>
      </c>
      <c r="I289">
        <v>1</v>
      </c>
      <c r="J289">
        <v>21962.130290000001</v>
      </c>
      <c r="K289">
        <v>54345</v>
      </c>
      <c r="L289">
        <v>21962</v>
      </c>
      <c r="M289" t="s">
        <v>74</v>
      </c>
      <c r="N289">
        <v>2.0331500999999998E-2</v>
      </c>
      <c r="O289">
        <v>0.34878618900000002</v>
      </c>
      <c r="P289">
        <v>0.63088230999999995</v>
      </c>
      <c r="Q289">
        <v>0</v>
      </c>
      <c r="R289">
        <v>0</v>
      </c>
      <c r="S289">
        <v>1</v>
      </c>
      <c r="T289" t="s">
        <v>75</v>
      </c>
      <c r="U289">
        <v>0.03</v>
      </c>
      <c r="V289">
        <v>0.05</v>
      </c>
      <c r="W289">
        <v>0.2</v>
      </c>
      <c r="X289">
        <v>0.08</v>
      </c>
      <c r="Y289">
        <v>1756.9704231999999</v>
      </c>
      <c r="Z289">
        <v>1756.9704231999999</v>
      </c>
      <c r="AA289">
        <v>7362.3472499999998</v>
      </c>
      <c r="AB289">
        <v>7569.0885909455501</v>
      </c>
      <c r="AC289">
        <v>18448.1894436</v>
      </c>
      <c r="AD289">
        <v>25476.071136400002</v>
      </c>
      <c r="AE289">
        <v>18448.1894436</v>
      </c>
      <c r="AF289">
        <v>25476.071136400002</v>
      </c>
      <c r="AG289">
        <v>22087.04175</v>
      </c>
      <c r="AH289">
        <v>51536.43075</v>
      </c>
      <c r="AI289">
        <v>43635.689358108903</v>
      </c>
      <c r="AJ289">
        <v>73912.043721891096</v>
      </c>
      <c r="AK289">
        <v>157.21142458999799</v>
      </c>
      <c r="AL289">
        <v>29188.511233613099</v>
      </c>
      <c r="AM289">
        <v>29116.650501927099</v>
      </c>
      <c r="AN289">
        <v>0</v>
      </c>
      <c r="AO289">
        <v>0</v>
      </c>
      <c r="AP289">
        <v>58462.373160130199</v>
      </c>
      <c r="AQ289">
        <v>58462.373160130199</v>
      </c>
      <c r="AR289">
        <v>58462.373160130199</v>
      </c>
      <c r="AS289">
        <v>2.6619627690101502</v>
      </c>
      <c r="AT289">
        <v>0.97906373377825195</v>
      </c>
      <c r="AU289">
        <v>81</v>
      </c>
      <c r="AV289">
        <v>1</v>
      </c>
      <c r="AW289" s="2">
        <v>21962.130290000001</v>
      </c>
      <c r="AX289" s="4">
        <v>58462.373160130199</v>
      </c>
      <c r="AY289">
        <v>1</v>
      </c>
      <c r="AZ289">
        <v>2.7000000000000001E-3</v>
      </c>
      <c r="BA289">
        <v>0.49930000000000002</v>
      </c>
      <c r="BB289">
        <v>0.498</v>
      </c>
      <c r="BC289">
        <v>0</v>
      </c>
      <c r="BD289">
        <v>0</v>
      </c>
      <c r="BE289">
        <v>1.36</v>
      </c>
      <c r="BF289" t="b">
        <v>0</v>
      </c>
      <c r="BG289">
        <v>1.59</v>
      </c>
      <c r="BH289" t="b">
        <v>0</v>
      </c>
      <c r="BI289">
        <v>2.66</v>
      </c>
      <c r="BJ289" t="b">
        <v>0</v>
      </c>
      <c r="BK289">
        <v>1</v>
      </c>
      <c r="BL289" t="b">
        <v>0</v>
      </c>
      <c r="BM289">
        <v>0</v>
      </c>
      <c r="BN289">
        <v>0</v>
      </c>
    </row>
    <row r="290" spans="1:66" x14ac:dyDescent="0.25">
      <c r="A290" t="s">
        <v>77</v>
      </c>
      <c r="B290">
        <v>1994</v>
      </c>
      <c r="C290">
        <v>7559.9654039999996</v>
      </c>
      <c r="D290">
        <v>7559.9654039999996</v>
      </c>
      <c r="E290">
        <v>7169.9902940000002</v>
      </c>
      <c r="F290">
        <v>14729.9557</v>
      </c>
      <c r="G290">
        <v>11900.935240000001</v>
      </c>
      <c r="H290">
        <v>19460.90064</v>
      </c>
      <c r="I290">
        <v>1</v>
      </c>
      <c r="J290">
        <v>7559.9654039999996</v>
      </c>
      <c r="K290">
        <v>4505</v>
      </c>
      <c r="L290">
        <v>7560</v>
      </c>
      <c r="M290" t="s">
        <v>74</v>
      </c>
      <c r="N290">
        <v>0.11282708499999999</v>
      </c>
      <c r="O290">
        <v>0.23009405699999999</v>
      </c>
      <c r="P290">
        <v>0.65707885799999999</v>
      </c>
      <c r="Q290">
        <v>0</v>
      </c>
      <c r="R290">
        <v>0</v>
      </c>
      <c r="S290">
        <v>1</v>
      </c>
      <c r="T290" t="s">
        <v>75</v>
      </c>
      <c r="U290">
        <v>0.03</v>
      </c>
      <c r="V290">
        <v>0.05</v>
      </c>
      <c r="W290">
        <v>0.2</v>
      </c>
      <c r="X290">
        <v>0.08</v>
      </c>
      <c r="Y290">
        <v>604.79723232000003</v>
      </c>
      <c r="Z290">
        <v>604.79723232000003</v>
      </c>
      <c r="AA290">
        <v>2380.1870479999998</v>
      </c>
      <c r="AB290">
        <v>2455.82370615012</v>
      </c>
      <c r="AC290">
        <v>6350.3709393600002</v>
      </c>
      <c r="AD290">
        <v>8769.5598686400008</v>
      </c>
      <c r="AE290">
        <v>6350.3709393600002</v>
      </c>
      <c r="AF290">
        <v>8769.5598686400008</v>
      </c>
      <c r="AG290">
        <v>7140.5611440000002</v>
      </c>
      <c r="AH290">
        <v>16661.309335999998</v>
      </c>
      <c r="AI290">
        <v>14549.253227699801</v>
      </c>
      <c r="AJ290">
        <v>24372.548052300201</v>
      </c>
      <c r="AK290">
        <v>227.214582566855</v>
      </c>
      <c r="AL290">
        <v>2048.3826274922999</v>
      </c>
      <c r="AM290">
        <v>2907.6302719521</v>
      </c>
      <c r="AN290">
        <v>0</v>
      </c>
      <c r="AO290">
        <v>0</v>
      </c>
      <c r="AP290">
        <v>5183.2274820112498</v>
      </c>
      <c r="AQ290">
        <v>5183.2274820112498</v>
      </c>
      <c r="AR290">
        <v>5183.2274820112498</v>
      </c>
      <c r="AS290">
        <v>0.68561523830106297</v>
      </c>
      <c r="AT290">
        <v>-0.37743868571881101</v>
      </c>
      <c r="AU290">
        <v>60</v>
      </c>
      <c r="AV290">
        <v>1</v>
      </c>
      <c r="AW290" s="2">
        <v>7559.9654039999996</v>
      </c>
      <c r="AX290" s="4">
        <v>5183.2274820112498</v>
      </c>
      <c r="AY290">
        <v>1</v>
      </c>
      <c r="AZ290">
        <v>4.3799999999999999E-2</v>
      </c>
      <c r="BA290">
        <v>0.3952</v>
      </c>
      <c r="BB290">
        <v>0.56100000000000005</v>
      </c>
      <c r="BC290">
        <v>0</v>
      </c>
      <c r="BD290">
        <v>0</v>
      </c>
      <c r="BE290">
        <v>0.47</v>
      </c>
      <c r="BF290" t="b">
        <v>0</v>
      </c>
      <c r="BG290">
        <v>0.14000000000000001</v>
      </c>
      <c r="BH290" t="b">
        <v>0</v>
      </c>
      <c r="BI290">
        <v>0.69</v>
      </c>
      <c r="BJ290" t="b">
        <v>0</v>
      </c>
      <c r="BK290">
        <v>1</v>
      </c>
      <c r="BL290" t="b">
        <v>0</v>
      </c>
      <c r="BM290">
        <v>0</v>
      </c>
      <c r="BN290">
        <v>0</v>
      </c>
    </row>
    <row r="291" spans="1:66" x14ac:dyDescent="0.25">
      <c r="A291" t="s">
        <v>77</v>
      </c>
      <c r="B291">
        <v>1995</v>
      </c>
      <c r="C291">
        <v>6555.041209</v>
      </c>
      <c r="D291">
        <v>6555.041209</v>
      </c>
      <c r="E291">
        <v>9297.0497639999994</v>
      </c>
      <c r="F291">
        <v>15852.090969999999</v>
      </c>
      <c r="G291">
        <v>12960.02831</v>
      </c>
      <c r="H291">
        <v>19515.069520000001</v>
      </c>
      <c r="I291">
        <v>1</v>
      </c>
      <c r="J291">
        <v>6555.041209</v>
      </c>
      <c r="K291">
        <v>28400</v>
      </c>
      <c r="L291">
        <v>6555</v>
      </c>
      <c r="M291" t="s">
        <v>74</v>
      </c>
      <c r="N291">
        <v>9.5175250000000003E-2</v>
      </c>
      <c r="O291">
        <v>0.47034254800000003</v>
      </c>
      <c r="P291">
        <v>0.43448220199999998</v>
      </c>
      <c r="Q291">
        <v>0</v>
      </c>
      <c r="R291">
        <v>0</v>
      </c>
      <c r="S291">
        <v>1</v>
      </c>
      <c r="T291" t="s">
        <v>75</v>
      </c>
      <c r="U291">
        <v>0.03</v>
      </c>
      <c r="V291">
        <v>0.05</v>
      </c>
      <c r="W291">
        <v>0.2</v>
      </c>
      <c r="X291">
        <v>0.08</v>
      </c>
      <c r="Y291">
        <v>524.40329671999996</v>
      </c>
      <c r="Z291">
        <v>524.40329671999996</v>
      </c>
      <c r="AA291">
        <v>2592.005662</v>
      </c>
      <c r="AB291">
        <v>2644.5211607114902</v>
      </c>
      <c r="AC291">
        <v>5506.2346155599998</v>
      </c>
      <c r="AD291">
        <v>7603.8478024400001</v>
      </c>
      <c r="AE291">
        <v>5506.2346155599998</v>
      </c>
      <c r="AF291">
        <v>7603.8478024400001</v>
      </c>
      <c r="AG291">
        <v>7776.0169859999996</v>
      </c>
      <c r="AH291">
        <v>18144.039634000001</v>
      </c>
      <c r="AI291">
        <v>14226.027198577</v>
      </c>
      <c r="AJ291">
        <v>24804.111841423</v>
      </c>
      <c r="AK291">
        <v>1629.59736058061</v>
      </c>
      <c r="AL291">
        <v>24075.178505068099</v>
      </c>
      <c r="AM291">
        <v>5418.3564233514098</v>
      </c>
      <c r="AN291">
        <v>0</v>
      </c>
      <c r="AO291">
        <v>0</v>
      </c>
      <c r="AP291">
        <v>31123.132289000099</v>
      </c>
      <c r="AQ291">
        <v>31123.132289000099</v>
      </c>
      <c r="AR291">
        <v>31123.132289000099</v>
      </c>
      <c r="AS291">
        <v>4.7479689748202301</v>
      </c>
      <c r="AT291">
        <v>1.55771694235797</v>
      </c>
      <c r="AU291">
        <v>72</v>
      </c>
      <c r="AV291">
        <v>1</v>
      </c>
      <c r="AW291" s="2">
        <v>6555.041209</v>
      </c>
      <c r="AX291" s="4">
        <v>31123.132289000099</v>
      </c>
      <c r="AY291">
        <v>1</v>
      </c>
      <c r="AZ291">
        <v>5.2400000000000002E-2</v>
      </c>
      <c r="BA291">
        <v>0.77349999999999997</v>
      </c>
      <c r="BB291">
        <v>0.1741</v>
      </c>
      <c r="BC291">
        <v>0</v>
      </c>
      <c r="BD291">
        <v>0</v>
      </c>
      <c r="BE291">
        <v>0.41</v>
      </c>
      <c r="BF291" t="b">
        <v>0</v>
      </c>
      <c r="BG291">
        <v>0.85</v>
      </c>
      <c r="BH291" t="b">
        <v>0</v>
      </c>
      <c r="BI291">
        <v>4.75</v>
      </c>
      <c r="BJ291" t="b">
        <v>0</v>
      </c>
      <c r="BK291">
        <v>1</v>
      </c>
      <c r="BL291" t="b">
        <v>0</v>
      </c>
      <c r="BM291">
        <v>0</v>
      </c>
      <c r="BN291">
        <v>0</v>
      </c>
    </row>
    <row r="292" spans="1:66" x14ac:dyDescent="0.25">
      <c r="A292" t="s">
        <v>77</v>
      </c>
      <c r="B292">
        <v>1996</v>
      </c>
      <c r="C292">
        <v>7975.259094</v>
      </c>
      <c r="D292">
        <v>7975.259094</v>
      </c>
      <c r="E292">
        <v>14440.730219999999</v>
      </c>
      <c r="F292">
        <v>22415.989310000001</v>
      </c>
      <c r="G292">
        <v>17485.88279</v>
      </c>
      <c r="H292">
        <v>25461.141879999999</v>
      </c>
      <c r="I292">
        <v>1</v>
      </c>
      <c r="J292">
        <v>7975.259094</v>
      </c>
      <c r="K292">
        <v>153771</v>
      </c>
      <c r="L292">
        <v>7975</v>
      </c>
      <c r="M292" t="s">
        <v>74</v>
      </c>
      <c r="N292">
        <v>6.1745630000000001E-3</v>
      </c>
      <c r="O292">
        <v>0.57135434799999996</v>
      </c>
      <c r="P292">
        <v>0.42247108900000002</v>
      </c>
      <c r="Q292">
        <v>0</v>
      </c>
      <c r="R292">
        <v>0</v>
      </c>
      <c r="S292">
        <v>1</v>
      </c>
      <c r="T292" t="s">
        <v>75</v>
      </c>
      <c r="U292">
        <v>0.03</v>
      </c>
      <c r="V292">
        <v>0.05</v>
      </c>
      <c r="W292">
        <v>0.2</v>
      </c>
      <c r="X292">
        <v>0.08</v>
      </c>
      <c r="Y292">
        <v>638.02072752000004</v>
      </c>
      <c r="Z292">
        <v>638.02072752000004</v>
      </c>
      <c r="AA292">
        <v>3497.1765580000001</v>
      </c>
      <c r="AB292">
        <v>3554.9000445258498</v>
      </c>
      <c r="AC292">
        <v>6699.2176389599999</v>
      </c>
      <c r="AD292">
        <v>9251.3005490399992</v>
      </c>
      <c r="AE292">
        <v>6699.2176389599999</v>
      </c>
      <c r="AF292">
        <v>9251.3005490399992</v>
      </c>
      <c r="AG292">
        <v>10491.529673999999</v>
      </c>
      <c r="AH292">
        <v>24480.235906000002</v>
      </c>
      <c r="AI292">
        <v>18351.3417909483</v>
      </c>
      <c r="AJ292">
        <v>32570.941969051699</v>
      </c>
      <c r="AK292">
        <v>5471.9050229798304</v>
      </c>
      <c r="AL292">
        <v>44777.818401695302</v>
      </c>
      <c r="AM292">
        <v>101007.594772899</v>
      </c>
      <c r="AN292">
        <v>0</v>
      </c>
      <c r="AO292">
        <v>0</v>
      </c>
      <c r="AP292">
        <v>151257.318197574</v>
      </c>
      <c r="AQ292">
        <v>151257.318197574</v>
      </c>
      <c r="AR292">
        <v>151257.318197574</v>
      </c>
      <c r="AS292">
        <v>18.965818716957902</v>
      </c>
      <c r="AT292">
        <v>2.9426383440987598</v>
      </c>
      <c r="AU292">
        <v>83</v>
      </c>
      <c r="AV292">
        <v>1</v>
      </c>
      <c r="AW292" s="2">
        <v>7975.259094</v>
      </c>
      <c r="AX292" s="4">
        <v>151257.318197574</v>
      </c>
      <c r="AY292">
        <v>1</v>
      </c>
      <c r="AZ292">
        <v>3.6200000000000003E-2</v>
      </c>
      <c r="BA292">
        <v>0.29599999999999999</v>
      </c>
      <c r="BB292">
        <v>0.66779999999999995</v>
      </c>
      <c r="BC292">
        <v>0</v>
      </c>
      <c r="BD292">
        <v>0</v>
      </c>
      <c r="BE292">
        <v>0.49</v>
      </c>
      <c r="BF292" t="b">
        <v>0</v>
      </c>
      <c r="BG292">
        <v>4.13</v>
      </c>
      <c r="BH292" t="b">
        <v>0</v>
      </c>
      <c r="BI292">
        <v>18.97</v>
      </c>
      <c r="BJ292" t="b">
        <v>1</v>
      </c>
      <c r="BK292">
        <v>1</v>
      </c>
      <c r="BL292" t="b">
        <v>0</v>
      </c>
      <c r="BM292">
        <v>1</v>
      </c>
      <c r="BN292">
        <v>1</v>
      </c>
    </row>
    <row r="293" spans="1:66" x14ac:dyDescent="0.25">
      <c r="A293" t="s">
        <v>77</v>
      </c>
      <c r="B293">
        <v>1997</v>
      </c>
      <c r="C293">
        <v>34659.936679999999</v>
      </c>
      <c r="D293">
        <v>34659.936679999999</v>
      </c>
      <c r="E293">
        <v>64176.865510000003</v>
      </c>
      <c r="F293">
        <v>98836.802190000002</v>
      </c>
      <c r="G293">
        <v>87225.378630000007</v>
      </c>
      <c r="H293">
        <v>121885.3153</v>
      </c>
      <c r="I293">
        <v>1</v>
      </c>
      <c r="J293">
        <v>34659.936679999999</v>
      </c>
      <c r="K293">
        <v>33445</v>
      </c>
      <c r="L293">
        <v>34660</v>
      </c>
      <c r="M293" t="s">
        <v>74</v>
      </c>
      <c r="N293">
        <v>1.8641669999999999E-3</v>
      </c>
      <c r="O293">
        <v>0.23947520799999999</v>
      </c>
      <c r="P293">
        <v>0.75866062499999998</v>
      </c>
      <c r="Q293">
        <v>0</v>
      </c>
      <c r="R293">
        <v>0</v>
      </c>
      <c r="S293">
        <v>1</v>
      </c>
      <c r="T293" t="s">
        <v>75</v>
      </c>
      <c r="U293">
        <v>0.03</v>
      </c>
      <c r="V293">
        <v>0.05</v>
      </c>
      <c r="W293">
        <v>0.2</v>
      </c>
      <c r="X293">
        <v>0.08</v>
      </c>
      <c r="Y293">
        <v>2772.7949343999999</v>
      </c>
      <c r="Z293">
        <v>2772.7949343999999</v>
      </c>
      <c r="AA293">
        <v>17445.075725999999</v>
      </c>
      <c r="AB293">
        <v>17664.061221421001</v>
      </c>
      <c r="AC293">
        <v>29114.346811200001</v>
      </c>
      <c r="AD293">
        <v>40205.5265488</v>
      </c>
      <c r="AE293">
        <v>29114.346811200001</v>
      </c>
      <c r="AF293">
        <v>40205.5265488</v>
      </c>
      <c r="AG293">
        <v>52335.227178000001</v>
      </c>
      <c r="AH293">
        <v>122115.530082</v>
      </c>
      <c r="AI293">
        <v>86557.192857158007</v>
      </c>
      <c r="AJ293">
        <v>157213.43774284201</v>
      </c>
      <c r="AK293">
        <v>186.82631495325899</v>
      </c>
      <c r="AL293">
        <v>8589.2304421154695</v>
      </c>
      <c r="AM293">
        <v>24265.511537336301</v>
      </c>
      <c r="AN293">
        <v>0</v>
      </c>
      <c r="AO293">
        <v>0</v>
      </c>
      <c r="AP293">
        <v>33041.568294404999</v>
      </c>
      <c r="AQ293">
        <v>33041.568294404999</v>
      </c>
      <c r="AR293">
        <v>33041.568294404999</v>
      </c>
      <c r="AS293">
        <v>0.95330723190475897</v>
      </c>
      <c r="AT293">
        <v>-4.7818043332045597E-2</v>
      </c>
      <c r="AU293">
        <v>74</v>
      </c>
      <c r="AV293">
        <v>1</v>
      </c>
      <c r="AW293" s="2">
        <v>34659.936679999999</v>
      </c>
      <c r="AX293" s="4">
        <v>33041.568294404999</v>
      </c>
      <c r="AY293">
        <v>1</v>
      </c>
      <c r="AZ293">
        <v>5.7000000000000002E-3</v>
      </c>
      <c r="BA293">
        <v>0.26</v>
      </c>
      <c r="BB293">
        <v>0.73440000000000005</v>
      </c>
      <c r="BC293">
        <v>0</v>
      </c>
      <c r="BD293">
        <v>0</v>
      </c>
      <c r="BE293">
        <v>2.14</v>
      </c>
      <c r="BF293" t="b">
        <v>0</v>
      </c>
      <c r="BG293">
        <v>0.9</v>
      </c>
      <c r="BH293" t="b">
        <v>0</v>
      </c>
      <c r="BI293">
        <v>0.95</v>
      </c>
      <c r="BJ293" t="b">
        <v>0</v>
      </c>
      <c r="BK293">
        <v>1</v>
      </c>
      <c r="BL293" t="b">
        <v>0</v>
      </c>
      <c r="BM293">
        <v>0</v>
      </c>
      <c r="BN293">
        <v>0</v>
      </c>
    </row>
    <row r="294" spans="1:66" x14ac:dyDescent="0.25">
      <c r="A294" t="s">
        <v>77</v>
      </c>
      <c r="B294">
        <v>1998</v>
      </c>
      <c r="C294">
        <v>16544.921439999998</v>
      </c>
      <c r="D294">
        <v>16544.921439999998</v>
      </c>
      <c r="E294">
        <v>9293.9679269999997</v>
      </c>
      <c r="F294">
        <v>25838.889370000001</v>
      </c>
      <c r="G294">
        <v>16249.709049999999</v>
      </c>
      <c r="H294">
        <v>32794.630490000003</v>
      </c>
      <c r="I294">
        <v>1</v>
      </c>
      <c r="J294">
        <v>16544.921439999998</v>
      </c>
      <c r="K294">
        <v>119557</v>
      </c>
      <c r="L294">
        <v>16545</v>
      </c>
      <c r="M294" t="s">
        <v>74</v>
      </c>
      <c r="N294">
        <v>4.9690981000000002E-2</v>
      </c>
      <c r="O294">
        <v>6.2460914999999999E-2</v>
      </c>
      <c r="P294">
        <v>0.88784810400000003</v>
      </c>
      <c r="Q294">
        <v>0</v>
      </c>
      <c r="R294">
        <v>0</v>
      </c>
      <c r="S294">
        <v>1</v>
      </c>
      <c r="T294" t="s">
        <v>75</v>
      </c>
      <c r="U294">
        <v>0.03</v>
      </c>
      <c r="V294">
        <v>0.05</v>
      </c>
      <c r="W294">
        <v>0.2</v>
      </c>
      <c r="X294">
        <v>0.08</v>
      </c>
      <c r="Y294">
        <v>1323.5937151999999</v>
      </c>
      <c r="Z294">
        <v>1323.5937151999999</v>
      </c>
      <c r="AA294">
        <v>3249.9418099999998</v>
      </c>
      <c r="AB294">
        <v>3509.1340942322199</v>
      </c>
      <c r="AC294">
        <v>13897.734009600001</v>
      </c>
      <c r="AD294">
        <v>19192.108870399999</v>
      </c>
      <c r="AE294">
        <v>13897.734009600001</v>
      </c>
      <c r="AF294">
        <v>19192.108870399999</v>
      </c>
      <c r="AG294">
        <v>9749.8254300000008</v>
      </c>
      <c r="AH294">
        <v>22749.592670000002</v>
      </c>
      <c r="AI294">
        <v>25776.362301535599</v>
      </c>
      <c r="AJ294">
        <v>39812.898678464502</v>
      </c>
      <c r="AK294">
        <v>1956.89408498544</v>
      </c>
      <c r="AL294">
        <v>26528.121557189901</v>
      </c>
      <c r="AM294">
        <v>93860.888809632801</v>
      </c>
      <c r="AN294">
        <v>0</v>
      </c>
      <c r="AO294">
        <v>0</v>
      </c>
      <c r="AP294">
        <v>122345.904451808</v>
      </c>
      <c r="AQ294">
        <v>122345.904451808</v>
      </c>
      <c r="AR294">
        <v>122345.904451808</v>
      </c>
      <c r="AS294">
        <v>7.3947709510434603</v>
      </c>
      <c r="AT294">
        <v>2.0007731221933498</v>
      </c>
      <c r="AU294">
        <v>57</v>
      </c>
      <c r="AV294">
        <v>0</v>
      </c>
      <c r="AW294" s="2">
        <v>16544.921439999998</v>
      </c>
      <c r="AX294" s="4">
        <v>122345.904451808</v>
      </c>
      <c r="AY294">
        <v>1</v>
      </c>
      <c r="AZ294">
        <v>1.6E-2</v>
      </c>
      <c r="BA294">
        <v>0.21679999999999999</v>
      </c>
      <c r="BB294">
        <v>0.76719999999999999</v>
      </c>
      <c r="BC294">
        <v>0</v>
      </c>
      <c r="BD294">
        <v>0</v>
      </c>
      <c r="BE294">
        <v>1.02</v>
      </c>
      <c r="BF294" t="b">
        <v>0</v>
      </c>
      <c r="BG294">
        <v>3.34</v>
      </c>
      <c r="BH294" t="b">
        <v>0</v>
      </c>
      <c r="BI294">
        <v>7.39</v>
      </c>
      <c r="BJ294" t="b">
        <v>0</v>
      </c>
      <c r="BK294">
        <v>1</v>
      </c>
      <c r="BL294" t="b">
        <v>0</v>
      </c>
      <c r="BM294">
        <v>0</v>
      </c>
      <c r="BN294">
        <v>0</v>
      </c>
    </row>
    <row r="295" spans="1:66" x14ac:dyDescent="0.25">
      <c r="A295" t="s">
        <v>77</v>
      </c>
      <c r="B295">
        <v>1999</v>
      </c>
      <c r="C295">
        <v>22945.847129999998</v>
      </c>
      <c r="D295">
        <v>22945.847129999998</v>
      </c>
      <c r="E295">
        <v>6847.5801359999996</v>
      </c>
      <c r="F295">
        <v>29793.42727</v>
      </c>
      <c r="G295">
        <v>9508.8666670000002</v>
      </c>
      <c r="H295">
        <v>32454.713800000001</v>
      </c>
      <c r="I295">
        <v>1</v>
      </c>
      <c r="J295">
        <v>22945.847129999998</v>
      </c>
      <c r="K295">
        <v>47268</v>
      </c>
      <c r="L295">
        <v>22946</v>
      </c>
      <c r="M295" t="s">
        <v>74</v>
      </c>
      <c r="N295">
        <v>0.16860124100000001</v>
      </c>
      <c r="O295">
        <v>0.74180837499999996</v>
      </c>
      <c r="P295">
        <v>8.9590383999999995E-2</v>
      </c>
      <c r="Q295">
        <v>0</v>
      </c>
      <c r="R295">
        <v>0</v>
      </c>
      <c r="S295">
        <v>1</v>
      </c>
      <c r="T295" t="s">
        <v>75</v>
      </c>
      <c r="U295">
        <v>0.03</v>
      </c>
      <c r="V295">
        <v>0.05</v>
      </c>
      <c r="W295">
        <v>0.2</v>
      </c>
      <c r="X295">
        <v>0.08</v>
      </c>
      <c r="Y295">
        <v>1835.6677704000001</v>
      </c>
      <c r="Z295">
        <v>1835.6677704000001</v>
      </c>
      <c r="AA295">
        <v>1901.7733334</v>
      </c>
      <c r="AB295">
        <v>2643.18330331376</v>
      </c>
      <c r="AC295">
        <v>19274.511589199999</v>
      </c>
      <c r="AD295">
        <v>26617.182670800001</v>
      </c>
      <c r="AE295">
        <v>19274.511589199999</v>
      </c>
      <c r="AF295">
        <v>26617.182670800001</v>
      </c>
      <c r="AG295">
        <v>5705.3200002000003</v>
      </c>
      <c r="AH295">
        <v>13312.413333799999</v>
      </c>
      <c r="AI295">
        <v>27168.347193372501</v>
      </c>
      <c r="AJ295">
        <v>37741.080406627501</v>
      </c>
      <c r="AK295">
        <v>721.98327547378005</v>
      </c>
      <c r="AL295">
        <v>30580.9102191778</v>
      </c>
      <c r="AM295">
        <v>19722.751753778299</v>
      </c>
      <c r="AN295">
        <v>0</v>
      </c>
      <c r="AO295">
        <v>0</v>
      </c>
      <c r="AP295">
        <v>51025.645248429901</v>
      </c>
      <c r="AQ295">
        <v>51025.645248429901</v>
      </c>
      <c r="AR295">
        <v>51025.645248429901</v>
      </c>
      <c r="AS295">
        <v>2.2237420549062099</v>
      </c>
      <c r="AT295">
        <v>0.79919138715564297</v>
      </c>
      <c r="AU295">
        <v>72</v>
      </c>
      <c r="AV295">
        <v>0</v>
      </c>
      <c r="AW295" s="2">
        <v>22945.847129999998</v>
      </c>
      <c r="AX295" s="4">
        <v>51025.645248429901</v>
      </c>
      <c r="AY295">
        <v>1</v>
      </c>
      <c r="AZ295">
        <v>1.41E-2</v>
      </c>
      <c r="BA295">
        <v>0.59930000000000005</v>
      </c>
      <c r="BB295">
        <v>0.38650000000000001</v>
      </c>
      <c r="BC295">
        <v>0</v>
      </c>
      <c r="BD295">
        <v>0</v>
      </c>
      <c r="BE295">
        <v>1.42</v>
      </c>
      <c r="BF295" t="b">
        <v>0</v>
      </c>
      <c r="BG295">
        <v>1.39</v>
      </c>
      <c r="BH295" t="b">
        <v>0</v>
      </c>
      <c r="BI295">
        <v>2.2200000000000002</v>
      </c>
      <c r="BJ295" t="b">
        <v>0</v>
      </c>
      <c r="BK295">
        <v>1</v>
      </c>
      <c r="BL295" t="b">
        <v>0</v>
      </c>
      <c r="BM295">
        <v>0</v>
      </c>
      <c r="BN295">
        <v>0</v>
      </c>
    </row>
    <row r="296" spans="1:66" x14ac:dyDescent="0.25">
      <c r="A296" t="s">
        <v>77</v>
      </c>
      <c r="B296">
        <v>2000</v>
      </c>
      <c r="C296">
        <v>19982.10787</v>
      </c>
      <c r="D296">
        <v>19982.10787</v>
      </c>
      <c r="E296">
        <v>27468.602610000002</v>
      </c>
      <c r="F296">
        <v>47450.710480000002</v>
      </c>
      <c r="G296">
        <v>30400.89327</v>
      </c>
      <c r="H296">
        <v>50383.00114</v>
      </c>
      <c r="I296">
        <v>1</v>
      </c>
      <c r="J296">
        <v>19982.10787</v>
      </c>
      <c r="K296">
        <v>89517</v>
      </c>
      <c r="L296">
        <v>19982</v>
      </c>
      <c r="M296" t="s">
        <v>74</v>
      </c>
      <c r="N296">
        <v>3.7081219999999999E-3</v>
      </c>
      <c r="O296">
        <v>0.88874853399999998</v>
      </c>
      <c r="P296">
        <v>0.107543344</v>
      </c>
      <c r="Q296">
        <v>0</v>
      </c>
      <c r="R296">
        <v>0</v>
      </c>
      <c r="S296">
        <v>1</v>
      </c>
      <c r="T296" t="s">
        <v>75</v>
      </c>
      <c r="U296">
        <v>0.03</v>
      </c>
      <c r="V296">
        <v>0.05</v>
      </c>
      <c r="W296">
        <v>0.2</v>
      </c>
      <c r="X296">
        <v>0.08</v>
      </c>
      <c r="Y296">
        <v>1598.5686295999999</v>
      </c>
      <c r="Z296">
        <v>1598.5686295999999</v>
      </c>
      <c r="AA296">
        <v>6080.1786540000003</v>
      </c>
      <c r="AB296">
        <v>6286.8111255308504</v>
      </c>
      <c r="AC296">
        <v>16784.970610799999</v>
      </c>
      <c r="AD296">
        <v>23179.245129200001</v>
      </c>
      <c r="AE296">
        <v>16784.970610799999</v>
      </c>
      <c r="AF296">
        <v>23179.245129200001</v>
      </c>
      <c r="AG296">
        <v>18240.535962000002</v>
      </c>
      <c r="AH296">
        <v>42561.250577999999</v>
      </c>
      <c r="AI296">
        <v>37809.378888938299</v>
      </c>
      <c r="AJ296">
        <v>62956.623391061701</v>
      </c>
      <c r="AK296">
        <v>8186.3503711894</v>
      </c>
      <c r="AL296">
        <v>67620.862991670598</v>
      </c>
      <c r="AM296">
        <v>18656.745839351101</v>
      </c>
      <c r="AN296">
        <v>0</v>
      </c>
      <c r="AO296">
        <v>0</v>
      </c>
      <c r="AP296">
        <v>94463.959202211103</v>
      </c>
      <c r="AQ296">
        <v>94463.959202211103</v>
      </c>
      <c r="AR296">
        <v>94463.959202211103</v>
      </c>
      <c r="AS296">
        <v>4.72742714716468</v>
      </c>
      <c r="AT296">
        <v>1.5533811109959199</v>
      </c>
      <c r="AU296">
        <v>90</v>
      </c>
      <c r="AV296">
        <v>1</v>
      </c>
      <c r="AW296" s="2">
        <v>19982.10787</v>
      </c>
      <c r="AX296" s="4">
        <v>94463.959202211103</v>
      </c>
      <c r="AY296">
        <v>1</v>
      </c>
      <c r="AZ296">
        <v>8.6699999999999999E-2</v>
      </c>
      <c r="BA296">
        <v>0.71579999999999999</v>
      </c>
      <c r="BB296">
        <v>0.19750000000000001</v>
      </c>
      <c r="BC296">
        <v>0</v>
      </c>
      <c r="BD296">
        <v>0</v>
      </c>
      <c r="BE296">
        <v>1.24</v>
      </c>
      <c r="BF296" t="b">
        <v>0</v>
      </c>
      <c r="BG296">
        <v>2.58</v>
      </c>
      <c r="BH296" t="b">
        <v>0</v>
      </c>
      <c r="BI296">
        <v>4.7300000000000004</v>
      </c>
      <c r="BJ296" t="b">
        <v>0</v>
      </c>
      <c r="BK296">
        <v>1</v>
      </c>
      <c r="BL296" t="b">
        <v>0</v>
      </c>
      <c r="BM296">
        <v>0</v>
      </c>
      <c r="BN296">
        <v>0</v>
      </c>
    </row>
    <row r="297" spans="1:66" x14ac:dyDescent="0.25">
      <c r="A297" t="s">
        <v>77</v>
      </c>
      <c r="B297">
        <v>2001</v>
      </c>
      <c r="C297">
        <v>47818.30128</v>
      </c>
      <c r="D297">
        <v>47818.30128</v>
      </c>
      <c r="E297">
        <v>52312.317170000002</v>
      </c>
      <c r="F297">
        <v>100130.61840000001</v>
      </c>
      <c r="G297">
        <v>63735.418030000001</v>
      </c>
      <c r="H297">
        <v>111553.7193</v>
      </c>
      <c r="I297">
        <v>1</v>
      </c>
      <c r="J297">
        <v>47818.30128</v>
      </c>
      <c r="K297">
        <v>29646</v>
      </c>
      <c r="L297">
        <v>47818</v>
      </c>
      <c r="M297" t="s">
        <v>74</v>
      </c>
      <c r="N297">
        <v>1.7542168E-2</v>
      </c>
      <c r="O297">
        <v>7.6996360999999999E-2</v>
      </c>
      <c r="P297">
        <v>0.90546147099999996</v>
      </c>
      <c r="Q297">
        <v>0</v>
      </c>
      <c r="R297">
        <v>0</v>
      </c>
      <c r="S297">
        <v>1</v>
      </c>
      <c r="T297" t="s">
        <v>75</v>
      </c>
      <c r="U297">
        <v>0.03</v>
      </c>
      <c r="V297">
        <v>0.05</v>
      </c>
      <c r="W297">
        <v>0.2</v>
      </c>
      <c r="X297">
        <v>0.08</v>
      </c>
      <c r="Y297">
        <v>3825.4641023999998</v>
      </c>
      <c r="Z297">
        <v>3825.4641023999998</v>
      </c>
      <c r="AA297">
        <v>12747.083606</v>
      </c>
      <c r="AB297">
        <v>13308.730820672001</v>
      </c>
      <c r="AC297">
        <v>40167.373075199997</v>
      </c>
      <c r="AD297">
        <v>55469.229484800002</v>
      </c>
      <c r="AE297">
        <v>40167.373075199997</v>
      </c>
      <c r="AF297">
        <v>55469.229484800002</v>
      </c>
      <c r="AG297">
        <v>38241.250818</v>
      </c>
      <c r="AH297">
        <v>89229.585242000001</v>
      </c>
      <c r="AI297">
        <v>84936.257658656003</v>
      </c>
      <c r="AJ297">
        <v>138171.18094134401</v>
      </c>
      <c r="AK297">
        <v>1039.9370445511199</v>
      </c>
      <c r="AL297">
        <v>23617.296792627501</v>
      </c>
      <c r="AM297">
        <v>6270.4575681086098</v>
      </c>
      <c r="AN297">
        <v>0</v>
      </c>
      <c r="AO297">
        <v>0</v>
      </c>
      <c r="AP297">
        <v>30927.691405287202</v>
      </c>
      <c r="AQ297">
        <v>30927.691405287202</v>
      </c>
      <c r="AR297">
        <v>30927.691405287202</v>
      </c>
      <c r="AS297">
        <v>0.64677520065361904</v>
      </c>
      <c r="AT297">
        <v>-0.43575649361347202</v>
      </c>
      <c r="AU297">
        <v>82</v>
      </c>
      <c r="AV297">
        <v>1</v>
      </c>
      <c r="AW297" s="2">
        <v>47818.30128</v>
      </c>
      <c r="AX297" s="4">
        <v>30927.691405287202</v>
      </c>
      <c r="AY297">
        <v>1</v>
      </c>
      <c r="AZ297">
        <v>3.3599999999999998E-2</v>
      </c>
      <c r="BA297">
        <v>0.76359999999999995</v>
      </c>
      <c r="BB297">
        <v>0.20269999999999999</v>
      </c>
      <c r="BC297">
        <v>0</v>
      </c>
      <c r="BD297">
        <v>0</v>
      </c>
      <c r="BE297">
        <v>2.96</v>
      </c>
      <c r="BF297" t="b">
        <v>0</v>
      </c>
      <c r="BG297">
        <v>0.84</v>
      </c>
      <c r="BH297" t="b">
        <v>0</v>
      </c>
      <c r="BI297">
        <v>0.65</v>
      </c>
      <c r="BJ297" t="b">
        <v>0</v>
      </c>
      <c r="BK297">
        <v>1</v>
      </c>
      <c r="BL297" t="b">
        <v>0</v>
      </c>
      <c r="BM297">
        <v>0</v>
      </c>
      <c r="BN297">
        <v>0</v>
      </c>
    </row>
    <row r="298" spans="1:66" x14ac:dyDescent="0.25">
      <c r="A298" t="s">
        <v>77</v>
      </c>
      <c r="B298">
        <v>2002</v>
      </c>
      <c r="C298">
        <v>24572.627960000002</v>
      </c>
      <c r="D298">
        <v>24572.627960000002</v>
      </c>
      <c r="E298">
        <v>25150.24496</v>
      </c>
      <c r="F298">
        <v>49722.872920000002</v>
      </c>
      <c r="G298">
        <v>26942.988410000002</v>
      </c>
      <c r="H298">
        <v>51515.616370000003</v>
      </c>
      <c r="I298">
        <v>1</v>
      </c>
      <c r="J298">
        <v>24572.627960000002</v>
      </c>
      <c r="K298">
        <v>44665</v>
      </c>
      <c r="L298">
        <v>24573</v>
      </c>
      <c r="M298" t="s">
        <v>74</v>
      </c>
      <c r="N298">
        <v>1.4014843000000001E-2</v>
      </c>
      <c r="O298">
        <v>0.51495300700000002</v>
      </c>
      <c r="P298">
        <v>0.47103214999999998</v>
      </c>
      <c r="Q298">
        <v>0</v>
      </c>
      <c r="R298">
        <v>0</v>
      </c>
      <c r="S298">
        <v>1</v>
      </c>
      <c r="T298" t="s">
        <v>75</v>
      </c>
      <c r="U298">
        <v>0.03</v>
      </c>
      <c r="V298">
        <v>0.05</v>
      </c>
      <c r="W298">
        <v>0.2</v>
      </c>
      <c r="X298">
        <v>0.08</v>
      </c>
      <c r="Y298">
        <v>1965.8102368</v>
      </c>
      <c r="Z298">
        <v>1965.8102368</v>
      </c>
      <c r="AA298">
        <v>5388.5976819999996</v>
      </c>
      <c r="AB298">
        <v>5735.9737504248997</v>
      </c>
      <c r="AC298">
        <v>20641.007486400002</v>
      </c>
      <c r="AD298">
        <v>28504.248433600002</v>
      </c>
      <c r="AE298">
        <v>20641.007486400002</v>
      </c>
      <c r="AF298">
        <v>28504.248433600002</v>
      </c>
      <c r="AG298">
        <v>16165.793046000001</v>
      </c>
      <c r="AH298">
        <v>37720.183773999997</v>
      </c>
      <c r="AI298">
        <v>40043.668869150199</v>
      </c>
      <c r="AJ298">
        <v>62987.563870849801</v>
      </c>
      <c r="AK298">
        <v>6153.7003180213896</v>
      </c>
      <c r="AL298">
        <v>18058.917766655501</v>
      </c>
      <c r="AM298">
        <v>25070.2066731757</v>
      </c>
      <c r="AN298">
        <v>0</v>
      </c>
      <c r="AO298">
        <v>0</v>
      </c>
      <c r="AP298">
        <v>49282.824757852497</v>
      </c>
      <c r="AQ298">
        <v>49282.824757852497</v>
      </c>
      <c r="AR298">
        <v>49282.824757852497</v>
      </c>
      <c r="AS298">
        <v>2.0055984584992901</v>
      </c>
      <c r="AT298">
        <v>0.69594249926337104</v>
      </c>
      <c r="AU298">
        <v>93</v>
      </c>
      <c r="AV298">
        <v>1</v>
      </c>
      <c r="AW298" s="2">
        <v>24572.627960000002</v>
      </c>
      <c r="AX298" s="4">
        <v>49282.824757852497</v>
      </c>
      <c r="AY298">
        <v>1</v>
      </c>
      <c r="AZ298">
        <v>0.1249</v>
      </c>
      <c r="BA298">
        <v>0.3664</v>
      </c>
      <c r="BB298">
        <v>0.50870000000000004</v>
      </c>
      <c r="BC298">
        <v>0</v>
      </c>
      <c r="BD298">
        <v>0</v>
      </c>
      <c r="BE298">
        <v>1.52</v>
      </c>
      <c r="BF298" t="b">
        <v>0</v>
      </c>
      <c r="BG298">
        <v>1.34</v>
      </c>
      <c r="BH298" t="b">
        <v>0</v>
      </c>
      <c r="BI298">
        <v>2.0099999999999998</v>
      </c>
      <c r="BJ298" t="b">
        <v>0</v>
      </c>
      <c r="BK298">
        <v>1</v>
      </c>
      <c r="BL298" t="b">
        <v>0</v>
      </c>
      <c r="BM298">
        <v>0</v>
      </c>
      <c r="BN298">
        <v>0</v>
      </c>
    </row>
    <row r="299" spans="1:66" x14ac:dyDescent="0.25">
      <c r="A299" t="s">
        <v>77</v>
      </c>
      <c r="B299">
        <v>2003</v>
      </c>
      <c r="C299">
        <v>83150.748479999995</v>
      </c>
      <c r="D299">
        <v>83150.748479999995</v>
      </c>
      <c r="E299">
        <v>37859.17499</v>
      </c>
      <c r="F299">
        <v>121009.9235</v>
      </c>
      <c r="G299">
        <v>49477.400869999998</v>
      </c>
      <c r="H299">
        <v>132628.14939999999</v>
      </c>
      <c r="I299">
        <v>1</v>
      </c>
      <c r="J299">
        <v>83150.748479999995</v>
      </c>
      <c r="K299">
        <v>6270</v>
      </c>
      <c r="L299">
        <v>83151</v>
      </c>
      <c r="M299" t="s">
        <v>74</v>
      </c>
      <c r="N299">
        <v>6.1724079000000001E-2</v>
      </c>
      <c r="O299">
        <v>0.230576317</v>
      </c>
      <c r="P299">
        <v>0.70769960399999998</v>
      </c>
      <c r="Q299">
        <v>0</v>
      </c>
      <c r="R299">
        <v>0</v>
      </c>
      <c r="S299">
        <v>1</v>
      </c>
      <c r="T299" t="s">
        <v>75</v>
      </c>
      <c r="U299">
        <v>0.03</v>
      </c>
      <c r="V299">
        <v>0.05</v>
      </c>
      <c r="W299">
        <v>0.2</v>
      </c>
      <c r="X299">
        <v>0.08</v>
      </c>
      <c r="Y299">
        <v>6652.0598784000003</v>
      </c>
      <c r="Z299">
        <v>6652.0598784000003</v>
      </c>
      <c r="AA299">
        <v>9895.4801740000003</v>
      </c>
      <c r="AB299">
        <v>11923.5241644342</v>
      </c>
      <c r="AC299">
        <v>69846.628723200003</v>
      </c>
      <c r="AD299">
        <v>96454.868236800001</v>
      </c>
      <c r="AE299">
        <v>69846.628723200003</v>
      </c>
      <c r="AF299">
        <v>96454.868236800001</v>
      </c>
      <c r="AG299">
        <v>29686.440522000001</v>
      </c>
      <c r="AH299">
        <v>69268.361218000005</v>
      </c>
      <c r="AI299">
        <v>108781.101071132</v>
      </c>
      <c r="AJ299">
        <v>156475.19772886799</v>
      </c>
      <c r="AK299">
        <v>251.72417523592699</v>
      </c>
      <c r="AL299">
        <v>1641.5016296874201</v>
      </c>
      <c r="AM299">
        <v>5835.0606441988002</v>
      </c>
      <c r="AN299">
        <v>0</v>
      </c>
      <c r="AO299">
        <v>0</v>
      </c>
      <c r="AP299">
        <v>7728.2864491221399</v>
      </c>
      <c r="AQ299">
        <v>7728.2864491221399</v>
      </c>
      <c r="AR299">
        <v>7728.2864491221399</v>
      </c>
      <c r="AS299">
        <v>9.2943077367259097E-2</v>
      </c>
      <c r="AT299">
        <v>-2.37576804454079</v>
      </c>
      <c r="AU299">
        <v>77</v>
      </c>
      <c r="AV299">
        <v>0</v>
      </c>
      <c r="AW299" s="2">
        <v>83150.748479999995</v>
      </c>
      <c r="AX299" s="4">
        <v>7728.2864491221399</v>
      </c>
      <c r="AY299">
        <v>1</v>
      </c>
      <c r="AZ299">
        <v>3.2599999999999997E-2</v>
      </c>
      <c r="BA299">
        <v>0.21240000000000001</v>
      </c>
      <c r="BB299">
        <v>0.755</v>
      </c>
      <c r="BC299">
        <v>0</v>
      </c>
      <c r="BD299">
        <v>0</v>
      </c>
      <c r="BE299">
        <v>5.14</v>
      </c>
      <c r="BF299" t="b">
        <v>0</v>
      </c>
      <c r="BG299">
        <v>0.21</v>
      </c>
      <c r="BH299" t="b">
        <v>0</v>
      </c>
      <c r="BI299">
        <v>0.09</v>
      </c>
      <c r="BJ299" t="b">
        <v>1</v>
      </c>
      <c r="BK299">
        <v>1</v>
      </c>
      <c r="BL299" t="b">
        <v>0</v>
      </c>
      <c r="BM299">
        <v>1</v>
      </c>
      <c r="BN299">
        <v>1</v>
      </c>
    </row>
    <row r="300" spans="1:66" x14ac:dyDescent="0.25">
      <c r="A300" t="s">
        <v>77</v>
      </c>
      <c r="B300">
        <v>2004</v>
      </c>
      <c r="C300">
        <v>51747.18636</v>
      </c>
      <c r="D300">
        <v>51747.18636</v>
      </c>
      <c r="E300">
        <v>26525.287100000001</v>
      </c>
      <c r="F300">
        <v>78272.473459999994</v>
      </c>
      <c r="G300">
        <v>36636.365429999998</v>
      </c>
      <c r="H300">
        <v>88383.551789999998</v>
      </c>
      <c r="I300">
        <v>1</v>
      </c>
      <c r="J300">
        <v>51747.18636</v>
      </c>
      <c r="K300">
        <v>37106</v>
      </c>
      <c r="L300">
        <v>51747</v>
      </c>
      <c r="M300" t="s">
        <v>74</v>
      </c>
      <c r="N300">
        <v>1.1766183E-2</v>
      </c>
      <c r="O300">
        <v>0.76508424500000005</v>
      </c>
      <c r="P300">
        <v>0.22314957199999999</v>
      </c>
      <c r="Q300">
        <v>0</v>
      </c>
      <c r="R300">
        <v>0</v>
      </c>
      <c r="S300">
        <v>1</v>
      </c>
      <c r="T300" t="s">
        <v>75</v>
      </c>
      <c r="U300">
        <v>0.03</v>
      </c>
      <c r="V300">
        <v>0.05</v>
      </c>
      <c r="W300">
        <v>0.2</v>
      </c>
      <c r="X300">
        <v>0.08</v>
      </c>
      <c r="Y300">
        <v>4139.7749088</v>
      </c>
      <c r="Z300">
        <v>4139.7749088</v>
      </c>
      <c r="AA300">
        <v>7327.2730860000001</v>
      </c>
      <c r="AB300">
        <v>8415.85807700855</v>
      </c>
      <c r="AC300">
        <v>43467.636542400003</v>
      </c>
      <c r="AD300">
        <v>60026.736177600003</v>
      </c>
      <c r="AE300">
        <v>43467.636542400003</v>
      </c>
      <c r="AF300">
        <v>60026.736177600003</v>
      </c>
      <c r="AG300">
        <v>21981.819258</v>
      </c>
      <c r="AH300">
        <v>51290.911602</v>
      </c>
      <c r="AI300">
        <v>71551.835635982905</v>
      </c>
      <c r="AJ300">
        <v>105215.267944017</v>
      </c>
      <c r="AK300">
        <v>613.55537713691899</v>
      </c>
      <c r="AL300">
        <v>21709.446637168701</v>
      </c>
      <c r="AM300">
        <v>19242.628020580902</v>
      </c>
      <c r="AN300">
        <v>0</v>
      </c>
      <c r="AO300">
        <v>0</v>
      </c>
      <c r="AP300">
        <v>41565.630034886497</v>
      </c>
      <c r="AQ300">
        <v>41565.630034886497</v>
      </c>
      <c r="AR300">
        <v>41565.630034886497</v>
      </c>
      <c r="AS300">
        <v>0.80324425265788502</v>
      </c>
      <c r="AT300">
        <v>-0.21909643612177701</v>
      </c>
      <c r="AU300">
        <v>72</v>
      </c>
      <c r="AV300">
        <v>0</v>
      </c>
      <c r="AW300" s="2">
        <v>51747.18636</v>
      </c>
      <c r="AX300" s="4">
        <v>41565.630034886497</v>
      </c>
      <c r="AY300">
        <v>1</v>
      </c>
      <c r="AZ300">
        <v>1.4800000000000001E-2</v>
      </c>
      <c r="BA300">
        <v>0.52229999999999999</v>
      </c>
      <c r="BB300">
        <v>0.46289999999999998</v>
      </c>
      <c r="BC300">
        <v>0</v>
      </c>
      <c r="BD300">
        <v>0</v>
      </c>
      <c r="BE300">
        <v>3.2</v>
      </c>
      <c r="BF300" t="b">
        <v>0</v>
      </c>
      <c r="BG300">
        <v>1.1299999999999999</v>
      </c>
      <c r="BH300" t="b">
        <v>0</v>
      </c>
      <c r="BI300">
        <v>0.8</v>
      </c>
      <c r="BJ300" t="b">
        <v>0</v>
      </c>
      <c r="BK300">
        <v>1</v>
      </c>
      <c r="BL300" t="b">
        <v>0</v>
      </c>
      <c r="BM300">
        <v>0</v>
      </c>
      <c r="BN300">
        <v>0</v>
      </c>
    </row>
    <row r="301" spans="1:66" x14ac:dyDescent="0.25">
      <c r="A301" t="s">
        <v>77</v>
      </c>
      <c r="B301">
        <v>2005</v>
      </c>
      <c r="C301">
        <v>31371.481029999999</v>
      </c>
      <c r="D301">
        <v>31371.481029999999</v>
      </c>
      <c r="E301">
        <v>9370.7791130000005</v>
      </c>
      <c r="F301">
        <v>40742.260139999999</v>
      </c>
      <c r="G301">
        <v>17056.261920000001</v>
      </c>
      <c r="H301">
        <v>48427.74295</v>
      </c>
      <c r="I301">
        <v>1</v>
      </c>
      <c r="J301">
        <v>31371.481029999999</v>
      </c>
      <c r="K301">
        <v>8525</v>
      </c>
      <c r="L301">
        <v>31371</v>
      </c>
      <c r="M301" t="s">
        <v>74</v>
      </c>
      <c r="N301">
        <v>0.12706973199999999</v>
      </c>
      <c r="O301">
        <v>0.48768113800000001</v>
      </c>
      <c r="P301">
        <v>0.38524913</v>
      </c>
      <c r="Q301">
        <v>0</v>
      </c>
      <c r="R301">
        <v>0</v>
      </c>
      <c r="S301">
        <v>1</v>
      </c>
      <c r="T301" t="s">
        <v>75</v>
      </c>
      <c r="U301">
        <v>0.03</v>
      </c>
      <c r="V301">
        <v>0.05</v>
      </c>
      <c r="W301">
        <v>0.2</v>
      </c>
      <c r="X301">
        <v>0.08</v>
      </c>
      <c r="Y301">
        <v>2509.7184824000001</v>
      </c>
      <c r="Z301">
        <v>2509.7184824000001</v>
      </c>
      <c r="AA301">
        <v>3411.2523839999999</v>
      </c>
      <c r="AB301">
        <v>4235.0123598693099</v>
      </c>
      <c r="AC301">
        <v>26352.0440652</v>
      </c>
      <c r="AD301">
        <v>36390.917994800002</v>
      </c>
      <c r="AE301">
        <v>26352.0440652</v>
      </c>
      <c r="AF301">
        <v>36390.917994800002</v>
      </c>
      <c r="AG301">
        <v>10233.757152</v>
      </c>
      <c r="AH301">
        <v>23878.766688</v>
      </c>
      <c r="AI301">
        <v>39957.718230261402</v>
      </c>
      <c r="AJ301">
        <v>56897.767669738598</v>
      </c>
      <c r="AK301">
        <v>271.12963863254299</v>
      </c>
      <c r="AL301">
        <v>5708.8470736670397</v>
      </c>
      <c r="AM301">
        <v>3286.07571680006</v>
      </c>
      <c r="AN301">
        <v>0</v>
      </c>
      <c r="AO301">
        <v>0</v>
      </c>
      <c r="AP301">
        <v>9266.05242909964</v>
      </c>
      <c r="AQ301">
        <v>9266.05242909964</v>
      </c>
      <c r="AR301">
        <v>9266.05242909964</v>
      </c>
      <c r="AS301">
        <v>0.29536547605892999</v>
      </c>
      <c r="AT301">
        <v>-1.2195417875533301</v>
      </c>
      <c r="AU301">
        <v>55</v>
      </c>
      <c r="AV301">
        <v>0</v>
      </c>
      <c r="AW301" s="2">
        <v>31371.481029999999</v>
      </c>
      <c r="AX301" s="4">
        <v>9266.05242909964</v>
      </c>
      <c r="AY301">
        <v>1</v>
      </c>
      <c r="AZ301">
        <v>2.93E-2</v>
      </c>
      <c r="BA301">
        <v>0.61609999999999998</v>
      </c>
      <c r="BB301">
        <v>0.35460000000000003</v>
      </c>
      <c r="BC301">
        <v>0</v>
      </c>
      <c r="BD301">
        <v>0</v>
      </c>
      <c r="BE301">
        <v>1.94</v>
      </c>
      <c r="BF301" t="b">
        <v>0</v>
      </c>
      <c r="BG301">
        <v>0.25</v>
      </c>
      <c r="BH301" t="b">
        <v>0</v>
      </c>
      <c r="BI301">
        <v>0.3</v>
      </c>
      <c r="BJ301" t="b">
        <v>1</v>
      </c>
      <c r="BK301">
        <v>1</v>
      </c>
      <c r="BL301" t="b">
        <v>0</v>
      </c>
      <c r="BM301">
        <v>1</v>
      </c>
      <c r="BN301">
        <v>1</v>
      </c>
    </row>
    <row r="302" spans="1:66" x14ac:dyDescent="0.25">
      <c r="A302" t="s">
        <v>77</v>
      </c>
      <c r="B302">
        <v>2006</v>
      </c>
      <c r="C302">
        <v>12514.581</v>
      </c>
      <c r="D302">
        <v>12514.581</v>
      </c>
      <c r="E302">
        <v>10640.81474</v>
      </c>
      <c r="F302">
        <v>23155.39574</v>
      </c>
      <c r="G302">
        <v>12066.51851</v>
      </c>
      <c r="H302">
        <v>24581.09951</v>
      </c>
      <c r="I302">
        <v>1</v>
      </c>
      <c r="J302">
        <v>12514.581</v>
      </c>
      <c r="K302">
        <v>5441</v>
      </c>
      <c r="L302">
        <v>12515</v>
      </c>
      <c r="M302" t="s">
        <v>74</v>
      </c>
      <c r="N302">
        <v>1.0240558E-2</v>
      </c>
      <c r="O302">
        <v>0.73466680200000001</v>
      </c>
      <c r="P302">
        <v>0.25509263999999998</v>
      </c>
      <c r="Q302">
        <v>0</v>
      </c>
      <c r="R302">
        <v>0</v>
      </c>
      <c r="S302">
        <v>1</v>
      </c>
      <c r="T302" t="s">
        <v>75</v>
      </c>
      <c r="U302">
        <v>0.03</v>
      </c>
      <c r="V302">
        <v>0.05</v>
      </c>
      <c r="W302">
        <v>0.2</v>
      </c>
      <c r="X302">
        <v>0.08</v>
      </c>
      <c r="Y302">
        <v>1001.16648</v>
      </c>
      <c r="Z302">
        <v>1001.16648</v>
      </c>
      <c r="AA302">
        <v>2413.3037020000002</v>
      </c>
      <c r="AB302">
        <v>2612.7321100262998</v>
      </c>
      <c r="AC302">
        <v>10512.24804</v>
      </c>
      <c r="AD302">
        <v>14516.91396</v>
      </c>
      <c r="AE302">
        <v>10512.24804</v>
      </c>
      <c r="AF302">
        <v>14516.91396</v>
      </c>
      <c r="AG302">
        <v>7239.9111059999996</v>
      </c>
      <c r="AH302">
        <v>16893.125914</v>
      </c>
      <c r="AI302">
        <v>19355.6352899474</v>
      </c>
      <c r="AJ302">
        <v>29806.5637300526</v>
      </c>
      <c r="AK302">
        <v>688.96619575203897</v>
      </c>
      <c r="AL302">
        <v>4518.3541172043097</v>
      </c>
      <c r="AM302">
        <v>39539.579231008604</v>
      </c>
      <c r="AN302">
        <v>0</v>
      </c>
      <c r="AO302">
        <v>0</v>
      </c>
      <c r="AP302">
        <v>44746.899543964901</v>
      </c>
      <c r="AQ302">
        <v>44746.899543964901</v>
      </c>
      <c r="AR302">
        <v>44746.899543964901</v>
      </c>
      <c r="AS302">
        <v>3.5755811196527398</v>
      </c>
      <c r="AT302">
        <v>1.27412771388781</v>
      </c>
      <c r="AU302">
        <v>88</v>
      </c>
      <c r="AV302">
        <v>0</v>
      </c>
      <c r="AW302" s="2">
        <v>12514.581</v>
      </c>
      <c r="AX302" s="4">
        <v>44746.899543964901</v>
      </c>
      <c r="AY302">
        <v>1</v>
      </c>
      <c r="AZ302">
        <v>1.54E-2</v>
      </c>
      <c r="BA302">
        <v>0.10100000000000001</v>
      </c>
      <c r="BB302">
        <v>0.88360000000000005</v>
      </c>
      <c r="BC302">
        <v>0</v>
      </c>
      <c r="BD302">
        <v>0</v>
      </c>
      <c r="BE302">
        <v>0.77</v>
      </c>
      <c r="BF302" t="b">
        <v>0</v>
      </c>
      <c r="BG302">
        <v>1.22</v>
      </c>
      <c r="BH302" t="b">
        <v>0</v>
      </c>
      <c r="BI302">
        <v>3.58</v>
      </c>
      <c r="BJ302" t="b">
        <v>0</v>
      </c>
      <c r="BK302">
        <v>1</v>
      </c>
      <c r="BL302" t="b">
        <v>0</v>
      </c>
      <c r="BM302">
        <v>0</v>
      </c>
      <c r="BN302">
        <v>0</v>
      </c>
    </row>
    <row r="303" spans="1:66" x14ac:dyDescent="0.25">
      <c r="A303" t="s">
        <v>77</v>
      </c>
      <c r="B303">
        <v>2007</v>
      </c>
      <c r="C303">
        <v>12595.259910000001</v>
      </c>
      <c r="D303">
        <v>12595.259910000001</v>
      </c>
      <c r="E303">
        <v>7742.9338470000002</v>
      </c>
      <c r="F303">
        <v>20338.193749999999</v>
      </c>
      <c r="G303">
        <v>14730.003769999999</v>
      </c>
      <c r="H303">
        <v>27325.26368</v>
      </c>
      <c r="I303">
        <v>1</v>
      </c>
      <c r="J303">
        <v>12595.259910000001</v>
      </c>
      <c r="K303">
        <v>1102</v>
      </c>
      <c r="L303">
        <v>12595</v>
      </c>
      <c r="M303" t="s">
        <v>74</v>
      </c>
      <c r="N303">
        <v>2.2453777000000001E-2</v>
      </c>
      <c r="O303">
        <v>6.0072673E-2</v>
      </c>
      <c r="P303">
        <v>0.91747354999999997</v>
      </c>
      <c r="Q303">
        <v>0</v>
      </c>
      <c r="R303">
        <v>0</v>
      </c>
      <c r="S303">
        <v>1</v>
      </c>
      <c r="T303" t="s">
        <v>75</v>
      </c>
      <c r="U303">
        <v>0.03</v>
      </c>
      <c r="V303">
        <v>0.05</v>
      </c>
      <c r="W303">
        <v>0.2</v>
      </c>
      <c r="X303">
        <v>0.08</v>
      </c>
      <c r="Y303">
        <v>1007.6207928</v>
      </c>
      <c r="Z303">
        <v>1007.6207928</v>
      </c>
      <c r="AA303">
        <v>2946.0007540000001</v>
      </c>
      <c r="AB303">
        <v>3113.5542559350802</v>
      </c>
      <c r="AC303">
        <v>10580.0183244</v>
      </c>
      <c r="AD303">
        <v>14610.5014956</v>
      </c>
      <c r="AE303">
        <v>10580.0183244</v>
      </c>
      <c r="AF303">
        <v>14610.5014956</v>
      </c>
      <c r="AG303">
        <v>8838.002262</v>
      </c>
      <c r="AH303">
        <v>20622.005278000001</v>
      </c>
      <c r="AI303">
        <v>21098.155168129801</v>
      </c>
      <c r="AJ303">
        <v>33552.372191870199</v>
      </c>
      <c r="AK303">
        <v>1001.21647999563</v>
      </c>
      <c r="AL303">
        <v>34635.445329032002</v>
      </c>
      <c r="AM303">
        <v>112977.611095741</v>
      </c>
      <c r="AN303">
        <v>0</v>
      </c>
      <c r="AO303">
        <v>0</v>
      </c>
      <c r="AP303">
        <v>148614.27290476899</v>
      </c>
      <c r="AQ303">
        <v>148614.27290476899</v>
      </c>
      <c r="AR303">
        <v>148614.27290476899</v>
      </c>
      <c r="AS303">
        <v>11.799222403245199</v>
      </c>
      <c r="AT303">
        <v>2.4680336312701798</v>
      </c>
      <c r="AU303">
        <v>53</v>
      </c>
      <c r="AV303">
        <v>1</v>
      </c>
      <c r="AW303" s="2">
        <v>12595.259910000001</v>
      </c>
      <c r="AX303" s="4">
        <v>148614.27290476899</v>
      </c>
      <c r="AY303">
        <v>1</v>
      </c>
      <c r="AZ303">
        <v>6.7000000000000002E-3</v>
      </c>
      <c r="BA303">
        <v>0.2331</v>
      </c>
      <c r="BB303">
        <v>0.76019999999999999</v>
      </c>
      <c r="BC303">
        <v>0</v>
      </c>
      <c r="BD303">
        <v>0</v>
      </c>
      <c r="BE303">
        <v>0.78</v>
      </c>
      <c r="BF303" t="b">
        <v>0</v>
      </c>
      <c r="BG303">
        <v>4.05</v>
      </c>
      <c r="BH303" t="b">
        <v>0</v>
      </c>
      <c r="BI303">
        <v>11.8</v>
      </c>
      <c r="BJ303" t="b">
        <v>0</v>
      </c>
      <c r="BK303">
        <v>1</v>
      </c>
      <c r="BL303" t="b">
        <v>0</v>
      </c>
      <c r="BM303">
        <v>0</v>
      </c>
      <c r="BN303">
        <v>0</v>
      </c>
    </row>
    <row r="304" spans="1:66" x14ac:dyDescent="0.25">
      <c r="A304" t="s">
        <v>77</v>
      </c>
      <c r="B304">
        <v>2008</v>
      </c>
      <c r="C304">
        <v>12743.941000000001</v>
      </c>
      <c r="D304">
        <v>12743.941000000001</v>
      </c>
      <c r="E304">
        <v>14106.49332</v>
      </c>
      <c r="F304">
        <v>26850.43432</v>
      </c>
      <c r="G304">
        <v>15071.69592</v>
      </c>
      <c r="H304">
        <v>27815.636920000001</v>
      </c>
      <c r="I304">
        <v>1</v>
      </c>
      <c r="J304">
        <v>12743.941000000001</v>
      </c>
      <c r="K304" t="s">
        <v>67</v>
      </c>
      <c r="L304" t="s">
        <v>67</v>
      </c>
      <c r="M304" t="s">
        <v>74</v>
      </c>
      <c r="N304">
        <v>9.7473820000000006E-3</v>
      </c>
      <c r="O304">
        <v>0.78047634499999996</v>
      </c>
      <c r="P304">
        <v>0.20977627300000001</v>
      </c>
      <c r="Q304">
        <v>0</v>
      </c>
      <c r="R304">
        <v>0</v>
      </c>
      <c r="S304">
        <v>1</v>
      </c>
      <c r="T304" t="s">
        <v>75</v>
      </c>
      <c r="U304">
        <v>0.03</v>
      </c>
      <c r="V304">
        <v>0.05</v>
      </c>
      <c r="W304">
        <v>0.2</v>
      </c>
      <c r="X304">
        <v>0.08</v>
      </c>
      <c r="Y304">
        <v>1019.51528</v>
      </c>
      <c r="Z304">
        <v>1019.51528</v>
      </c>
      <c r="AA304">
        <v>3014.3391839999999</v>
      </c>
      <c r="AB304">
        <v>3182.08298483105</v>
      </c>
      <c r="AC304">
        <v>10704.91044</v>
      </c>
      <c r="AD304">
        <v>14782.97156</v>
      </c>
      <c r="AE304">
        <v>10704.91044</v>
      </c>
      <c r="AF304">
        <v>14782.97156</v>
      </c>
      <c r="AG304">
        <v>9043.0175519999993</v>
      </c>
      <c r="AH304">
        <v>21100.374287999999</v>
      </c>
      <c r="AI304">
        <v>21451.470950337902</v>
      </c>
      <c r="AJ304">
        <v>34179.802889662104</v>
      </c>
      <c r="AK304">
        <v>1276.1295899594299</v>
      </c>
      <c r="AL304">
        <v>20417.640591692802</v>
      </c>
      <c r="AM304">
        <v>2917.9226347703202</v>
      </c>
      <c r="AN304">
        <v>0</v>
      </c>
      <c r="AO304">
        <v>0</v>
      </c>
      <c r="AP304">
        <v>24611.692816422499</v>
      </c>
      <c r="AQ304">
        <v>24611.692816422499</v>
      </c>
      <c r="AR304">
        <v>24611.692816422499</v>
      </c>
      <c r="AS304">
        <v>1.9312466070285901</v>
      </c>
      <c r="AT304">
        <v>0.65816570478397396</v>
      </c>
      <c r="AU304">
        <v>94</v>
      </c>
      <c r="AV304">
        <v>1</v>
      </c>
      <c r="AW304" s="2">
        <v>12743.941000000001</v>
      </c>
      <c r="AX304" s="4">
        <v>24611.692816422499</v>
      </c>
      <c r="AY304">
        <v>1</v>
      </c>
      <c r="AZ304">
        <v>5.1900000000000002E-2</v>
      </c>
      <c r="BA304">
        <v>0.8296</v>
      </c>
      <c r="BB304">
        <v>0.1186</v>
      </c>
      <c r="BC304">
        <v>0</v>
      </c>
      <c r="BD304">
        <v>0</v>
      </c>
      <c r="BE304">
        <v>0.79</v>
      </c>
      <c r="BF304" t="b">
        <v>0</v>
      </c>
      <c r="BG304">
        <v>0.67</v>
      </c>
      <c r="BH304" t="b">
        <v>0</v>
      </c>
      <c r="BI304">
        <v>1.93</v>
      </c>
      <c r="BJ304" t="b">
        <v>0</v>
      </c>
      <c r="BK304">
        <v>1</v>
      </c>
      <c r="BL304" t="b">
        <v>0</v>
      </c>
      <c r="BM304">
        <v>0</v>
      </c>
      <c r="BN304">
        <v>0</v>
      </c>
    </row>
    <row r="305" spans="1:66" x14ac:dyDescent="0.25">
      <c r="A305" t="s">
        <v>77</v>
      </c>
      <c r="B305">
        <v>2009</v>
      </c>
      <c r="C305">
        <v>18341.096020000001</v>
      </c>
      <c r="D305">
        <v>18341.096020000001</v>
      </c>
      <c r="E305">
        <v>5004.525772</v>
      </c>
      <c r="F305">
        <v>23345.621800000001</v>
      </c>
      <c r="G305">
        <v>7299.3452669999997</v>
      </c>
      <c r="H305">
        <v>25640.441289999999</v>
      </c>
      <c r="I305">
        <v>1</v>
      </c>
      <c r="J305">
        <v>18341.096020000001</v>
      </c>
      <c r="K305" t="s">
        <v>67</v>
      </c>
      <c r="L305" t="s">
        <v>67</v>
      </c>
      <c r="M305" t="s">
        <v>74</v>
      </c>
      <c r="N305">
        <v>2.6870293999999999E-2</v>
      </c>
      <c r="O305">
        <v>0.22265011000000001</v>
      </c>
      <c r="P305">
        <v>0.75047959600000003</v>
      </c>
      <c r="Q305">
        <v>0</v>
      </c>
      <c r="R305">
        <v>0</v>
      </c>
      <c r="S305">
        <v>1</v>
      </c>
      <c r="T305" t="s">
        <v>75</v>
      </c>
      <c r="U305">
        <v>0.03</v>
      </c>
      <c r="V305">
        <v>0.05</v>
      </c>
      <c r="W305">
        <v>0.2</v>
      </c>
      <c r="X305">
        <v>0.08</v>
      </c>
      <c r="Y305">
        <v>1467.2876816</v>
      </c>
      <c r="Z305">
        <v>1467.2876816</v>
      </c>
      <c r="AA305">
        <v>1459.8690534</v>
      </c>
      <c r="AB305">
        <v>2069.8190243714798</v>
      </c>
      <c r="AC305">
        <v>15406.520656799999</v>
      </c>
      <c r="AD305">
        <v>21275.671383199999</v>
      </c>
      <c r="AE305">
        <v>15406.520656799999</v>
      </c>
      <c r="AF305">
        <v>21275.671383199999</v>
      </c>
      <c r="AG305">
        <v>4379.6071602000002</v>
      </c>
      <c r="AH305">
        <v>10219.0833738</v>
      </c>
      <c r="AI305">
        <v>21500.803241256999</v>
      </c>
      <c r="AJ305">
        <v>29780.079338742999</v>
      </c>
      <c r="AK305">
        <v>323.98191256622698</v>
      </c>
      <c r="AL305">
        <v>2854.4895366362298</v>
      </c>
      <c r="AM305">
        <v>3387.6872305585498</v>
      </c>
      <c r="AN305">
        <v>0</v>
      </c>
      <c r="AO305">
        <v>0</v>
      </c>
      <c r="AP305">
        <v>6566.1586797610098</v>
      </c>
      <c r="AQ305">
        <v>6566.1586797610098</v>
      </c>
      <c r="AR305">
        <v>6566.1586797610098</v>
      </c>
      <c r="AS305">
        <v>0.35800252463652998</v>
      </c>
      <c r="AT305">
        <v>-1.0272152405489601</v>
      </c>
      <c r="AU305">
        <v>69</v>
      </c>
      <c r="AV305">
        <v>0</v>
      </c>
      <c r="AW305" s="2">
        <v>18341.096020000001</v>
      </c>
      <c r="AX305" s="4">
        <v>6566.1586797610098</v>
      </c>
      <c r="AY305">
        <v>1</v>
      </c>
      <c r="AZ305">
        <v>4.9299999999999997E-2</v>
      </c>
      <c r="BA305">
        <v>0.43469999999999998</v>
      </c>
      <c r="BB305">
        <v>0.51590000000000003</v>
      </c>
      <c r="BC305">
        <v>0</v>
      </c>
      <c r="BD305">
        <v>0</v>
      </c>
      <c r="BE305">
        <v>1.1299999999999999</v>
      </c>
      <c r="BF305" t="b">
        <v>0</v>
      </c>
      <c r="BG305">
        <v>0.18</v>
      </c>
      <c r="BH305" t="b">
        <v>0</v>
      </c>
      <c r="BI305">
        <v>0.36</v>
      </c>
      <c r="BJ305" t="b">
        <v>0</v>
      </c>
      <c r="BK305">
        <v>1</v>
      </c>
      <c r="BL305" t="b">
        <v>0</v>
      </c>
      <c r="BM305">
        <v>0</v>
      </c>
      <c r="BN305">
        <v>0</v>
      </c>
    </row>
    <row r="306" spans="1:66" x14ac:dyDescent="0.25">
      <c r="A306" t="s">
        <v>77</v>
      </c>
      <c r="B306">
        <v>2010</v>
      </c>
      <c r="C306">
        <v>6065.4213479999999</v>
      </c>
      <c r="D306">
        <v>6065.4213479999999</v>
      </c>
      <c r="E306">
        <v>2225.0946570000001</v>
      </c>
      <c r="F306">
        <v>8290.5160049999995</v>
      </c>
      <c r="G306">
        <v>2740.2249660000002</v>
      </c>
      <c r="H306">
        <v>8805.6463139999996</v>
      </c>
      <c r="I306">
        <v>1</v>
      </c>
      <c r="J306">
        <v>6065.4213479999999</v>
      </c>
      <c r="K306" t="s">
        <v>67</v>
      </c>
      <c r="L306" t="s">
        <v>67</v>
      </c>
      <c r="M306" t="s">
        <v>74</v>
      </c>
      <c r="N306">
        <v>0.113701646</v>
      </c>
      <c r="O306">
        <v>0.51312009999999997</v>
      </c>
      <c r="P306">
        <v>0.37317825399999999</v>
      </c>
      <c r="Q306">
        <v>0</v>
      </c>
      <c r="R306">
        <v>0</v>
      </c>
      <c r="S306">
        <v>1</v>
      </c>
      <c r="T306" t="s">
        <v>75</v>
      </c>
      <c r="U306">
        <v>0.03</v>
      </c>
      <c r="V306">
        <v>0.05</v>
      </c>
      <c r="W306">
        <v>0.2</v>
      </c>
      <c r="X306">
        <v>0.08</v>
      </c>
      <c r="Y306">
        <v>485.23370784000002</v>
      </c>
      <c r="Z306">
        <v>485.23370784000002</v>
      </c>
      <c r="AA306">
        <v>548.04499320000002</v>
      </c>
      <c r="AB306">
        <v>731.98706668611499</v>
      </c>
      <c r="AC306">
        <v>5094.9539323199997</v>
      </c>
      <c r="AD306">
        <v>7035.88876368</v>
      </c>
      <c r="AE306">
        <v>5094.9539323199997</v>
      </c>
      <c r="AF306">
        <v>7035.88876368</v>
      </c>
      <c r="AG306">
        <v>1644.1349796</v>
      </c>
      <c r="AH306">
        <v>3836.3149524</v>
      </c>
      <c r="AI306">
        <v>7341.6721806277701</v>
      </c>
      <c r="AJ306">
        <v>10269.620447372199</v>
      </c>
      <c r="AK306">
        <v>4277.7869686436497</v>
      </c>
      <c r="AL306">
        <v>18745.2026928253</v>
      </c>
      <c r="AM306">
        <v>50692.147514937496</v>
      </c>
      <c r="AN306">
        <v>0</v>
      </c>
      <c r="AO306">
        <v>0</v>
      </c>
      <c r="AP306">
        <v>73715.137176406497</v>
      </c>
      <c r="AQ306">
        <v>73715.137176406497</v>
      </c>
      <c r="AR306">
        <v>73715.137176406497</v>
      </c>
      <c r="AS306">
        <v>12.1533415317821</v>
      </c>
      <c r="AT306">
        <v>2.49760415516656</v>
      </c>
      <c r="AU306">
        <v>81</v>
      </c>
      <c r="AV306">
        <v>0</v>
      </c>
      <c r="AW306" s="2">
        <v>6065.4213479999999</v>
      </c>
      <c r="AX306" s="4">
        <v>73715.137176406497</v>
      </c>
      <c r="AY306">
        <v>1</v>
      </c>
      <c r="AZ306">
        <v>5.8000000000000003E-2</v>
      </c>
      <c r="BA306">
        <v>0.25430000000000003</v>
      </c>
      <c r="BB306">
        <v>0.68769999999999998</v>
      </c>
      <c r="BC306">
        <v>0</v>
      </c>
      <c r="BD306">
        <v>0</v>
      </c>
      <c r="BE306">
        <v>0.38</v>
      </c>
      <c r="BF306" t="b">
        <v>0</v>
      </c>
      <c r="BG306">
        <v>2.0099999999999998</v>
      </c>
      <c r="BH306" t="b">
        <v>0</v>
      </c>
      <c r="BI306">
        <v>12.15</v>
      </c>
      <c r="BJ306" t="b">
        <v>0</v>
      </c>
      <c r="BK306">
        <v>1</v>
      </c>
      <c r="BL306" t="b">
        <v>0</v>
      </c>
      <c r="BM306">
        <v>0</v>
      </c>
      <c r="BN306">
        <v>0</v>
      </c>
    </row>
    <row r="307" spans="1:66" x14ac:dyDescent="0.25">
      <c r="A307" t="s">
        <v>77</v>
      </c>
      <c r="B307">
        <v>2011</v>
      </c>
      <c r="C307">
        <v>43110.492129999999</v>
      </c>
      <c r="D307">
        <v>43110.492129999999</v>
      </c>
      <c r="E307">
        <v>26025.400420000002</v>
      </c>
      <c r="F307">
        <v>69135.892550000004</v>
      </c>
      <c r="G307">
        <v>32340.66202</v>
      </c>
      <c r="H307">
        <v>75451.154150000002</v>
      </c>
      <c r="I307">
        <v>1</v>
      </c>
      <c r="J307">
        <v>43110.492129999999</v>
      </c>
      <c r="K307" t="s">
        <v>67</v>
      </c>
      <c r="L307" t="s">
        <v>67</v>
      </c>
      <c r="M307" t="s">
        <v>74</v>
      </c>
      <c r="N307">
        <v>1.6913320999999999E-2</v>
      </c>
      <c r="O307">
        <v>0.45904460600000002</v>
      </c>
      <c r="P307">
        <v>0.52404207300000005</v>
      </c>
      <c r="Q307">
        <v>0</v>
      </c>
      <c r="R307">
        <v>0</v>
      </c>
      <c r="S307">
        <v>1</v>
      </c>
      <c r="T307" t="s">
        <v>75</v>
      </c>
      <c r="U307">
        <v>0.03</v>
      </c>
      <c r="V307">
        <v>0.05</v>
      </c>
      <c r="W307">
        <v>0.2</v>
      </c>
      <c r="X307">
        <v>0.08</v>
      </c>
      <c r="Y307">
        <v>3448.8393704</v>
      </c>
      <c r="Z307">
        <v>3448.8393704</v>
      </c>
      <c r="AA307">
        <v>6468.132404</v>
      </c>
      <c r="AB307">
        <v>7330.1589204120201</v>
      </c>
      <c r="AC307">
        <v>36212.813389199997</v>
      </c>
      <c r="AD307">
        <v>50008.170870800001</v>
      </c>
      <c r="AE307">
        <v>36212.813389199997</v>
      </c>
      <c r="AF307">
        <v>50008.170870800001</v>
      </c>
      <c r="AG307">
        <v>19404.397212</v>
      </c>
      <c r="AH307">
        <v>45276.926828000003</v>
      </c>
      <c r="AI307">
        <v>60790.836309175997</v>
      </c>
      <c r="AJ307">
        <v>90111.471990823993</v>
      </c>
      <c r="AK307">
        <v>1141.6525466161299</v>
      </c>
      <c r="AL307">
        <v>45392.9683160594</v>
      </c>
      <c r="AM307">
        <v>58579.700493675402</v>
      </c>
      <c r="AN307">
        <v>0</v>
      </c>
      <c r="AO307">
        <v>0</v>
      </c>
      <c r="AP307">
        <v>105114.32135635101</v>
      </c>
      <c r="AQ307">
        <v>105114.32135635101</v>
      </c>
      <c r="AR307">
        <v>105114.32135635101</v>
      </c>
      <c r="AS307">
        <v>2.4382538023314102</v>
      </c>
      <c r="AT307">
        <v>0.89128212831977705</v>
      </c>
      <c r="AU307">
        <v>80</v>
      </c>
      <c r="AV307">
        <v>0</v>
      </c>
      <c r="AW307" s="2">
        <v>43110.492129999999</v>
      </c>
      <c r="AX307" s="4">
        <v>105114.32135635101</v>
      </c>
      <c r="AY307">
        <v>1</v>
      </c>
      <c r="AZ307">
        <v>1.09E-2</v>
      </c>
      <c r="BA307">
        <v>0.43180000000000002</v>
      </c>
      <c r="BB307">
        <v>0.55730000000000002</v>
      </c>
      <c r="BC307">
        <v>0</v>
      </c>
      <c r="BD307">
        <v>0</v>
      </c>
      <c r="BE307">
        <v>2.67</v>
      </c>
      <c r="BF307" t="b">
        <v>0</v>
      </c>
      <c r="BG307">
        <v>2.87</v>
      </c>
      <c r="BH307" t="b">
        <v>0</v>
      </c>
      <c r="BI307">
        <v>2.44</v>
      </c>
      <c r="BJ307" t="b">
        <v>0</v>
      </c>
      <c r="BK307">
        <v>1</v>
      </c>
      <c r="BL307" t="b">
        <v>0</v>
      </c>
      <c r="BM307">
        <v>0</v>
      </c>
      <c r="BN307">
        <v>0</v>
      </c>
    </row>
    <row r="308" spans="1:66" x14ac:dyDescent="0.25">
      <c r="A308" t="s">
        <v>77</v>
      </c>
      <c r="B308">
        <v>2012</v>
      </c>
      <c r="C308">
        <v>82348.207590000005</v>
      </c>
      <c r="D308">
        <v>82348.207590000005</v>
      </c>
      <c r="E308">
        <v>45888.537429999997</v>
      </c>
      <c r="F308">
        <v>128236.745</v>
      </c>
      <c r="G308">
        <v>51371.026010000001</v>
      </c>
      <c r="H308">
        <v>133719.23360000001</v>
      </c>
      <c r="I308">
        <v>1</v>
      </c>
      <c r="J308">
        <v>82348.207590000005</v>
      </c>
      <c r="K308" t="s">
        <v>67</v>
      </c>
      <c r="L308" t="s">
        <v>67</v>
      </c>
      <c r="M308" t="s">
        <v>74</v>
      </c>
      <c r="N308">
        <v>2.4228520000000001E-3</v>
      </c>
      <c r="O308">
        <v>0.15269037999999999</v>
      </c>
      <c r="P308">
        <v>0.84488676799999995</v>
      </c>
      <c r="Q308">
        <v>0</v>
      </c>
      <c r="R308">
        <v>0</v>
      </c>
      <c r="S308">
        <v>1</v>
      </c>
      <c r="T308" t="s">
        <v>75</v>
      </c>
      <c r="U308">
        <v>0.03</v>
      </c>
      <c r="V308">
        <v>0.05</v>
      </c>
      <c r="W308">
        <v>0.2</v>
      </c>
      <c r="X308">
        <v>0.08</v>
      </c>
      <c r="Y308">
        <v>6587.8566072000003</v>
      </c>
      <c r="Z308">
        <v>6587.8566072000003</v>
      </c>
      <c r="AA308">
        <v>10274.205201999999</v>
      </c>
      <c r="AB308">
        <v>12204.8821055278</v>
      </c>
      <c r="AC308">
        <v>69172.494375599999</v>
      </c>
      <c r="AD308">
        <v>95523.920804399997</v>
      </c>
      <c r="AE308">
        <v>69172.494375599999</v>
      </c>
      <c r="AF308">
        <v>95523.920804399997</v>
      </c>
      <c r="AG308">
        <v>30822.615605999999</v>
      </c>
      <c r="AH308">
        <v>71919.436413999996</v>
      </c>
      <c r="AI308">
        <v>109309.46938894399</v>
      </c>
      <c r="AJ308">
        <v>158128.997811056</v>
      </c>
      <c r="AK308">
        <v>1017.31654900311</v>
      </c>
      <c r="AL308">
        <v>15080.673212726701</v>
      </c>
      <c r="AM308">
        <v>23152.4094272523</v>
      </c>
      <c r="AN308">
        <v>0</v>
      </c>
      <c r="AO308">
        <v>0</v>
      </c>
      <c r="AP308">
        <v>39250.399188982003</v>
      </c>
      <c r="AQ308">
        <v>39250.399188982003</v>
      </c>
      <c r="AR308">
        <v>39250.399188982003</v>
      </c>
      <c r="AS308">
        <v>0.47663938703322101</v>
      </c>
      <c r="AT308">
        <v>-0.74099507603422798</v>
      </c>
      <c r="AU308">
        <v>89</v>
      </c>
      <c r="AV308">
        <v>0</v>
      </c>
      <c r="AW308" s="2">
        <v>82348.207590000005</v>
      </c>
      <c r="AX308" s="4">
        <v>39250.399188982003</v>
      </c>
      <c r="AY308">
        <v>1</v>
      </c>
      <c r="AZ308">
        <v>2.5899999999999999E-2</v>
      </c>
      <c r="BA308">
        <v>0.38419999999999999</v>
      </c>
      <c r="BB308">
        <v>0.58989999999999998</v>
      </c>
      <c r="BC308">
        <v>0</v>
      </c>
      <c r="BD308">
        <v>0</v>
      </c>
      <c r="BE308">
        <v>5.09</v>
      </c>
      <c r="BF308" t="b">
        <v>0</v>
      </c>
      <c r="BG308">
        <v>1.07</v>
      </c>
      <c r="BH308" t="b">
        <v>0</v>
      </c>
      <c r="BI308">
        <v>0.48</v>
      </c>
      <c r="BJ308" t="b">
        <v>0</v>
      </c>
      <c r="BK308">
        <v>1</v>
      </c>
      <c r="BL308" t="b">
        <v>0</v>
      </c>
      <c r="BM308">
        <v>0</v>
      </c>
      <c r="BN308">
        <v>0</v>
      </c>
    </row>
    <row r="309" spans="1:66" x14ac:dyDescent="0.25">
      <c r="A309" t="s">
        <v>77</v>
      </c>
      <c r="B309">
        <v>2013</v>
      </c>
      <c r="C309">
        <v>7959.9018100000003</v>
      </c>
      <c r="D309">
        <v>7959.9018100000003</v>
      </c>
      <c r="E309">
        <v>1629.9981969999999</v>
      </c>
      <c r="F309">
        <v>9589.9000070000002</v>
      </c>
      <c r="G309">
        <v>2090.297317</v>
      </c>
      <c r="H309">
        <v>10050.199130000001</v>
      </c>
      <c r="I309">
        <v>1</v>
      </c>
      <c r="J309">
        <v>7959.9018100000003</v>
      </c>
      <c r="K309" t="s">
        <v>67</v>
      </c>
      <c r="L309" t="s">
        <v>67</v>
      </c>
      <c r="M309" t="s">
        <v>74</v>
      </c>
      <c r="N309">
        <v>0.42564201099999999</v>
      </c>
      <c r="O309">
        <v>0.28402318199999999</v>
      </c>
      <c r="P309">
        <v>0.290334808</v>
      </c>
      <c r="Q309">
        <v>0</v>
      </c>
      <c r="R309">
        <v>0</v>
      </c>
      <c r="S309">
        <v>1.0000000010000001</v>
      </c>
      <c r="T309" t="s">
        <v>75</v>
      </c>
      <c r="U309">
        <v>0.03</v>
      </c>
      <c r="V309">
        <v>0.05</v>
      </c>
      <c r="W309">
        <v>0.2</v>
      </c>
      <c r="X309">
        <v>0.08</v>
      </c>
      <c r="Y309">
        <v>636.79214479999996</v>
      </c>
      <c r="Z309">
        <v>636.79214479999996</v>
      </c>
      <c r="AA309">
        <v>418.05946340000003</v>
      </c>
      <c r="AB309">
        <v>761.75977224928397</v>
      </c>
      <c r="AC309">
        <v>6686.3175203999999</v>
      </c>
      <c r="AD309">
        <v>9233.4860996000007</v>
      </c>
      <c r="AE309">
        <v>6686.3175203999999</v>
      </c>
      <c r="AF309">
        <v>9233.4860996000007</v>
      </c>
      <c r="AG309">
        <v>1254.1783902</v>
      </c>
      <c r="AH309">
        <v>2926.4162437999998</v>
      </c>
      <c r="AI309">
        <v>8526.6795855014298</v>
      </c>
      <c r="AJ309">
        <v>11573.718674498599</v>
      </c>
      <c r="AK309">
        <v>242.58891359791599</v>
      </c>
      <c r="AL309">
        <v>906.94966601247802</v>
      </c>
      <c r="AM309">
        <v>173.028020396454</v>
      </c>
      <c r="AN309">
        <v>0</v>
      </c>
      <c r="AO309" t="s">
        <v>67</v>
      </c>
      <c r="AP309">
        <v>1322.56660000685</v>
      </c>
      <c r="AQ309">
        <v>1322.56660000685</v>
      </c>
      <c r="AR309">
        <v>1322.56660000685</v>
      </c>
      <c r="AS309">
        <v>0.16615363249146001</v>
      </c>
      <c r="AT309">
        <v>-1.79484242169732</v>
      </c>
      <c r="AU309">
        <v>78</v>
      </c>
      <c r="AV309">
        <v>0</v>
      </c>
      <c r="AW309" s="2">
        <v>7959.9018100000003</v>
      </c>
      <c r="AX309" s="4">
        <v>1322.56660000685</v>
      </c>
      <c r="AY309">
        <v>1</v>
      </c>
      <c r="AZ309">
        <v>0.18340000000000001</v>
      </c>
      <c r="BA309">
        <v>0.68569999999999998</v>
      </c>
      <c r="BB309">
        <v>0.1308</v>
      </c>
      <c r="BC309">
        <v>0</v>
      </c>
      <c r="BD309" t="s">
        <v>67</v>
      </c>
      <c r="BE309">
        <v>0.49</v>
      </c>
      <c r="BF309" t="b">
        <v>0</v>
      </c>
      <c r="BG309">
        <v>0.04</v>
      </c>
      <c r="BH309" t="b">
        <v>1</v>
      </c>
      <c r="BI309">
        <v>0.17</v>
      </c>
      <c r="BJ309" t="b">
        <v>1</v>
      </c>
      <c r="BK309">
        <v>1</v>
      </c>
      <c r="BL309" t="b">
        <v>0</v>
      </c>
      <c r="BM309">
        <v>2</v>
      </c>
      <c r="BN309">
        <v>2</v>
      </c>
    </row>
    <row r="310" spans="1:66" x14ac:dyDescent="0.25">
      <c r="A310" t="s">
        <v>77</v>
      </c>
      <c r="B310">
        <v>2014</v>
      </c>
      <c r="C310">
        <v>14701</v>
      </c>
      <c r="D310">
        <v>14701</v>
      </c>
      <c r="E310">
        <v>4951.7135360000002</v>
      </c>
      <c r="F310">
        <v>19653.023659999999</v>
      </c>
      <c r="G310">
        <v>8573.2323450000004</v>
      </c>
      <c r="H310">
        <v>23274.54247</v>
      </c>
      <c r="I310">
        <v>1</v>
      </c>
      <c r="J310">
        <v>14701</v>
      </c>
      <c r="K310" t="s">
        <v>67</v>
      </c>
      <c r="L310" t="s">
        <v>67</v>
      </c>
      <c r="M310" t="s">
        <v>74</v>
      </c>
      <c r="N310">
        <v>4.9051557000000003E-2</v>
      </c>
      <c r="O310">
        <v>0.80539510999999997</v>
      </c>
      <c r="P310">
        <v>0.14555333300000001</v>
      </c>
      <c r="Q310">
        <v>0</v>
      </c>
      <c r="R310">
        <v>0</v>
      </c>
      <c r="S310">
        <v>1</v>
      </c>
      <c r="T310" t="s">
        <v>75</v>
      </c>
      <c r="U310">
        <v>0.03</v>
      </c>
      <c r="V310">
        <v>0.05</v>
      </c>
      <c r="W310">
        <v>0.2</v>
      </c>
      <c r="X310">
        <v>0.08</v>
      </c>
      <c r="Y310">
        <v>1176.08</v>
      </c>
      <c r="Z310">
        <v>1176.08</v>
      </c>
      <c r="AA310">
        <v>1714.646469</v>
      </c>
      <c r="AB310">
        <v>2079.2250191006701</v>
      </c>
      <c r="AC310">
        <v>12348.84</v>
      </c>
      <c r="AD310">
        <v>17053.16</v>
      </c>
      <c r="AE310">
        <v>12348.84</v>
      </c>
      <c r="AF310">
        <v>17053.16</v>
      </c>
      <c r="AG310">
        <v>5143.9394069999998</v>
      </c>
      <c r="AH310">
        <v>12002.525283000001</v>
      </c>
      <c r="AI310">
        <v>19116.092431798701</v>
      </c>
      <c r="AJ310">
        <v>27432.9925082013</v>
      </c>
      <c r="AK310">
        <v>1176.1571567352601</v>
      </c>
      <c r="AL310">
        <v>3287.1785690677202</v>
      </c>
      <c r="AM310">
        <v>12343.5178383968</v>
      </c>
      <c r="AN310" t="s">
        <v>67</v>
      </c>
      <c r="AO310" t="s">
        <v>67</v>
      </c>
      <c r="AP310">
        <v>16806.853564199799</v>
      </c>
      <c r="AQ310">
        <v>16806.853564199799</v>
      </c>
      <c r="AR310">
        <v>16806.853564199799</v>
      </c>
      <c r="AS310">
        <v>1.1432455999047499</v>
      </c>
      <c r="AT310">
        <v>0.13387123478829199</v>
      </c>
      <c r="AU310">
        <v>58</v>
      </c>
      <c r="AV310">
        <v>0</v>
      </c>
      <c r="AW310" s="2">
        <v>14701</v>
      </c>
      <c r="AX310" s="4">
        <v>16806.853564199799</v>
      </c>
      <c r="AY310">
        <v>1</v>
      </c>
      <c r="AZ310">
        <v>7.0000000000000007E-2</v>
      </c>
      <c r="BA310">
        <v>0.1956</v>
      </c>
      <c r="BB310">
        <v>0.73440000000000005</v>
      </c>
      <c r="BC310" t="s">
        <v>67</v>
      </c>
      <c r="BD310" t="s">
        <v>67</v>
      </c>
      <c r="BE310">
        <v>0.91</v>
      </c>
      <c r="BF310" t="b">
        <v>0</v>
      </c>
      <c r="BG310">
        <v>0.46</v>
      </c>
      <c r="BH310" t="b">
        <v>0</v>
      </c>
      <c r="BI310">
        <v>1.1399999999999999</v>
      </c>
      <c r="BJ310" t="b">
        <v>0</v>
      </c>
      <c r="BK310">
        <v>1</v>
      </c>
      <c r="BL310" t="b">
        <v>0</v>
      </c>
      <c r="BM310">
        <v>0</v>
      </c>
      <c r="BN310">
        <v>0</v>
      </c>
    </row>
    <row r="311" spans="1:66" x14ac:dyDescent="0.25">
      <c r="A311" t="s">
        <v>77</v>
      </c>
      <c r="B311">
        <v>2015</v>
      </c>
      <c r="C311">
        <v>68420.704750000004</v>
      </c>
      <c r="D311">
        <v>68420.704750000004</v>
      </c>
      <c r="E311">
        <v>11581.98929</v>
      </c>
      <c r="F311">
        <v>80002.694040000002</v>
      </c>
      <c r="G311">
        <v>28681.727630000001</v>
      </c>
      <c r="H311">
        <v>97102.432379999998</v>
      </c>
      <c r="I311">
        <v>1</v>
      </c>
      <c r="J311">
        <v>68420.704750000004</v>
      </c>
      <c r="K311" t="s">
        <v>67</v>
      </c>
      <c r="L311" t="s">
        <v>67</v>
      </c>
      <c r="M311" t="s">
        <v>74</v>
      </c>
      <c r="N311">
        <v>1.0476736E-2</v>
      </c>
      <c r="O311">
        <v>0.46747508999999998</v>
      </c>
      <c r="P311">
        <v>0.52204817400000003</v>
      </c>
      <c r="Q311">
        <v>0</v>
      </c>
      <c r="R311">
        <v>0</v>
      </c>
      <c r="S311">
        <v>1</v>
      </c>
      <c r="T311" t="s">
        <v>75</v>
      </c>
      <c r="U311">
        <v>0.03</v>
      </c>
      <c r="V311">
        <v>0.05</v>
      </c>
      <c r="W311">
        <v>0.2</v>
      </c>
      <c r="X311">
        <v>0.08</v>
      </c>
      <c r="Y311">
        <v>5473.6563800000004</v>
      </c>
      <c r="Z311">
        <v>5473.6563800000004</v>
      </c>
      <c r="AA311">
        <v>5736.3455260000001</v>
      </c>
      <c r="AB311">
        <v>7928.8444403945095</v>
      </c>
      <c r="AC311">
        <v>57473.391989999996</v>
      </c>
      <c r="AD311">
        <v>79368.017510000005</v>
      </c>
      <c r="AE311">
        <v>57473.391989999996</v>
      </c>
      <c r="AF311">
        <v>79368.017510000005</v>
      </c>
      <c r="AG311">
        <v>17209.036577999999</v>
      </c>
      <c r="AH311">
        <v>40154.418682000003</v>
      </c>
      <c r="AI311">
        <v>81244.743499211007</v>
      </c>
      <c r="AJ311">
        <v>112960.121260789</v>
      </c>
      <c r="AK311">
        <v>25.277539535825898</v>
      </c>
      <c r="AL311">
        <v>2777.2915054775799</v>
      </c>
      <c r="AM311" t="s">
        <v>67</v>
      </c>
      <c r="AN311" t="s">
        <v>67</v>
      </c>
      <c r="AO311" t="s">
        <v>67</v>
      </c>
      <c r="AP311" t="s">
        <v>67</v>
      </c>
      <c r="AQ311" t="s">
        <v>67</v>
      </c>
      <c r="AR311">
        <v>2802.5690450134098</v>
      </c>
      <c r="AS311" t="s">
        <v>67</v>
      </c>
      <c r="AT311" t="s">
        <v>67</v>
      </c>
      <c r="AU311">
        <v>40</v>
      </c>
      <c r="AV311">
        <v>0</v>
      </c>
      <c r="AW311" s="2">
        <v>68420.704750000004</v>
      </c>
      <c r="AX311" s="4" t="s">
        <v>67</v>
      </c>
      <c r="AY311">
        <v>1</v>
      </c>
      <c r="AZ311">
        <v>8.9999999999999993E-3</v>
      </c>
      <c r="BA311">
        <v>0.99099999999999999</v>
      </c>
      <c r="BB311" t="s">
        <v>67</v>
      </c>
      <c r="BC311" t="s">
        <v>67</v>
      </c>
      <c r="BD311" t="s">
        <v>67</v>
      </c>
      <c r="BE311">
        <v>4.2300000000000004</v>
      </c>
      <c r="BF311" t="b">
        <v>0</v>
      </c>
      <c r="BG311" t="s">
        <v>67</v>
      </c>
      <c r="BH311" t="b">
        <v>0</v>
      </c>
      <c r="BI311" t="s">
        <v>67</v>
      </c>
      <c r="BJ311" t="b">
        <v>0</v>
      </c>
      <c r="BK311">
        <v>1</v>
      </c>
      <c r="BL311" t="b">
        <v>0</v>
      </c>
      <c r="BM311">
        <v>0</v>
      </c>
      <c r="BN311">
        <v>0</v>
      </c>
    </row>
    <row r="312" spans="1:66" x14ac:dyDescent="0.25">
      <c r="A312" t="s">
        <v>77</v>
      </c>
      <c r="B312">
        <v>2016</v>
      </c>
      <c r="C312">
        <v>39539.938280000002</v>
      </c>
      <c r="D312">
        <v>39539.938280000002</v>
      </c>
      <c r="E312">
        <v>17505.758570000002</v>
      </c>
      <c r="F312">
        <v>57045.69685</v>
      </c>
      <c r="G312">
        <v>34363.024340000004</v>
      </c>
      <c r="H312">
        <v>73902.962620000006</v>
      </c>
      <c r="I312">
        <v>1</v>
      </c>
      <c r="J312">
        <v>39539.938280000002</v>
      </c>
      <c r="K312" t="s">
        <v>67</v>
      </c>
      <c r="L312" t="s">
        <v>67</v>
      </c>
      <c r="M312" t="s">
        <v>74</v>
      </c>
      <c r="N312">
        <v>3.2825329999999998E-3</v>
      </c>
      <c r="O312">
        <v>0.20406046899999999</v>
      </c>
      <c r="P312">
        <v>0.792656998</v>
      </c>
      <c r="Q312">
        <v>0</v>
      </c>
      <c r="R312">
        <v>0</v>
      </c>
      <c r="S312">
        <v>1</v>
      </c>
      <c r="T312" t="s">
        <v>75</v>
      </c>
      <c r="U312">
        <v>0.03</v>
      </c>
      <c r="V312">
        <v>0.05</v>
      </c>
      <c r="W312">
        <v>0.2</v>
      </c>
      <c r="X312">
        <v>0.08</v>
      </c>
      <c r="Y312">
        <v>3163.1950624000001</v>
      </c>
      <c r="Z312">
        <v>3163.1950624000001</v>
      </c>
      <c r="AA312">
        <v>6872.6048680000004</v>
      </c>
      <c r="AB312">
        <v>7565.6130402267499</v>
      </c>
      <c r="AC312">
        <v>33213.548155199998</v>
      </c>
      <c r="AD312">
        <v>45866.328404799999</v>
      </c>
      <c r="AE312">
        <v>33213.548155199998</v>
      </c>
      <c r="AF312">
        <v>45866.328404799999</v>
      </c>
      <c r="AG312">
        <v>20617.814603999999</v>
      </c>
      <c r="AH312">
        <v>48108.234076000001</v>
      </c>
      <c r="AI312">
        <v>58771.736539546502</v>
      </c>
      <c r="AJ312">
        <v>89034.188700453495</v>
      </c>
      <c r="AK312">
        <v>1202.59251612561</v>
      </c>
      <c r="AL312" t="s">
        <v>67</v>
      </c>
      <c r="AM312" t="s">
        <v>67</v>
      </c>
      <c r="AN312" t="s">
        <v>67</v>
      </c>
      <c r="AO312" t="s">
        <v>67</v>
      </c>
      <c r="AP312" t="s">
        <v>67</v>
      </c>
      <c r="AQ312" t="s">
        <v>67</v>
      </c>
      <c r="AR312">
        <v>1202.59251612561</v>
      </c>
      <c r="AS312" t="s">
        <v>67</v>
      </c>
      <c r="AT312" t="s">
        <v>67</v>
      </c>
      <c r="AU312">
        <v>51</v>
      </c>
      <c r="AV312">
        <v>0</v>
      </c>
      <c r="AW312" s="2">
        <v>39539.938280000002</v>
      </c>
      <c r="AX312" s="4" t="s">
        <v>67</v>
      </c>
      <c r="AY312">
        <v>1</v>
      </c>
      <c r="AZ312">
        <v>1</v>
      </c>
      <c r="BA312" t="s">
        <v>67</v>
      </c>
      <c r="BB312" t="s">
        <v>67</v>
      </c>
      <c r="BC312" t="s">
        <v>67</v>
      </c>
      <c r="BD312" t="s">
        <v>67</v>
      </c>
      <c r="BE312">
        <v>2.4500000000000002</v>
      </c>
      <c r="BF312" t="b">
        <v>0</v>
      </c>
      <c r="BG312" t="s">
        <v>67</v>
      </c>
      <c r="BH312" t="b">
        <v>0</v>
      </c>
      <c r="BI312" t="s">
        <v>67</v>
      </c>
      <c r="BJ312" t="b">
        <v>0</v>
      </c>
      <c r="BK312">
        <v>1</v>
      </c>
      <c r="BL312" t="b">
        <v>0</v>
      </c>
      <c r="BM312">
        <v>0</v>
      </c>
      <c r="BN312">
        <v>0</v>
      </c>
    </row>
    <row r="313" spans="1:66" x14ac:dyDescent="0.25">
      <c r="A313" t="s">
        <v>77</v>
      </c>
      <c r="B313">
        <v>2017</v>
      </c>
      <c r="C313">
        <v>21094.315890000002</v>
      </c>
      <c r="D313">
        <v>21094.315890000002</v>
      </c>
      <c r="E313">
        <v>1584.8425669999999</v>
      </c>
      <c r="F313">
        <v>22679.158449999999</v>
      </c>
      <c r="G313">
        <v>4141.2003629999999</v>
      </c>
      <c r="H313">
        <v>25235.516250000001</v>
      </c>
      <c r="I313">
        <v>1</v>
      </c>
      <c r="J313">
        <v>21094.315890000002</v>
      </c>
      <c r="K313" t="s">
        <v>67</v>
      </c>
      <c r="L313" t="s">
        <v>67</v>
      </c>
      <c r="M313" t="s">
        <v>74</v>
      </c>
      <c r="N313">
        <v>4.6607216E-2</v>
      </c>
      <c r="O313">
        <v>3.5939414000000003E-2</v>
      </c>
      <c r="P313">
        <v>0.91745337000000005</v>
      </c>
      <c r="Q313">
        <v>0</v>
      </c>
      <c r="R313">
        <v>0</v>
      </c>
      <c r="S313">
        <v>1</v>
      </c>
      <c r="T313" t="s">
        <v>75</v>
      </c>
      <c r="U313">
        <v>0.03</v>
      </c>
      <c r="V313">
        <v>0.05</v>
      </c>
      <c r="W313">
        <v>0.2</v>
      </c>
      <c r="X313">
        <v>0.08</v>
      </c>
      <c r="Y313">
        <v>1687.5452711999999</v>
      </c>
      <c r="Z313">
        <v>1687.5452711999999</v>
      </c>
      <c r="AA313">
        <v>828.24007259999996</v>
      </c>
      <c r="AB313">
        <v>1879.83793455977</v>
      </c>
      <c r="AC313">
        <v>17719.225347600001</v>
      </c>
      <c r="AD313">
        <v>24469.406432399999</v>
      </c>
      <c r="AE313">
        <v>17719.225347600001</v>
      </c>
      <c r="AF313">
        <v>24469.406432399999</v>
      </c>
      <c r="AG313">
        <v>2484.7202177999998</v>
      </c>
      <c r="AH313">
        <v>5797.6805082000001</v>
      </c>
      <c r="AI313">
        <v>21475.840380880501</v>
      </c>
      <c r="AJ313">
        <v>28995.1921191195</v>
      </c>
      <c r="AK313" t="s">
        <v>67</v>
      </c>
      <c r="AL313" t="s">
        <v>67</v>
      </c>
      <c r="AM313" t="s">
        <v>67</v>
      </c>
      <c r="AN313" t="s">
        <v>67</v>
      </c>
      <c r="AO313" t="s">
        <v>67</v>
      </c>
      <c r="AP313" t="s">
        <v>67</v>
      </c>
      <c r="AQ313" t="s">
        <v>67</v>
      </c>
      <c r="AR313">
        <v>0</v>
      </c>
      <c r="AS313" t="s">
        <v>67</v>
      </c>
      <c r="AT313" t="s">
        <v>67</v>
      </c>
      <c r="AU313">
        <v>38</v>
      </c>
      <c r="AV313">
        <v>0</v>
      </c>
      <c r="AW313" s="2">
        <v>21094.315890000002</v>
      </c>
      <c r="AX313" s="4" t="s">
        <v>67</v>
      </c>
      <c r="AY313">
        <v>1</v>
      </c>
      <c r="AZ313" t="s">
        <v>67</v>
      </c>
      <c r="BA313" t="s">
        <v>67</v>
      </c>
      <c r="BB313" t="s">
        <v>67</v>
      </c>
      <c r="BC313" t="s">
        <v>67</v>
      </c>
      <c r="BD313" t="s">
        <v>67</v>
      </c>
      <c r="BE313">
        <v>1.3</v>
      </c>
      <c r="BF313" t="b">
        <v>0</v>
      </c>
      <c r="BG313" t="s">
        <v>67</v>
      </c>
      <c r="BH313" t="b">
        <v>0</v>
      </c>
      <c r="BI313" t="s">
        <v>67</v>
      </c>
      <c r="BJ313" t="b">
        <v>0</v>
      </c>
      <c r="BK313">
        <v>1</v>
      </c>
      <c r="BL313" t="b">
        <v>0</v>
      </c>
      <c r="BM313">
        <v>0</v>
      </c>
      <c r="BN313">
        <v>0</v>
      </c>
    </row>
    <row r="314" spans="1:66" x14ac:dyDescent="0.25">
      <c r="A314" t="s">
        <v>77</v>
      </c>
      <c r="B314">
        <v>2018</v>
      </c>
      <c r="C314">
        <v>2720.4584709999999</v>
      </c>
      <c r="D314">
        <v>2720.4584709999999</v>
      </c>
      <c r="E314">
        <v>491.41515420000002</v>
      </c>
      <c r="F314">
        <v>3211.8736250000002</v>
      </c>
      <c r="G314">
        <v>765.02565830000003</v>
      </c>
      <c r="H314">
        <v>3485.4841289999999</v>
      </c>
      <c r="I314">
        <v>1</v>
      </c>
      <c r="J314">
        <v>2720.4584709999999</v>
      </c>
      <c r="K314" t="s">
        <v>67</v>
      </c>
      <c r="L314" t="s">
        <v>67</v>
      </c>
      <c r="M314" t="s">
        <v>74</v>
      </c>
      <c r="N314">
        <v>7.2522319999999999E-3</v>
      </c>
      <c r="O314">
        <v>0.94310530400000003</v>
      </c>
      <c r="P314">
        <v>4.9642463999999997E-2</v>
      </c>
      <c r="Q314">
        <v>0</v>
      </c>
      <c r="R314">
        <v>0</v>
      </c>
      <c r="S314">
        <v>1</v>
      </c>
      <c r="T314" t="s">
        <v>75</v>
      </c>
      <c r="U314">
        <v>0.03</v>
      </c>
      <c r="V314">
        <v>0.05</v>
      </c>
      <c r="W314">
        <v>0.2</v>
      </c>
      <c r="X314">
        <v>0.08</v>
      </c>
      <c r="Y314">
        <v>217.63667767999999</v>
      </c>
      <c r="Z314">
        <v>217.63667767999999</v>
      </c>
      <c r="AA314">
        <v>153.00513165999999</v>
      </c>
      <c r="AB314">
        <v>266.03814347924299</v>
      </c>
      <c r="AC314">
        <v>2285.1851156399998</v>
      </c>
      <c r="AD314">
        <v>3155.73182636</v>
      </c>
      <c r="AE314">
        <v>2285.1851156399998</v>
      </c>
      <c r="AF314">
        <v>3155.73182636</v>
      </c>
      <c r="AG314">
        <v>459.01539498</v>
      </c>
      <c r="AH314">
        <v>1071.03592162</v>
      </c>
      <c r="AI314">
        <v>2953.4078420415099</v>
      </c>
      <c r="AJ314">
        <v>4017.56041595849</v>
      </c>
      <c r="AK314" t="s">
        <v>67</v>
      </c>
      <c r="AL314" t="s">
        <v>67</v>
      </c>
      <c r="AM314" t="s">
        <v>67</v>
      </c>
      <c r="AN314" t="s">
        <v>67</v>
      </c>
      <c r="AO314" t="s">
        <v>67</v>
      </c>
      <c r="AP314" t="s">
        <v>67</v>
      </c>
      <c r="AQ314" t="s">
        <v>67</v>
      </c>
      <c r="AR314">
        <v>0</v>
      </c>
      <c r="AS314" t="s">
        <v>67</v>
      </c>
      <c r="AT314" t="s">
        <v>67</v>
      </c>
      <c r="AU314">
        <v>64</v>
      </c>
      <c r="AV314">
        <v>0</v>
      </c>
      <c r="AW314" s="2">
        <v>2720.4584709999999</v>
      </c>
      <c r="AX314" s="4" t="s">
        <v>67</v>
      </c>
      <c r="AY314">
        <v>1</v>
      </c>
      <c r="AZ314" t="s">
        <v>67</v>
      </c>
      <c r="BA314" t="s">
        <v>67</v>
      </c>
      <c r="BB314" t="s">
        <v>67</v>
      </c>
      <c r="BC314" t="s">
        <v>67</v>
      </c>
      <c r="BD314" t="s">
        <v>67</v>
      </c>
      <c r="BE314">
        <v>0.17</v>
      </c>
      <c r="BF314" t="b">
        <v>0</v>
      </c>
      <c r="BG314" t="s">
        <v>67</v>
      </c>
      <c r="BH314" t="b">
        <v>0</v>
      </c>
      <c r="BI314" t="s">
        <v>67</v>
      </c>
      <c r="BJ314" t="b">
        <v>0</v>
      </c>
      <c r="BK314">
        <v>1</v>
      </c>
      <c r="BL314" t="b">
        <v>0</v>
      </c>
      <c r="BM314">
        <v>0</v>
      </c>
      <c r="BN314">
        <v>0</v>
      </c>
    </row>
    <row r="315" spans="1:66" x14ac:dyDescent="0.25">
      <c r="A315" t="s">
        <v>77</v>
      </c>
      <c r="B315">
        <v>2019</v>
      </c>
      <c r="C315">
        <v>10482.29774</v>
      </c>
      <c r="D315">
        <v>10482.29774</v>
      </c>
      <c r="E315">
        <v>1760.2536580000001</v>
      </c>
      <c r="F315">
        <v>12242.5514</v>
      </c>
      <c r="G315">
        <v>5841.1041240000004</v>
      </c>
      <c r="H315">
        <v>16323.40186</v>
      </c>
      <c r="I315">
        <v>1</v>
      </c>
      <c r="J315">
        <v>10482.29774</v>
      </c>
      <c r="K315" t="s">
        <v>67</v>
      </c>
      <c r="L315" t="s">
        <v>67</v>
      </c>
      <c r="M315" t="s">
        <v>74</v>
      </c>
      <c r="N315">
        <v>7.3672909999999994E-2</v>
      </c>
      <c r="O315">
        <v>0.17014171</v>
      </c>
      <c r="P315">
        <v>0.75618538000000002</v>
      </c>
      <c r="Q315">
        <v>0</v>
      </c>
      <c r="R315">
        <v>0</v>
      </c>
      <c r="S315">
        <v>1</v>
      </c>
      <c r="T315" t="s">
        <v>75</v>
      </c>
      <c r="U315">
        <v>0.03</v>
      </c>
      <c r="V315">
        <v>0.05</v>
      </c>
      <c r="W315">
        <v>0.2</v>
      </c>
      <c r="X315">
        <v>0.08</v>
      </c>
      <c r="Y315">
        <v>838.58381919999999</v>
      </c>
      <c r="Z315">
        <v>838.58381919999999</v>
      </c>
      <c r="AA315">
        <v>1168.2208247999999</v>
      </c>
      <c r="AB315">
        <v>1438.0412780308</v>
      </c>
      <c r="AC315">
        <v>8805.1301015999998</v>
      </c>
      <c r="AD315">
        <v>12159.4653784</v>
      </c>
      <c r="AE315">
        <v>8805.1301015999998</v>
      </c>
      <c r="AF315">
        <v>12159.4653784</v>
      </c>
      <c r="AG315">
        <v>3504.6624744000001</v>
      </c>
      <c r="AH315">
        <v>8177.5457735999998</v>
      </c>
      <c r="AI315">
        <v>13447.3193039384</v>
      </c>
      <c r="AJ315">
        <v>19199.484416061601</v>
      </c>
      <c r="AK315" t="s">
        <v>67</v>
      </c>
      <c r="AL315" t="s">
        <v>67</v>
      </c>
      <c r="AM315" t="s">
        <v>67</v>
      </c>
      <c r="AN315" t="s">
        <v>67</v>
      </c>
      <c r="AO315" t="s">
        <v>67</v>
      </c>
      <c r="AP315" t="s">
        <v>67</v>
      </c>
      <c r="AQ315" t="s">
        <v>67</v>
      </c>
      <c r="AR315">
        <v>0</v>
      </c>
      <c r="AS315" t="s">
        <v>67</v>
      </c>
      <c r="AT315" t="s">
        <v>67</v>
      </c>
      <c r="AU315">
        <v>30</v>
      </c>
      <c r="AV315">
        <v>0</v>
      </c>
      <c r="AW315" s="2">
        <v>10482.29774</v>
      </c>
      <c r="AX315" s="4" t="s">
        <v>67</v>
      </c>
      <c r="AY315">
        <v>1</v>
      </c>
      <c r="AZ315" t="s">
        <v>67</v>
      </c>
      <c r="BA315" t="s">
        <v>67</v>
      </c>
      <c r="BB315" t="s">
        <v>67</v>
      </c>
      <c r="BC315" t="s">
        <v>67</v>
      </c>
      <c r="BD315" t="s">
        <v>67</v>
      </c>
      <c r="BE315">
        <v>0.65</v>
      </c>
      <c r="BF315" t="b">
        <v>0</v>
      </c>
      <c r="BG315" t="s">
        <v>67</v>
      </c>
      <c r="BH315" t="b">
        <v>0</v>
      </c>
      <c r="BI315" t="s">
        <v>67</v>
      </c>
      <c r="BJ315" t="b">
        <v>0</v>
      </c>
      <c r="BK315">
        <v>1</v>
      </c>
      <c r="BL315" t="b">
        <v>0</v>
      </c>
      <c r="BM315">
        <v>0</v>
      </c>
      <c r="BN315">
        <v>0</v>
      </c>
    </row>
    <row r="316" spans="1:66" x14ac:dyDescent="0.25">
      <c r="A316" t="s">
        <v>78</v>
      </c>
      <c r="B316">
        <v>1954</v>
      </c>
      <c r="C316" t="s">
        <v>67</v>
      </c>
      <c r="D316" t="s">
        <v>67</v>
      </c>
      <c r="E316" t="s">
        <v>67</v>
      </c>
      <c r="F316" t="s">
        <v>67</v>
      </c>
      <c r="G316" t="s">
        <v>67</v>
      </c>
      <c r="H316" t="s">
        <v>67</v>
      </c>
      <c r="I316" t="s">
        <v>67</v>
      </c>
      <c r="J316" t="s">
        <v>67</v>
      </c>
      <c r="K316">
        <v>456</v>
      </c>
      <c r="L316" t="s">
        <v>67</v>
      </c>
      <c r="M316" t="s">
        <v>79</v>
      </c>
      <c r="N316">
        <v>7.0000000000000007E-2</v>
      </c>
      <c r="O316">
        <v>0.28000000000000003</v>
      </c>
      <c r="P316">
        <v>0.65</v>
      </c>
      <c r="Q316">
        <v>0</v>
      </c>
      <c r="R316">
        <v>0</v>
      </c>
      <c r="S316">
        <v>1</v>
      </c>
      <c r="T316" t="s">
        <v>67</v>
      </c>
      <c r="U316" t="s">
        <v>67</v>
      </c>
      <c r="V316">
        <v>0.1</v>
      </c>
      <c r="W316">
        <v>0.3</v>
      </c>
      <c r="X316" t="s">
        <v>67</v>
      </c>
      <c r="Y316" t="s">
        <v>67</v>
      </c>
      <c r="Z316" t="s">
        <v>67</v>
      </c>
      <c r="AA316" t="s">
        <v>67</v>
      </c>
      <c r="AB316" t="s">
        <v>67</v>
      </c>
      <c r="AC316" t="s">
        <v>67</v>
      </c>
      <c r="AD316" t="s">
        <v>67</v>
      </c>
      <c r="AE316" t="s">
        <v>67</v>
      </c>
      <c r="AF316" t="s">
        <v>67</v>
      </c>
      <c r="AG316" t="s">
        <v>67</v>
      </c>
      <c r="AH316" t="s">
        <v>67</v>
      </c>
      <c r="AI316" t="s">
        <v>67</v>
      </c>
      <c r="AJ316" t="s">
        <v>67</v>
      </c>
      <c r="AK316" t="s">
        <v>67</v>
      </c>
      <c r="AL316" t="s">
        <v>67</v>
      </c>
      <c r="AM316" t="s">
        <v>67</v>
      </c>
      <c r="AN316">
        <v>0</v>
      </c>
      <c r="AO316">
        <v>0</v>
      </c>
      <c r="AP316" t="s">
        <v>67</v>
      </c>
      <c r="AQ316" t="s">
        <v>67</v>
      </c>
      <c r="AR316">
        <v>0</v>
      </c>
      <c r="AS316" t="s">
        <v>67</v>
      </c>
      <c r="AT316" t="s">
        <v>67</v>
      </c>
      <c r="AU316" t="s">
        <v>67</v>
      </c>
      <c r="AV316" t="s">
        <v>67</v>
      </c>
      <c r="AW316" s="2" t="s">
        <v>67</v>
      </c>
      <c r="AX316" s="4" t="s">
        <v>67</v>
      </c>
      <c r="AY316" t="s">
        <v>67</v>
      </c>
      <c r="AZ316" t="s">
        <v>67</v>
      </c>
      <c r="BA316" t="s">
        <v>67</v>
      </c>
      <c r="BB316" t="s">
        <v>67</v>
      </c>
      <c r="BC316" t="s">
        <v>67</v>
      </c>
      <c r="BD316" t="s">
        <v>67</v>
      </c>
      <c r="BE316" t="s">
        <v>67</v>
      </c>
      <c r="BF316" t="b">
        <v>0</v>
      </c>
      <c r="BG316" t="s">
        <v>67</v>
      </c>
      <c r="BH316" t="b">
        <v>0</v>
      </c>
      <c r="BI316" t="s">
        <v>67</v>
      </c>
      <c r="BJ316" t="b">
        <v>0</v>
      </c>
      <c r="BK316" t="s">
        <v>67</v>
      </c>
      <c r="BL316" t="b">
        <v>0</v>
      </c>
      <c r="BM316">
        <v>0</v>
      </c>
      <c r="BN316">
        <v>0</v>
      </c>
    </row>
    <row r="317" spans="1:66" x14ac:dyDescent="0.25">
      <c r="A317" t="s">
        <v>78</v>
      </c>
      <c r="B317">
        <v>1955</v>
      </c>
      <c r="C317" t="s">
        <v>67</v>
      </c>
      <c r="D317" t="s">
        <v>67</v>
      </c>
      <c r="E317" t="s">
        <v>67</v>
      </c>
      <c r="F317" t="s">
        <v>67</v>
      </c>
      <c r="G317" t="s">
        <v>67</v>
      </c>
      <c r="H317" t="s">
        <v>67</v>
      </c>
      <c r="I317" t="s">
        <v>67</v>
      </c>
      <c r="J317" t="s">
        <v>67</v>
      </c>
      <c r="K317">
        <v>4334</v>
      </c>
      <c r="L317" t="s">
        <v>67</v>
      </c>
      <c r="M317" t="s">
        <v>79</v>
      </c>
      <c r="N317">
        <v>7.0000000000000007E-2</v>
      </c>
      <c r="O317">
        <v>0.28000000000000003</v>
      </c>
      <c r="P317">
        <v>0.65</v>
      </c>
      <c r="Q317">
        <v>0</v>
      </c>
      <c r="R317">
        <v>0</v>
      </c>
      <c r="S317">
        <v>1</v>
      </c>
      <c r="T317" t="s">
        <v>67</v>
      </c>
      <c r="U317" t="s">
        <v>67</v>
      </c>
      <c r="V317">
        <v>0.1</v>
      </c>
      <c r="W317">
        <v>0.3</v>
      </c>
      <c r="X317" t="s">
        <v>67</v>
      </c>
      <c r="Y317" t="s">
        <v>67</v>
      </c>
      <c r="Z317" t="s">
        <v>67</v>
      </c>
      <c r="AA317" t="s">
        <v>67</v>
      </c>
      <c r="AB317" t="s">
        <v>67</v>
      </c>
      <c r="AC317" t="s">
        <v>67</v>
      </c>
      <c r="AD317" t="s">
        <v>67</v>
      </c>
      <c r="AE317" t="s">
        <v>67</v>
      </c>
      <c r="AF317" t="s">
        <v>67</v>
      </c>
      <c r="AG317" t="s">
        <v>67</v>
      </c>
      <c r="AH317" t="s">
        <v>67</v>
      </c>
      <c r="AI317" t="s">
        <v>67</v>
      </c>
      <c r="AJ317" t="s">
        <v>67</v>
      </c>
      <c r="AK317" t="s">
        <v>67</v>
      </c>
      <c r="AL317" t="s">
        <v>67</v>
      </c>
      <c r="AM317">
        <v>5296.9795996000003</v>
      </c>
      <c r="AN317">
        <v>0</v>
      </c>
      <c r="AO317">
        <v>0</v>
      </c>
      <c r="AP317" t="s">
        <v>67</v>
      </c>
      <c r="AQ317" t="s">
        <v>67</v>
      </c>
      <c r="AR317">
        <v>5296.9795996000003</v>
      </c>
      <c r="AS317" t="s">
        <v>67</v>
      </c>
      <c r="AT317" t="s">
        <v>67</v>
      </c>
      <c r="AU317" t="s">
        <v>67</v>
      </c>
      <c r="AV317" t="s">
        <v>67</v>
      </c>
      <c r="AW317" s="2" t="s">
        <v>67</v>
      </c>
      <c r="AX317" s="4" t="s">
        <v>67</v>
      </c>
      <c r="AY317" t="s">
        <v>67</v>
      </c>
      <c r="AZ317" t="s">
        <v>67</v>
      </c>
      <c r="BA317" t="s">
        <v>67</v>
      </c>
      <c r="BB317">
        <v>1</v>
      </c>
      <c r="BC317">
        <v>0</v>
      </c>
      <c r="BD317">
        <v>0</v>
      </c>
      <c r="BE317" t="s">
        <v>67</v>
      </c>
      <c r="BF317" t="b">
        <v>0</v>
      </c>
      <c r="BG317" t="s">
        <v>67</v>
      </c>
      <c r="BH317" t="b">
        <v>0</v>
      </c>
      <c r="BI317" t="s">
        <v>67</v>
      </c>
      <c r="BJ317" t="b">
        <v>0</v>
      </c>
      <c r="BK317" t="s">
        <v>67</v>
      </c>
      <c r="BL317" t="b">
        <v>0</v>
      </c>
      <c r="BM317">
        <v>0</v>
      </c>
      <c r="BN317">
        <v>0</v>
      </c>
    </row>
    <row r="318" spans="1:66" x14ac:dyDescent="0.25">
      <c r="A318" t="s">
        <v>78</v>
      </c>
      <c r="B318">
        <v>1956</v>
      </c>
      <c r="C318" t="s">
        <v>67</v>
      </c>
      <c r="D318" t="s">
        <v>67</v>
      </c>
      <c r="E318" t="s">
        <v>67</v>
      </c>
      <c r="F318" t="s">
        <v>67</v>
      </c>
      <c r="G318" t="s">
        <v>67</v>
      </c>
      <c r="H318" t="s">
        <v>67</v>
      </c>
      <c r="I318" t="s">
        <v>67</v>
      </c>
      <c r="J318" t="s">
        <v>67</v>
      </c>
      <c r="K318">
        <v>7011</v>
      </c>
      <c r="L318" t="s">
        <v>67</v>
      </c>
      <c r="M318" t="s">
        <v>79</v>
      </c>
      <c r="N318">
        <v>7.0000000000000007E-2</v>
      </c>
      <c r="O318">
        <v>0.28000000000000003</v>
      </c>
      <c r="P318">
        <v>0.65</v>
      </c>
      <c r="Q318">
        <v>0</v>
      </c>
      <c r="R318">
        <v>0</v>
      </c>
      <c r="S318">
        <v>1</v>
      </c>
      <c r="T318" t="s">
        <v>67</v>
      </c>
      <c r="U318" t="s">
        <v>67</v>
      </c>
      <c r="V318">
        <v>0.1</v>
      </c>
      <c r="W318">
        <v>0.3</v>
      </c>
      <c r="X318" t="s">
        <v>67</v>
      </c>
      <c r="Y318" t="s">
        <v>67</v>
      </c>
      <c r="Z318" t="s">
        <v>67</v>
      </c>
      <c r="AA318" t="s">
        <v>67</v>
      </c>
      <c r="AB318" t="s">
        <v>67</v>
      </c>
      <c r="AC318" t="s">
        <v>67</v>
      </c>
      <c r="AD318" t="s">
        <v>67</v>
      </c>
      <c r="AE318" t="s">
        <v>67</v>
      </c>
      <c r="AF318" t="s">
        <v>67</v>
      </c>
      <c r="AG318" t="s">
        <v>67</v>
      </c>
      <c r="AH318" t="s">
        <v>67</v>
      </c>
      <c r="AI318" t="s">
        <v>67</v>
      </c>
      <c r="AJ318" t="s">
        <v>67</v>
      </c>
      <c r="AK318" t="s">
        <v>67</v>
      </c>
      <c r="AL318">
        <v>2281.7758275199999</v>
      </c>
      <c r="AM318">
        <v>4284.7707941999997</v>
      </c>
      <c r="AN318">
        <v>0</v>
      </c>
      <c r="AO318">
        <v>0</v>
      </c>
      <c r="AP318" t="s">
        <v>67</v>
      </c>
      <c r="AQ318" t="s">
        <v>67</v>
      </c>
      <c r="AR318">
        <v>6566.5466217200001</v>
      </c>
      <c r="AS318" t="s">
        <v>67</v>
      </c>
      <c r="AT318" t="s">
        <v>67</v>
      </c>
      <c r="AU318" t="s">
        <v>67</v>
      </c>
      <c r="AV318" t="s">
        <v>67</v>
      </c>
      <c r="AW318" s="2" t="s">
        <v>67</v>
      </c>
      <c r="AX318" s="4" t="s">
        <v>67</v>
      </c>
      <c r="AY318" t="s">
        <v>67</v>
      </c>
      <c r="AZ318" t="s">
        <v>67</v>
      </c>
      <c r="BA318">
        <v>0.34749999999999998</v>
      </c>
      <c r="BB318">
        <v>0.65249999999999997</v>
      </c>
      <c r="BC318">
        <v>0</v>
      </c>
      <c r="BD318">
        <v>0</v>
      </c>
      <c r="BE318" t="s">
        <v>67</v>
      </c>
      <c r="BF318" t="b">
        <v>0</v>
      </c>
      <c r="BG318" t="s">
        <v>67</v>
      </c>
      <c r="BH318" t="b">
        <v>0</v>
      </c>
      <c r="BI318" t="s">
        <v>67</v>
      </c>
      <c r="BJ318" t="b">
        <v>0</v>
      </c>
      <c r="BK318" t="s">
        <v>67</v>
      </c>
      <c r="BL318" t="b">
        <v>0</v>
      </c>
      <c r="BM318">
        <v>0</v>
      </c>
      <c r="BN318">
        <v>0</v>
      </c>
    </row>
    <row r="319" spans="1:66" x14ac:dyDescent="0.25">
      <c r="A319" t="s">
        <v>78</v>
      </c>
      <c r="B319">
        <v>1957</v>
      </c>
      <c r="C319" t="s">
        <v>67</v>
      </c>
      <c r="D319" t="s">
        <v>67</v>
      </c>
      <c r="E319" t="s">
        <v>67</v>
      </c>
      <c r="F319" t="s">
        <v>67</v>
      </c>
      <c r="G319" t="s">
        <v>67</v>
      </c>
      <c r="H319" t="s">
        <v>67</v>
      </c>
      <c r="I319" t="s">
        <v>67</v>
      </c>
      <c r="J319" t="s">
        <v>67</v>
      </c>
      <c r="K319">
        <v>8938</v>
      </c>
      <c r="L319" t="s">
        <v>67</v>
      </c>
      <c r="M319" t="s">
        <v>79</v>
      </c>
      <c r="N319">
        <v>7.0000000000000007E-2</v>
      </c>
      <c r="O319">
        <v>0.28000000000000003</v>
      </c>
      <c r="P319">
        <v>0.65</v>
      </c>
      <c r="Q319">
        <v>0</v>
      </c>
      <c r="R319">
        <v>0</v>
      </c>
      <c r="S319">
        <v>1</v>
      </c>
      <c r="T319" t="s">
        <v>67</v>
      </c>
      <c r="U319" t="s">
        <v>67</v>
      </c>
      <c r="V319">
        <v>0.1</v>
      </c>
      <c r="W319">
        <v>0.3</v>
      </c>
      <c r="X319" t="s">
        <v>67</v>
      </c>
      <c r="Y319" t="s">
        <v>67</v>
      </c>
      <c r="Z319" t="s">
        <v>67</v>
      </c>
      <c r="AA319" t="s">
        <v>67</v>
      </c>
      <c r="AB319" t="s">
        <v>67</v>
      </c>
      <c r="AC319" t="s">
        <v>67</v>
      </c>
      <c r="AD319" t="s">
        <v>67</v>
      </c>
      <c r="AE319" t="s">
        <v>67</v>
      </c>
      <c r="AF319" t="s">
        <v>67</v>
      </c>
      <c r="AG319" t="s">
        <v>67</v>
      </c>
      <c r="AH319" t="s">
        <v>67</v>
      </c>
      <c r="AI319" t="s">
        <v>67</v>
      </c>
      <c r="AJ319" t="s">
        <v>67</v>
      </c>
      <c r="AK319">
        <v>570.44395687999997</v>
      </c>
      <c r="AL319">
        <v>1845.7474190400001</v>
      </c>
      <c r="AM319">
        <v>7239.8155127999999</v>
      </c>
      <c r="AN319">
        <v>0</v>
      </c>
      <c r="AO319">
        <v>0</v>
      </c>
      <c r="AP319">
        <v>9656.0068887199996</v>
      </c>
      <c r="AQ319">
        <v>9656.0068887199996</v>
      </c>
      <c r="AR319">
        <v>9656.0068887199996</v>
      </c>
      <c r="AS319" t="s">
        <v>67</v>
      </c>
      <c r="AT319" t="s">
        <v>67</v>
      </c>
      <c r="AU319" t="s">
        <v>67</v>
      </c>
      <c r="AV319" t="s">
        <v>67</v>
      </c>
      <c r="AW319" s="2" t="s">
        <v>67</v>
      </c>
      <c r="AX319" s="4">
        <v>9656.0068887199996</v>
      </c>
      <c r="AY319" t="s">
        <v>67</v>
      </c>
      <c r="AZ319">
        <v>5.91E-2</v>
      </c>
      <c r="BA319">
        <v>0.19120000000000001</v>
      </c>
      <c r="BB319">
        <v>0.74980000000000002</v>
      </c>
      <c r="BC319">
        <v>0</v>
      </c>
      <c r="BD319">
        <v>0</v>
      </c>
      <c r="BE319" t="s">
        <v>67</v>
      </c>
      <c r="BF319" t="b">
        <v>0</v>
      </c>
      <c r="BG319">
        <v>0.79</v>
      </c>
      <c r="BH319" t="b">
        <v>0</v>
      </c>
      <c r="BI319" t="s">
        <v>67</v>
      </c>
      <c r="BJ319" t="b">
        <v>0</v>
      </c>
      <c r="BK319" t="s">
        <v>67</v>
      </c>
      <c r="BL319" t="b">
        <v>0</v>
      </c>
      <c r="BM319">
        <v>0</v>
      </c>
      <c r="BN319">
        <v>0</v>
      </c>
    </row>
    <row r="320" spans="1:66" x14ac:dyDescent="0.25">
      <c r="A320" t="s">
        <v>78</v>
      </c>
      <c r="B320">
        <v>1958</v>
      </c>
      <c r="C320" t="s">
        <v>67</v>
      </c>
      <c r="D320" t="s">
        <v>67</v>
      </c>
      <c r="E320" t="s">
        <v>67</v>
      </c>
      <c r="F320" t="s">
        <v>67</v>
      </c>
      <c r="G320" t="s">
        <v>67</v>
      </c>
      <c r="H320" t="s">
        <v>67</v>
      </c>
      <c r="I320" t="s">
        <v>67</v>
      </c>
      <c r="J320" t="s">
        <v>67</v>
      </c>
      <c r="K320">
        <v>12853</v>
      </c>
      <c r="L320" t="s">
        <v>67</v>
      </c>
      <c r="M320" t="s">
        <v>79</v>
      </c>
      <c r="N320">
        <v>7.0000000000000007E-2</v>
      </c>
      <c r="O320">
        <v>0.28000000000000003</v>
      </c>
      <c r="P320">
        <v>0.65</v>
      </c>
      <c r="Q320">
        <v>0</v>
      </c>
      <c r="R320">
        <v>0</v>
      </c>
      <c r="S320">
        <v>1</v>
      </c>
      <c r="T320" t="s">
        <v>67</v>
      </c>
      <c r="U320" t="s">
        <v>67</v>
      </c>
      <c r="V320">
        <v>0.1</v>
      </c>
      <c r="W320">
        <v>0.3</v>
      </c>
      <c r="X320" t="s">
        <v>67</v>
      </c>
      <c r="Y320" t="s">
        <v>67</v>
      </c>
      <c r="Z320" t="s">
        <v>67</v>
      </c>
      <c r="AA320" t="s">
        <v>67</v>
      </c>
      <c r="AB320" t="s">
        <v>67</v>
      </c>
      <c r="AC320" t="s">
        <v>67</v>
      </c>
      <c r="AD320" t="s">
        <v>67</v>
      </c>
      <c r="AE320" t="s">
        <v>67</v>
      </c>
      <c r="AF320" t="s">
        <v>67</v>
      </c>
      <c r="AG320" t="s">
        <v>67</v>
      </c>
      <c r="AH320" t="s">
        <v>67</v>
      </c>
      <c r="AI320" t="s">
        <v>67</v>
      </c>
      <c r="AJ320" t="s">
        <v>67</v>
      </c>
      <c r="AK320">
        <v>461.43685476000002</v>
      </c>
      <c r="AL320">
        <v>3118.6897593600002</v>
      </c>
      <c r="AM320">
        <v>9757.9397025500002</v>
      </c>
      <c r="AN320">
        <v>0</v>
      </c>
      <c r="AO320">
        <v>0</v>
      </c>
      <c r="AP320">
        <v>13338.06631667</v>
      </c>
      <c r="AQ320">
        <v>13338.06631667</v>
      </c>
      <c r="AR320">
        <v>13338.06631667</v>
      </c>
      <c r="AS320" t="s">
        <v>67</v>
      </c>
      <c r="AT320" t="s">
        <v>67</v>
      </c>
      <c r="AU320" t="s">
        <v>67</v>
      </c>
      <c r="AV320" t="s">
        <v>67</v>
      </c>
      <c r="AW320" s="2" t="s">
        <v>67</v>
      </c>
      <c r="AX320" s="4">
        <v>13338.06631667</v>
      </c>
      <c r="AY320" t="s">
        <v>67</v>
      </c>
      <c r="AZ320">
        <v>3.4599999999999999E-2</v>
      </c>
      <c r="BA320">
        <v>0.23380000000000001</v>
      </c>
      <c r="BB320">
        <v>0.73160000000000003</v>
      </c>
      <c r="BC320">
        <v>0</v>
      </c>
      <c r="BD320">
        <v>0</v>
      </c>
      <c r="BE320" t="s">
        <v>67</v>
      </c>
      <c r="BF320" t="b">
        <v>0</v>
      </c>
      <c r="BG320">
        <v>1.1000000000000001</v>
      </c>
      <c r="BH320" t="b">
        <v>0</v>
      </c>
      <c r="BI320" t="s">
        <v>67</v>
      </c>
      <c r="BJ320" t="b">
        <v>0</v>
      </c>
      <c r="BK320" t="s">
        <v>67</v>
      </c>
      <c r="BL320" t="b">
        <v>0</v>
      </c>
      <c r="BM320">
        <v>0</v>
      </c>
      <c r="BN320">
        <v>0</v>
      </c>
    </row>
    <row r="321" spans="1:66" x14ac:dyDescent="0.25">
      <c r="A321" t="s">
        <v>78</v>
      </c>
      <c r="B321">
        <v>1959</v>
      </c>
      <c r="C321" t="s">
        <v>67</v>
      </c>
      <c r="D321" t="s">
        <v>67</v>
      </c>
      <c r="E321" t="s">
        <v>67</v>
      </c>
      <c r="F321" t="s">
        <v>67</v>
      </c>
      <c r="G321" t="s">
        <v>67</v>
      </c>
      <c r="H321" t="s">
        <v>67</v>
      </c>
      <c r="I321" t="s">
        <v>67</v>
      </c>
      <c r="J321" t="s">
        <v>67</v>
      </c>
      <c r="K321">
        <v>14477</v>
      </c>
      <c r="L321" t="s">
        <v>67</v>
      </c>
      <c r="M321" t="s">
        <v>79</v>
      </c>
      <c r="N321">
        <v>7.0000000000000007E-2</v>
      </c>
      <c r="O321">
        <v>0.28000000000000003</v>
      </c>
      <c r="P321">
        <v>0.65</v>
      </c>
      <c r="Q321">
        <v>0</v>
      </c>
      <c r="R321">
        <v>0</v>
      </c>
      <c r="S321">
        <v>1</v>
      </c>
      <c r="T321" t="s">
        <v>67</v>
      </c>
      <c r="U321" t="s">
        <v>67</v>
      </c>
      <c r="V321">
        <v>0.1</v>
      </c>
      <c r="W321">
        <v>0.3</v>
      </c>
      <c r="X321" t="s">
        <v>67</v>
      </c>
      <c r="Y321" t="s">
        <v>67</v>
      </c>
      <c r="Z321" t="s">
        <v>67</v>
      </c>
      <c r="AA321" t="s">
        <v>67</v>
      </c>
      <c r="AB321" t="s">
        <v>67</v>
      </c>
      <c r="AC321" t="s">
        <v>67</v>
      </c>
      <c r="AD321" t="s">
        <v>67</v>
      </c>
      <c r="AE321" t="s">
        <v>67</v>
      </c>
      <c r="AF321" t="s">
        <v>67</v>
      </c>
      <c r="AG321" t="s">
        <v>67</v>
      </c>
      <c r="AH321" t="s">
        <v>67</v>
      </c>
      <c r="AI321" t="s">
        <v>67</v>
      </c>
      <c r="AJ321" t="s">
        <v>67</v>
      </c>
      <c r="AK321">
        <v>779.67243984000004</v>
      </c>
      <c r="AL321">
        <v>4203.4201795600002</v>
      </c>
      <c r="AM321">
        <v>10851.2141582</v>
      </c>
      <c r="AN321">
        <v>0</v>
      </c>
      <c r="AO321">
        <v>0</v>
      </c>
      <c r="AP321">
        <v>15834.306777600001</v>
      </c>
      <c r="AQ321">
        <v>15834.306777600001</v>
      </c>
      <c r="AR321">
        <v>15834.306777600001</v>
      </c>
      <c r="AS321" t="s">
        <v>67</v>
      </c>
      <c r="AT321" t="s">
        <v>67</v>
      </c>
      <c r="AU321" t="s">
        <v>67</v>
      </c>
      <c r="AV321" t="s">
        <v>67</v>
      </c>
      <c r="AW321" s="2" t="s">
        <v>67</v>
      </c>
      <c r="AX321" s="4">
        <v>15834.306777600001</v>
      </c>
      <c r="AY321" t="s">
        <v>67</v>
      </c>
      <c r="AZ321">
        <v>4.9200000000000001E-2</v>
      </c>
      <c r="BA321">
        <v>0.26550000000000001</v>
      </c>
      <c r="BB321">
        <v>0.68530000000000002</v>
      </c>
      <c r="BC321">
        <v>0</v>
      </c>
      <c r="BD321">
        <v>0</v>
      </c>
      <c r="BE321" t="s">
        <v>67</v>
      </c>
      <c r="BF321" t="b">
        <v>0</v>
      </c>
      <c r="BG321">
        <v>1.3</v>
      </c>
      <c r="BH321" t="b">
        <v>0</v>
      </c>
      <c r="BI321" t="s">
        <v>67</v>
      </c>
      <c r="BJ321" t="b">
        <v>0</v>
      </c>
      <c r="BK321" t="s">
        <v>67</v>
      </c>
      <c r="BL321" t="b">
        <v>0</v>
      </c>
      <c r="BM321">
        <v>0</v>
      </c>
      <c r="BN321">
        <v>0</v>
      </c>
    </row>
    <row r="322" spans="1:66" x14ac:dyDescent="0.25">
      <c r="A322" t="s">
        <v>78</v>
      </c>
      <c r="B322">
        <v>1960</v>
      </c>
      <c r="C322">
        <v>1700</v>
      </c>
      <c r="D322">
        <v>3799.9763376000001</v>
      </c>
      <c r="E322">
        <v>3342.7568551999998</v>
      </c>
      <c r="F322">
        <v>7142.733193</v>
      </c>
      <c r="G322">
        <v>4349.2230465000002</v>
      </c>
      <c r="H322">
        <v>8149.1993839999996</v>
      </c>
      <c r="I322">
        <v>2.2400000000000002</v>
      </c>
      <c r="J322">
        <v>3799.9763376000001</v>
      </c>
      <c r="K322">
        <v>9143</v>
      </c>
      <c r="L322">
        <v>3825</v>
      </c>
      <c r="M322" t="s">
        <v>79</v>
      </c>
      <c r="N322">
        <v>7.0000000000000007E-2</v>
      </c>
      <c r="O322">
        <v>0.28000000000000003</v>
      </c>
      <c r="P322">
        <v>0.65</v>
      </c>
      <c r="Q322">
        <v>0</v>
      </c>
      <c r="R322">
        <v>0</v>
      </c>
      <c r="S322">
        <v>1</v>
      </c>
      <c r="T322" t="s">
        <v>69</v>
      </c>
      <c r="U322">
        <v>0.1</v>
      </c>
      <c r="V322">
        <v>0.1</v>
      </c>
      <c r="W322">
        <v>0.3</v>
      </c>
      <c r="X322">
        <v>0.2</v>
      </c>
      <c r="Y322">
        <v>759.99526751999997</v>
      </c>
      <c r="Z322">
        <v>759.99526751999997</v>
      </c>
      <c r="AA322">
        <v>1304.7669139499999</v>
      </c>
      <c r="AB322">
        <v>1509.9700349316199</v>
      </c>
      <c r="AC322">
        <v>2279.9858025600001</v>
      </c>
      <c r="AD322">
        <v>5319.9668726399996</v>
      </c>
      <c r="AE322">
        <v>2279.9858025600001</v>
      </c>
      <c r="AF322">
        <v>5319.9668726399996</v>
      </c>
      <c r="AG322">
        <v>1739.6892186</v>
      </c>
      <c r="AH322">
        <v>6958.7568744</v>
      </c>
      <c r="AI322">
        <v>5129.2593141367597</v>
      </c>
      <c r="AJ322">
        <v>11169.139453863199</v>
      </c>
      <c r="AK322">
        <v>1050.85504489</v>
      </c>
      <c r="AL322">
        <v>4674.36917584</v>
      </c>
      <c r="AM322">
        <v>3101.9961319099998</v>
      </c>
      <c r="AN322">
        <v>0</v>
      </c>
      <c r="AO322">
        <v>0</v>
      </c>
      <c r="AP322">
        <v>8827.2203526400008</v>
      </c>
      <c r="AQ322">
        <v>8827.2203526400008</v>
      </c>
      <c r="AR322">
        <v>8827.2203526400008</v>
      </c>
      <c r="AS322">
        <v>2.3229671893733701</v>
      </c>
      <c r="AT322">
        <v>0.84284532944115997</v>
      </c>
      <c r="AU322">
        <v>77</v>
      </c>
      <c r="AV322">
        <v>1</v>
      </c>
      <c r="AW322" s="2">
        <v>3799.9763376000001</v>
      </c>
      <c r="AX322" s="4">
        <v>8827.2203526400008</v>
      </c>
      <c r="AY322">
        <v>2.2400000000000002</v>
      </c>
      <c r="AZ322">
        <v>0.11899999999999999</v>
      </c>
      <c r="BA322">
        <v>0.52949999999999997</v>
      </c>
      <c r="BB322">
        <v>0.35139999999999999</v>
      </c>
      <c r="BC322">
        <v>0</v>
      </c>
      <c r="BD322">
        <v>0</v>
      </c>
      <c r="BE322">
        <v>0.77</v>
      </c>
      <c r="BF322" t="b">
        <v>0</v>
      </c>
      <c r="BG322">
        <v>0.73</v>
      </c>
      <c r="BH322" t="b">
        <v>0</v>
      </c>
      <c r="BI322">
        <v>2.3199999999999998</v>
      </c>
      <c r="BJ322" t="b">
        <v>0</v>
      </c>
      <c r="BK322">
        <v>0.96</v>
      </c>
      <c r="BL322" t="b">
        <v>0</v>
      </c>
      <c r="BM322">
        <v>0</v>
      </c>
      <c r="BN322">
        <v>0</v>
      </c>
    </row>
    <row r="323" spans="1:66" x14ac:dyDescent="0.25">
      <c r="A323" t="s">
        <v>78</v>
      </c>
      <c r="B323">
        <v>1961</v>
      </c>
      <c r="C323">
        <v>1345</v>
      </c>
      <c r="D323">
        <v>3267.7243950000002</v>
      </c>
      <c r="E323">
        <v>3204.6229640000001</v>
      </c>
      <c r="F323">
        <v>6472.3473590000003</v>
      </c>
      <c r="G323">
        <v>3324.230673</v>
      </c>
      <c r="H323">
        <v>6591.9550680000002</v>
      </c>
      <c r="I323">
        <v>2.4300000000000002</v>
      </c>
      <c r="J323">
        <v>3267.7243950000002</v>
      </c>
      <c r="K323">
        <v>4115</v>
      </c>
      <c r="L323">
        <v>3332</v>
      </c>
      <c r="M323" t="s">
        <v>79</v>
      </c>
      <c r="N323">
        <v>7.0000000000000007E-2</v>
      </c>
      <c r="O323">
        <v>0.28000000000000003</v>
      </c>
      <c r="P323">
        <v>0.65</v>
      </c>
      <c r="Q323">
        <v>0</v>
      </c>
      <c r="R323">
        <v>0</v>
      </c>
      <c r="S323">
        <v>1</v>
      </c>
      <c r="T323" t="s">
        <v>69</v>
      </c>
      <c r="U323">
        <v>0.1</v>
      </c>
      <c r="V323">
        <v>0.1</v>
      </c>
      <c r="W323">
        <v>0.3</v>
      </c>
      <c r="X323">
        <v>0.2</v>
      </c>
      <c r="Y323">
        <v>653.54487900000004</v>
      </c>
      <c r="Z323">
        <v>653.54487900000004</v>
      </c>
      <c r="AA323">
        <v>997.26920189999998</v>
      </c>
      <c r="AB323">
        <v>1192.33668480232</v>
      </c>
      <c r="AC323">
        <v>1960.6346370000001</v>
      </c>
      <c r="AD323">
        <v>4574.8141530000003</v>
      </c>
      <c r="AE323">
        <v>1960.6346370000001</v>
      </c>
      <c r="AF323">
        <v>4574.8141530000003</v>
      </c>
      <c r="AG323">
        <v>1329.6922692000001</v>
      </c>
      <c r="AH323">
        <v>5318.7690768000002</v>
      </c>
      <c r="AI323">
        <v>4207.2816983953599</v>
      </c>
      <c r="AJ323">
        <v>8976.6284376046406</v>
      </c>
      <c r="AK323">
        <v>1168.59229396</v>
      </c>
      <c r="AL323">
        <v>1336.244487592</v>
      </c>
      <c r="AM323">
        <v>2268.7987244000001</v>
      </c>
      <c r="AN323">
        <v>0</v>
      </c>
      <c r="AO323">
        <v>0</v>
      </c>
      <c r="AP323">
        <v>4773.6355059520001</v>
      </c>
      <c r="AQ323">
        <v>4773.6355059520001</v>
      </c>
      <c r="AR323">
        <v>4773.6355059520001</v>
      </c>
      <c r="AS323">
        <v>1.4608439785363201</v>
      </c>
      <c r="AT323">
        <v>0.37901433619422698</v>
      </c>
      <c r="AU323">
        <v>96</v>
      </c>
      <c r="AV323">
        <v>1</v>
      </c>
      <c r="AW323" s="2">
        <v>3267.7243950000002</v>
      </c>
      <c r="AX323" s="4">
        <v>4773.6355059520001</v>
      </c>
      <c r="AY323">
        <v>2.4300000000000002</v>
      </c>
      <c r="AZ323">
        <v>0.24479999999999999</v>
      </c>
      <c r="BA323">
        <v>0.27989999999999998</v>
      </c>
      <c r="BB323">
        <v>0.4753</v>
      </c>
      <c r="BC323">
        <v>0</v>
      </c>
      <c r="BD323">
        <v>0</v>
      </c>
      <c r="BE323">
        <v>0.66</v>
      </c>
      <c r="BF323" t="b">
        <v>0</v>
      </c>
      <c r="BG323">
        <v>0.39</v>
      </c>
      <c r="BH323" t="b">
        <v>0</v>
      </c>
      <c r="BI323">
        <v>1.46</v>
      </c>
      <c r="BJ323" t="b">
        <v>0</v>
      </c>
      <c r="BK323">
        <v>1.04</v>
      </c>
      <c r="BL323" t="b">
        <v>0</v>
      </c>
      <c r="BM323">
        <v>0</v>
      </c>
      <c r="BN323">
        <v>0</v>
      </c>
    </row>
    <row r="324" spans="1:66" x14ac:dyDescent="0.25">
      <c r="A324" t="s">
        <v>78</v>
      </c>
      <c r="B324">
        <v>1962</v>
      </c>
      <c r="C324">
        <v>2000</v>
      </c>
      <c r="D324">
        <v>4999.9408439999997</v>
      </c>
      <c r="E324">
        <v>5366.7302289999998</v>
      </c>
      <c r="F324">
        <v>10366.671073</v>
      </c>
      <c r="G324">
        <v>6138.236868</v>
      </c>
      <c r="H324">
        <v>11138.177712000001</v>
      </c>
      <c r="I324">
        <v>2.5</v>
      </c>
      <c r="J324">
        <v>4999.9408439999997</v>
      </c>
      <c r="K324">
        <v>5133</v>
      </c>
      <c r="L324">
        <v>5061</v>
      </c>
      <c r="M324" t="s">
        <v>79</v>
      </c>
      <c r="N324">
        <v>7.0000000000000007E-2</v>
      </c>
      <c r="O324">
        <v>0.28000000000000003</v>
      </c>
      <c r="P324">
        <v>0.65</v>
      </c>
      <c r="Q324">
        <v>0</v>
      </c>
      <c r="R324">
        <v>0</v>
      </c>
      <c r="S324">
        <v>1</v>
      </c>
      <c r="T324" t="s">
        <v>69</v>
      </c>
      <c r="U324">
        <v>0.1</v>
      </c>
      <c r="V324">
        <v>0.1</v>
      </c>
      <c r="W324">
        <v>0.3</v>
      </c>
      <c r="X324">
        <v>0.2</v>
      </c>
      <c r="Y324">
        <v>999.98816880000004</v>
      </c>
      <c r="Z324">
        <v>999.98816880000004</v>
      </c>
      <c r="AA324">
        <v>1841.4710603999999</v>
      </c>
      <c r="AB324">
        <v>2095.4693994498398</v>
      </c>
      <c r="AC324">
        <v>2999.9645064000001</v>
      </c>
      <c r="AD324">
        <v>6999.9171815999998</v>
      </c>
      <c r="AE324">
        <v>2999.9645064000001</v>
      </c>
      <c r="AF324">
        <v>6999.9171815999998</v>
      </c>
      <c r="AG324">
        <v>2455.2947472000001</v>
      </c>
      <c r="AH324">
        <v>9821.1789888000003</v>
      </c>
      <c r="AI324">
        <v>6947.2389131003201</v>
      </c>
      <c r="AJ324">
        <v>15329.116510899699</v>
      </c>
      <c r="AK324">
        <v>334.06112189800001</v>
      </c>
      <c r="AL324">
        <v>977.32868127999996</v>
      </c>
      <c r="AM324">
        <v>4814.5168604</v>
      </c>
      <c r="AN324">
        <v>0</v>
      </c>
      <c r="AO324" t="s">
        <v>67</v>
      </c>
      <c r="AP324">
        <v>6125.906663578</v>
      </c>
      <c r="AQ324">
        <v>6125.906663578</v>
      </c>
      <c r="AR324">
        <v>6125.906663578</v>
      </c>
      <c r="AS324">
        <v>1.22519582825248</v>
      </c>
      <c r="AT324">
        <v>0.20310069101841999</v>
      </c>
      <c r="AU324">
        <v>87</v>
      </c>
      <c r="AV324">
        <v>1</v>
      </c>
      <c r="AW324" s="2">
        <v>4999.9408439999997</v>
      </c>
      <c r="AX324" s="4">
        <v>6125.906663578</v>
      </c>
      <c r="AY324">
        <v>2.5</v>
      </c>
      <c r="AZ324">
        <v>5.45E-2</v>
      </c>
      <c r="BA324">
        <v>0.1595</v>
      </c>
      <c r="BB324">
        <v>0.78590000000000004</v>
      </c>
      <c r="BC324">
        <v>0</v>
      </c>
      <c r="BD324" t="s">
        <v>67</v>
      </c>
      <c r="BE324">
        <v>1.02</v>
      </c>
      <c r="BF324" t="b">
        <v>0</v>
      </c>
      <c r="BG324">
        <v>0.5</v>
      </c>
      <c r="BH324" t="b">
        <v>0</v>
      </c>
      <c r="BI324">
        <v>1.23</v>
      </c>
      <c r="BJ324" t="b">
        <v>0</v>
      </c>
      <c r="BK324">
        <v>1.07</v>
      </c>
      <c r="BL324" t="b">
        <v>0</v>
      </c>
      <c r="BM324">
        <v>0</v>
      </c>
      <c r="BN324">
        <v>0</v>
      </c>
    </row>
    <row r="325" spans="1:66" x14ac:dyDescent="0.25">
      <c r="A325" t="s">
        <v>78</v>
      </c>
      <c r="B325">
        <v>1963</v>
      </c>
      <c r="C325">
        <v>4700</v>
      </c>
      <c r="D325">
        <v>9934.9299950000004</v>
      </c>
      <c r="E325">
        <v>3789.4749486000001</v>
      </c>
      <c r="F325">
        <v>13724.404941999999</v>
      </c>
      <c r="G325">
        <v>5077.2849313999996</v>
      </c>
      <c r="H325">
        <v>15012.214927000001</v>
      </c>
      <c r="I325">
        <v>2.11</v>
      </c>
      <c r="J325">
        <v>9934.9299950000004</v>
      </c>
      <c r="K325">
        <v>5706</v>
      </c>
      <c r="L325">
        <v>9994</v>
      </c>
      <c r="M325" t="s">
        <v>79</v>
      </c>
      <c r="N325">
        <v>7.0000000000000007E-2</v>
      </c>
      <c r="O325">
        <v>0.28000000000000003</v>
      </c>
      <c r="P325">
        <v>0.65</v>
      </c>
      <c r="Q325">
        <v>0</v>
      </c>
      <c r="R325">
        <v>0</v>
      </c>
      <c r="S325">
        <v>1</v>
      </c>
      <c r="T325" t="s">
        <v>69</v>
      </c>
      <c r="U325">
        <v>0.1</v>
      </c>
      <c r="V325">
        <v>0.1</v>
      </c>
      <c r="W325">
        <v>0.3</v>
      </c>
      <c r="X325">
        <v>0.2</v>
      </c>
      <c r="Y325">
        <v>1986.985999</v>
      </c>
      <c r="Z325">
        <v>1986.985999</v>
      </c>
      <c r="AA325">
        <v>1523.1854794200001</v>
      </c>
      <c r="AB325">
        <v>2503.6388247784398</v>
      </c>
      <c r="AC325">
        <v>5960.9579970000004</v>
      </c>
      <c r="AD325">
        <v>13908.901992999999</v>
      </c>
      <c r="AE325">
        <v>5960.9579970000004</v>
      </c>
      <c r="AF325">
        <v>13908.901992999999</v>
      </c>
      <c r="AG325">
        <v>2030.91397256</v>
      </c>
      <c r="AH325">
        <v>8123.6558902400002</v>
      </c>
      <c r="AI325">
        <v>10004.937277443099</v>
      </c>
      <c r="AJ325">
        <v>20019.492576556899</v>
      </c>
      <c r="AK325">
        <v>244.33217031999999</v>
      </c>
      <c r="AL325">
        <v>2073.9457244800001</v>
      </c>
      <c r="AM325">
        <v>4001.6170499499999</v>
      </c>
      <c r="AN325" t="s">
        <v>67</v>
      </c>
      <c r="AO325">
        <v>0</v>
      </c>
      <c r="AP325">
        <v>6319.8949447499999</v>
      </c>
      <c r="AQ325">
        <v>6319.8949447499999</v>
      </c>
      <c r="AR325">
        <v>6319.8949447499999</v>
      </c>
      <c r="AS325">
        <v>0.63612878479572998</v>
      </c>
      <c r="AT325">
        <v>-0.45235424432353</v>
      </c>
      <c r="AU325">
        <v>75</v>
      </c>
      <c r="AV325">
        <v>0</v>
      </c>
      <c r="AW325" s="2">
        <v>9934.9299950000004</v>
      </c>
      <c r="AX325" s="4">
        <v>6319.8949447499999</v>
      </c>
      <c r="AY325">
        <v>2.11</v>
      </c>
      <c r="AZ325">
        <v>3.8699999999999998E-2</v>
      </c>
      <c r="BA325">
        <v>0.32819999999999999</v>
      </c>
      <c r="BB325">
        <v>0.63319999999999999</v>
      </c>
      <c r="BC325" t="s">
        <v>67</v>
      </c>
      <c r="BD325">
        <v>0</v>
      </c>
      <c r="BE325">
        <v>2.02</v>
      </c>
      <c r="BF325" t="b">
        <v>0</v>
      </c>
      <c r="BG325">
        <v>0.52</v>
      </c>
      <c r="BH325" t="b">
        <v>0</v>
      </c>
      <c r="BI325">
        <v>0.64</v>
      </c>
      <c r="BJ325" t="b">
        <v>0</v>
      </c>
      <c r="BK325">
        <v>0.9</v>
      </c>
      <c r="BL325" t="b">
        <v>0</v>
      </c>
      <c r="BM325">
        <v>0</v>
      </c>
      <c r="BN325">
        <v>0</v>
      </c>
    </row>
    <row r="326" spans="1:66" x14ac:dyDescent="0.25">
      <c r="A326" t="s">
        <v>78</v>
      </c>
      <c r="B326">
        <v>1964</v>
      </c>
      <c r="C326">
        <v>3650</v>
      </c>
      <c r="D326">
        <v>7796.7207099999996</v>
      </c>
      <c r="E326">
        <v>7655.2882300000001</v>
      </c>
      <c r="F326">
        <v>15452.008943999999</v>
      </c>
      <c r="G326">
        <v>8897.4549210000005</v>
      </c>
      <c r="H326">
        <v>16694.175628000001</v>
      </c>
      <c r="I326">
        <v>2.14</v>
      </c>
      <c r="J326">
        <v>7796.7207099999996</v>
      </c>
      <c r="K326">
        <v>2594</v>
      </c>
      <c r="L326">
        <v>7852</v>
      </c>
      <c r="M326" t="s">
        <v>79</v>
      </c>
      <c r="N326">
        <v>7.0000000000000007E-2</v>
      </c>
      <c r="O326">
        <v>0.28000000000000003</v>
      </c>
      <c r="P326">
        <v>0.65</v>
      </c>
      <c r="Q326">
        <v>0</v>
      </c>
      <c r="R326">
        <v>0</v>
      </c>
      <c r="S326">
        <v>1</v>
      </c>
      <c r="T326" t="s">
        <v>69</v>
      </c>
      <c r="U326">
        <v>0.1</v>
      </c>
      <c r="V326">
        <v>0.1</v>
      </c>
      <c r="W326">
        <v>0.3</v>
      </c>
      <c r="X326">
        <v>0.2</v>
      </c>
      <c r="Y326">
        <v>1559.3441419999999</v>
      </c>
      <c r="Z326">
        <v>1559.3441419999999</v>
      </c>
      <c r="AA326">
        <v>2669.2364763</v>
      </c>
      <c r="AB326">
        <v>3091.3391142998498</v>
      </c>
      <c r="AC326">
        <v>4678.0324259999998</v>
      </c>
      <c r="AD326">
        <v>10915.408993999999</v>
      </c>
      <c r="AE326">
        <v>4678.0324259999998</v>
      </c>
      <c r="AF326">
        <v>10915.408993999999</v>
      </c>
      <c r="AG326">
        <v>3558.9819683999999</v>
      </c>
      <c r="AH326">
        <v>14235.9278736</v>
      </c>
      <c r="AI326">
        <v>10511.497399400299</v>
      </c>
      <c r="AJ326">
        <v>22876.853856599701</v>
      </c>
      <c r="AK326">
        <v>518.48643112000002</v>
      </c>
      <c r="AL326">
        <v>1723.7734984399999</v>
      </c>
      <c r="AM326" t="s">
        <v>67</v>
      </c>
      <c r="AN326">
        <v>0</v>
      </c>
      <c r="AO326">
        <v>0</v>
      </c>
      <c r="AP326" t="s">
        <v>67</v>
      </c>
      <c r="AQ326" t="s">
        <v>67</v>
      </c>
      <c r="AR326">
        <v>2242.2599295599998</v>
      </c>
      <c r="AS326" t="s">
        <v>67</v>
      </c>
      <c r="AT326" t="s">
        <v>67</v>
      </c>
      <c r="AU326">
        <v>86</v>
      </c>
      <c r="AV326">
        <v>1</v>
      </c>
      <c r="AW326" s="2">
        <v>7796.7207099999996</v>
      </c>
      <c r="AX326" s="4" t="s">
        <v>67</v>
      </c>
      <c r="AY326">
        <v>2.14</v>
      </c>
      <c r="AZ326">
        <v>0.23119999999999999</v>
      </c>
      <c r="BA326">
        <v>0.76880000000000004</v>
      </c>
      <c r="BB326" t="s">
        <v>67</v>
      </c>
      <c r="BC326">
        <v>0</v>
      </c>
      <c r="BD326">
        <v>0</v>
      </c>
      <c r="BE326">
        <v>1.59</v>
      </c>
      <c r="BF326" t="b">
        <v>0</v>
      </c>
      <c r="BG326" t="s">
        <v>67</v>
      </c>
      <c r="BH326" t="b">
        <v>0</v>
      </c>
      <c r="BI326" t="s">
        <v>67</v>
      </c>
      <c r="BJ326" t="b">
        <v>0</v>
      </c>
      <c r="BK326">
        <v>0.91</v>
      </c>
      <c r="BL326" t="b">
        <v>0</v>
      </c>
      <c r="BM326">
        <v>0</v>
      </c>
      <c r="BN326">
        <v>0</v>
      </c>
    </row>
    <row r="327" spans="1:66" x14ac:dyDescent="0.25">
      <c r="A327" t="s">
        <v>78</v>
      </c>
      <c r="B327">
        <v>1965</v>
      </c>
      <c r="C327">
        <v>1000</v>
      </c>
      <c r="D327">
        <v>2611.3485660000001</v>
      </c>
      <c r="E327">
        <v>1591.6863245</v>
      </c>
      <c r="F327">
        <v>4203.0348905000001</v>
      </c>
      <c r="G327">
        <v>2160.9531754</v>
      </c>
      <c r="H327">
        <v>4772.3017413999996</v>
      </c>
      <c r="I327">
        <v>2.61</v>
      </c>
      <c r="J327">
        <v>2611.3485660000001</v>
      </c>
      <c r="K327">
        <v>1769</v>
      </c>
      <c r="L327">
        <v>2679</v>
      </c>
      <c r="M327" t="s">
        <v>79</v>
      </c>
      <c r="N327">
        <v>7.0000000000000007E-2</v>
      </c>
      <c r="O327">
        <v>0.28000000000000003</v>
      </c>
      <c r="P327">
        <v>0.65</v>
      </c>
      <c r="Q327">
        <v>0</v>
      </c>
      <c r="R327">
        <v>0</v>
      </c>
      <c r="S327">
        <v>1</v>
      </c>
      <c r="T327" t="s">
        <v>69</v>
      </c>
      <c r="U327">
        <v>0.1</v>
      </c>
      <c r="V327">
        <v>0.1</v>
      </c>
      <c r="W327">
        <v>0.3</v>
      </c>
      <c r="X327">
        <v>0.2</v>
      </c>
      <c r="Y327">
        <v>522.26971319999996</v>
      </c>
      <c r="Z327">
        <v>522.26971319999996</v>
      </c>
      <c r="AA327">
        <v>648.28595261999999</v>
      </c>
      <c r="AB327">
        <v>832.49043819759902</v>
      </c>
      <c r="AC327">
        <v>1566.8091396</v>
      </c>
      <c r="AD327">
        <v>3655.8879923999998</v>
      </c>
      <c r="AE327">
        <v>1566.8091396</v>
      </c>
      <c r="AF327">
        <v>3655.8879923999998</v>
      </c>
      <c r="AG327">
        <v>864.38127015999999</v>
      </c>
      <c r="AH327">
        <v>3457.5250806399999</v>
      </c>
      <c r="AI327">
        <v>3107.3208650048</v>
      </c>
      <c r="AJ327">
        <v>6437.2826177952002</v>
      </c>
      <c r="AK327">
        <v>430.94337460999998</v>
      </c>
      <c r="AL327" t="s">
        <v>67</v>
      </c>
      <c r="AM327">
        <v>2128.242800905</v>
      </c>
      <c r="AN327">
        <v>0</v>
      </c>
      <c r="AO327">
        <v>0</v>
      </c>
      <c r="AP327" t="s">
        <v>67</v>
      </c>
      <c r="AQ327" t="s">
        <v>67</v>
      </c>
      <c r="AR327">
        <v>2559.1861755149998</v>
      </c>
      <c r="AS327" t="s">
        <v>67</v>
      </c>
      <c r="AT327" t="s">
        <v>67</v>
      </c>
      <c r="AU327">
        <v>74</v>
      </c>
      <c r="AV327">
        <v>0</v>
      </c>
      <c r="AW327" s="2">
        <v>2611.3485660000001</v>
      </c>
      <c r="AX327" s="4" t="s">
        <v>67</v>
      </c>
      <c r="AY327">
        <v>2.61</v>
      </c>
      <c r="AZ327">
        <v>0.16839999999999999</v>
      </c>
      <c r="BA327" t="s">
        <v>67</v>
      </c>
      <c r="BB327">
        <v>0.83160000000000001</v>
      </c>
      <c r="BC327">
        <v>0</v>
      </c>
      <c r="BD327">
        <v>0</v>
      </c>
      <c r="BE327">
        <v>0.53</v>
      </c>
      <c r="BF327" t="b">
        <v>0</v>
      </c>
      <c r="BG327" t="s">
        <v>67</v>
      </c>
      <c r="BH327" t="b">
        <v>0</v>
      </c>
      <c r="BI327" t="s">
        <v>67</v>
      </c>
      <c r="BJ327" t="b">
        <v>0</v>
      </c>
      <c r="BK327">
        <v>1.1100000000000001</v>
      </c>
      <c r="BL327" t="b">
        <v>0</v>
      </c>
      <c r="BM327">
        <v>0</v>
      </c>
      <c r="BN327">
        <v>0</v>
      </c>
    </row>
    <row r="328" spans="1:66" x14ac:dyDescent="0.25">
      <c r="A328" t="s">
        <v>78</v>
      </c>
      <c r="B328">
        <v>1966</v>
      </c>
      <c r="C328">
        <v>525</v>
      </c>
      <c r="D328">
        <v>1298.360355</v>
      </c>
      <c r="E328">
        <v>2069.6308650000001</v>
      </c>
      <c r="F328">
        <v>3367.9912199999999</v>
      </c>
      <c r="G328">
        <v>2192.0992209000001</v>
      </c>
      <c r="H328">
        <v>3490.4595760000002</v>
      </c>
      <c r="I328">
        <v>2.4700000000000002</v>
      </c>
      <c r="J328">
        <v>1298.360355</v>
      </c>
      <c r="K328">
        <v>3270</v>
      </c>
      <c r="L328">
        <v>1326</v>
      </c>
      <c r="M328" t="s">
        <v>79</v>
      </c>
      <c r="N328">
        <v>7.0000000000000007E-2</v>
      </c>
      <c r="O328">
        <v>0.28000000000000003</v>
      </c>
      <c r="P328">
        <v>0.65</v>
      </c>
      <c r="Q328">
        <v>0</v>
      </c>
      <c r="R328">
        <v>0</v>
      </c>
      <c r="S328">
        <v>1</v>
      </c>
      <c r="T328" t="s">
        <v>69</v>
      </c>
      <c r="U328">
        <v>0.1</v>
      </c>
      <c r="V328">
        <v>0.1</v>
      </c>
      <c r="W328">
        <v>0.3</v>
      </c>
      <c r="X328">
        <v>0.2</v>
      </c>
      <c r="Y328">
        <v>259.67207100000002</v>
      </c>
      <c r="Z328">
        <v>259.67207100000002</v>
      </c>
      <c r="AA328">
        <v>657.62976627</v>
      </c>
      <c r="AB328">
        <v>707.04065932714502</v>
      </c>
      <c r="AC328">
        <v>779.01621299999999</v>
      </c>
      <c r="AD328">
        <v>1817.7044969999999</v>
      </c>
      <c r="AE328">
        <v>779.01621299999999</v>
      </c>
      <c r="AF328">
        <v>1817.7044969999999</v>
      </c>
      <c r="AG328">
        <v>876.83968835999997</v>
      </c>
      <c r="AH328">
        <v>3507.3587534399999</v>
      </c>
      <c r="AI328">
        <v>2076.3782573457102</v>
      </c>
      <c r="AJ328">
        <v>4904.5408946542902</v>
      </c>
      <c r="AK328" t="s">
        <v>67</v>
      </c>
      <c r="AL328">
        <v>916.78151423600002</v>
      </c>
      <c r="AM328">
        <v>845.6721182</v>
      </c>
      <c r="AN328">
        <v>0</v>
      </c>
      <c r="AO328">
        <v>0</v>
      </c>
      <c r="AP328" t="s">
        <v>67</v>
      </c>
      <c r="AQ328" t="s">
        <v>67</v>
      </c>
      <c r="AR328">
        <v>1762.4536324359999</v>
      </c>
      <c r="AS328" t="s">
        <v>67</v>
      </c>
      <c r="AT328" t="s">
        <v>67</v>
      </c>
      <c r="AU328">
        <v>94</v>
      </c>
      <c r="AV328">
        <v>1</v>
      </c>
      <c r="AW328" s="2">
        <v>1298.360355</v>
      </c>
      <c r="AX328" s="4" t="s">
        <v>67</v>
      </c>
      <c r="AY328">
        <v>2.4700000000000002</v>
      </c>
      <c r="AZ328" t="s">
        <v>67</v>
      </c>
      <c r="BA328">
        <v>0.5202</v>
      </c>
      <c r="BB328">
        <v>0.4798</v>
      </c>
      <c r="BC328">
        <v>0</v>
      </c>
      <c r="BD328">
        <v>0</v>
      </c>
      <c r="BE328">
        <v>0.26</v>
      </c>
      <c r="BF328" t="b">
        <v>0</v>
      </c>
      <c r="BG328" t="s">
        <v>67</v>
      </c>
      <c r="BH328" t="b">
        <v>0</v>
      </c>
      <c r="BI328" t="s">
        <v>67</v>
      </c>
      <c r="BJ328" t="b">
        <v>0</v>
      </c>
      <c r="BK328">
        <v>1.05</v>
      </c>
      <c r="BL328" t="b">
        <v>0</v>
      </c>
      <c r="BM328">
        <v>0</v>
      </c>
      <c r="BN328">
        <v>0</v>
      </c>
    </row>
    <row r="329" spans="1:66" x14ac:dyDescent="0.25">
      <c r="A329" t="s">
        <v>78</v>
      </c>
      <c r="B329">
        <v>1967</v>
      </c>
      <c r="C329">
        <v>650</v>
      </c>
      <c r="D329">
        <v>2299.9408440000002</v>
      </c>
      <c r="E329">
        <v>4345.8820918000001</v>
      </c>
      <c r="F329">
        <v>6645.8229357999999</v>
      </c>
      <c r="G329">
        <v>5107.0081719999998</v>
      </c>
      <c r="H329">
        <v>7406.9490159999996</v>
      </c>
      <c r="I329">
        <v>3.54</v>
      </c>
      <c r="J329">
        <v>2299.9408440000002</v>
      </c>
      <c r="K329">
        <v>14869</v>
      </c>
      <c r="L329">
        <v>2361</v>
      </c>
      <c r="M329" t="s">
        <v>79</v>
      </c>
      <c r="N329">
        <v>7.0000000000000007E-2</v>
      </c>
      <c r="O329">
        <v>0.28000000000000003</v>
      </c>
      <c r="P329">
        <v>0.65</v>
      </c>
      <c r="Q329">
        <v>0</v>
      </c>
      <c r="R329">
        <v>0</v>
      </c>
      <c r="S329">
        <v>1</v>
      </c>
      <c r="T329" t="s">
        <v>70</v>
      </c>
      <c r="U329">
        <v>0.3</v>
      </c>
      <c r="V329">
        <v>0.1</v>
      </c>
      <c r="W329">
        <v>0.3</v>
      </c>
      <c r="X329">
        <v>0.4</v>
      </c>
      <c r="Y329">
        <v>919.97633759999997</v>
      </c>
      <c r="Z329">
        <v>919.97633759999997</v>
      </c>
      <c r="AA329">
        <v>1532.1024516</v>
      </c>
      <c r="AB329">
        <v>1787.0910396347001</v>
      </c>
      <c r="AC329">
        <v>459.98816879999998</v>
      </c>
      <c r="AD329">
        <v>4139.8935191999999</v>
      </c>
      <c r="AE329">
        <v>459.98816879999998</v>
      </c>
      <c r="AF329">
        <v>4139.8935191999999</v>
      </c>
      <c r="AG329">
        <v>2042.8032688000001</v>
      </c>
      <c r="AH329">
        <v>8171.2130752000003</v>
      </c>
      <c r="AI329">
        <v>3832.7669367305998</v>
      </c>
      <c r="AJ329">
        <v>10981.1310952694</v>
      </c>
      <c r="AK329">
        <v>229.19537855900001</v>
      </c>
      <c r="AL329">
        <v>364.28952784000001</v>
      </c>
      <c r="AM329">
        <v>15260.372159500001</v>
      </c>
      <c r="AN329">
        <v>0</v>
      </c>
      <c r="AO329" t="s">
        <v>67</v>
      </c>
      <c r="AP329">
        <v>15853.857065898999</v>
      </c>
      <c r="AQ329">
        <v>15853.857065898999</v>
      </c>
      <c r="AR329">
        <v>15853.857065898999</v>
      </c>
      <c r="AS329">
        <v>6.8931586250394004</v>
      </c>
      <c r="AT329">
        <v>1.9305294161208699</v>
      </c>
      <c r="AU329">
        <v>85</v>
      </c>
      <c r="AV329">
        <v>1</v>
      </c>
      <c r="AW329" s="2">
        <v>2299.9408440000002</v>
      </c>
      <c r="AX329" s="4">
        <v>15853.857065898999</v>
      </c>
      <c r="AY329">
        <v>3.54</v>
      </c>
      <c r="AZ329">
        <v>1.4500000000000001E-2</v>
      </c>
      <c r="BA329">
        <v>2.3E-2</v>
      </c>
      <c r="BB329">
        <v>0.96260000000000001</v>
      </c>
      <c r="BC329">
        <v>0</v>
      </c>
      <c r="BD329" t="s">
        <v>67</v>
      </c>
      <c r="BE329">
        <v>0.47</v>
      </c>
      <c r="BF329" t="b">
        <v>0</v>
      </c>
      <c r="BG329">
        <v>1.3</v>
      </c>
      <c r="BH329" t="b">
        <v>0</v>
      </c>
      <c r="BI329">
        <v>6.89</v>
      </c>
      <c r="BJ329" t="b">
        <v>0</v>
      </c>
      <c r="BK329">
        <v>1.51</v>
      </c>
      <c r="BL329" t="b">
        <v>0</v>
      </c>
      <c r="BM329">
        <v>0</v>
      </c>
      <c r="BN329">
        <v>0</v>
      </c>
    </row>
    <row r="330" spans="1:66" x14ac:dyDescent="0.25">
      <c r="A330" t="s">
        <v>78</v>
      </c>
      <c r="B330">
        <v>1968</v>
      </c>
      <c r="C330">
        <v>700</v>
      </c>
      <c r="D330">
        <v>2399.9408440000002</v>
      </c>
      <c r="E330">
        <v>3509.4387437</v>
      </c>
      <c r="F330">
        <v>5909.3795877000002</v>
      </c>
      <c r="G330">
        <v>3756.3930790999998</v>
      </c>
      <c r="H330">
        <v>6156.3339230000001</v>
      </c>
      <c r="I330">
        <v>3.43</v>
      </c>
      <c r="J330">
        <v>2399.9408440000002</v>
      </c>
      <c r="K330">
        <v>33033</v>
      </c>
      <c r="L330">
        <v>2461</v>
      </c>
      <c r="M330" t="s">
        <v>79</v>
      </c>
      <c r="N330">
        <v>7.0000000000000007E-2</v>
      </c>
      <c r="O330">
        <v>0.28000000000000003</v>
      </c>
      <c r="P330">
        <v>0.65</v>
      </c>
      <c r="Q330">
        <v>0</v>
      </c>
      <c r="R330">
        <v>0</v>
      </c>
      <c r="S330">
        <v>1</v>
      </c>
      <c r="T330" t="s">
        <v>70</v>
      </c>
      <c r="U330">
        <v>0.3</v>
      </c>
      <c r="V330">
        <v>0.1</v>
      </c>
      <c r="W330">
        <v>0.3</v>
      </c>
      <c r="X330">
        <v>0.4</v>
      </c>
      <c r="Y330">
        <v>959.97633759999997</v>
      </c>
      <c r="Z330">
        <v>959.97633759999997</v>
      </c>
      <c r="AA330">
        <v>1126.91792373</v>
      </c>
      <c r="AB330">
        <v>1480.37109387337</v>
      </c>
      <c r="AC330">
        <v>479.98816879999998</v>
      </c>
      <c r="AD330">
        <v>4319.8935191999999</v>
      </c>
      <c r="AE330">
        <v>479.98816879999998</v>
      </c>
      <c r="AF330">
        <v>4319.8935191999999</v>
      </c>
      <c r="AG330">
        <v>1502.5572316400001</v>
      </c>
      <c r="AH330">
        <v>6010.2289265600002</v>
      </c>
      <c r="AI330">
        <v>3195.5917352532601</v>
      </c>
      <c r="AJ330">
        <v>9117.0761107467406</v>
      </c>
      <c r="AK330">
        <v>91.072381960000001</v>
      </c>
      <c r="AL330">
        <v>6573.6987763999996</v>
      </c>
      <c r="AM330">
        <v>32489.764287499998</v>
      </c>
      <c r="AN330" t="s">
        <v>67</v>
      </c>
      <c r="AO330">
        <v>0</v>
      </c>
      <c r="AP330">
        <v>39154.535445859998</v>
      </c>
      <c r="AQ330">
        <v>39154.535445859998</v>
      </c>
      <c r="AR330">
        <v>39154.535445859998</v>
      </c>
      <c r="AS330">
        <v>16.314791901537401</v>
      </c>
      <c r="AT330">
        <v>2.79207217492486</v>
      </c>
      <c r="AU330">
        <v>93</v>
      </c>
      <c r="AV330">
        <v>1</v>
      </c>
      <c r="AW330" s="2">
        <v>2399.9408440000002</v>
      </c>
      <c r="AX330" s="4">
        <v>39154.535445859998</v>
      </c>
      <c r="AY330">
        <v>3.43</v>
      </c>
      <c r="AZ330">
        <v>2.3E-3</v>
      </c>
      <c r="BA330">
        <v>0.16789999999999999</v>
      </c>
      <c r="BB330">
        <v>0.82979999999999998</v>
      </c>
      <c r="BC330" t="s">
        <v>67</v>
      </c>
      <c r="BD330">
        <v>0</v>
      </c>
      <c r="BE330">
        <v>0.49</v>
      </c>
      <c r="BF330" t="b">
        <v>0</v>
      </c>
      <c r="BG330">
        <v>3.22</v>
      </c>
      <c r="BH330" t="b">
        <v>0</v>
      </c>
      <c r="BI330">
        <v>16.309999999999999</v>
      </c>
      <c r="BJ330" t="b">
        <v>1</v>
      </c>
      <c r="BK330">
        <v>1.46</v>
      </c>
      <c r="BL330" t="b">
        <v>0</v>
      </c>
      <c r="BM330">
        <v>1</v>
      </c>
      <c r="BN330">
        <v>1</v>
      </c>
    </row>
    <row r="331" spans="1:66" x14ac:dyDescent="0.25">
      <c r="A331" t="s">
        <v>78</v>
      </c>
      <c r="B331">
        <v>1969</v>
      </c>
      <c r="C331" t="s">
        <v>67</v>
      </c>
      <c r="D331" t="s">
        <v>67</v>
      </c>
      <c r="E331" t="s">
        <v>67</v>
      </c>
      <c r="F331" t="s">
        <v>67</v>
      </c>
      <c r="G331" t="s">
        <v>67</v>
      </c>
      <c r="H331" t="s">
        <v>67</v>
      </c>
      <c r="I331" t="s">
        <v>67</v>
      </c>
      <c r="J331" t="s">
        <v>67</v>
      </c>
      <c r="K331">
        <v>19285</v>
      </c>
      <c r="L331" t="s">
        <v>67</v>
      </c>
      <c r="M331" t="s">
        <v>79</v>
      </c>
      <c r="N331">
        <v>7.0000000000000007E-2</v>
      </c>
      <c r="O331">
        <v>0.28000000000000003</v>
      </c>
      <c r="P331">
        <v>0.65</v>
      </c>
      <c r="Q331">
        <v>0</v>
      </c>
      <c r="R331">
        <v>0</v>
      </c>
      <c r="S331">
        <v>1</v>
      </c>
      <c r="T331" t="s">
        <v>67</v>
      </c>
      <c r="U331" t="s">
        <v>67</v>
      </c>
      <c r="V331">
        <v>0.1</v>
      </c>
      <c r="W331">
        <v>0.3</v>
      </c>
      <c r="X331" t="s">
        <v>67</v>
      </c>
      <c r="Y331" t="s">
        <v>67</v>
      </c>
      <c r="Z331" t="s">
        <v>67</v>
      </c>
      <c r="AA331" t="s">
        <v>67</v>
      </c>
      <c r="AB331" t="s">
        <v>67</v>
      </c>
      <c r="AC331" t="s">
        <v>67</v>
      </c>
      <c r="AD331" t="s">
        <v>67</v>
      </c>
      <c r="AE331" t="s">
        <v>67</v>
      </c>
      <c r="AF331" t="s">
        <v>67</v>
      </c>
      <c r="AG331" t="s">
        <v>67</v>
      </c>
      <c r="AH331" t="s">
        <v>67</v>
      </c>
      <c r="AI331" t="s">
        <v>67</v>
      </c>
      <c r="AJ331" t="s">
        <v>67</v>
      </c>
      <c r="AK331">
        <v>1643.4246940999999</v>
      </c>
      <c r="AL331">
        <v>13995.590770000001</v>
      </c>
      <c r="AM331" t="s">
        <v>67</v>
      </c>
      <c r="AN331">
        <v>0</v>
      </c>
      <c r="AO331">
        <v>0</v>
      </c>
      <c r="AP331" t="s">
        <v>67</v>
      </c>
      <c r="AQ331" t="s">
        <v>67</v>
      </c>
      <c r="AR331">
        <v>15639.015464100001</v>
      </c>
      <c r="AS331" t="s">
        <v>67</v>
      </c>
      <c r="AT331" t="s">
        <v>67</v>
      </c>
      <c r="AU331" t="s">
        <v>67</v>
      </c>
      <c r="AV331" t="s">
        <v>67</v>
      </c>
      <c r="AW331" s="2" t="s">
        <v>67</v>
      </c>
      <c r="AX331" s="4" t="s">
        <v>67</v>
      </c>
      <c r="AY331" t="s">
        <v>67</v>
      </c>
      <c r="AZ331">
        <v>0.1051</v>
      </c>
      <c r="BA331">
        <v>0.89490000000000003</v>
      </c>
      <c r="BB331" t="s">
        <v>67</v>
      </c>
      <c r="BC331">
        <v>0</v>
      </c>
      <c r="BD331">
        <v>0</v>
      </c>
      <c r="BE331" t="s">
        <v>67</v>
      </c>
      <c r="BF331" t="b">
        <v>0</v>
      </c>
      <c r="BG331" t="s">
        <v>67</v>
      </c>
      <c r="BH331" t="b">
        <v>0</v>
      </c>
      <c r="BI331" t="s">
        <v>67</v>
      </c>
      <c r="BJ331" t="b">
        <v>0</v>
      </c>
      <c r="BK331" t="s">
        <v>67</v>
      </c>
      <c r="BL331" t="b">
        <v>0</v>
      </c>
      <c r="BM331">
        <v>0</v>
      </c>
      <c r="BN331">
        <v>0</v>
      </c>
    </row>
    <row r="332" spans="1:66" x14ac:dyDescent="0.25">
      <c r="A332" t="s">
        <v>78</v>
      </c>
      <c r="B332">
        <v>1970</v>
      </c>
      <c r="C332">
        <v>600</v>
      </c>
      <c r="D332">
        <v>1620.3021389999999</v>
      </c>
      <c r="E332">
        <v>1583.14486586</v>
      </c>
      <c r="F332">
        <v>3203.4470049000001</v>
      </c>
      <c r="G332">
        <v>1653.9175547</v>
      </c>
      <c r="H332">
        <v>3274.2196936999999</v>
      </c>
      <c r="I332">
        <v>2.7</v>
      </c>
      <c r="J332">
        <v>1620.3021389999999</v>
      </c>
      <c r="K332">
        <v>2415</v>
      </c>
      <c r="L332">
        <v>1667</v>
      </c>
      <c r="M332" t="s">
        <v>79</v>
      </c>
      <c r="N332">
        <v>7.0000000000000007E-2</v>
      </c>
      <c r="O332">
        <v>0.28000000000000003</v>
      </c>
      <c r="P332">
        <v>0.65</v>
      </c>
      <c r="Q332">
        <v>0</v>
      </c>
      <c r="R332">
        <v>0</v>
      </c>
      <c r="S332">
        <v>1</v>
      </c>
      <c r="T332" t="s">
        <v>69</v>
      </c>
      <c r="U332">
        <v>0.1</v>
      </c>
      <c r="V332">
        <v>0.1</v>
      </c>
      <c r="W332">
        <v>0.3</v>
      </c>
      <c r="X332">
        <v>0.2</v>
      </c>
      <c r="Y332">
        <v>324.06042780000001</v>
      </c>
      <c r="Z332">
        <v>324.06042780000001</v>
      </c>
      <c r="AA332">
        <v>496.17526641000001</v>
      </c>
      <c r="AB332">
        <v>592.62556126356299</v>
      </c>
      <c r="AC332">
        <v>972.18128339999998</v>
      </c>
      <c r="AD332">
        <v>2268.4229946</v>
      </c>
      <c r="AE332">
        <v>972.18128339999998</v>
      </c>
      <c r="AF332">
        <v>2268.4229946</v>
      </c>
      <c r="AG332">
        <v>661.56702187999997</v>
      </c>
      <c r="AH332">
        <v>2646.2680875199999</v>
      </c>
      <c r="AI332">
        <v>2088.9685711728698</v>
      </c>
      <c r="AJ332">
        <v>4459.4708162271299</v>
      </c>
      <c r="AK332">
        <v>3498.8976925000002</v>
      </c>
      <c r="AL332" t="s">
        <v>67</v>
      </c>
      <c r="AM332">
        <v>2526.3066888799999</v>
      </c>
      <c r="AN332">
        <v>0</v>
      </c>
      <c r="AO332" t="s">
        <v>67</v>
      </c>
      <c r="AP332" t="s">
        <v>67</v>
      </c>
      <c r="AQ332" t="s">
        <v>67</v>
      </c>
      <c r="AR332">
        <v>6025.2043813800001</v>
      </c>
      <c r="AS332" t="s">
        <v>67</v>
      </c>
      <c r="AT332" t="s">
        <v>67</v>
      </c>
      <c r="AU332">
        <v>96</v>
      </c>
      <c r="AV332">
        <v>1</v>
      </c>
      <c r="AW332" s="2">
        <v>1620.3021389999999</v>
      </c>
      <c r="AX332" s="4" t="s">
        <v>67</v>
      </c>
      <c r="AY332">
        <v>2.7</v>
      </c>
      <c r="AZ332">
        <v>0.58069999999999999</v>
      </c>
      <c r="BA332" t="s">
        <v>67</v>
      </c>
      <c r="BB332">
        <v>0.41930000000000001</v>
      </c>
      <c r="BC332">
        <v>0</v>
      </c>
      <c r="BD332" t="s">
        <v>67</v>
      </c>
      <c r="BE332">
        <v>0.33</v>
      </c>
      <c r="BF332" t="b">
        <v>0</v>
      </c>
      <c r="BG332" t="s">
        <v>67</v>
      </c>
      <c r="BH332" t="b">
        <v>0</v>
      </c>
      <c r="BI332" t="s">
        <v>67</v>
      </c>
      <c r="BJ332" t="b">
        <v>0</v>
      </c>
      <c r="BK332">
        <v>1.1499999999999999</v>
      </c>
      <c r="BL332" t="b">
        <v>0</v>
      </c>
      <c r="BM332">
        <v>0</v>
      </c>
      <c r="BN332">
        <v>0</v>
      </c>
    </row>
    <row r="333" spans="1:66" x14ac:dyDescent="0.25">
      <c r="A333" t="s">
        <v>78</v>
      </c>
      <c r="B333">
        <v>1971</v>
      </c>
      <c r="C333">
        <v>200</v>
      </c>
      <c r="D333">
        <v>588.50405390000003</v>
      </c>
      <c r="E333">
        <v>688.30200830000001</v>
      </c>
      <c r="F333">
        <v>1276.8060620000001</v>
      </c>
      <c r="G333">
        <v>712.52997379999999</v>
      </c>
      <c r="H333">
        <v>1301.034028</v>
      </c>
      <c r="I333">
        <v>2.94</v>
      </c>
      <c r="J333">
        <v>588.50405390000003</v>
      </c>
      <c r="K333">
        <v>1743</v>
      </c>
      <c r="L333" t="s">
        <v>67</v>
      </c>
      <c r="M333" t="s">
        <v>79</v>
      </c>
      <c r="N333">
        <v>7.0000000000000007E-2</v>
      </c>
      <c r="O333">
        <v>0.28000000000000003</v>
      </c>
      <c r="P333">
        <v>0.65</v>
      </c>
      <c r="Q333">
        <v>0</v>
      </c>
      <c r="R333">
        <v>0</v>
      </c>
      <c r="S333">
        <v>1</v>
      </c>
      <c r="T333" t="s">
        <v>69</v>
      </c>
      <c r="U333">
        <v>0.1</v>
      </c>
      <c r="V333">
        <v>0.1</v>
      </c>
      <c r="W333">
        <v>0.3</v>
      </c>
      <c r="X333">
        <v>0.2</v>
      </c>
      <c r="Y333">
        <v>117.70081078</v>
      </c>
      <c r="Z333">
        <v>117.70081078</v>
      </c>
      <c r="AA333">
        <v>213.75899214</v>
      </c>
      <c r="AB333">
        <v>244.021285094104</v>
      </c>
      <c r="AC333">
        <v>353.10243234000001</v>
      </c>
      <c r="AD333">
        <v>823.90567546</v>
      </c>
      <c r="AE333">
        <v>353.10243234000001</v>
      </c>
      <c r="AF333">
        <v>823.90567546</v>
      </c>
      <c r="AG333">
        <v>285.01198951999999</v>
      </c>
      <c r="AH333">
        <v>1140.0479580799999</v>
      </c>
      <c r="AI333">
        <v>812.99145781179197</v>
      </c>
      <c r="AJ333">
        <v>1789.07659818821</v>
      </c>
      <c r="AK333" t="s">
        <v>67</v>
      </c>
      <c r="AL333">
        <v>1088.2551890560001</v>
      </c>
      <c r="AM333">
        <v>303.94332903999998</v>
      </c>
      <c r="AN333" t="s">
        <v>67</v>
      </c>
      <c r="AO333">
        <v>0</v>
      </c>
      <c r="AP333" t="s">
        <v>67</v>
      </c>
      <c r="AQ333" t="s">
        <v>67</v>
      </c>
      <c r="AR333">
        <v>1392.198518096</v>
      </c>
      <c r="AS333" t="s">
        <v>67</v>
      </c>
      <c r="AT333" t="s">
        <v>67</v>
      </c>
      <c r="AU333">
        <v>97</v>
      </c>
      <c r="AV333">
        <v>1</v>
      </c>
      <c r="AW333" s="2">
        <v>588.50405390000003</v>
      </c>
      <c r="AX333" s="4" t="s">
        <v>67</v>
      </c>
      <c r="AY333">
        <v>2.94</v>
      </c>
      <c r="AZ333" t="s">
        <v>67</v>
      </c>
      <c r="BA333">
        <v>0.78169999999999995</v>
      </c>
      <c r="BB333">
        <v>0.21829999999999999</v>
      </c>
      <c r="BC333" t="s">
        <v>67</v>
      </c>
      <c r="BD333">
        <v>0</v>
      </c>
      <c r="BE333">
        <v>0.12</v>
      </c>
      <c r="BF333" t="b">
        <v>0</v>
      </c>
      <c r="BG333" t="s">
        <v>67</v>
      </c>
      <c r="BH333" t="b">
        <v>0</v>
      </c>
      <c r="BI333" t="s">
        <v>67</v>
      </c>
      <c r="BJ333" t="b">
        <v>0</v>
      </c>
      <c r="BK333">
        <v>1.25</v>
      </c>
      <c r="BL333" t="b">
        <v>0</v>
      </c>
      <c r="BM333">
        <v>0</v>
      </c>
      <c r="BN333">
        <v>0</v>
      </c>
    </row>
    <row r="334" spans="1:66" x14ac:dyDescent="0.25">
      <c r="A334" t="s">
        <v>78</v>
      </c>
      <c r="B334">
        <v>1972</v>
      </c>
      <c r="C334">
        <v>3500</v>
      </c>
      <c r="D334">
        <v>10298.82094</v>
      </c>
      <c r="E334">
        <v>11894.226559999999</v>
      </c>
      <c r="F334">
        <v>22193.047500000001</v>
      </c>
      <c r="G334">
        <v>13178.67468</v>
      </c>
      <c r="H334">
        <v>23477.495630000001</v>
      </c>
      <c r="I334">
        <v>2.94</v>
      </c>
      <c r="J334">
        <v>10298.82094</v>
      </c>
      <c r="K334">
        <v>583</v>
      </c>
      <c r="L334" t="s">
        <v>67</v>
      </c>
      <c r="M334" t="s">
        <v>79</v>
      </c>
      <c r="N334">
        <v>7.0000000000000007E-2</v>
      </c>
      <c r="O334">
        <v>0.28000000000000003</v>
      </c>
      <c r="P334">
        <v>0.65</v>
      </c>
      <c r="Q334">
        <v>0</v>
      </c>
      <c r="R334">
        <v>0</v>
      </c>
      <c r="S334">
        <v>1</v>
      </c>
      <c r="T334" t="s">
        <v>69</v>
      </c>
      <c r="U334">
        <v>0.1</v>
      </c>
      <c r="V334">
        <v>0.1</v>
      </c>
      <c r="W334">
        <v>0.3</v>
      </c>
      <c r="X334">
        <v>0.2</v>
      </c>
      <c r="Y334">
        <v>2059.7641880000001</v>
      </c>
      <c r="Z334">
        <v>2059.7641880000001</v>
      </c>
      <c r="AA334">
        <v>3953.6024040000002</v>
      </c>
      <c r="AB334">
        <v>4457.98165979649</v>
      </c>
      <c r="AC334">
        <v>6179.2925640000003</v>
      </c>
      <c r="AD334">
        <v>14418.349316</v>
      </c>
      <c r="AE334">
        <v>6179.2925640000003</v>
      </c>
      <c r="AF334">
        <v>14418.349316</v>
      </c>
      <c r="AG334">
        <v>5271.4698719999997</v>
      </c>
      <c r="AH334">
        <v>21085.879487999999</v>
      </c>
      <c r="AI334">
        <v>14561.532310406999</v>
      </c>
      <c r="AJ334">
        <v>32393.458949593001</v>
      </c>
      <c r="AK334">
        <v>272.06379726400002</v>
      </c>
      <c r="AL334">
        <v>130.92943404799999</v>
      </c>
      <c r="AM334" t="s">
        <v>67</v>
      </c>
      <c r="AN334">
        <v>0</v>
      </c>
      <c r="AO334">
        <v>0</v>
      </c>
      <c r="AP334" t="s">
        <v>67</v>
      </c>
      <c r="AQ334" t="s">
        <v>67</v>
      </c>
      <c r="AR334">
        <v>402.99323131199998</v>
      </c>
      <c r="AS334" t="s">
        <v>67</v>
      </c>
      <c r="AT334" t="s">
        <v>67</v>
      </c>
      <c r="AU334">
        <v>90</v>
      </c>
      <c r="AV334">
        <v>1</v>
      </c>
      <c r="AW334" s="2">
        <v>10298.82094</v>
      </c>
      <c r="AX334" s="4" t="s">
        <v>67</v>
      </c>
      <c r="AY334">
        <v>2.94</v>
      </c>
      <c r="AZ334">
        <v>0.67510000000000003</v>
      </c>
      <c r="BA334">
        <v>0.32490000000000002</v>
      </c>
      <c r="BB334" t="s">
        <v>67</v>
      </c>
      <c r="BC334">
        <v>0</v>
      </c>
      <c r="BD334">
        <v>0</v>
      </c>
      <c r="BE334">
        <v>2.09</v>
      </c>
      <c r="BF334" t="b">
        <v>0</v>
      </c>
      <c r="BG334" t="s">
        <v>67</v>
      </c>
      <c r="BH334" t="b">
        <v>0</v>
      </c>
      <c r="BI334" t="s">
        <v>67</v>
      </c>
      <c r="BJ334" t="b">
        <v>0</v>
      </c>
      <c r="BK334">
        <v>1.25</v>
      </c>
      <c r="BL334" t="b">
        <v>0</v>
      </c>
      <c r="BM334">
        <v>0</v>
      </c>
      <c r="BN334">
        <v>0</v>
      </c>
    </row>
    <row r="335" spans="1:66" x14ac:dyDescent="0.25">
      <c r="A335" t="s">
        <v>78</v>
      </c>
      <c r="B335">
        <v>1973</v>
      </c>
      <c r="C335">
        <v>7000</v>
      </c>
      <c r="D335">
        <v>18712.601350000001</v>
      </c>
      <c r="E335">
        <v>29303.492623999999</v>
      </c>
      <c r="F335">
        <v>48016.093970000002</v>
      </c>
      <c r="G335">
        <v>31271.651397000001</v>
      </c>
      <c r="H335">
        <v>49984.25275</v>
      </c>
      <c r="I335">
        <v>2.67</v>
      </c>
      <c r="J335">
        <v>18712.601350000001</v>
      </c>
      <c r="K335">
        <v>3510</v>
      </c>
      <c r="L335">
        <v>19164</v>
      </c>
      <c r="M335" t="s">
        <v>79</v>
      </c>
      <c r="N335">
        <v>7.0000000000000007E-2</v>
      </c>
      <c r="O335">
        <v>0.28000000000000003</v>
      </c>
      <c r="P335">
        <v>0.65</v>
      </c>
      <c r="Q335">
        <v>0</v>
      </c>
      <c r="R335">
        <v>0</v>
      </c>
      <c r="S335">
        <v>1</v>
      </c>
      <c r="T335" t="s">
        <v>69</v>
      </c>
      <c r="U335">
        <v>0.1</v>
      </c>
      <c r="V335">
        <v>0.1</v>
      </c>
      <c r="W335">
        <v>0.3</v>
      </c>
      <c r="X335">
        <v>0.2</v>
      </c>
      <c r="Y335">
        <v>3742.52027</v>
      </c>
      <c r="Z335">
        <v>3742.52027</v>
      </c>
      <c r="AA335">
        <v>9381.4954190999997</v>
      </c>
      <c r="AB335">
        <v>10100.441290852399</v>
      </c>
      <c r="AC335">
        <v>11227.560810000001</v>
      </c>
      <c r="AD335">
        <v>26197.641889999999</v>
      </c>
      <c r="AE335">
        <v>11227.560810000001</v>
      </c>
      <c r="AF335">
        <v>26197.641889999999</v>
      </c>
      <c r="AG335">
        <v>12508.6605588</v>
      </c>
      <c r="AH335">
        <v>50034.642235200001</v>
      </c>
      <c r="AI335">
        <v>29783.3701682953</v>
      </c>
      <c r="AJ335">
        <v>70185.135331704703</v>
      </c>
      <c r="AK335">
        <v>32.732358511999998</v>
      </c>
      <c r="AL335" t="s">
        <v>67</v>
      </c>
      <c r="AM335">
        <v>4391.1424569999999</v>
      </c>
      <c r="AN335">
        <v>0</v>
      </c>
      <c r="AO335">
        <v>0</v>
      </c>
      <c r="AP335" t="s">
        <v>67</v>
      </c>
      <c r="AQ335" t="s">
        <v>67</v>
      </c>
      <c r="AR335">
        <v>4423.8748155120002</v>
      </c>
      <c r="AS335" t="s">
        <v>67</v>
      </c>
      <c r="AT335" t="s">
        <v>67</v>
      </c>
      <c r="AU335">
        <v>94</v>
      </c>
      <c r="AV335">
        <v>1</v>
      </c>
      <c r="AW335" s="2">
        <v>18712.601350000001</v>
      </c>
      <c r="AX335" s="4" t="s">
        <v>67</v>
      </c>
      <c r="AY335">
        <v>2.67</v>
      </c>
      <c r="AZ335">
        <v>7.4000000000000003E-3</v>
      </c>
      <c r="BA335" t="s">
        <v>67</v>
      </c>
      <c r="BB335">
        <v>0.99260000000000004</v>
      </c>
      <c r="BC335">
        <v>0</v>
      </c>
      <c r="BD335">
        <v>0</v>
      </c>
      <c r="BE335">
        <v>3.8</v>
      </c>
      <c r="BF335" t="b">
        <v>0</v>
      </c>
      <c r="BG335" t="s">
        <v>67</v>
      </c>
      <c r="BH335" t="b">
        <v>0</v>
      </c>
      <c r="BI335" t="s">
        <v>67</v>
      </c>
      <c r="BJ335" t="b">
        <v>0</v>
      </c>
      <c r="BK335">
        <v>1.1399999999999999</v>
      </c>
      <c r="BL335" t="b">
        <v>0</v>
      </c>
      <c r="BM335">
        <v>0</v>
      </c>
      <c r="BN335">
        <v>0</v>
      </c>
    </row>
    <row r="336" spans="1:66" x14ac:dyDescent="0.25">
      <c r="A336" t="s">
        <v>78</v>
      </c>
      <c r="B336">
        <v>1974</v>
      </c>
      <c r="C336" t="s">
        <v>67</v>
      </c>
      <c r="D336" t="s">
        <v>67</v>
      </c>
      <c r="E336" t="s">
        <v>67</v>
      </c>
      <c r="F336" t="s">
        <v>67</v>
      </c>
      <c r="G336" t="s">
        <v>67</v>
      </c>
      <c r="H336" t="s">
        <v>67</v>
      </c>
      <c r="I336" t="s">
        <v>67</v>
      </c>
      <c r="J336" t="s">
        <v>67</v>
      </c>
      <c r="K336">
        <v>5362</v>
      </c>
      <c r="L336" t="s">
        <v>67</v>
      </c>
      <c r="M336" t="s">
        <v>79</v>
      </c>
      <c r="N336">
        <v>7.0000000000000007E-2</v>
      </c>
      <c r="O336">
        <v>0.28000000000000003</v>
      </c>
      <c r="P336">
        <v>0.65</v>
      </c>
      <c r="Q336">
        <v>0</v>
      </c>
      <c r="R336">
        <v>0</v>
      </c>
      <c r="S336">
        <v>1</v>
      </c>
      <c r="T336" t="s">
        <v>67</v>
      </c>
      <c r="U336" t="s">
        <v>67</v>
      </c>
      <c r="V336">
        <v>0.1</v>
      </c>
      <c r="W336">
        <v>0.3</v>
      </c>
      <c r="X336" t="s">
        <v>67</v>
      </c>
      <c r="Y336" t="s">
        <v>67</v>
      </c>
      <c r="Z336" t="s">
        <v>67</v>
      </c>
      <c r="AA336" t="s">
        <v>67</v>
      </c>
      <c r="AB336" t="s">
        <v>67</v>
      </c>
      <c r="AC336" t="s">
        <v>67</v>
      </c>
      <c r="AD336" t="s">
        <v>67</v>
      </c>
      <c r="AE336" t="s">
        <v>67</v>
      </c>
      <c r="AF336" t="s">
        <v>67</v>
      </c>
      <c r="AG336" t="s">
        <v>67</v>
      </c>
      <c r="AH336" t="s">
        <v>67</v>
      </c>
      <c r="AI336" t="s">
        <v>67</v>
      </c>
      <c r="AJ336" t="s">
        <v>67</v>
      </c>
      <c r="AK336" t="s">
        <v>67</v>
      </c>
      <c r="AL336">
        <v>1891.5690583999999</v>
      </c>
      <c r="AM336">
        <v>3381.1153265500002</v>
      </c>
      <c r="AN336">
        <v>0</v>
      </c>
      <c r="AO336">
        <v>0</v>
      </c>
      <c r="AP336" t="s">
        <v>67</v>
      </c>
      <c r="AQ336" t="s">
        <v>67</v>
      </c>
      <c r="AR336">
        <v>5272.6843849500001</v>
      </c>
      <c r="AS336" t="s">
        <v>67</v>
      </c>
      <c r="AT336" t="s">
        <v>67</v>
      </c>
      <c r="AU336" t="s">
        <v>67</v>
      </c>
      <c r="AV336" t="s">
        <v>67</v>
      </c>
      <c r="AW336" s="2" t="s">
        <v>67</v>
      </c>
      <c r="AX336" s="4" t="s">
        <v>67</v>
      </c>
      <c r="AY336" t="s">
        <v>67</v>
      </c>
      <c r="AZ336" t="s">
        <v>67</v>
      </c>
      <c r="BA336">
        <v>0.35870000000000002</v>
      </c>
      <c r="BB336">
        <v>0.64129999999999998</v>
      </c>
      <c r="BC336">
        <v>0</v>
      </c>
      <c r="BD336">
        <v>0</v>
      </c>
      <c r="BE336" t="s">
        <v>67</v>
      </c>
      <c r="BF336" t="b">
        <v>0</v>
      </c>
      <c r="BG336" t="s">
        <v>67</v>
      </c>
      <c r="BH336" t="b">
        <v>0</v>
      </c>
      <c r="BI336" t="s">
        <v>67</v>
      </c>
      <c r="BJ336" t="b">
        <v>0</v>
      </c>
      <c r="BK336" t="s">
        <v>67</v>
      </c>
      <c r="BL336" t="b">
        <v>0</v>
      </c>
      <c r="BM336">
        <v>0</v>
      </c>
      <c r="BN336">
        <v>0</v>
      </c>
    </row>
    <row r="337" spans="1:66" x14ac:dyDescent="0.25">
      <c r="A337" t="s">
        <v>78</v>
      </c>
      <c r="B337">
        <v>1975</v>
      </c>
      <c r="C337">
        <v>1100</v>
      </c>
      <c r="D337">
        <v>2247.1260135000002</v>
      </c>
      <c r="E337">
        <v>1577.3912335</v>
      </c>
      <c r="F337">
        <v>3824.5172470000002</v>
      </c>
      <c r="G337">
        <v>1639.4996618</v>
      </c>
      <c r="H337">
        <v>3886.6256751999999</v>
      </c>
      <c r="I337">
        <v>2.04</v>
      </c>
      <c r="J337">
        <v>2247.1260135000002</v>
      </c>
      <c r="K337">
        <v>4532</v>
      </c>
      <c r="L337">
        <v>2252</v>
      </c>
      <c r="M337" t="s">
        <v>79</v>
      </c>
      <c r="N337">
        <v>7.0000000000000007E-2</v>
      </c>
      <c r="O337">
        <v>0.28000000000000003</v>
      </c>
      <c r="P337">
        <v>0.65</v>
      </c>
      <c r="Q337">
        <v>0</v>
      </c>
      <c r="R337">
        <v>0</v>
      </c>
      <c r="S337">
        <v>1</v>
      </c>
      <c r="T337" t="s">
        <v>69</v>
      </c>
      <c r="U337">
        <v>0.1</v>
      </c>
      <c r="V337">
        <v>0.1</v>
      </c>
      <c r="W337">
        <v>0.3</v>
      </c>
      <c r="X337">
        <v>0.2</v>
      </c>
      <c r="Y337">
        <v>449.4252027</v>
      </c>
      <c r="Z337">
        <v>449.4252027</v>
      </c>
      <c r="AA337">
        <v>491.84989854000003</v>
      </c>
      <c r="AB337">
        <v>666.25770953568997</v>
      </c>
      <c r="AC337">
        <v>1348.2756081</v>
      </c>
      <c r="AD337">
        <v>3145.9764189000002</v>
      </c>
      <c r="AE337">
        <v>1348.2756081</v>
      </c>
      <c r="AF337">
        <v>3145.9764189000002</v>
      </c>
      <c r="AG337">
        <v>655.79986471999996</v>
      </c>
      <c r="AH337">
        <v>2623.1994588799998</v>
      </c>
      <c r="AI337">
        <v>2554.1102561286202</v>
      </c>
      <c r="AJ337">
        <v>5219.1410942713801</v>
      </c>
      <c r="AK337">
        <v>472.89226459999998</v>
      </c>
      <c r="AL337">
        <v>1456.4804483600001</v>
      </c>
      <c r="AM337">
        <v>3159.8601274500002</v>
      </c>
      <c r="AN337">
        <v>0</v>
      </c>
      <c r="AO337" t="s">
        <v>67</v>
      </c>
      <c r="AP337">
        <v>5089.2328404099999</v>
      </c>
      <c r="AQ337">
        <v>5089.2328404099999</v>
      </c>
      <c r="AR337">
        <v>5089.2328404099999</v>
      </c>
      <c r="AS337">
        <v>2.2647741202921199</v>
      </c>
      <c r="AT337">
        <v>0.81747502782167103</v>
      </c>
      <c r="AU337">
        <v>96</v>
      </c>
      <c r="AV337">
        <v>0</v>
      </c>
      <c r="AW337" s="2">
        <v>2247.1260135000002</v>
      </c>
      <c r="AX337" s="4">
        <v>5089.2328404099999</v>
      </c>
      <c r="AY337">
        <v>2.04</v>
      </c>
      <c r="AZ337">
        <v>9.2899999999999996E-2</v>
      </c>
      <c r="BA337">
        <v>0.28620000000000001</v>
      </c>
      <c r="BB337">
        <v>0.62090000000000001</v>
      </c>
      <c r="BC337">
        <v>0</v>
      </c>
      <c r="BD337" t="s">
        <v>67</v>
      </c>
      <c r="BE337">
        <v>0.46</v>
      </c>
      <c r="BF337" t="b">
        <v>0</v>
      </c>
      <c r="BG337">
        <v>0.42</v>
      </c>
      <c r="BH337" t="b">
        <v>0</v>
      </c>
      <c r="BI337">
        <v>2.2599999999999998</v>
      </c>
      <c r="BJ337" t="b">
        <v>0</v>
      </c>
      <c r="BK337">
        <v>0.87</v>
      </c>
      <c r="BL337" t="b">
        <v>0</v>
      </c>
      <c r="BM337">
        <v>0</v>
      </c>
      <c r="BN337">
        <v>0</v>
      </c>
    </row>
    <row r="338" spans="1:66" x14ac:dyDescent="0.25">
      <c r="A338" t="s">
        <v>78</v>
      </c>
      <c r="B338">
        <v>1976</v>
      </c>
      <c r="C338">
        <v>100</v>
      </c>
      <c r="D338">
        <v>200</v>
      </c>
      <c r="E338">
        <v>245.09704429999999</v>
      </c>
      <c r="F338">
        <v>445.09704429999999</v>
      </c>
      <c r="G338">
        <v>267.60512160000002</v>
      </c>
      <c r="H338">
        <v>467.60512160000002</v>
      </c>
      <c r="I338">
        <v>2</v>
      </c>
      <c r="J338">
        <v>200</v>
      </c>
      <c r="K338">
        <v>3023</v>
      </c>
      <c r="L338" t="s">
        <v>67</v>
      </c>
      <c r="M338" t="s">
        <v>79</v>
      </c>
      <c r="N338">
        <v>7.0000000000000007E-2</v>
      </c>
      <c r="O338">
        <v>0.28000000000000003</v>
      </c>
      <c r="P338">
        <v>0.65</v>
      </c>
      <c r="Q338">
        <v>0</v>
      </c>
      <c r="R338">
        <v>0</v>
      </c>
      <c r="S338">
        <v>1</v>
      </c>
      <c r="T338" t="s">
        <v>69</v>
      </c>
      <c r="U338">
        <v>0.1</v>
      </c>
      <c r="V338">
        <v>0.1</v>
      </c>
      <c r="W338">
        <v>0.3</v>
      </c>
      <c r="X338">
        <v>0.2</v>
      </c>
      <c r="Y338">
        <v>40</v>
      </c>
      <c r="Z338">
        <v>40</v>
      </c>
      <c r="AA338">
        <v>80.28153648</v>
      </c>
      <c r="AB338">
        <v>89.694621352618299</v>
      </c>
      <c r="AC338">
        <v>120</v>
      </c>
      <c r="AD338">
        <v>280</v>
      </c>
      <c r="AE338">
        <v>120</v>
      </c>
      <c r="AF338">
        <v>280</v>
      </c>
      <c r="AG338">
        <v>107.04204864</v>
      </c>
      <c r="AH338">
        <v>428.16819456000002</v>
      </c>
      <c r="AI338">
        <v>288.21587889476302</v>
      </c>
      <c r="AJ338">
        <v>646.99436430523701</v>
      </c>
      <c r="AK338">
        <v>364.12011209000002</v>
      </c>
      <c r="AL338">
        <v>1361.17051644</v>
      </c>
      <c r="AM338">
        <v>1537.6795512650001</v>
      </c>
      <c r="AN338" t="s">
        <v>67</v>
      </c>
      <c r="AO338" t="s">
        <v>67</v>
      </c>
      <c r="AP338">
        <v>3262.9701797950001</v>
      </c>
      <c r="AQ338">
        <v>3262.9701797950001</v>
      </c>
      <c r="AR338">
        <v>3262.9701797950001</v>
      </c>
      <c r="AS338">
        <v>16.314850898974999</v>
      </c>
      <c r="AT338">
        <v>2.7920757911114</v>
      </c>
      <c r="AU338">
        <v>92</v>
      </c>
      <c r="AV338">
        <v>1</v>
      </c>
      <c r="AW338" s="2">
        <v>200</v>
      </c>
      <c r="AX338" s="4">
        <v>3262.9701797950001</v>
      </c>
      <c r="AY338">
        <v>2</v>
      </c>
      <c r="AZ338">
        <v>0.1116</v>
      </c>
      <c r="BA338">
        <v>0.41720000000000002</v>
      </c>
      <c r="BB338">
        <v>0.4713</v>
      </c>
      <c r="BC338" t="s">
        <v>67</v>
      </c>
      <c r="BD338" t="s">
        <v>67</v>
      </c>
      <c r="BE338">
        <v>0.04</v>
      </c>
      <c r="BF338" t="b">
        <v>1</v>
      </c>
      <c r="BG338">
        <v>0.27</v>
      </c>
      <c r="BH338" t="b">
        <v>0</v>
      </c>
      <c r="BI338">
        <v>16.309999999999999</v>
      </c>
      <c r="BJ338" t="b">
        <v>1</v>
      </c>
      <c r="BK338">
        <v>0.85</v>
      </c>
      <c r="BL338" t="b">
        <v>0</v>
      </c>
      <c r="BM338">
        <v>2</v>
      </c>
      <c r="BN338">
        <v>2</v>
      </c>
    </row>
    <row r="339" spans="1:66" x14ac:dyDescent="0.25">
      <c r="A339" t="s">
        <v>78</v>
      </c>
      <c r="B339">
        <v>1977</v>
      </c>
      <c r="C339" t="s">
        <v>67</v>
      </c>
      <c r="D339" t="s">
        <v>67</v>
      </c>
      <c r="E339" t="s">
        <v>67</v>
      </c>
      <c r="F339" t="s">
        <v>67</v>
      </c>
      <c r="G339" t="s">
        <v>67</v>
      </c>
      <c r="H339" t="s">
        <v>67</v>
      </c>
      <c r="I339" t="s">
        <v>67</v>
      </c>
      <c r="J339" t="s">
        <v>67</v>
      </c>
      <c r="K339">
        <v>949</v>
      </c>
      <c r="L339" t="s">
        <v>67</v>
      </c>
      <c r="M339" t="s">
        <v>79</v>
      </c>
      <c r="N339">
        <v>7.0000000000000007E-2</v>
      </c>
      <c r="O339">
        <v>0.28000000000000003</v>
      </c>
      <c r="P339">
        <v>0.65</v>
      </c>
      <c r="Q339">
        <v>0</v>
      </c>
      <c r="R339">
        <v>0</v>
      </c>
      <c r="S339">
        <v>1</v>
      </c>
      <c r="T339" t="s">
        <v>67</v>
      </c>
      <c r="U339" t="s">
        <v>67</v>
      </c>
      <c r="V339">
        <v>0.1</v>
      </c>
      <c r="W339">
        <v>0.3</v>
      </c>
      <c r="X339" t="s">
        <v>67</v>
      </c>
      <c r="Y339" t="s">
        <v>67</v>
      </c>
      <c r="Z339" t="s">
        <v>67</v>
      </c>
      <c r="AA339" t="s">
        <v>67</v>
      </c>
      <c r="AB339" t="s">
        <v>67</v>
      </c>
      <c r="AC339" t="s">
        <v>67</v>
      </c>
      <c r="AD339" t="s">
        <v>67</v>
      </c>
      <c r="AE339" t="s">
        <v>67</v>
      </c>
      <c r="AF339" t="s">
        <v>67</v>
      </c>
      <c r="AG339" t="s">
        <v>67</v>
      </c>
      <c r="AH339" t="s">
        <v>67</v>
      </c>
      <c r="AI339" t="s">
        <v>67</v>
      </c>
      <c r="AJ339" t="s">
        <v>67</v>
      </c>
      <c r="AK339">
        <v>340.29262911000001</v>
      </c>
      <c r="AL339">
        <v>662.38503746799995</v>
      </c>
      <c r="AM339" t="s">
        <v>67</v>
      </c>
      <c r="AN339" t="s">
        <v>67</v>
      </c>
      <c r="AO339">
        <v>0</v>
      </c>
      <c r="AP339" t="s">
        <v>67</v>
      </c>
      <c r="AQ339" t="s">
        <v>67</v>
      </c>
      <c r="AR339">
        <v>1002.677666578</v>
      </c>
      <c r="AS339" t="s">
        <v>67</v>
      </c>
      <c r="AT339" t="s">
        <v>67</v>
      </c>
      <c r="AU339" t="s">
        <v>67</v>
      </c>
      <c r="AV339" t="s">
        <v>67</v>
      </c>
      <c r="AW339" s="2" t="s">
        <v>67</v>
      </c>
      <c r="AX339" s="4" t="s">
        <v>67</v>
      </c>
      <c r="AY339" t="s">
        <v>67</v>
      </c>
      <c r="AZ339">
        <v>0.33939999999999998</v>
      </c>
      <c r="BA339">
        <v>0.66059999999999997</v>
      </c>
      <c r="BB339" t="s">
        <v>67</v>
      </c>
      <c r="BC339" t="s">
        <v>67</v>
      </c>
      <c r="BD339">
        <v>0</v>
      </c>
      <c r="BE339" t="s">
        <v>67</v>
      </c>
      <c r="BF339" t="b">
        <v>0</v>
      </c>
      <c r="BG339" t="s">
        <v>67</v>
      </c>
      <c r="BH339" t="b">
        <v>0</v>
      </c>
      <c r="BI339" t="s">
        <v>67</v>
      </c>
      <c r="BJ339" t="b">
        <v>0</v>
      </c>
      <c r="BK339" t="s">
        <v>67</v>
      </c>
      <c r="BL339" t="b">
        <v>0</v>
      </c>
      <c r="BM339">
        <v>0</v>
      </c>
      <c r="BN339">
        <v>0</v>
      </c>
    </row>
    <row r="340" spans="1:66" x14ac:dyDescent="0.25">
      <c r="A340" t="s">
        <v>78</v>
      </c>
      <c r="B340">
        <v>1978</v>
      </c>
      <c r="C340">
        <v>1250</v>
      </c>
      <c r="D340">
        <v>2691.0464268999999</v>
      </c>
      <c r="E340">
        <v>3507.412049</v>
      </c>
      <c r="F340">
        <v>6198.4584759999998</v>
      </c>
      <c r="G340">
        <v>4064.5573530000001</v>
      </c>
      <c r="H340">
        <v>6755.6037800000004</v>
      </c>
      <c r="I340">
        <v>2.15</v>
      </c>
      <c r="J340">
        <v>2691.0464268999999</v>
      </c>
      <c r="K340">
        <v>89</v>
      </c>
      <c r="L340">
        <v>2712</v>
      </c>
      <c r="M340" t="s">
        <v>79</v>
      </c>
      <c r="N340">
        <v>7.0000000000000007E-2</v>
      </c>
      <c r="O340">
        <v>0.28000000000000003</v>
      </c>
      <c r="P340">
        <v>0.65</v>
      </c>
      <c r="Q340">
        <v>0</v>
      </c>
      <c r="R340">
        <v>0</v>
      </c>
      <c r="S340">
        <v>1</v>
      </c>
      <c r="T340" t="s">
        <v>69</v>
      </c>
      <c r="U340">
        <v>0.1</v>
      </c>
      <c r="V340">
        <v>0.1</v>
      </c>
      <c r="W340">
        <v>0.3</v>
      </c>
      <c r="X340">
        <v>0.2</v>
      </c>
      <c r="Y340">
        <v>538.20928537999998</v>
      </c>
      <c r="Z340">
        <v>538.20928537999998</v>
      </c>
      <c r="AA340">
        <v>1219.3672059</v>
      </c>
      <c r="AB340">
        <v>1332.8636905901601</v>
      </c>
      <c r="AC340">
        <v>1614.6278561399999</v>
      </c>
      <c r="AD340">
        <v>3767.4649976599999</v>
      </c>
      <c r="AE340">
        <v>1614.6278561399999</v>
      </c>
      <c r="AF340">
        <v>3767.4649976599999</v>
      </c>
      <c r="AG340">
        <v>1625.8229412000001</v>
      </c>
      <c r="AH340">
        <v>6503.2917648000002</v>
      </c>
      <c r="AI340">
        <v>4089.8763988196802</v>
      </c>
      <c r="AJ340">
        <v>9421.3311611803201</v>
      </c>
      <c r="AK340">
        <v>165.59625936699999</v>
      </c>
      <c r="AL340" t="s">
        <v>67</v>
      </c>
      <c r="AM340" t="s">
        <v>67</v>
      </c>
      <c r="AN340">
        <v>0</v>
      </c>
      <c r="AO340">
        <v>0</v>
      </c>
      <c r="AP340" t="s">
        <v>67</v>
      </c>
      <c r="AQ340" t="s">
        <v>67</v>
      </c>
      <c r="AR340">
        <v>165.59625936699999</v>
      </c>
      <c r="AS340" t="s">
        <v>67</v>
      </c>
      <c r="AT340" t="s">
        <v>67</v>
      </c>
      <c r="AU340">
        <v>86</v>
      </c>
      <c r="AV340">
        <v>1</v>
      </c>
      <c r="AW340" s="2">
        <v>2691.0464268999999</v>
      </c>
      <c r="AX340" s="4" t="s">
        <v>67</v>
      </c>
      <c r="AY340">
        <v>2.15</v>
      </c>
      <c r="AZ340">
        <v>1</v>
      </c>
      <c r="BA340" t="s">
        <v>67</v>
      </c>
      <c r="BB340" t="s">
        <v>67</v>
      </c>
      <c r="BC340">
        <v>0</v>
      </c>
      <c r="BD340">
        <v>0</v>
      </c>
      <c r="BE340">
        <v>0.55000000000000004</v>
      </c>
      <c r="BF340" t="b">
        <v>0</v>
      </c>
      <c r="BG340" t="s">
        <v>67</v>
      </c>
      <c r="BH340" t="b">
        <v>0</v>
      </c>
      <c r="BI340" t="s">
        <v>67</v>
      </c>
      <c r="BJ340" t="b">
        <v>0</v>
      </c>
      <c r="BK340">
        <v>0.92</v>
      </c>
      <c r="BL340" t="b">
        <v>0</v>
      </c>
      <c r="BM340">
        <v>0</v>
      </c>
      <c r="BN340">
        <v>0</v>
      </c>
    </row>
    <row r="341" spans="1:66" x14ac:dyDescent="0.25">
      <c r="A341" t="s">
        <v>78</v>
      </c>
      <c r="B341">
        <v>1979</v>
      </c>
      <c r="C341">
        <v>50</v>
      </c>
      <c r="D341">
        <v>2280.4532089999998</v>
      </c>
      <c r="E341">
        <v>2618.941374</v>
      </c>
      <c r="F341">
        <v>4899.3945830000002</v>
      </c>
      <c r="G341">
        <v>2921.2626789999999</v>
      </c>
      <c r="H341">
        <v>5201.7158870000003</v>
      </c>
      <c r="I341">
        <v>45.61</v>
      </c>
      <c r="J341">
        <v>2280.4532089999998</v>
      </c>
      <c r="K341">
        <v>937</v>
      </c>
      <c r="L341" t="s">
        <v>67</v>
      </c>
      <c r="M341" t="s">
        <v>79</v>
      </c>
      <c r="N341">
        <v>7.0000000000000007E-2</v>
      </c>
      <c r="O341">
        <v>0.28000000000000003</v>
      </c>
      <c r="P341">
        <v>0.65</v>
      </c>
      <c r="Q341">
        <v>0</v>
      </c>
      <c r="R341">
        <v>0</v>
      </c>
      <c r="S341">
        <v>1</v>
      </c>
      <c r="T341" t="s">
        <v>80</v>
      </c>
      <c r="U341">
        <v>0.8</v>
      </c>
      <c r="V341">
        <v>0.1</v>
      </c>
      <c r="W341">
        <v>0.3</v>
      </c>
      <c r="X341">
        <v>0.9</v>
      </c>
      <c r="Y341">
        <v>2052.4078881</v>
      </c>
      <c r="Z341">
        <v>2052.4078881</v>
      </c>
      <c r="AA341">
        <v>876.37880370000005</v>
      </c>
      <c r="AB341">
        <v>2231.6850016769299</v>
      </c>
      <c r="AC341">
        <v>-1824.3625672000001</v>
      </c>
      <c r="AD341">
        <v>6385.2689852000003</v>
      </c>
      <c r="AE341">
        <v>-1824.3625672000001</v>
      </c>
      <c r="AF341">
        <v>6385.2689852000003</v>
      </c>
      <c r="AG341">
        <v>1168.5050716000001</v>
      </c>
      <c r="AH341">
        <v>4674.0202864000003</v>
      </c>
      <c r="AI341">
        <v>738.34588364614694</v>
      </c>
      <c r="AJ341">
        <v>9665.0858903538501</v>
      </c>
      <c r="AK341" t="s">
        <v>67</v>
      </c>
      <c r="AL341" t="s">
        <v>67</v>
      </c>
      <c r="AM341">
        <v>821.77494879999995</v>
      </c>
      <c r="AN341">
        <v>0</v>
      </c>
      <c r="AO341">
        <v>0</v>
      </c>
      <c r="AP341" t="s">
        <v>67</v>
      </c>
      <c r="AQ341" t="s">
        <v>67</v>
      </c>
      <c r="AR341">
        <v>821.77494879999995</v>
      </c>
      <c r="AS341" t="s">
        <v>67</v>
      </c>
      <c r="AT341" t="s">
        <v>67</v>
      </c>
      <c r="AU341">
        <v>90</v>
      </c>
      <c r="AV341">
        <v>1</v>
      </c>
      <c r="AW341" s="2">
        <v>2280.4532089999998</v>
      </c>
      <c r="AX341" s="4" t="s">
        <v>67</v>
      </c>
      <c r="AY341">
        <v>45.61</v>
      </c>
      <c r="AZ341" t="s">
        <v>67</v>
      </c>
      <c r="BA341" t="s">
        <v>67</v>
      </c>
      <c r="BB341">
        <v>1</v>
      </c>
      <c r="BC341">
        <v>0</v>
      </c>
      <c r="BD341">
        <v>0</v>
      </c>
      <c r="BE341">
        <v>0.46</v>
      </c>
      <c r="BF341" t="b">
        <v>0</v>
      </c>
      <c r="BG341" t="s">
        <v>67</v>
      </c>
      <c r="BH341" t="b">
        <v>0</v>
      </c>
      <c r="BI341" t="s">
        <v>67</v>
      </c>
      <c r="BJ341" t="b">
        <v>0</v>
      </c>
      <c r="BK341">
        <v>19.45</v>
      </c>
      <c r="BL341" t="b">
        <v>1</v>
      </c>
      <c r="BM341">
        <v>1</v>
      </c>
      <c r="BN341">
        <v>1</v>
      </c>
    </row>
    <row r="342" spans="1:66" x14ac:dyDescent="0.25">
      <c r="A342" t="s">
        <v>78</v>
      </c>
      <c r="B342">
        <v>1980</v>
      </c>
      <c r="C342">
        <v>900</v>
      </c>
      <c r="D342">
        <v>1977.8305888</v>
      </c>
      <c r="E342">
        <v>2065.1881223</v>
      </c>
      <c r="F342">
        <v>4043.0187111</v>
      </c>
      <c r="G342">
        <v>2883.4926845</v>
      </c>
      <c r="H342">
        <v>4861.323273</v>
      </c>
      <c r="I342">
        <v>2.2000000000000002</v>
      </c>
      <c r="J342">
        <v>1977.8305888</v>
      </c>
      <c r="K342">
        <v>3735</v>
      </c>
      <c r="L342">
        <v>1992</v>
      </c>
      <c r="M342" t="s">
        <v>79</v>
      </c>
      <c r="N342">
        <v>7.0000000000000007E-2</v>
      </c>
      <c r="O342">
        <v>0.28000000000000003</v>
      </c>
      <c r="P342">
        <v>0.65</v>
      </c>
      <c r="Q342">
        <v>0</v>
      </c>
      <c r="R342">
        <v>0</v>
      </c>
      <c r="S342">
        <v>1</v>
      </c>
      <c r="T342" t="s">
        <v>69</v>
      </c>
      <c r="U342">
        <v>0.1</v>
      </c>
      <c r="V342">
        <v>0.1</v>
      </c>
      <c r="W342">
        <v>0.3</v>
      </c>
      <c r="X342">
        <v>0.2</v>
      </c>
      <c r="Y342">
        <v>395.56611776</v>
      </c>
      <c r="Z342">
        <v>395.56611776</v>
      </c>
      <c r="AA342">
        <v>865.04780534999998</v>
      </c>
      <c r="AB342">
        <v>951.19937923684995</v>
      </c>
      <c r="AC342">
        <v>1186.69835328</v>
      </c>
      <c r="AD342">
        <v>2768.96282432</v>
      </c>
      <c r="AE342">
        <v>1186.69835328</v>
      </c>
      <c r="AF342">
        <v>2768.96282432</v>
      </c>
      <c r="AG342">
        <v>1153.3970738</v>
      </c>
      <c r="AH342">
        <v>4613.5882952000002</v>
      </c>
      <c r="AI342">
        <v>2958.9245145262998</v>
      </c>
      <c r="AJ342">
        <v>6763.7220314736996</v>
      </c>
      <c r="AK342" t="s">
        <v>67</v>
      </c>
      <c r="AL342">
        <v>353.99536255999999</v>
      </c>
      <c r="AM342">
        <v>3658.2968409</v>
      </c>
      <c r="AN342">
        <v>0</v>
      </c>
      <c r="AO342">
        <v>0</v>
      </c>
      <c r="AP342" t="s">
        <v>67</v>
      </c>
      <c r="AQ342" t="s">
        <v>67</v>
      </c>
      <c r="AR342">
        <v>4012.2922034600001</v>
      </c>
      <c r="AS342" t="s">
        <v>67</v>
      </c>
      <c r="AT342" t="s">
        <v>67</v>
      </c>
      <c r="AU342">
        <v>72</v>
      </c>
      <c r="AV342">
        <v>1</v>
      </c>
      <c r="AW342" s="2">
        <v>1977.8305888</v>
      </c>
      <c r="AX342" s="4" t="s">
        <v>67</v>
      </c>
      <c r="AY342">
        <v>2.2000000000000002</v>
      </c>
      <c r="AZ342" t="s">
        <v>67</v>
      </c>
      <c r="BA342">
        <v>8.8200000000000001E-2</v>
      </c>
      <c r="BB342">
        <v>0.91180000000000005</v>
      </c>
      <c r="BC342">
        <v>0</v>
      </c>
      <c r="BD342">
        <v>0</v>
      </c>
      <c r="BE342">
        <v>0.4</v>
      </c>
      <c r="BF342" t="b">
        <v>0</v>
      </c>
      <c r="BG342" t="s">
        <v>67</v>
      </c>
      <c r="BH342" t="b">
        <v>0</v>
      </c>
      <c r="BI342" t="s">
        <v>67</v>
      </c>
      <c r="BJ342" t="b">
        <v>0</v>
      </c>
      <c r="BK342">
        <v>0.94</v>
      </c>
      <c r="BL342" t="b">
        <v>0</v>
      </c>
      <c r="BM342">
        <v>0</v>
      </c>
      <c r="BN342">
        <v>0</v>
      </c>
    </row>
    <row r="343" spans="1:66" x14ac:dyDescent="0.25">
      <c r="A343" t="s">
        <v>78</v>
      </c>
      <c r="B343">
        <v>1981</v>
      </c>
      <c r="C343">
        <v>420</v>
      </c>
      <c r="D343">
        <v>1008.1208557</v>
      </c>
      <c r="E343">
        <v>1230.6244360999999</v>
      </c>
      <c r="F343">
        <v>2238.7452916000002</v>
      </c>
      <c r="G343">
        <v>1357.5399929</v>
      </c>
      <c r="H343">
        <v>2365.6608480999998</v>
      </c>
      <c r="I343">
        <v>2.4</v>
      </c>
      <c r="J343">
        <v>1008.1208557</v>
      </c>
      <c r="K343">
        <v>5517</v>
      </c>
      <c r="L343">
        <v>1027</v>
      </c>
      <c r="M343" t="s">
        <v>79</v>
      </c>
      <c r="N343">
        <v>7.0000000000000007E-2</v>
      </c>
      <c r="O343">
        <v>0.28000000000000003</v>
      </c>
      <c r="P343">
        <v>0.65</v>
      </c>
      <c r="Q343">
        <v>0</v>
      </c>
      <c r="R343">
        <v>0</v>
      </c>
      <c r="S343">
        <v>1</v>
      </c>
      <c r="T343" t="s">
        <v>69</v>
      </c>
      <c r="U343">
        <v>0.1</v>
      </c>
      <c r="V343">
        <v>0.1</v>
      </c>
      <c r="W343">
        <v>0.3</v>
      </c>
      <c r="X343">
        <v>0.2</v>
      </c>
      <c r="Y343">
        <v>201.62417113999999</v>
      </c>
      <c r="Z343">
        <v>201.62417113999999</v>
      </c>
      <c r="AA343">
        <v>407.26199787000002</v>
      </c>
      <c r="AB343">
        <v>454.438820191405</v>
      </c>
      <c r="AC343">
        <v>604.87251342000002</v>
      </c>
      <c r="AD343">
        <v>1411.3691979800001</v>
      </c>
      <c r="AE343">
        <v>604.87251342000002</v>
      </c>
      <c r="AF343">
        <v>1411.3691979800001</v>
      </c>
      <c r="AG343">
        <v>543.01599715999998</v>
      </c>
      <c r="AH343">
        <v>2172.0639886399999</v>
      </c>
      <c r="AI343">
        <v>1456.78320771719</v>
      </c>
      <c r="AJ343">
        <v>3274.53848848281</v>
      </c>
      <c r="AK343">
        <v>88.498840639999997</v>
      </c>
      <c r="AL343">
        <v>1575.8817160799999</v>
      </c>
      <c r="AM343">
        <v>2896.8293302000002</v>
      </c>
      <c r="AN343">
        <v>0</v>
      </c>
      <c r="AO343">
        <v>0</v>
      </c>
      <c r="AP343">
        <v>4561.2098869199999</v>
      </c>
      <c r="AQ343">
        <v>4561.2098869199999</v>
      </c>
      <c r="AR343">
        <v>4561.2098869199999</v>
      </c>
      <c r="AS343">
        <v>4.5244673405282096</v>
      </c>
      <c r="AT343">
        <v>1.50949985542256</v>
      </c>
      <c r="AU343">
        <v>91</v>
      </c>
      <c r="AV343">
        <v>1</v>
      </c>
      <c r="AW343" s="2">
        <v>1008.1208557</v>
      </c>
      <c r="AX343" s="4">
        <v>4561.2098869199999</v>
      </c>
      <c r="AY343">
        <v>2.4</v>
      </c>
      <c r="AZ343">
        <v>1.9400000000000001E-2</v>
      </c>
      <c r="BA343">
        <v>0.34549999999999997</v>
      </c>
      <c r="BB343">
        <v>0.6351</v>
      </c>
      <c r="BC343">
        <v>0</v>
      </c>
      <c r="BD343">
        <v>0</v>
      </c>
      <c r="BE343">
        <v>0.2</v>
      </c>
      <c r="BF343" t="b">
        <v>0</v>
      </c>
      <c r="BG343">
        <v>0.38</v>
      </c>
      <c r="BH343" t="b">
        <v>0</v>
      </c>
      <c r="BI343">
        <v>4.5199999999999996</v>
      </c>
      <c r="BJ343" t="b">
        <v>0</v>
      </c>
      <c r="BK343">
        <v>1.02</v>
      </c>
      <c r="BL343" t="b">
        <v>0</v>
      </c>
      <c r="BM343">
        <v>0</v>
      </c>
      <c r="BN343">
        <v>0</v>
      </c>
    </row>
    <row r="344" spans="1:66" x14ac:dyDescent="0.25">
      <c r="A344" t="s">
        <v>78</v>
      </c>
      <c r="B344">
        <v>1982</v>
      </c>
      <c r="C344" t="s">
        <v>67</v>
      </c>
      <c r="D344" t="s">
        <v>67</v>
      </c>
      <c r="E344" t="s">
        <v>67</v>
      </c>
      <c r="F344" t="s">
        <v>67</v>
      </c>
      <c r="G344" t="s">
        <v>67</v>
      </c>
      <c r="H344" t="s">
        <v>67</v>
      </c>
      <c r="I344" t="s">
        <v>67</v>
      </c>
      <c r="J344" t="s">
        <v>67</v>
      </c>
      <c r="K344">
        <v>11664</v>
      </c>
      <c r="L344" t="s">
        <v>67</v>
      </c>
      <c r="M344" t="s">
        <v>79</v>
      </c>
      <c r="N344">
        <v>7.0000000000000007E-2</v>
      </c>
      <c r="O344">
        <v>0.28000000000000003</v>
      </c>
      <c r="P344">
        <v>0.65</v>
      </c>
      <c r="Q344">
        <v>0</v>
      </c>
      <c r="R344">
        <v>0</v>
      </c>
      <c r="S344">
        <v>1</v>
      </c>
      <c r="T344" t="s">
        <v>67</v>
      </c>
      <c r="U344" t="s">
        <v>67</v>
      </c>
      <c r="V344">
        <v>0.1</v>
      </c>
      <c r="W344">
        <v>0.3</v>
      </c>
      <c r="X344" t="s">
        <v>67</v>
      </c>
      <c r="Y344" t="s">
        <v>67</v>
      </c>
      <c r="Z344" t="s">
        <v>67</v>
      </c>
      <c r="AA344" t="s">
        <v>67</v>
      </c>
      <c r="AB344" t="s">
        <v>67</v>
      </c>
      <c r="AC344" t="s">
        <v>67</v>
      </c>
      <c r="AD344" t="s">
        <v>67</v>
      </c>
      <c r="AE344" t="s">
        <v>67</v>
      </c>
      <c r="AF344" t="s">
        <v>67</v>
      </c>
      <c r="AG344" t="s">
        <v>67</v>
      </c>
      <c r="AH344" t="s">
        <v>67</v>
      </c>
      <c r="AI344" t="s">
        <v>67</v>
      </c>
      <c r="AJ344" t="s">
        <v>67</v>
      </c>
      <c r="AK344">
        <v>393.97042901999998</v>
      </c>
      <c r="AL344">
        <v>1247.8649422399999</v>
      </c>
      <c r="AM344">
        <v>12266.612329400001</v>
      </c>
      <c r="AN344">
        <v>0</v>
      </c>
      <c r="AO344">
        <v>0</v>
      </c>
      <c r="AP344">
        <v>13908.447700659999</v>
      </c>
      <c r="AQ344">
        <v>13908.447700659999</v>
      </c>
      <c r="AR344">
        <v>13908.447700659999</v>
      </c>
      <c r="AS344" t="s">
        <v>67</v>
      </c>
      <c r="AT344" t="s">
        <v>67</v>
      </c>
      <c r="AU344" t="s">
        <v>67</v>
      </c>
      <c r="AV344" t="s">
        <v>67</v>
      </c>
      <c r="AW344" s="2" t="s">
        <v>67</v>
      </c>
      <c r="AX344" s="4">
        <v>13908.447700659999</v>
      </c>
      <c r="AY344" t="s">
        <v>67</v>
      </c>
      <c r="AZ344">
        <v>2.8299999999999999E-2</v>
      </c>
      <c r="BA344">
        <v>8.9700000000000002E-2</v>
      </c>
      <c r="BB344">
        <v>0.88200000000000001</v>
      </c>
      <c r="BC344">
        <v>0</v>
      </c>
      <c r="BD344">
        <v>0</v>
      </c>
      <c r="BE344" t="s">
        <v>67</v>
      </c>
      <c r="BF344" t="b">
        <v>0</v>
      </c>
      <c r="BG344">
        <v>1.1399999999999999</v>
      </c>
      <c r="BH344" t="b">
        <v>0</v>
      </c>
      <c r="BI344" t="s">
        <v>67</v>
      </c>
      <c r="BJ344" t="b">
        <v>0</v>
      </c>
      <c r="BK344" t="s">
        <v>67</v>
      </c>
      <c r="BL344" t="b">
        <v>0</v>
      </c>
      <c r="BM344">
        <v>0</v>
      </c>
      <c r="BN344">
        <v>0</v>
      </c>
    </row>
    <row r="345" spans="1:66" x14ac:dyDescent="0.25">
      <c r="A345" t="s">
        <v>78</v>
      </c>
      <c r="B345">
        <v>1983</v>
      </c>
      <c r="C345" t="s">
        <v>67</v>
      </c>
      <c r="D345" t="s">
        <v>67</v>
      </c>
      <c r="E345" t="s">
        <v>67</v>
      </c>
      <c r="F345" t="s">
        <v>67</v>
      </c>
      <c r="G345" t="s">
        <v>67</v>
      </c>
      <c r="H345" t="s">
        <v>67</v>
      </c>
      <c r="I345" t="s">
        <v>67</v>
      </c>
      <c r="J345" t="s">
        <v>67</v>
      </c>
      <c r="K345">
        <v>16350</v>
      </c>
      <c r="L345" t="s">
        <v>67</v>
      </c>
      <c r="M345" t="s">
        <v>79</v>
      </c>
      <c r="N345">
        <v>7.0000000000000007E-2</v>
      </c>
      <c r="O345">
        <v>0.28000000000000003</v>
      </c>
      <c r="P345">
        <v>0.65</v>
      </c>
      <c r="Q345">
        <v>0</v>
      </c>
      <c r="R345">
        <v>0</v>
      </c>
      <c r="S345">
        <v>1</v>
      </c>
      <c r="T345" t="s">
        <v>67</v>
      </c>
      <c r="U345" t="s">
        <v>67</v>
      </c>
      <c r="V345">
        <v>0.1</v>
      </c>
      <c r="W345">
        <v>0.3</v>
      </c>
      <c r="X345" t="s">
        <v>67</v>
      </c>
      <c r="Y345" t="s">
        <v>67</v>
      </c>
      <c r="Z345" t="s">
        <v>67</v>
      </c>
      <c r="AA345" t="s">
        <v>67</v>
      </c>
      <c r="AB345" t="s">
        <v>67</v>
      </c>
      <c r="AC345" t="s">
        <v>67</v>
      </c>
      <c r="AD345" t="s">
        <v>67</v>
      </c>
      <c r="AE345" t="s">
        <v>67</v>
      </c>
      <c r="AF345" t="s">
        <v>67</v>
      </c>
      <c r="AG345" t="s">
        <v>67</v>
      </c>
      <c r="AH345" t="s">
        <v>67</v>
      </c>
      <c r="AI345" t="s">
        <v>67</v>
      </c>
      <c r="AJ345" t="s">
        <v>67</v>
      </c>
      <c r="AK345">
        <v>311.96623555999997</v>
      </c>
      <c r="AL345">
        <v>5284.0791572799999</v>
      </c>
      <c r="AM345">
        <v>11436.583936049999</v>
      </c>
      <c r="AN345">
        <v>0</v>
      </c>
      <c r="AO345">
        <v>0</v>
      </c>
      <c r="AP345">
        <v>17032.629328890001</v>
      </c>
      <c r="AQ345">
        <v>17032.629328890001</v>
      </c>
      <c r="AR345">
        <v>17032.629328890001</v>
      </c>
      <c r="AS345" t="s">
        <v>67</v>
      </c>
      <c r="AT345" t="s">
        <v>67</v>
      </c>
      <c r="AU345" t="s">
        <v>67</v>
      </c>
      <c r="AV345" t="s">
        <v>67</v>
      </c>
      <c r="AW345" s="2" t="s">
        <v>67</v>
      </c>
      <c r="AX345" s="4">
        <v>17032.629328890001</v>
      </c>
      <c r="AY345" t="s">
        <v>67</v>
      </c>
      <c r="AZ345">
        <v>1.83E-2</v>
      </c>
      <c r="BA345">
        <v>0.31019999999999998</v>
      </c>
      <c r="BB345">
        <v>0.67149999999999999</v>
      </c>
      <c r="BC345">
        <v>0</v>
      </c>
      <c r="BD345">
        <v>0</v>
      </c>
      <c r="BE345" t="s">
        <v>67</v>
      </c>
      <c r="BF345" t="b">
        <v>0</v>
      </c>
      <c r="BG345">
        <v>1.4</v>
      </c>
      <c r="BH345" t="b">
        <v>0</v>
      </c>
      <c r="BI345" t="s">
        <v>67</v>
      </c>
      <c r="BJ345" t="b">
        <v>0</v>
      </c>
      <c r="BK345" t="s">
        <v>67</v>
      </c>
      <c r="BL345" t="b">
        <v>0</v>
      </c>
      <c r="BM345">
        <v>0</v>
      </c>
      <c r="BN345">
        <v>0</v>
      </c>
    </row>
    <row r="346" spans="1:66" x14ac:dyDescent="0.25">
      <c r="A346" t="s">
        <v>78</v>
      </c>
      <c r="B346">
        <v>1984</v>
      </c>
      <c r="C346">
        <v>300</v>
      </c>
      <c r="D346">
        <v>600</v>
      </c>
      <c r="E346">
        <v>537.33652949999998</v>
      </c>
      <c r="F346">
        <v>1137.3365289999999</v>
      </c>
      <c r="G346">
        <v>664.26915240000005</v>
      </c>
      <c r="H346">
        <v>1264.2691520000001</v>
      </c>
      <c r="I346">
        <v>2</v>
      </c>
      <c r="J346">
        <v>600</v>
      </c>
      <c r="K346">
        <v>9293</v>
      </c>
      <c r="L346" t="s">
        <v>67</v>
      </c>
      <c r="M346" t="s">
        <v>79</v>
      </c>
      <c r="N346">
        <v>7.0000000000000007E-2</v>
      </c>
      <c r="O346">
        <v>0.28000000000000003</v>
      </c>
      <c r="P346">
        <v>0.65</v>
      </c>
      <c r="Q346">
        <v>0</v>
      </c>
      <c r="R346">
        <v>0</v>
      </c>
      <c r="S346">
        <v>1</v>
      </c>
      <c r="T346" t="s">
        <v>69</v>
      </c>
      <c r="U346">
        <v>0.1</v>
      </c>
      <c r="V346">
        <v>0.1</v>
      </c>
      <c r="W346">
        <v>0.3</v>
      </c>
      <c r="X346">
        <v>0.2</v>
      </c>
      <c r="Y346">
        <v>120</v>
      </c>
      <c r="Z346">
        <v>120</v>
      </c>
      <c r="AA346">
        <v>199.28074572</v>
      </c>
      <c r="AB346">
        <v>232.62161467653701</v>
      </c>
      <c r="AC346">
        <v>360</v>
      </c>
      <c r="AD346">
        <v>840</v>
      </c>
      <c r="AE346">
        <v>360</v>
      </c>
      <c r="AF346">
        <v>840</v>
      </c>
      <c r="AG346">
        <v>265.70766096</v>
      </c>
      <c r="AH346">
        <v>1062.83064384</v>
      </c>
      <c r="AI346">
        <v>799.02592264692601</v>
      </c>
      <c r="AJ346">
        <v>1729.5123813530699</v>
      </c>
      <c r="AK346">
        <v>1321.01978932</v>
      </c>
      <c r="AL346">
        <v>4926.5284647600001</v>
      </c>
      <c r="AM346">
        <v>2201.9838832549999</v>
      </c>
      <c r="AN346">
        <v>0</v>
      </c>
      <c r="AO346">
        <v>0</v>
      </c>
      <c r="AP346">
        <v>8449.5321373349998</v>
      </c>
      <c r="AQ346">
        <v>8449.5321373349998</v>
      </c>
      <c r="AR346">
        <v>8449.5321373349998</v>
      </c>
      <c r="AS346">
        <v>14.082553562225</v>
      </c>
      <c r="AT346">
        <v>2.6449366952394699</v>
      </c>
      <c r="AU346">
        <v>81</v>
      </c>
      <c r="AV346">
        <v>1</v>
      </c>
      <c r="AW346" s="2">
        <v>600</v>
      </c>
      <c r="AX346" s="4">
        <v>8449.5321373349998</v>
      </c>
      <c r="AY346">
        <v>2</v>
      </c>
      <c r="AZ346">
        <v>0.15629999999999999</v>
      </c>
      <c r="BA346">
        <v>0.58309999999999995</v>
      </c>
      <c r="BB346">
        <v>0.2606</v>
      </c>
      <c r="BC346">
        <v>0</v>
      </c>
      <c r="BD346">
        <v>0</v>
      </c>
      <c r="BE346">
        <v>0.12</v>
      </c>
      <c r="BF346" t="b">
        <v>0</v>
      </c>
      <c r="BG346">
        <v>0.7</v>
      </c>
      <c r="BH346" t="b">
        <v>0</v>
      </c>
      <c r="BI346">
        <v>14.08</v>
      </c>
      <c r="BJ346" t="b">
        <v>0</v>
      </c>
      <c r="BK346">
        <v>0.85</v>
      </c>
      <c r="BL346" t="b">
        <v>0</v>
      </c>
      <c r="BM346">
        <v>0</v>
      </c>
      <c r="BN346">
        <v>0</v>
      </c>
    </row>
    <row r="347" spans="1:66" x14ac:dyDescent="0.25">
      <c r="A347" t="s">
        <v>78</v>
      </c>
      <c r="B347">
        <v>1985</v>
      </c>
      <c r="C347">
        <v>1200</v>
      </c>
      <c r="D347">
        <v>2637.1074517000002</v>
      </c>
      <c r="E347">
        <v>2504.7694621000001</v>
      </c>
      <c r="F347">
        <v>5141.8769140000004</v>
      </c>
      <c r="G347">
        <v>2991.0415343999998</v>
      </c>
      <c r="H347">
        <v>5628.1489860000001</v>
      </c>
      <c r="I347">
        <v>2.2000000000000002</v>
      </c>
      <c r="J347">
        <v>2637.1074517000002</v>
      </c>
      <c r="K347">
        <v>4990</v>
      </c>
      <c r="L347">
        <v>2657</v>
      </c>
      <c r="M347" t="s">
        <v>79</v>
      </c>
      <c r="N347">
        <v>7.0000000000000007E-2</v>
      </c>
      <c r="O347">
        <v>0.28000000000000003</v>
      </c>
      <c r="P347">
        <v>0.65</v>
      </c>
      <c r="Q347">
        <v>0</v>
      </c>
      <c r="R347">
        <v>0</v>
      </c>
      <c r="S347">
        <v>1</v>
      </c>
      <c r="T347" t="s">
        <v>69</v>
      </c>
      <c r="U347">
        <v>0.1</v>
      </c>
      <c r="V347">
        <v>0.1</v>
      </c>
      <c r="W347">
        <v>0.3</v>
      </c>
      <c r="X347">
        <v>0.2</v>
      </c>
      <c r="Y347">
        <v>527.42149033999999</v>
      </c>
      <c r="Z347">
        <v>527.42149033999999</v>
      </c>
      <c r="AA347">
        <v>897.31246032000001</v>
      </c>
      <c r="AB347">
        <v>1040.83768183036</v>
      </c>
      <c r="AC347">
        <v>1582.26447102</v>
      </c>
      <c r="AD347">
        <v>3691.9504323800002</v>
      </c>
      <c r="AE347">
        <v>1582.26447102</v>
      </c>
      <c r="AF347">
        <v>3691.9504323800002</v>
      </c>
      <c r="AG347">
        <v>1196.41661376</v>
      </c>
      <c r="AH347">
        <v>4785.6664550400001</v>
      </c>
      <c r="AI347">
        <v>3546.4736223392802</v>
      </c>
      <c r="AJ347">
        <v>7709.8243496607201</v>
      </c>
      <c r="AK347">
        <v>1231.63211619</v>
      </c>
      <c r="AL347">
        <v>948.54690355599996</v>
      </c>
      <c r="AM347">
        <v>3422.0344695550002</v>
      </c>
      <c r="AN347">
        <v>0</v>
      </c>
      <c r="AO347">
        <v>0</v>
      </c>
      <c r="AP347">
        <v>5602.2134893009998</v>
      </c>
      <c r="AQ347">
        <v>5602.2134893009998</v>
      </c>
      <c r="AR347">
        <v>5602.2134893009998</v>
      </c>
      <c r="AS347">
        <v>2.12437816505716</v>
      </c>
      <c r="AT347">
        <v>0.75347913134399502</v>
      </c>
      <c r="AU347">
        <v>84</v>
      </c>
      <c r="AV347">
        <v>1</v>
      </c>
      <c r="AW347" s="2">
        <v>2637.1074517000002</v>
      </c>
      <c r="AX347" s="4">
        <v>5602.2134893009998</v>
      </c>
      <c r="AY347">
        <v>2.2000000000000002</v>
      </c>
      <c r="AZ347">
        <v>0.2198</v>
      </c>
      <c r="BA347">
        <v>0.16930000000000001</v>
      </c>
      <c r="BB347">
        <v>0.61080000000000001</v>
      </c>
      <c r="BC347">
        <v>0</v>
      </c>
      <c r="BD347">
        <v>0</v>
      </c>
      <c r="BE347">
        <v>0.54</v>
      </c>
      <c r="BF347" t="b">
        <v>0</v>
      </c>
      <c r="BG347">
        <v>0.46</v>
      </c>
      <c r="BH347" t="b">
        <v>0</v>
      </c>
      <c r="BI347">
        <v>2.12</v>
      </c>
      <c r="BJ347" t="b">
        <v>0</v>
      </c>
      <c r="BK347">
        <v>0.94</v>
      </c>
      <c r="BL347" t="b">
        <v>0</v>
      </c>
      <c r="BM347">
        <v>0</v>
      </c>
      <c r="BN347">
        <v>0</v>
      </c>
    </row>
    <row r="348" spans="1:66" x14ac:dyDescent="0.25">
      <c r="A348" t="s">
        <v>78</v>
      </c>
      <c r="B348">
        <v>1986</v>
      </c>
      <c r="C348">
        <v>1000</v>
      </c>
      <c r="D348">
        <v>2000</v>
      </c>
      <c r="E348">
        <v>1747.6058210000001</v>
      </c>
      <c r="F348">
        <v>3747.6058210000001</v>
      </c>
      <c r="G348">
        <v>2456.6605079999999</v>
      </c>
      <c r="H348">
        <v>4456.6605079999999</v>
      </c>
      <c r="I348">
        <v>2</v>
      </c>
      <c r="J348">
        <v>2000</v>
      </c>
      <c r="K348">
        <v>11400</v>
      </c>
      <c r="L348" t="s">
        <v>67</v>
      </c>
      <c r="M348" t="s">
        <v>79</v>
      </c>
      <c r="N348">
        <v>7.0000000000000007E-2</v>
      </c>
      <c r="O348">
        <v>0.28000000000000003</v>
      </c>
      <c r="P348">
        <v>0.65</v>
      </c>
      <c r="Q348">
        <v>0</v>
      </c>
      <c r="R348">
        <v>0</v>
      </c>
      <c r="S348">
        <v>1</v>
      </c>
      <c r="T348" t="s">
        <v>69</v>
      </c>
      <c r="U348">
        <v>0.1</v>
      </c>
      <c r="V348">
        <v>0.1</v>
      </c>
      <c r="W348">
        <v>0.3</v>
      </c>
      <c r="X348">
        <v>0.2</v>
      </c>
      <c r="Y348">
        <v>400</v>
      </c>
      <c r="Z348">
        <v>400</v>
      </c>
      <c r="AA348">
        <v>736.99815239999998</v>
      </c>
      <c r="AB348">
        <v>838.55010383459705</v>
      </c>
      <c r="AC348">
        <v>1200</v>
      </c>
      <c r="AD348">
        <v>2800</v>
      </c>
      <c r="AE348">
        <v>1200</v>
      </c>
      <c r="AF348">
        <v>2800</v>
      </c>
      <c r="AG348">
        <v>982.66420319999997</v>
      </c>
      <c r="AH348">
        <v>3930.6568127999999</v>
      </c>
      <c r="AI348">
        <v>2779.5603003308102</v>
      </c>
      <c r="AJ348">
        <v>6133.7607156691902</v>
      </c>
      <c r="AK348">
        <v>237.13672588899999</v>
      </c>
      <c r="AL348">
        <v>1474.1071561159999</v>
      </c>
      <c r="AM348">
        <v>12599.5126296</v>
      </c>
      <c r="AN348">
        <v>0</v>
      </c>
      <c r="AO348">
        <v>0</v>
      </c>
      <c r="AP348">
        <v>14310.756511604999</v>
      </c>
      <c r="AQ348">
        <v>14310.756511604999</v>
      </c>
      <c r="AR348">
        <v>14310.756511604999</v>
      </c>
      <c r="AS348">
        <v>7.1553782558024999</v>
      </c>
      <c r="AT348">
        <v>1.96786427755131</v>
      </c>
      <c r="AU348">
        <v>71</v>
      </c>
      <c r="AV348">
        <v>1</v>
      </c>
      <c r="AW348" s="2">
        <v>2000</v>
      </c>
      <c r="AX348" s="4">
        <v>14310.756511604999</v>
      </c>
      <c r="AY348">
        <v>2</v>
      </c>
      <c r="AZ348">
        <v>1.66E-2</v>
      </c>
      <c r="BA348">
        <v>0.10299999999999999</v>
      </c>
      <c r="BB348">
        <v>0.88039999999999996</v>
      </c>
      <c r="BC348">
        <v>0</v>
      </c>
      <c r="BD348">
        <v>0</v>
      </c>
      <c r="BE348">
        <v>0.41</v>
      </c>
      <c r="BF348" t="b">
        <v>0</v>
      </c>
      <c r="BG348">
        <v>1.18</v>
      </c>
      <c r="BH348" t="b">
        <v>0</v>
      </c>
      <c r="BI348">
        <v>7.16</v>
      </c>
      <c r="BJ348" t="b">
        <v>0</v>
      </c>
      <c r="BK348">
        <v>0.85</v>
      </c>
      <c r="BL348" t="b">
        <v>0</v>
      </c>
      <c r="BM348">
        <v>0</v>
      </c>
      <c r="BN348">
        <v>0</v>
      </c>
    </row>
    <row r="349" spans="1:66" x14ac:dyDescent="0.25">
      <c r="A349" t="s">
        <v>78</v>
      </c>
      <c r="B349">
        <v>1987</v>
      </c>
      <c r="C349">
        <v>5000</v>
      </c>
      <c r="D349">
        <v>11185.537259000001</v>
      </c>
      <c r="E349">
        <v>6780.331878</v>
      </c>
      <c r="F349">
        <v>17965.869136000001</v>
      </c>
      <c r="G349">
        <v>7686.1740200000004</v>
      </c>
      <c r="H349">
        <v>18871.711276000002</v>
      </c>
      <c r="I349">
        <v>2.2400000000000002</v>
      </c>
      <c r="J349">
        <v>11185.537259000001</v>
      </c>
      <c r="K349">
        <v>13776</v>
      </c>
      <c r="L349">
        <v>11283</v>
      </c>
      <c r="M349" t="s">
        <v>79</v>
      </c>
      <c r="N349">
        <v>7.0000000000000007E-2</v>
      </c>
      <c r="O349">
        <v>0.28000000000000003</v>
      </c>
      <c r="P349">
        <v>0.65</v>
      </c>
      <c r="Q349">
        <v>0</v>
      </c>
      <c r="R349">
        <v>0</v>
      </c>
      <c r="S349">
        <v>1</v>
      </c>
      <c r="T349" t="s">
        <v>69</v>
      </c>
      <c r="U349">
        <v>0.1</v>
      </c>
      <c r="V349">
        <v>0.1</v>
      </c>
      <c r="W349">
        <v>0.3</v>
      </c>
      <c r="X349">
        <v>0.2</v>
      </c>
      <c r="Y349">
        <v>2237.1074518</v>
      </c>
      <c r="Z349">
        <v>2237.1074518</v>
      </c>
      <c r="AA349">
        <v>2305.852206</v>
      </c>
      <c r="AB349">
        <v>3212.7253456861399</v>
      </c>
      <c r="AC349">
        <v>6711.3223553999997</v>
      </c>
      <c r="AD349">
        <v>15659.7521626</v>
      </c>
      <c r="AE349">
        <v>6711.3223553999997</v>
      </c>
      <c r="AF349">
        <v>15659.7521626</v>
      </c>
      <c r="AG349">
        <v>3074.4696079999999</v>
      </c>
      <c r="AH349">
        <v>12297.878432</v>
      </c>
      <c r="AI349">
        <v>12446.2605846277</v>
      </c>
      <c r="AJ349">
        <v>25297.1619673723</v>
      </c>
      <c r="AK349">
        <v>368.52678902899999</v>
      </c>
      <c r="AL349">
        <v>5427.48236352</v>
      </c>
      <c r="AM349">
        <v>8489.76732825</v>
      </c>
      <c r="AN349">
        <v>0</v>
      </c>
      <c r="AO349" t="s">
        <v>67</v>
      </c>
      <c r="AP349">
        <v>14285.776480799001</v>
      </c>
      <c r="AQ349">
        <v>14285.776480799001</v>
      </c>
      <c r="AR349">
        <v>14285.776480799001</v>
      </c>
      <c r="AS349">
        <v>1.27716498099405</v>
      </c>
      <c r="AT349">
        <v>0.24464276290606099</v>
      </c>
      <c r="AU349">
        <v>88</v>
      </c>
      <c r="AV349">
        <v>0</v>
      </c>
      <c r="AW349" s="2">
        <v>11185.537259000001</v>
      </c>
      <c r="AX349" s="4">
        <v>14285.776480799001</v>
      </c>
      <c r="AY349">
        <v>2.2400000000000002</v>
      </c>
      <c r="AZ349">
        <v>2.58E-2</v>
      </c>
      <c r="BA349">
        <v>0.37990000000000002</v>
      </c>
      <c r="BB349">
        <v>0.59430000000000005</v>
      </c>
      <c r="BC349">
        <v>0</v>
      </c>
      <c r="BD349" t="s">
        <v>67</v>
      </c>
      <c r="BE349">
        <v>2.27</v>
      </c>
      <c r="BF349" t="b">
        <v>0</v>
      </c>
      <c r="BG349">
        <v>1.18</v>
      </c>
      <c r="BH349" t="b">
        <v>0</v>
      </c>
      <c r="BI349">
        <v>1.28</v>
      </c>
      <c r="BJ349" t="b">
        <v>0</v>
      </c>
      <c r="BK349">
        <v>0.96</v>
      </c>
      <c r="BL349" t="b">
        <v>0</v>
      </c>
      <c r="BM349">
        <v>0</v>
      </c>
      <c r="BN349">
        <v>0</v>
      </c>
    </row>
    <row r="350" spans="1:66" x14ac:dyDescent="0.25">
      <c r="A350" t="s">
        <v>78</v>
      </c>
      <c r="B350">
        <v>1988</v>
      </c>
      <c r="C350">
        <v>3300</v>
      </c>
      <c r="D350">
        <v>6955.6611776</v>
      </c>
      <c r="E350">
        <v>8413.3481570000004</v>
      </c>
      <c r="F350">
        <v>15369.009335999999</v>
      </c>
      <c r="G350">
        <v>10639.083338</v>
      </c>
      <c r="H350">
        <v>17594.744516999999</v>
      </c>
      <c r="I350">
        <v>2.11</v>
      </c>
      <c r="J350">
        <v>6955.6611776</v>
      </c>
      <c r="K350">
        <v>11424</v>
      </c>
      <c r="L350">
        <v>6985</v>
      </c>
      <c r="M350" t="s">
        <v>79</v>
      </c>
      <c r="N350">
        <v>7.0000000000000007E-2</v>
      </c>
      <c r="O350">
        <v>0.28000000000000003</v>
      </c>
      <c r="P350">
        <v>0.65</v>
      </c>
      <c r="Q350">
        <v>0</v>
      </c>
      <c r="R350">
        <v>0</v>
      </c>
      <c r="S350">
        <v>1</v>
      </c>
      <c r="T350" t="s">
        <v>69</v>
      </c>
      <c r="U350">
        <v>0.1</v>
      </c>
      <c r="V350">
        <v>0.1</v>
      </c>
      <c r="W350">
        <v>0.3</v>
      </c>
      <c r="X350">
        <v>0.2</v>
      </c>
      <c r="Y350">
        <v>1391.13223552</v>
      </c>
      <c r="Z350">
        <v>1391.13223552</v>
      </c>
      <c r="AA350">
        <v>3191.7250014000001</v>
      </c>
      <c r="AB350">
        <v>3481.7175906820298</v>
      </c>
      <c r="AC350">
        <v>4173.39670656</v>
      </c>
      <c r="AD350">
        <v>9737.9256486400009</v>
      </c>
      <c r="AE350">
        <v>4173.39670656</v>
      </c>
      <c r="AF350">
        <v>9737.9256486400009</v>
      </c>
      <c r="AG350">
        <v>4255.6333352000001</v>
      </c>
      <c r="AH350">
        <v>17022.533340800001</v>
      </c>
      <c r="AI350">
        <v>10631.3093356359</v>
      </c>
      <c r="AJ350">
        <v>24558.1796983641</v>
      </c>
      <c r="AK350">
        <v>1356.87059088</v>
      </c>
      <c r="AL350">
        <v>3657.1305413999999</v>
      </c>
      <c r="AM350">
        <v>8098.2587313550002</v>
      </c>
      <c r="AN350" t="s">
        <v>67</v>
      </c>
      <c r="AO350">
        <v>0</v>
      </c>
      <c r="AP350">
        <v>13112.259863634999</v>
      </c>
      <c r="AQ350">
        <v>13112.259863634999</v>
      </c>
      <c r="AR350">
        <v>13112.259863634999</v>
      </c>
      <c r="AS350">
        <v>1.8851205555931501</v>
      </c>
      <c r="AT350">
        <v>0.633991774076755</v>
      </c>
      <c r="AU350">
        <v>79</v>
      </c>
      <c r="AV350">
        <v>1</v>
      </c>
      <c r="AW350" s="2">
        <v>6955.6611776</v>
      </c>
      <c r="AX350" s="4">
        <v>13112.259863634999</v>
      </c>
      <c r="AY350">
        <v>2.11</v>
      </c>
      <c r="AZ350">
        <v>0.10349999999999999</v>
      </c>
      <c r="BA350">
        <v>0.27889999999999998</v>
      </c>
      <c r="BB350">
        <v>0.61760000000000004</v>
      </c>
      <c r="BC350" t="s">
        <v>67</v>
      </c>
      <c r="BD350">
        <v>0</v>
      </c>
      <c r="BE350">
        <v>1.41</v>
      </c>
      <c r="BF350" t="b">
        <v>0</v>
      </c>
      <c r="BG350">
        <v>1.08</v>
      </c>
      <c r="BH350" t="b">
        <v>0</v>
      </c>
      <c r="BI350">
        <v>1.89</v>
      </c>
      <c r="BJ350" t="b">
        <v>0</v>
      </c>
      <c r="BK350">
        <v>0.9</v>
      </c>
      <c r="BL350" t="b">
        <v>0</v>
      </c>
      <c r="BM350">
        <v>0</v>
      </c>
      <c r="BN350">
        <v>0</v>
      </c>
    </row>
    <row r="351" spans="1:66" x14ac:dyDescent="0.25">
      <c r="A351" t="s">
        <v>78</v>
      </c>
      <c r="B351">
        <v>1989</v>
      </c>
      <c r="C351">
        <v>774</v>
      </c>
      <c r="D351">
        <v>1604.5497424</v>
      </c>
      <c r="E351">
        <v>1292.5835141</v>
      </c>
      <c r="F351">
        <v>2897.1332563999999</v>
      </c>
      <c r="G351">
        <v>1783.1177703000001</v>
      </c>
      <c r="H351">
        <v>3387.6675126999999</v>
      </c>
      <c r="I351">
        <v>2.0699999999999998</v>
      </c>
      <c r="J351">
        <v>1604.5497424</v>
      </c>
      <c r="K351">
        <v>6813</v>
      </c>
      <c r="L351">
        <v>1611</v>
      </c>
      <c r="M351" t="s">
        <v>79</v>
      </c>
      <c r="N351">
        <v>7.0000000000000007E-2</v>
      </c>
      <c r="O351">
        <v>0.28000000000000003</v>
      </c>
      <c r="P351">
        <v>0.65</v>
      </c>
      <c r="Q351">
        <v>0</v>
      </c>
      <c r="R351">
        <v>0</v>
      </c>
      <c r="S351">
        <v>1</v>
      </c>
      <c r="T351" t="s">
        <v>69</v>
      </c>
      <c r="U351">
        <v>0.1</v>
      </c>
      <c r="V351">
        <v>0.1</v>
      </c>
      <c r="W351">
        <v>0.3</v>
      </c>
      <c r="X351">
        <v>0.2</v>
      </c>
      <c r="Y351">
        <v>320.90994848000003</v>
      </c>
      <c r="Z351">
        <v>320.90994848000003</v>
      </c>
      <c r="AA351">
        <v>534.93533108999998</v>
      </c>
      <c r="AB351">
        <v>623.81007003879301</v>
      </c>
      <c r="AC351">
        <v>962.72984543999996</v>
      </c>
      <c r="AD351">
        <v>2246.3696393599998</v>
      </c>
      <c r="AE351">
        <v>962.72984543999996</v>
      </c>
      <c r="AF351">
        <v>2246.3696393599998</v>
      </c>
      <c r="AG351">
        <v>713.24710812000001</v>
      </c>
      <c r="AH351">
        <v>2852.98843248</v>
      </c>
      <c r="AI351">
        <v>2140.04737262241</v>
      </c>
      <c r="AJ351">
        <v>4635.2876527775898</v>
      </c>
      <c r="AK351">
        <v>914.28263534999996</v>
      </c>
      <c r="AL351">
        <v>3488.4806842759999</v>
      </c>
      <c r="AM351" t="s">
        <v>67</v>
      </c>
      <c r="AN351">
        <v>0</v>
      </c>
      <c r="AO351">
        <v>0</v>
      </c>
      <c r="AP351" t="s">
        <v>67</v>
      </c>
      <c r="AQ351" t="s">
        <v>67</v>
      </c>
      <c r="AR351">
        <v>4402.7633196260003</v>
      </c>
      <c r="AS351" t="s">
        <v>67</v>
      </c>
      <c r="AT351" t="s">
        <v>67</v>
      </c>
      <c r="AU351">
        <v>72</v>
      </c>
      <c r="AV351">
        <v>1</v>
      </c>
      <c r="AW351" s="2">
        <v>1604.5497424</v>
      </c>
      <c r="AX351" s="4" t="s">
        <v>67</v>
      </c>
      <c r="AY351">
        <v>2.0699999999999998</v>
      </c>
      <c r="AZ351">
        <v>0.2077</v>
      </c>
      <c r="BA351">
        <v>0.7923</v>
      </c>
      <c r="BB351" t="s">
        <v>67</v>
      </c>
      <c r="BC351">
        <v>0</v>
      </c>
      <c r="BD351">
        <v>0</v>
      </c>
      <c r="BE351">
        <v>0.33</v>
      </c>
      <c r="BF351" t="b">
        <v>0</v>
      </c>
      <c r="BG351" t="s">
        <v>67</v>
      </c>
      <c r="BH351" t="b">
        <v>0</v>
      </c>
      <c r="BI351" t="s">
        <v>67</v>
      </c>
      <c r="BJ351" t="b">
        <v>0</v>
      </c>
      <c r="BK351">
        <v>0.88</v>
      </c>
      <c r="BL351" t="b">
        <v>0</v>
      </c>
      <c r="BM351">
        <v>0</v>
      </c>
      <c r="BN351">
        <v>0</v>
      </c>
    </row>
    <row r="352" spans="1:66" x14ac:dyDescent="0.25">
      <c r="A352" t="s">
        <v>78</v>
      </c>
      <c r="B352">
        <v>1990</v>
      </c>
      <c r="C352">
        <v>1060</v>
      </c>
      <c r="D352">
        <v>2191.1322355000002</v>
      </c>
      <c r="E352">
        <v>2198.548288</v>
      </c>
      <c r="F352">
        <v>4389.6805236</v>
      </c>
      <c r="G352">
        <v>3073.5361791</v>
      </c>
      <c r="H352">
        <v>5264.6684146999996</v>
      </c>
      <c r="I352">
        <v>2.0699999999999998</v>
      </c>
      <c r="J352">
        <v>2191.1322355000002</v>
      </c>
      <c r="K352">
        <v>15467</v>
      </c>
      <c r="L352">
        <v>2197</v>
      </c>
      <c r="M352" t="s">
        <v>79</v>
      </c>
      <c r="N352">
        <v>7.0000000000000007E-2</v>
      </c>
      <c r="O352">
        <v>0.28000000000000003</v>
      </c>
      <c r="P352">
        <v>0.65</v>
      </c>
      <c r="Q352">
        <v>0</v>
      </c>
      <c r="R352">
        <v>0</v>
      </c>
      <c r="S352">
        <v>1</v>
      </c>
      <c r="T352" t="s">
        <v>69</v>
      </c>
      <c r="U352">
        <v>0.1</v>
      </c>
      <c r="V352">
        <v>0.1</v>
      </c>
      <c r="W352">
        <v>0.3</v>
      </c>
      <c r="X352">
        <v>0.2</v>
      </c>
      <c r="Y352">
        <v>438.22644709999997</v>
      </c>
      <c r="Z352">
        <v>438.22644709999997</v>
      </c>
      <c r="AA352">
        <v>922.06085372999996</v>
      </c>
      <c r="AB352">
        <v>1020.90089475873</v>
      </c>
      <c r="AC352">
        <v>1314.6793413</v>
      </c>
      <c r="AD352">
        <v>3067.5851296999999</v>
      </c>
      <c r="AE352">
        <v>1314.6793413</v>
      </c>
      <c r="AF352">
        <v>3067.5851296999999</v>
      </c>
      <c r="AG352">
        <v>1229.4144716400001</v>
      </c>
      <c r="AH352">
        <v>4917.6578865600004</v>
      </c>
      <c r="AI352">
        <v>3222.8666251825298</v>
      </c>
      <c r="AJ352">
        <v>7306.4702042174704</v>
      </c>
      <c r="AK352">
        <v>872.12017106899998</v>
      </c>
      <c r="AL352" t="s">
        <v>67</v>
      </c>
      <c r="AM352">
        <v>19068.924199000001</v>
      </c>
      <c r="AN352">
        <v>0</v>
      </c>
      <c r="AO352">
        <v>0</v>
      </c>
      <c r="AP352" t="s">
        <v>67</v>
      </c>
      <c r="AQ352" t="s">
        <v>67</v>
      </c>
      <c r="AR352">
        <v>19941.044370069001</v>
      </c>
      <c r="AS352" t="s">
        <v>67</v>
      </c>
      <c r="AT352" t="s">
        <v>67</v>
      </c>
      <c r="AU352">
        <v>72</v>
      </c>
      <c r="AV352">
        <v>1</v>
      </c>
      <c r="AW352" s="2">
        <v>2191.1322355000002</v>
      </c>
      <c r="AX352" s="4" t="s">
        <v>67</v>
      </c>
      <c r="AY352">
        <v>2.0699999999999998</v>
      </c>
      <c r="AZ352">
        <v>4.3700000000000003E-2</v>
      </c>
      <c r="BA352" t="s">
        <v>67</v>
      </c>
      <c r="BB352">
        <v>0.95630000000000004</v>
      </c>
      <c r="BC352">
        <v>0</v>
      </c>
      <c r="BD352">
        <v>0</v>
      </c>
      <c r="BE352">
        <v>0.45</v>
      </c>
      <c r="BF352" t="b">
        <v>0</v>
      </c>
      <c r="BG352" t="s">
        <v>67</v>
      </c>
      <c r="BH352" t="b">
        <v>0</v>
      </c>
      <c r="BI352" t="s">
        <v>67</v>
      </c>
      <c r="BJ352" t="b">
        <v>0</v>
      </c>
      <c r="BK352">
        <v>0.88</v>
      </c>
      <c r="BL352" t="b">
        <v>0</v>
      </c>
      <c r="BM352">
        <v>0</v>
      </c>
      <c r="BN352">
        <v>0</v>
      </c>
    </row>
    <row r="353" spans="1:66" x14ac:dyDescent="0.25">
      <c r="A353" t="s">
        <v>78</v>
      </c>
      <c r="B353">
        <v>1991</v>
      </c>
      <c r="C353">
        <v>3550</v>
      </c>
      <c r="D353">
        <v>7277.8305888000004</v>
      </c>
      <c r="E353">
        <v>8880.5597646000006</v>
      </c>
      <c r="F353">
        <v>16158.390348999999</v>
      </c>
      <c r="G353">
        <v>12106.0349953</v>
      </c>
      <c r="H353">
        <v>19383.865583999999</v>
      </c>
      <c r="I353">
        <v>2.0499999999999998</v>
      </c>
      <c r="J353">
        <v>7277.8305888000004</v>
      </c>
      <c r="K353">
        <v>22111</v>
      </c>
      <c r="L353">
        <v>7292</v>
      </c>
      <c r="M353" t="s">
        <v>79</v>
      </c>
      <c r="N353">
        <v>7.0000000000000007E-2</v>
      </c>
      <c r="O353">
        <v>0.28000000000000003</v>
      </c>
      <c r="P353">
        <v>0.65</v>
      </c>
      <c r="Q353">
        <v>0</v>
      </c>
      <c r="R353">
        <v>0</v>
      </c>
      <c r="S353">
        <v>1</v>
      </c>
      <c r="T353" t="s">
        <v>69</v>
      </c>
      <c r="U353">
        <v>0.1</v>
      </c>
      <c r="V353">
        <v>0.1</v>
      </c>
      <c r="W353">
        <v>0.3</v>
      </c>
      <c r="X353">
        <v>0.2</v>
      </c>
      <c r="Y353">
        <v>1455.56611776</v>
      </c>
      <c r="Z353">
        <v>1455.56611776</v>
      </c>
      <c r="AA353">
        <v>3631.81049859</v>
      </c>
      <c r="AB353">
        <v>3912.6359683516998</v>
      </c>
      <c r="AC353">
        <v>4366.6983532800004</v>
      </c>
      <c r="AD353">
        <v>10188.96282432</v>
      </c>
      <c r="AE353">
        <v>4366.6983532800004</v>
      </c>
      <c r="AF353">
        <v>10188.96282432</v>
      </c>
      <c r="AG353">
        <v>4842.4139981199996</v>
      </c>
      <c r="AH353">
        <v>19369.655992479999</v>
      </c>
      <c r="AI353">
        <v>11558.5936472966</v>
      </c>
      <c r="AJ353">
        <v>27209.1375207034</v>
      </c>
      <c r="AK353" t="s">
        <v>67</v>
      </c>
      <c r="AL353">
        <v>8214.3058087999998</v>
      </c>
      <c r="AM353">
        <v>12506.6095037</v>
      </c>
      <c r="AN353">
        <v>0</v>
      </c>
      <c r="AO353">
        <v>0</v>
      </c>
      <c r="AP353" t="s">
        <v>67</v>
      </c>
      <c r="AQ353" t="s">
        <v>67</v>
      </c>
      <c r="AR353">
        <v>20720.915312500001</v>
      </c>
      <c r="AS353" t="s">
        <v>67</v>
      </c>
      <c r="AT353" t="s">
        <v>67</v>
      </c>
      <c r="AU353">
        <v>73</v>
      </c>
      <c r="AV353">
        <v>1</v>
      </c>
      <c r="AW353" s="2">
        <v>7277.8305888000004</v>
      </c>
      <c r="AX353" s="4" t="s">
        <v>67</v>
      </c>
      <c r="AY353">
        <v>2.0499999999999998</v>
      </c>
      <c r="AZ353" t="s">
        <v>67</v>
      </c>
      <c r="BA353">
        <v>0.39639999999999997</v>
      </c>
      <c r="BB353">
        <v>0.60360000000000003</v>
      </c>
      <c r="BC353">
        <v>0</v>
      </c>
      <c r="BD353">
        <v>0</v>
      </c>
      <c r="BE353">
        <v>1.48</v>
      </c>
      <c r="BF353" t="b">
        <v>0</v>
      </c>
      <c r="BG353" t="s">
        <v>67</v>
      </c>
      <c r="BH353" t="b">
        <v>0</v>
      </c>
      <c r="BI353" t="s">
        <v>67</v>
      </c>
      <c r="BJ353" t="b">
        <v>0</v>
      </c>
      <c r="BK353">
        <v>0.87</v>
      </c>
      <c r="BL353" t="b">
        <v>0</v>
      </c>
      <c r="BM353">
        <v>0</v>
      </c>
      <c r="BN353">
        <v>0</v>
      </c>
    </row>
    <row r="354" spans="1:66" x14ac:dyDescent="0.25">
      <c r="A354" t="s">
        <v>78</v>
      </c>
      <c r="B354">
        <v>1992</v>
      </c>
      <c r="C354">
        <v>2300</v>
      </c>
      <c r="D354">
        <v>4837.1074516999997</v>
      </c>
      <c r="E354">
        <v>6317.1406958999996</v>
      </c>
      <c r="F354">
        <v>11154.248148000001</v>
      </c>
      <c r="G354">
        <v>8224.0730480000002</v>
      </c>
      <c r="H354">
        <v>13061.180505</v>
      </c>
      <c r="I354">
        <v>2.1</v>
      </c>
      <c r="J354">
        <v>4837.1074516999997</v>
      </c>
      <c r="K354">
        <v>14558</v>
      </c>
      <c r="L354">
        <v>4857</v>
      </c>
      <c r="M354" t="s">
        <v>79</v>
      </c>
      <c r="N354">
        <v>7.0000000000000007E-2</v>
      </c>
      <c r="O354">
        <v>0.28000000000000003</v>
      </c>
      <c r="P354">
        <v>0.65</v>
      </c>
      <c r="Q354">
        <v>0</v>
      </c>
      <c r="R354">
        <v>0</v>
      </c>
      <c r="S354">
        <v>1</v>
      </c>
      <c r="T354" t="s">
        <v>69</v>
      </c>
      <c r="U354">
        <v>0.1</v>
      </c>
      <c r="V354">
        <v>0.1</v>
      </c>
      <c r="W354">
        <v>0.3</v>
      </c>
      <c r="X354">
        <v>0.2</v>
      </c>
      <c r="Y354">
        <v>967.42149033999999</v>
      </c>
      <c r="Z354">
        <v>967.42149033999999</v>
      </c>
      <c r="AA354">
        <v>2467.2219144000001</v>
      </c>
      <c r="AB354">
        <v>2650.11100048041</v>
      </c>
      <c r="AC354">
        <v>2902.2644710200002</v>
      </c>
      <c r="AD354">
        <v>6771.9504323800002</v>
      </c>
      <c r="AE354">
        <v>2902.2644710200002</v>
      </c>
      <c r="AF354">
        <v>6771.9504323800002</v>
      </c>
      <c r="AG354">
        <v>3289.6292192000001</v>
      </c>
      <c r="AH354">
        <v>13158.5168768</v>
      </c>
      <c r="AI354">
        <v>7760.9585040391803</v>
      </c>
      <c r="AJ354">
        <v>18361.402505960799</v>
      </c>
      <c r="AK354">
        <v>2053.5764521999999</v>
      </c>
      <c r="AL354">
        <v>5387.46255544</v>
      </c>
      <c r="AM354">
        <v>7521.9353983150004</v>
      </c>
      <c r="AN354">
        <v>0</v>
      </c>
      <c r="AO354">
        <v>0</v>
      </c>
      <c r="AP354">
        <v>14962.974405954999</v>
      </c>
      <c r="AQ354">
        <v>14962.974405954999</v>
      </c>
      <c r="AR354">
        <v>14962.974405954999</v>
      </c>
      <c r="AS354">
        <v>3.0933723419140202</v>
      </c>
      <c r="AT354">
        <v>1.12926186858304</v>
      </c>
      <c r="AU354">
        <v>77</v>
      </c>
      <c r="AV354">
        <v>1</v>
      </c>
      <c r="AW354" s="2">
        <v>4837.1074516999997</v>
      </c>
      <c r="AX354" s="4">
        <v>14962.974405954999</v>
      </c>
      <c r="AY354">
        <v>2.1</v>
      </c>
      <c r="AZ354">
        <v>0.13719999999999999</v>
      </c>
      <c r="BA354">
        <v>0.36009999999999998</v>
      </c>
      <c r="BB354">
        <v>0.50270000000000004</v>
      </c>
      <c r="BC354">
        <v>0</v>
      </c>
      <c r="BD354">
        <v>0</v>
      </c>
      <c r="BE354">
        <v>0.98</v>
      </c>
      <c r="BF354" t="b">
        <v>0</v>
      </c>
      <c r="BG354">
        <v>1.23</v>
      </c>
      <c r="BH354" t="b">
        <v>0</v>
      </c>
      <c r="BI354">
        <v>3.09</v>
      </c>
      <c r="BJ354" t="b">
        <v>0</v>
      </c>
      <c r="BK354">
        <v>0.9</v>
      </c>
      <c r="BL354" t="b">
        <v>0</v>
      </c>
      <c r="BM354">
        <v>0</v>
      </c>
      <c r="BN354">
        <v>0</v>
      </c>
    </row>
    <row r="355" spans="1:66" x14ac:dyDescent="0.25">
      <c r="A355" t="s">
        <v>78</v>
      </c>
      <c r="B355">
        <v>1993</v>
      </c>
      <c r="C355">
        <v>2600</v>
      </c>
      <c r="D355">
        <v>5318.5537259000002</v>
      </c>
      <c r="E355">
        <v>5843.3385822999999</v>
      </c>
      <c r="F355">
        <v>11161.892307100001</v>
      </c>
      <c r="G355">
        <v>7140.3058658</v>
      </c>
      <c r="H355">
        <v>12458.8595867</v>
      </c>
      <c r="I355">
        <v>2.0499999999999998</v>
      </c>
      <c r="J355">
        <v>5318.5537259000002</v>
      </c>
      <c r="K355">
        <v>6937</v>
      </c>
      <c r="L355">
        <v>5328</v>
      </c>
      <c r="M355" t="s">
        <v>79</v>
      </c>
      <c r="N355">
        <v>7.0000000000000007E-2</v>
      </c>
      <c r="O355">
        <v>0.28000000000000003</v>
      </c>
      <c r="P355">
        <v>0.65</v>
      </c>
      <c r="Q355">
        <v>0</v>
      </c>
      <c r="R355">
        <v>0</v>
      </c>
      <c r="S355">
        <v>1</v>
      </c>
      <c r="T355" t="s">
        <v>69</v>
      </c>
      <c r="U355">
        <v>0.1</v>
      </c>
      <c r="V355">
        <v>0.1</v>
      </c>
      <c r="W355">
        <v>0.3</v>
      </c>
      <c r="X355">
        <v>0.2</v>
      </c>
      <c r="Y355">
        <v>1063.71074518</v>
      </c>
      <c r="Z355">
        <v>1063.71074518</v>
      </c>
      <c r="AA355">
        <v>2142.0917597399998</v>
      </c>
      <c r="AB355">
        <v>2391.66002110614</v>
      </c>
      <c r="AC355">
        <v>3191.1322355399998</v>
      </c>
      <c r="AD355">
        <v>7445.9752162599998</v>
      </c>
      <c r="AE355">
        <v>3191.1322355399998</v>
      </c>
      <c r="AF355">
        <v>7445.9752162599998</v>
      </c>
      <c r="AG355">
        <v>2856.1223463199999</v>
      </c>
      <c r="AH355">
        <v>11424.48938528</v>
      </c>
      <c r="AI355">
        <v>7675.5395444877304</v>
      </c>
      <c r="AJ355">
        <v>17242.179628912301</v>
      </c>
      <c r="AK355">
        <v>1346.86563886</v>
      </c>
      <c r="AL355">
        <v>3240.2183254279998</v>
      </c>
      <c r="AM355">
        <v>4554.3760170349997</v>
      </c>
      <c r="AN355">
        <v>0</v>
      </c>
      <c r="AO355">
        <v>0</v>
      </c>
      <c r="AP355">
        <v>9141.4599813229997</v>
      </c>
      <c r="AQ355">
        <v>9141.4599813229997</v>
      </c>
      <c r="AR355">
        <v>9141.4599813229997</v>
      </c>
      <c r="AS355">
        <v>1.71878680792608</v>
      </c>
      <c r="AT355">
        <v>0.54161869772406201</v>
      </c>
      <c r="AU355">
        <v>82</v>
      </c>
      <c r="AV355">
        <v>1</v>
      </c>
      <c r="AW355" s="2">
        <v>5318.5537259000002</v>
      </c>
      <c r="AX355" s="4">
        <v>9141.4599813229997</v>
      </c>
      <c r="AY355">
        <v>2.0499999999999998</v>
      </c>
      <c r="AZ355">
        <v>0.14729999999999999</v>
      </c>
      <c r="BA355">
        <v>0.35449999999999998</v>
      </c>
      <c r="BB355">
        <v>0.49819999999999998</v>
      </c>
      <c r="BC355">
        <v>0</v>
      </c>
      <c r="BD355">
        <v>0</v>
      </c>
      <c r="BE355">
        <v>1.08</v>
      </c>
      <c r="BF355" t="b">
        <v>0</v>
      </c>
      <c r="BG355">
        <v>0.75</v>
      </c>
      <c r="BH355" t="b">
        <v>0</v>
      </c>
      <c r="BI355">
        <v>1.72</v>
      </c>
      <c r="BJ355" t="b">
        <v>0</v>
      </c>
      <c r="BK355">
        <v>0.87</v>
      </c>
      <c r="BL355" t="b">
        <v>0</v>
      </c>
      <c r="BM355">
        <v>0</v>
      </c>
      <c r="BN355">
        <v>0</v>
      </c>
    </row>
    <row r="356" spans="1:66" x14ac:dyDescent="0.25">
      <c r="A356" t="s">
        <v>78</v>
      </c>
      <c r="B356">
        <v>1994</v>
      </c>
      <c r="C356" t="s">
        <v>67</v>
      </c>
      <c r="D356" t="s">
        <v>67</v>
      </c>
      <c r="E356" t="s">
        <v>67</v>
      </c>
      <c r="F356" t="s">
        <v>67</v>
      </c>
      <c r="G356" t="s">
        <v>67</v>
      </c>
      <c r="H356" t="s">
        <v>67</v>
      </c>
      <c r="I356" t="s">
        <v>67</v>
      </c>
      <c r="J356" t="s">
        <v>67</v>
      </c>
      <c r="K356">
        <v>7761</v>
      </c>
      <c r="L356" t="s">
        <v>67</v>
      </c>
      <c r="M356" t="s">
        <v>79</v>
      </c>
      <c r="N356">
        <v>7.0000000000000007E-2</v>
      </c>
      <c r="O356">
        <v>0.28000000000000003</v>
      </c>
      <c r="P356">
        <v>0.65</v>
      </c>
      <c r="Q356">
        <v>0</v>
      </c>
      <c r="R356">
        <v>0</v>
      </c>
      <c r="S356">
        <v>1</v>
      </c>
      <c r="T356" t="s">
        <v>67</v>
      </c>
      <c r="U356" t="s">
        <v>67</v>
      </c>
      <c r="V356">
        <v>0.1</v>
      </c>
      <c r="W356">
        <v>0.3</v>
      </c>
      <c r="X356" t="s">
        <v>67</v>
      </c>
      <c r="Y356" t="s">
        <v>67</v>
      </c>
      <c r="Z356" t="s">
        <v>67</v>
      </c>
      <c r="AA356" t="s">
        <v>67</v>
      </c>
      <c r="AB356" t="s">
        <v>67</v>
      </c>
      <c r="AC356" t="s">
        <v>67</v>
      </c>
      <c r="AD356" t="s">
        <v>67</v>
      </c>
      <c r="AE356" t="s">
        <v>67</v>
      </c>
      <c r="AF356" t="s">
        <v>67</v>
      </c>
      <c r="AG356" t="s">
        <v>67</v>
      </c>
      <c r="AH356" t="s">
        <v>67</v>
      </c>
      <c r="AI356" t="s">
        <v>67</v>
      </c>
      <c r="AJ356" t="s">
        <v>67</v>
      </c>
      <c r="AK356">
        <v>810.05458135699996</v>
      </c>
      <c r="AL356">
        <v>1961.885053492</v>
      </c>
      <c r="AM356">
        <v>8163.3232232500004</v>
      </c>
      <c r="AN356">
        <v>0</v>
      </c>
      <c r="AO356">
        <v>0</v>
      </c>
      <c r="AP356">
        <v>10935.262858099</v>
      </c>
      <c r="AQ356">
        <v>10935.262858099</v>
      </c>
      <c r="AR356">
        <v>10935.262858099</v>
      </c>
      <c r="AS356" t="s">
        <v>67</v>
      </c>
      <c r="AT356" t="s">
        <v>67</v>
      </c>
      <c r="AU356" t="s">
        <v>67</v>
      </c>
      <c r="AV356" t="s">
        <v>67</v>
      </c>
      <c r="AW356" s="2" t="s">
        <v>67</v>
      </c>
      <c r="AX356" s="4">
        <v>10935.262858099</v>
      </c>
      <c r="AY356" t="s">
        <v>67</v>
      </c>
      <c r="AZ356">
        <v>7.4099999999999999E-2</v>
      </c>
      <c r="BA356">
        <v>0.1794</v>
      </c>
      <c r="BB356">
        <v>0.74650000000000005</v>
      </c>
      <c r="BC356">
        <v>0</v>
      </c>
      <c r="BD356">
        <v>0</v>
      </c>
      <c r="BE356" t="s">
        <v>67</v>
      </c>
      <c r="BF356" t="b">
        <v>0</v>
      </c>
      <c r="BG356">
        <v>0.9</v>
      </c>
      <c r="BH356" t="b">
        <v>0</v>
      </c>
      <c r="BI356" t="s">
        <v>67</v>
      </c>
      <c r="BJ356" t="b">
        <v>0</v>
      </c>
      <c r="BK356" t="s">
        <v>67</v>
      </c>
      <c r="BL356" t="b">
        <v>0</v>
      </c>
      <c r="BM356">
        <v>0</v>
      </c>
      <c r="BN356">
        <v>0</v>
      </c>
    </row>
    <row r="357" spans="1:66" x14ac:dyDescent="0.25">
      <c r="A357" t="s">
        <v>78</v>
      </c>
      <c r="B357">
        <v>1995</v>
      </c>
      <c r="C357">
        <v>4800</v>
      </c>
      <c r="D357">
        <v>10548.429807</v>
      </c>
      <c r="E357">
        <v>14088.620258000001</v>
      </c>
      <c r="F357">
        <v>24637.050063999999</v>
      </c>
      <c r="G357">
        <v>18788.376652999999</v>
      </c>
      <c r="H357">
        <v>29336.80646</v>
      </c>
      <c r="I357">
        <v>2.2000000000000002</v>
      </c>
      <c r="J357">
        <v>10548.429807</v>
      </c>
      <c r="K357">
        <v>11981</v>
      </c>
      <c r="L357">
        <v>10627</v>
      </c>
      <c r="M357" t="s">
        <v>79</v>
      </c>
      <c r="N357">
        <v>7.0000000000000007E-2</v>
      </c>
      <c r="O357">
        <v>0.28000000000000003</v>
      </c>
      <c r="P357">
        <v>0.65</v>
      </c>
      <c r="Q357">
        <v>0</v>
      </c>
      <c r="R357">
        <v>0</v>
      </c>
      <c r="S357">
        <v>1</v>
      </c>
      <c r="T357" t="s">
        <v>69</v>
      </c>
      <c r="U357">
        <v>0.1</v>
      </c>
      <c r="V357">
        <v>0.1</v>
      </c>
      <c r="W357">
        <v>0.3</v>
      </c>
      <c r="X357">
        <v>0.2</v>
      </c>
      <c r="Y357">
        <v>2109.6859614</v>
      </c>
      <c r="Z357">
        <v>2109.6859614</v>
      </c>
      <c r="AA357">
        <v>5636.5129958999996</v>
      </c>
      <c r="AB357">
        <v>6018.3929423624204</v>
      </c>
      <c r="AC357">
        <v>6329.0578842000004</v>
      </c>
      <c r="AD357">
        <v>14767.8017298</v>
      </c>
      <c r="AE357">
        <v>6329.0578842000004</v>
      </c>
      <c r="AF357">
        <v>14767.8017298</v>
      </c>
      <c r="AG357">
        <v>7515.3506612000001</v>
      </c>
      <c r="AH357">
        <v>30061.4026448</v>
      </c>
      <c r="AI357">
        <v>17300.020575275099</v>
      </c>
      <c r="AJ357">
        <v>41373.592344724799</v>
      </c>
      <c r="AK357">
        <v>490.471263373</v>
      </c>
      <c r="AL357">
        <v>3516.5084654000002</v>
      </c>
      <c r="AM357">
        <v>5588.0858195500005</v>
      </c>
      <c r="AN357">
        <v>0</v>
      </c>
      <c r="AO357">
        <v>0</v>
      </c>
      <c r="AP357">
        <v>9595.0655483230003</v>
      </c>
      <c r="AQ357">
        <v>9595.0655483230003</v>
      </c>
      <c r="AR357">
        <v>9595.0655483230003</v>
      </c>
      <c r="AS357">
        <v>0.90962026802848495</v>
      </c>
      <c r="AT357">
        <v>-9.4728054440842799E-2</v>
      </c>
      <c r="AU357">
        <v>75</v>
      </c>
      <c r="AV357">
        <v>1</v>
      </c>
      <c r="AW357" s="2">
        <v>10548.429807</v>
      </c>
      <c r="AX357" s="4">
        <v>9595.0655483230003</v>
      </c>
      <c r="AY357">
        <v>2.2000000000000002</v>
      </c>
      <c r="AZ357">
        <v>5.11E-2</v>
      </c>
      <c r="BA357">
        <v>0.36649999999999999</v>
      </c>
      <c r="BB357">
        <v>0.58240000000000003</v>
      </c>
      <c r="BC357">
        <v>0</v>
      </c>
      <c r="BD357">
        <v>0</v>
      </c>
      <c r="BE357">
        <v>2.14</v>
      </c>
      <c r="BF357" t="b">
        <v>0</v>
      </c>
      <c r="BG357">
        <v>0.79</v>
      </c>
      <c r="BH357" t="b">
        <v>0</v>
      </c>
      <c r="BI357">
        <v>0.91</v>
      </c>
      <c r="BJ357" t="b">
        <v>0</v>
      </c>
      <c r="BK357">
        <v>0.94</v>
      </c>
      <c r="BL357" t="b">
        <v>0</v>
      </c>
      <c r="BM357">
        <v>0</v>
      </c>
      <c r="BN357">
        <v>0</v>
      </c>
    </row>
    <row r="358" spans="1:66" x14ac:dyDescent="0.25">
      <c r="A358" t="s">
        <v>78</v>
      </c>
      <c r="B358">
        <v>1996</v>
      </c>
      <c r="C358">
        <v>2850</v>
      </c>
      <c r="D358">
        <v>6411.3223550000002</v>
      </c>
      <c r="E358">
        <v>10824.709637</v>
      </c>
      <c r="F358">
        <v>17236.031996000002</v>
      </c>
      <c r="G358">
        <v>12829.615345</v>
      </c>
      <c r="H358">
        <v>19240.937698000002</v>
      </c>
      <c r="I358">
        <v>2.25</v>
      </c>
      <c r="J358">
        <v>6411.3223550000002</v>
      </c>
      <c r="K358">
        <v>9304</v>
      </c>
      <c r="L358">
        <v>6470</v>
      </c>
      <c r="M358" t="s">
        <v>79</v>
      </c>
      <c r="N358">
        <v>7.0000000000000007E-2</v>
      </c>
      <c r="O358">
        <v>0.28000000000000003</v>
      </c>
      <c r="P358">
        <v>0.65</v>
      </c>
      <c r="Q358">
        <v>0</v>
      </c>
      <c r="R358">
        <v>0</v>
      </c>
      <c r="S358">
        <v>1</v>
      </c>
      <c r="T358" t="s">
        <v>69</v>
      </c>
      <c r="U358">
        <v>0.1</v>
      </c>
      <c r="V358">
        <v>0.1</v>
      </c>
      <c r="W358">
        <v>0.3</v>
      </c>
      <c r="X358">
        <v>0.2</v>
      </c>
      <c r="Y358">
        <v>1282.264471</v>
      </c>
      <c r="Z358">
        <v>1282.264471</v>
      </c>
      <c r="AA358">
        <v>3848.8846035000001</v>
      </c>
      <c r="AB358">
        <v>4056.8602224686301</v>
      </c>
      <c r="AC358">
        <v>3846.7934129999999</v>
      </c>
      <c r="AD358">
        <v>8975.8512969999992</v>
      </c>
      <c r="AE358">
        <v>3846.7934129999999</v>
      </c>
      <c r="AF358">
        <v>8975.8512969999992</v>
      </c>
      <c r="AG358">
        <v>5131.8461379999999</v>
      </c>
      <c r="AH358">
        <v>20527.384552</v>
      </c>
      <c r="AI358">
        <v>11127.217253062699</v>
      </c>
      <c r="AJ358">
        <v>27354.6581429373</v>
      </c>
      <c r="AK358">
        <v>879.12711635000005</v>
      </c>
      <c r="AL358">
        <v>2407.1754299600002</v>
      </c>
      <c r="AM358">
        <v>13019.574622599999</v>
      </c>
      <c r="AN358">
        <v>0</v>
      </c>
      <c r="AO358">
        <v>0</v>
      </c>
      <c r="AP358">
        <v>16305.877168909999</v>
      </c>
      <c r="AQ358">
        <v>16305.877168909999</v>
      </c>
      <c r="AR358">
        <v>16305.877168909999</v>
      </c>
      <c r="AS358">
        <v>2.54329392066732</v>
      </c>
      <c r="AT358">
        <v>0.93346006004710502</v>
      </c>
      <c r="AU358">
        <v>84</v>
      </c>
      <c r="AV358">
        <v>1</v>
      </c>
      <c r="AW358" s="2">
        <v>6411.3223550000002</v>
      </c>
      <c r="AX358" s="4">
        <v>16305.877168909999</v>
      </c>
      <c r="AY358">
        <v>2.25</v>
      </c>
      <c r="AZ358">
        <v>5.3900000000000003E-2</v>
      </c>
      <c r="BA358">
        <v>0.14760000000000001</v>
      </c>
      <c r="BB358">
        <v>0.79849999999999999</v>
      </c>
      <c r="BC358">
        <v>0</v>
      </c>
      <c r="BD358">
        <v>0</v>
      </c>
      <c r="BE358">
        <v>1.3</v>
      </c>
      <c r="BF358" t="b">
        <v>0</v>
      </c>
      <c r="BG358">
        <v>1.34</v>
      </c>
      <c r="BH358" t="b">
        <v>0</v>
      </c>
      <c r="BI358">
        <v>2.54</v>
      </c>
      <c r="BJ358" t="b">
        <v>0</v>
      </c>
      <c r="BK358">
        <v>0.96</v>
      </c>
      <c r="BL358" t="b">
        <v>0</v>
      </c>
      <c r="BM358">
        <v>0</v>
      </c>
      <c r="BN358">
        <v>0</v>
      </c>
    </row>
    <row r="359" spans="1:66" x14ac:dyDescent="0.25">
      <c r="A359" t="s">
        <v>78</v>
      </c>
      <c r="B359">
        <v>1997</v>
      </c>
      <c r="C359">
        <v>1810</v>
      </c>
      <c r="D359">
        <v>3631.8553725900001</v>
      </c>
      <c r="E359">
        <v>5944.1469994500003</v>
      </c>
      <c r="F359">
        <v>9576.0023720299996</v>
      </c>
      <c r="G359">
        <v>7940.3529315599999</v>
      </c>
      <c r="H359">
        <v>11572.208305100001</v>
      </c>
      <c r="I359">
        <v>2.0099999999999998</v>
      </c>
      <c r="J359">
        <v>3631.8553725900001</v>
      </c>
      <c r="K359">
        <v>4660</v>
      </c>
      <c r="L359">
        <v>3633</v>
      </c>
      <c r="M359" t="s">
        <v>79</v>
      </c>
      <c r="N359">
        <v>7.0000000000000007E-2</v>
      </c>
      <c r="O359">
        <v>0.28000000000000003</v>
      </c>
      <c r="P359">
        <v>0.65</v>
      </c>
      <c r="Q359">
        <v>0</v>
      </c>
      <c r="R359">
        <v>0</v>
      </c>
      <c r="S359">
        <v>1</v>
      </c>
      <c r="T359" t="s">
        <v>69</v>
      </c>
      <c r="U359">
        <v>0.1</v>
      </c>
      <c r="V359">
        <v>0.1</v>
      </c>
      <c r="W359">
        <v>0.3</v>
      </c>
      <c r="X359">
        <v>0.2</v>
      </c>
      <c r="Y359">
        <v>726.371074518</v>
      </c>
      <c r="Z359">
        <v>726.371074518</v>
      </c>
      <c r="AA359">
        <v>2382.1058794679998</v>
      </c>
      <c r="AB359">
        <v>2490.3902021354902</v>
      </c>
      <c r="AC359">
        <v>2179.1132235539999</v>
      </c>
      <c r="AD359">
        <v>5084.5975216260003</v>
      </c>
      <c r="AE359">
        <v>2179.1132235539999</v>
      </c>
      <c r="AF359">
        <v>5084.5975216260003</v>
      </c>
      <c r="AG359">
        <v>3176.1411726239999</v>
      </c>
      <c r="AH359">
        <v>12704.564690495999</v>
      </c>
      <c r="AI359">
        <v>6591.4279008290196</v>
      </c>
      <c r="AJ359">
        <v>16552.988709370999</v>
      </c>
      <c r="AK359">
        <v>601.79385749000005</v>
      </c>
      <c r="AL359">
        <v>5608.4321451200003</v>
      </c>
      <c r="AM359">
        <v>410.17408308500001</v>
      </c>
      <c r="AN359">
        <v>0</v>
      </c>
      <c r="AO359">
        <v>0</v>
      </c>
      <c r="AP359">
        <v>6620.4000856949997</v>
      </c>
      <c r="AQ359">
        <v>6620.4000856949997</v>
      </c>
      <c r="AR359">
        <v>6620.4000856949997</v>
      </c>
      <c r="AS359">
        <v>1.82286996769196</v>
      </c>
      <c r="AT359">
        <v>0.60041216440427003</v>
      </c>
      <c r="AU359">
        <v>75</v>
      </c>
      <c r="AV359">
        <v>1</v>
      </c>
      <c r="AW359" s="2">
        <v>3631.8553725900001</v>
      </c>
      <c r="AX359" s="4">
        <v>6620.4000856949997</v>
      </c>
      <c r="AY359">
        <v>2.0099999999999998</v>
      </c>
      <c r="AZ359">
        <v>9.0899999999999995E-2</v>
      </c>
      <c r="BA359">
        <v>0.84709999999999996</v>
      </c>
      <c r="BB359">
        <v>6.2E-2</v>
      </c>
      <c r="BC359">
        <v>0</v>
      </c>
      <c r="BD359">
        <v>0</v>
      </c>
      <c r="BE359">
        <v>0.74</v>
      </c>
      <c r="BF359" t="b">
        <v>0</v>
      </c>
      <c r="BG359">
        <v>0.54</v>
      </c>
      <c r="BH359" t="b">
        <v>0</v>
      </c>
      <c r="BI359">
        <v>1.82</v>
      </c>
      <c r="BJ359" t="b">
        <v>0</v>
      </c>
      <c r="BK359">
        <v>0.86</v>
      </c>
      <c r="BL359" t="b">
        <v>0</v>
      </c>
      <c r="BM359">
        <v>0</v>
      </c>
      <c r="BN359">
        <v>0</v>
      </c>
    </row>
    <row r="360" spans="1:66" x14ac:dyDescent="0.25">
      <c r="A360" t="s">
        <v>78</v>
      </c>
      <c r="B360">
        <v>1998</v>
      </c>
      <c r="C360">
        <v>1840</v>
      </c>
      <c r="D360">
        <v>3727.4214903000002</v>
      </c>
      <c r="E360">
        <v>1986.5687287000001</v>
      </c>
      <c r="F360">
        <v>5713.9902191000001</v>
      </c>
      <c r="G360">
        <v>3279.3108436000002</v>
      </c>
      <c r="H360">
        <v>7006.7323339000004</v>
      </c>
      <c r="I360">
        <v>2.0299999999999998</v>
      </c>
      <c r="J360">
        <v>3727.4214903000002</v>
      </c>
      <c r="K360">
        <v>9653</v>
      </c>
      <c r="L360">
        <v>1531</v>
      </c>
      <c r="M360" t="s">
        <v>79</v>
      </c>
      <c r="N360">
        <v>7.0000000000000007E-2</v>
      </c>
      <c r="O360">
        <v>0.28000000000000003</v>
      </c>
      <c r="P360">
        <v>0.65</v>
      </c>
      <c r="Q360">
        <v>0</v>
      </c>
      <c r="R360">
        <v>0</v>
      </c>
      <c r="S360">
        <v>1</v>
      </c>
      <c r="T360" t="s">
        <v>69</v>
      </c>
      <c r="U360">
        <v>0.1</v>
      </c>
      <c r="V360">
        <v>0.1</v>
      </c>
      <c r="W360">
        <v>0.3</v>
      </c>
      <c r="X360">
        <v>0.2</v>
      </c>
      <c r="Y360">
        <v>745.48429806000001</v>
      </c>
      <c r="Z360">
        <v>745.48429806000001</v>
      </c>
      <c r="AA360">
        <v>983.79325308</v>
      </c>
      <c r="AB360">
        <v>1234.34031104057</v>
      </c>
      <c r="AC360">
        <v>2236.4528941799999</v>
      </c>
      <c r="AD360">
        <v>5218.3900864200004</v>
      </c>
      <c r="AE360">
        <v>2236.4528941799999</v>
      </c>
      <c r="AF360">
        <v>5218.3900864200004</v>
      </c>
      <c r="AG360">
        <v>1311.72433744</v>
      </c>
      <c r="AH360">
        <v>5246.89734976</v>
      </c>
      <c r="AI360">
        <v>4538.05171181885</v>
      </c>
      <c r="AJ360">
        <v>9475.4129559811499</v>
      </c>
      <c r="AK360">
        <v>1402.1080362800001</v>
      </c>
      <c r="AL360">
        <v>176.690374252</v>
      </c>
      <c r="AM360">
        <v>19410.76163325</v>
      </c>
      <c r="AN360">
        <v>0</v>
      </c>
      <c r="AO360">
        <v>0</v>
      </c>
      <c r="AP360">
        <v>20989.560043781999</v>
      </c>
      <c r="AQ360">
        <v>20989.560043781999</v>
      </c>
      <c r="AR360">
        <v>20989.560043781999</v>
      </c>
      <c r="AS360">
        <v>5.6311206281349904</v>
      </c>
      <c r="AT360">
        <v>1.72830846819451</v>
      </c>
      <c r="AU360">
        <v>61</v>
      </c>
      <c r="AV360">
        <v>0</v>
      </c>
      <c r="AW360" s="2">
        <v>3727.4214903000002</v>
      </c>
      <c r="AX360" s="4">
        <v>20989.560043781999</v>
      </c>
      <c r="AY360">
        <v>2.0299999999999998</v>
      </c>
      <c r="AZ360">
        <v>6.6799999999999998E-2</v>
      </c>
      <c r="BA360">
        <v>8.3999999999999995E-3</v>
      </c>
      <c r="BB360">
        <v>0.92479999999999996</v>
      </c>
      <c r="BC360">
        <v>0</v>
      </c>
      <c r="BD360">
        <v>0</v>
      </c>
      <c r="BE360">
        <v>0.76</v>
      </c>
      <c r="BF360" t="b">
        <v>0</v>
      </c>
      <c r="BG360">
        <v>1.73</v>
      </c>
      <c r="BH360" t="b">
        <v>0</v>
      </c>
      <c r="BI360">
        <v>5.63</v>
      </c>
      <c r="BJ360" t="b">
        <v>0</v>
      </c>
      <c r="BK360">
        <v>0.87</v>
      </c>
      <c r="BL360" t="b">
        <v>0</v>
      </c>
      <c r="BM360">
        <v>0</v>
      </c>
      <c r="BN360">
        <v>0</v>
      </c>
    </row>
    <row r="361" spans="1:66" x14ac:dyDescent="0.25">
      <c r="A361" t="s">
        <v>78</v>
      </c>
      <c r="B361">
        <v>1999</v>
      </c>
      <c r="C361">
        <v>4096.4150440000003</v>
      </c>
      <c r="D361">
        <v>9388.5290949999999</v>
      </c>
      <c r="E361">
        <v>2259.9051957000001</v>
      </c>
      <c r="F361">
        <v>11648.434291</v>
      </c>
      <c r="G361">
        <v>3170.4297099999999</v>
      </c>
      <c r="H361">
        <v>12558.958805</v>
      </c>
      <c r="I361">
        <v>2.29</v>
      </c>
      <c r="J361">
        <v>9388.5290949999999</v>
      </c>
      <c r="K361">
        <v>9271</v>
      </c>
      <c r="L361">
        <v>9313</v>
      </c>
      <c r="M361" t="s">
        <v>79</v>
      </c>
      <c r="N361">
        <v>7.0000000000000007E-2</v>
      </c>
      <c r="O361">
        <v>0.28000000000000003</v>
      </c>
      <c r="P361">
        <v>0.65</v>
      </c>
      <c r="Q361">
        <v>0</v>
      </c>
      <c r="R361">
        <v>0</v>
      </c>
      <c r="S361">
        <v>1</v>
      </c>
      <c r="T361" t="s">
        <v>69</v>
      </c>
      <c r="U361">
        <v>0.1</v>
      </c>
      <c r="V361">
        <v>0.1</v>
      </c>
      <c r="W361">
        <v>0.3</v>
      </c>
      <c r="X361">
        <v>0.2</v>
      </c>
      <c r="Y361">
        <v>1877.705819</v>
      </c>
      <c r="Z361">
        <v>1877.705819</v>
      </c>
      <c r="AA361">
        <v>951.12891300000001</v>
      </c>
      <c r="AB361">
        <v>2104.85756094113</v>
      </c>
      <c r="AC361">
        <v>5633.1174570000003</v>
      </c>
      <c r="AD361">
        <v>13143.940732999999</v>
      </c>
      <c r="AE361">
        <v>5633.1174570000003</v>
      </c>
      <c r="AF361">
        <v>13143.940732999999</v>
      </c>
      <c r="AG361">
        <v>1268.1718840000001</v>
      </c>
      <c r="AH361">
        <v>5072.6875360000004</v>
      </c>
      <c r="AI361">
        <v>8349.2436831177492</v>
      </c>
      <c r="AJ361">
        <v>16768.6739268823</v>
      </c>
      <c r="AK361">
        <v>44.172593563</v>
      </c>
      <c r="AL361">
        <v>8361.5588573999994</v>
      </c>
      <c r="AM361">
        <v>8396.7553188999991</v>
      </c>
      <c r="AN361">
        <v>0</v>
      </c>
      <c r="AO361">
        <v>0</v>
      </c>
      <c r="AP361">
        <v>16802.486769863001</v>
      </c>
      <c r="AQ361">
        <v>16802.486769863001</v>
      </c>
      <c r="AR361">
        <v>16802.486769863001</v>
      </c>
      <c r="AS361">
        <v>1.7896825583478699</v>
      </c>
      <c r="AT361">
        <v>0.58203826242066303</v>
      </c>
      <c r="AU361">
        <v>71</v>
      </c>
      <c r="AV361">
        <v>0</v>
      </c>
      <c r="AW361" s="2">
        <v>9388.5290949999999</v>
      </c>
      <c r="AX361" s="4">
        <v>16802.486769863001</v>
      </c>
      <c r="AY361">
        <v>2.29</v>
      </c>
      <c r="AZ361">
        <v>2.5999999999999999E-3</v>
      </c>
      <c r="BA361">
        <v>0.49759999999999999</v>
      </c>
      <c r="BB361">
        <v>0.49969999999999998</v>
      </c>
      <c r="BC361">
        <v>0</v>
      </c>
      <c r="BD361">
        <v>0</v>
      </c>
      <c r="BE361">
        <v>1.91</v>
      </c>
      <c r="BF361" t="b">
        <v>0</v>
      </c>
      <c r="BG361">
        <v>1.38</v>
      </c>
      <c r="BH361" t="b">
        <v>0</v>
      </c>
      <c r="BI361">
        <v>1.79</v>
      </c>
      <c r="BJ361" t="b">
        <v>0</v>
      </c>
      <c r="BK361">
        <v>0.98</v>
      </c>
      <c r="BL361" t="b">
        <v>0</v>
      </c>
      <c r="BM361">
        <v>0</v>
      </c>
      <c r="BN361">
        <v>0</v>
      </c>
    </row>
    <row r="362" spans="1:66" x14ac:dyDescent="0.25">
      <c r="A362" t="s">
        <v>78</v>
      </c>
      <c r="B362">
        <v>2000</v>
      </c>
      <c r="C362">
        <v>646.24250300000006</v>
      </c>
      <c r="D362">
        <v>3595.282412</v>
      </c>
      <c r="E362">
        <v>4564.1825909999998</v>
      </c>
      <c r="F362">
        <v>8159.4650030000003</v>
      </c>
      <c r="G362">
        <v>5001.772696</v>
      </c>
      <c r="H362">
        <v>8597.0551070000001</v>
      </c>
      <c r="I362">
        <v>5.56</v>
      </c>
      <c r="J362">
        <v>3595.282412</v>
      </c>
      <c r="K362">
        <v>1990</v>
      </c>
      <c r="L362">
        <v>5174</v>
      </c>
      <c r="M362" t="s">
        <v>79</v>
      </c>
      <c r="N362">
        <v>7.0000000000000007E-2</v>
      </c>
      <c r="O362">
        <v>0.28000000000000003</v>
      </c>
      <c r="P362">
        <v>0.65</v>
      </c>
      <c r="Q362">
        <v>0</v>
      </c>
      <c r="R362">
        <v>0</v>
      </c>
      <c r="S362">
        <v>1</v>
      </c>
      <c r="T362" t="s">
        <v>81</v>
      </c>
      <c r="U362">
        <v>0.5</v>
      </c>
      <c r="V362">
        <v>0.1</v>
      </c>
      <c r="W362">
        <v>0.3</v>
      </c>
      <c r="X362">
        <v>0.6</v>
      </c>
      <c r="Y362">
        <v>2157.1694471999999</v>
      </c>
      <c r="Z362">
        <v>2157.1694471999999</v>
      </c>
      <c r="AA362">
        <v>1500.5318087999999</v>
      </c>
      <c r="AB362">
        <v>2627.7320512475699</v>
      </c>
      <c r="AC362">
        <v>-719.05648239999903</v>
      </c>
      <c r="AD362">
        <v>7909.6213064000003</v>
      </c>
      <c r="AE362">
        <v>-719.05648239999903</v>
      </c>
      <c r="AF362">
        <v>7909.6213064000003</v>
      </c>
      <c r="AG362">
        <v>2000.7090784</v>
      </c>
      <c r="AH362">
        <v>8002.8363135999998</v>
      </c>
      <c r="AI362">
        <v>3341.5910045048599</v>
      </c>
      <c r="AJ362">
        <v>13852.5192094951</v>
      </c>
      <c r="AK362">
        <v>2090.3897143499998</v>
      </c>
      <c r="AL362">
        <v>3617.0638296799998</v>
      </c>
      <c r="AM362">
        <v>1122.5634364749999</v>
      </c>
      <c r="AN362">
        <v>0</v>
      </c>
      <c r="AO362">
        <v>0</v>
      </c>
      <c r="AP362">
        <v>6830.016980505</v>
      </c>
      <c r="AQ362">
        <v>6830.016980505</v>
      </c>
      <c r="AR362">
        <v>6830.016980505</v>
      </c>
      <c r="AS362">
        <v>1.89971640550639</v>
      </c>
      <c r="AT362">
        <v>0.64170461477218099</v>
      </c>
      <c r="AU362">
        <v>91</v>
      </c>
      <c r="AV362">
        <v>1</v>
      </c>
      <c r="AW362" s="2">
        <v>3595.282412</v>
      </c>
      <c r="AX362" s="4">
        <v>6830.016980505</v>
      </c>
      <c r="AY362">
        <v>5.56</v>
      </c>
      <c r="AZ362">
        <v>0.30609999999999998</v>
      </c>
      <c r="BA362">
        <v>0.52959999999999996</v>
      </c>
      <c r="BB362">
        <v>0.16439999999999999</v>
      </c>
      <c r="BC362">
        <v>0</v>
      </c>
      <c r="BD362">
        <v>0</v>
      </c>
      <c r="BE362">
        <v>0.73</v>
      </c>
      <c r="BF362" t="b">
        <v>0</v>
      </c>
      <c r="BG362">
        <v>0.56000000000000005</v>
      </c>
      <c r="BH362" t="b">
        <v>0</v>
      </c>
      <c r="BI362">
        <v>1.9</v>
      </c>
      <c r="BJ362" t="b">
        <v>0</v>
      </c>
      <c r="BK362">
        <v>2.37</v>
      </c>
      <c r="BL362" t="b">
        <v>0</v>
      </c>
      <c r="BM362">
        <v>0</v>
      </c>
      <c r="BN362">
        <v>0</v>
      </c>
    </row>
    <row r="363" spans="1:66" x14ac:dyDescent="0.25">
      <c r="A363" t="s">
        <v>78</v>
      </c>
      <c r="B363">
        <v>2001</v>
      </c>
      <c r="C363">
        <v>1705.1428576000001</v>
      </c>
      <c r="D363">
        <v>10472.197758</v>
      </c>
      <c r="E363">
        <v>7713.1434689999996</v>
      </c>
      <c r="F363">
        <v>18185.341227000001</v>
      </c>
      <c r="G363">
        <v>9557.9170419999991</v>
      </c>
      <c r="H363">
        <v>20030.114804000001</v>
      </c>
      <c r="I363">
        <v>6.14</v>
      </c>
      <c r="J363">
        <v>10472.197758</v>
      </c>
      <c r="K363">
        <v>45</v>
      </c>
      <c r="L363">
        <v>3781</v>
      </c>
      <c r="M363" t="s">
        <v>79</v>
      </c>
      <c r="N363">
        <v>7.0000000000000007E-2</v>
      </c>
      <c r="O363">
        <v>0.28000000000000003</v>
      </c>
      <c r="P363">
        <v>0.65</v>
      </c>
      <c r="Q363">
        <v>0</v>
      </c>
      <c r="R363">
        <v>0</v>
      </c>
      <c r="S363">
        <v>1</v>
      </c>
      <c r="T363" t="s">
        <v>81</v>
      </c>
      <c r="U363">
        <v>0.5</v>
      </c>
      <c r="V363">
        <v>0.1</v>
      </c>
      <c r="W363">
        <v>0.3</v>
      </c>
      <c r="X363">
        <v>0.6</v>
      </c>
      <c r="Y363">
        <v>6283.3186548000003</v>
      </c>
      <c r="Z363">
        <v>6283.3186548000003</v>
      </c>
      <c r="AA363">
        <v>2867.3751126000002</v>
      </c>
      <c r="AB363">
        <v>6906.6586244084401</v>
      </c>
      <c r="AC363">
        <v>-2094.4395516</v>
      </c>
      <c r="AD363">
        <v>23038.835067600001</v>
      </c>
      <c r="AE363">
        <v>-2094.4395516</v>
      </c>
      <c r="AF363">
        <v>23038.835067600001</v>
      </c>
      <c r="AG363">
        <v>3823.1668168000001</v>
      </c>
      <c r="AH363">
        <v>15292.6672672</v>
      </c>
      <c r="AI363">
        <v>6216.7975551831096</v>
      </c>
      <c r="AJ363">
        <v>33843.432052816897</v>
      </c>
      <c r="AK363">
        <v>904.26595741999995</v>
      </c>
      <c r="AL363">
        <v>483.56578802000001</v>
      </c>
      <c r="AM363">
        <v>2377.82274925</v>
      </c>
      <c r="AN363">
        <v>0</v>
      </c>
      <c r="AO363">
        <v>0</v>
      </c>
      <c r="AP363">
        <v>3765.6544946899999</v>
      </c>
      <c r="AQ363">
        <v>3765.6544946899999</v>
      </c>
      <c r="AR363">
        <v>3765.6544946899999</v>
      </c>
      <c r="AS363">
        <v>0.35958588461656099</v>
      </c>
      <c r="AT363">
        <v>-1.02280223016799</v>
      </c>
      <c r="AU363">
        <v>81</v>
      </c>
      <c r="AV363">
        <v>0</v>
      </c>
      <c r="AW363" s="2">
        <v>10472.197758</v>
      </c>
      <c r="AX363" s="4">
        <v>3765.6544946899999</v>
      </c>
      <c r="AY363">
        <v>6.14</v>
      </c>
      <c r="AZ363">
        <v>0.24010000000000001</v>
      </c>
      <c r="BA363">
        <v>0.12839999999999999</v>
      </c>
      <c r="BB363">
        <v>0.63149999999999995</v>
      </c>
      <c r="BC363">
        <v>0</v>
      </c>
      <c r="BD363">
        <v>0</v>
      </c>
      <c r="BE363">
        <v>2.13</v>
      </c>
      <c r="BF363" t="b">
        <v>0</v>
      </c>
      <c r="BG363">
        <v>0.31</v>
      </c>
      <c r="BH363" t="b">
        <v>0</v>
      </c>
      <c r="BI363">
        <v>0.36</v>
      </c>
      <c r="BJ363" t="b">
        <v>0</v>
      </c>
      <c r="BK363">
        <v>2.62</v>
      </c>
      <c r="BL363" t="b">
        <v>0</v>
      </c>
      <c r="BM363">
        <v>0</v>
      </c>
      <c r="BN363">
        <v>0</v>
      </c>
    </row>
    <row r="364" spans="1:66" x14ac:dyDescent="0.25">
      <c r="A364" t="s">
        <v>78</v>
      </c>
      <c r="B364">
        <v>2002</v>
      </c>
      <c r="C364">
        <v>158.1916817</v>
      </c>
      <c r="D364">
        <v>316.38336349999997</v>
      </c>
      <c r="E364">
        <v>293.89256849999998</v>
      </c>
      <c r="F364">
        <v>610.27593200000001</v>
      </c>
      <c r="G364">
        <v>314.65368749999999</v>
      </c>
      <c r="H364">
        <v>631.03705090000005</v>
      </c>
      <c r="I364">
        <v>2</v>
      </c>
      <c r="J364">
        <v>316.38336349999997</v>
      </c>
      <c r="K364">
        <v>561</v>
      </c>
      <c r="L364">
        <v>600</v>
      </c>
      <c r="M364" t="s">
        <v>79</v>
      </c>
      <c r="N364">
        <v>7.0000000000000007E-2</v>
      </c>
      <c r="O364">
        <v>0.28000000000000003</v>
      </c>
      <c r="P364">
        <v>0.65</v>
      </c>
      <c r="Q364">
        <v>0</v>
      </c>
      <c r="R364">
        <v>0</v>
      </c>
      <c r="S364">
        <v>1</v>
      </c>
      <c r="T364" t="s">
        <v>69</v>
      </c>
      <c r="U364">
        <v>0.1</v>
      </c>
      <c r="V364">
        <v>0.1</v>
      </c>
      <c r="W364">
        <v>0.3</v>
      </c>
      <c r="X364">
        <v>0.2</v>
      </c>
      <c r="Y364">
        <v>63.276672699999999</v>
      </c>
      <c r="Z364">
        <v>63.276672699999999</v>
      </c>
      <c r="AA364">
        <v>94.396106250000003</v>
      </c>
      <c r="AB364">
        <v>113.642255271286</v>
      </c>
      <c r="AC364">
        <v>189.83001809999999</v>
      </c>
      <c r="AD364">
        <v>442.93670889999999</v>
      </c>
      <c r="AE364">
        <v>189.83001809999999</v>
      </c>
      <c r="AF364">
        <v>442.93670889999999</v>
      </c>
      <c r="AG364">
        <v>125.861475</v>
      </c>
      <c r="AH364">
        <v>503.44589999999999</v>
      </c>
      <c r="AI364">
        <v>403.75254035742699</v>
      </c>
      <c r="AJ364">
        <v>858.32156144257306</v>
      </c>
      <c r="AK364">
        <v>120.891447005</v>
      </c>
      <c r="AL364">
        <v>1024.2928766</v>
      </c>
      <c r="AM364">
        <v>690.4194622</v>
      </c>
      <c r="AN364">
        <v>0</v>
      </c>
      <c r="AO364">
        <v>0</v>
      </c>
      <c r="AP364">
        <v>1835.6037858049999</v>
      </c>
      <c r="AQ364">
        <v>1835.6037858049999</v>
      </c>
      <c r="AR364">
        <v>1835.6037858049999</v>
      </c>
      <c r="AS364">
        <v>5.8018340961376103</v>
      </c>
      <c r="AT364">
        <v>1.75817409103627</v>
      </c>
      <c r="AU364">
        <v>93</v>
      </c>
      <c r="AV364">
        <v>0</v>
      </c>
      <c r="AW364" s="2">
        <v>316.38336349999997</v>
      </c>
      <c r="AX364" s="4">
        <v>1835.6037858049999</v>
      </c>
      <c r="AY364">
        <v>2</v>
      </c>
      <c r="AZ364">
        <v>6.59E-2</v>
      </c>
      <c r="BA364">
        <v>0.55800000000000005</v>
      </c>
      <c r="BB364">
        <v>0.37609999999999999</v>
      </c>
      <c r="BC364">
        <v>0</v>
      </c>
      <c r="BD364">
        <v>0</v>
      </c>
      <c r="BE364">
        <v>0.06</v>
      </c>
      <c r="BF364" t="b">
        <v>1</v>
      </c>
      <c r="BG364">
        <v>0.15</v>
      </c>
      <c r="BH364" t="b">
        <v>0</v>
      </c>
      <c r="BI364">
        <v>5.8</v>
      </c>
      <c r="BJ364" t="b">
        <v>0</v>
      </c>
      <c r="BK364">
        <v>0.85</v>
      </c>
      <c r="BL364" t="b">
        <v>0</v>
      </c>
      <c r="BM364">
        <v>1</v>
      </c>
      <c r="BN364">
        <v>1</v>
      </c>
    </row>
    <row r="365" spans="1:66" x14ac:dyDescent="0.25">
      <c r="A365" t="s">
        <v>78</v>
      </c>
      <c r="B365">
        <v>2003</v>
      </c>
      <c r="C365">
        <v>2306.9236111999999</v>
      </c>
      <c r="D365">
        <v>19509.687645999998</v>
      </c>
      <c r="E365">
        <v>8077.4840430000004</v>
      </c>
      <c r="F365">
        <v>27587.171693</v>
      </c>
      <c r="G365">
        <v>10353.022561</v>
      </c>
      <c r="H365">
        <v>29862.710204999999</v>
      </c>
      <c r="I365">
        <v>8.4600000000000009</v>
      </c>
      <c r="J365">
        <v>19509.687645999998</v>
      </c>
      <c r="K365">
        <v>5351</v>
      </c>
      <c r="L365">
        <v>11309</v>
      </c>
      <c r="M365" t="s">
        <v>79</v>
      </c>
      <c r="N365">
        <v>7.0000000000000007E-2</v>
      </c>
      <c r="O365">
        <v>0.28000000000000003</v>
      </c>
      <c r="P365">
        <v>0.65</v>
      </c>
      <c r="Q365">
        <v>0</v>
      </c>
      <c r="R365">
        <v>0</v>
      </c>
      <c r="S365">
        <v>1</v>
      </c>
      <c r="T365" t="s">
        <v>81</v>
      </c>
      <c r="U365">
        <v>0.5</v>
      </c>
      <c r="V365">
        <v>0.1</v>
      </c>
      <c r="W365">
        <v>0.3</v>
      </c>
      <c r="X365">
        <v>0.6</v>
      </c>
      <c r="Y365">
        <v>11705.812587599999</v>
      </c>
      <c r="Z365">
        <v>11705.812587599999</v>
      </c>
      <c r="AA365">
        <v>3105.9067682999998</v>
      </c>
      <c r="AB365">
        <v>12110.8507211255</v>
      </c>
      <c r="AC365">
        <v>-3901.9375292</v>
      </c>
      <c r="AD365">
        <v>42921.312821200001</v>
      </c>
      <c r="AE365">
        <v>-3901.9375292</v>
      </c>
      <c r="AF365">
        <v>42921.312821200001</v>
      </c>
      <c r="AG365">
        <v>4141.2090244000001</v>
      </c>
      <c r="AH365">
        <v>16564.8360976</v>
      </c>
      <c r="AI365">
        <v>5641.0087627489702</v>
      </c>
      <c r="AJ365">
        <v>54084.411647251</v>
      </c>
      <c r="AK365">
        <v>256.07321915</v>
      </c>
      <c r="AL365">
        <v>297.41146063999997</v>
      </c>
      <c r="AM365">
        <v>7701.5662620000003</v>
      </c>
      <c r="AN365">
        <v>0</v>
      </c>
      <c r="AO365">
        <v>0</v>
      </c>
      <c r="AP365">
        <v>8255.0509417899993</v>
      </c>
      <c r="AQ365">
        <v>8255.0509417899993</v>
      </c>
      <c r="AR365">
        <v>8255.0509417899993</v>
      </c>
      <c r="AS365">
        <v>0.42312573586909802</v>
      </c>
      <c r="AT365">
        <v>-0.86008589618777898</v>
      </c>
      <c r="AU365">
        <v>78</v>
      </c>
      <c r="AV365">
        <v>0</v>
      </c>
      <c r="AW365" s="2">
        <v>19509.687645999998</v>
      </c>
      <c r="AX365" s="4">
        <v>8255.0509417899993</v>
      </c>
      <c r="AY365">
        <v>8.4600000000000009</v>
      </c>
      <c r="AZ365">
        <v>3.1E-2</v>
      </c>
      <c r="BA365">
        <v>3.5999999999999997E-2</v>
      </c>
      <c r="BB365">
        <v>0.93300000000000005</v>
      </c>
      <c r="BC365">
        <v>0</v>
      </c>
      <c r="BD365">
        <v>0</v>
      </c>
      <c r="BE365">
        <v>3.97</v>
      </c>
      <c r="BF365" t="b">
        <v>0</v>
      </c>
      <c r="BG365">
        <v>0.68</v>
      </c>
      <c r="BH365" t="b">
        <v>0</v>
      </c>
      <c r="BI365">
        <v>0.42</v>
      </c>
      <c r="BJ365" t="b">
        <v>0</v>
      </c>
      <c r="BK365">
        <v>3.61</v>
      </c>
      <c r="BL365" t="b">
        <v>0</v>
      </c>
      <c r="BM365">
        <v>0</v>
      </c>
      <c r="BN365">
        <v>0</v>
      </c>
    </row>
    <row r="366" spans="1:66" x14ac:dyDescent="0.25">
      <c r="A366" t="s">
        <v>78</v>
      </c>
      <c r="B366">
        <v>2004</v>
      </c>
      <c r="C366">
        <v>738.35809519999998</v>
      </c>
      <c r="D366">
        <v>8047.3647879999999</v>
      </c>
      <c r="E366">
        <v>3581.4954247000001</v>
      </c>
      <c r="F366">
        <v>11628.860215000001</v>
      </c>
      <c r="G366">
        <v>4870.7203176000003</v>
      </c>
      <c r="H366">
        <v>12918.085106</v>
      </c>
      <c r="I366">
        <v>10.9</v>
      </c>
      <c r="J366">
        <v>8047.3647879999999</v>
      </c>
      <c r="K366">
        <v>8375</v>
      </c>
      <c r="L366">
        <v>2981</v>
      </c>
      <c r="M366" t="s">
        <v>79</v>
      </c>
      <c r="N366">
        <v>7.0000000000000007E-2</v>
      </c>
      <c r="O366">
        <v>0.28000000000000003</v>
      </c>
      <c r="P366">
        <v>0.65</v>
      </c>
      <c r="Q366">
        <v>0</v>
      </c>
      <c r="R366">
        <v>0</v>
      </c>
      <c r="S366">
        <v>1</v>
      </c>
      <c r="T366" t="s">
        <v>80</v>
      </c>
      <c r="U366">
        <v>0.8</v>
      </c>
      <c r="V366">
        <v>0.1</v>
      </c>
      <c r="W366">
        <v>0.3</v>
      </c>
      <c r="X366">
        <v>0.9</v>
      </c>
      <c r="Y366">
        <v>7242.6283092000003</v>
      </c>
      <c r="Z366">
        <v>7242.6283092000003</v>
      </c>
      <c r="AA366">
        <v>1461.21609528</v>
      </c>
      <c r="AB366">
        <v>7388.5598936687602</v>
      </c>
      <c r="AC366">
        <v>-6437.8918303999999</v>
      </c>
      <c r="AD366">
        <v>22532.621406400001</v>
      </c>
      <c r="AE366">
        <v>-6437.8918303999999</v>
      </c>
      <c r="AF366">
        <v>22532.621406400001</v>
      </c>
      <c r="AG366">
        <v>1948.2881270400001</v>
      </c>
      <c r="AH366">
        <v>7793.1525081600003</v>
      </c>
      <c r="AI366">
        <v>-1859.0346813375299</v>
      </c>
      <c r="AJ366">
        <v>27695.204893337501</v>
      </c>
      <c r="AK366">
        <v>74.352865159999993</v>
      </c>
      <c r="AL366">
        <v>3317.5977744000002</v>
      </c>
      <c r="AM366">
        <v>7096.3911791500004</v>
      </c>
      <c r="AN366">
        <v>0</v>
      </c>
      <c r="AO366">
        <v>0</v>
      </c>
      <c r="AP366">
        <v>10488.34181871</v>
      </c>
      <c r="AQ366">
        <v>10488.34181871</v>
      </c>
      <c r="AR366">
        <v>10488.34181871</v>
      </c>
      <c r="AS366">
        <v>1.3033262558632801</v>
      </c>
      <c r="AT366">
        <v>0.26491965503048898</v>
      </c>
      <c r="AU366">
        <v>74</v>
      </c>
      <c r="AV366">
        <v>0</v>
      </c>
      <c r="AW366" s="2">
        <v>8047.3647879999999</v>
      </c>
      <c r="AX366" s="4">
        <v>10488.34181871</v>
      </c>
      <c r="AY366">
        <v>10.9</v>
      </c>
      <c r="AZ366">
        <v>7.1000000000000004E-3</v>
      </c>
      <c r="BA366">
        <v>0.31630000000000003</v>
      </c>
      <c r="BB366">
        <v>0.67659999999999998</v>
      </c>
      <c r="BC366">
        <v>0</v>
      </c>
      <c r="BD366">
        <v>0</v>
      </c>
      <c r="BE366">
        <v>1.64</v>
      </c>
      <c r="BF366" t="b">
        <v>0</v>
      </c>
      <c r="BG366">
        <v>0.86</v>
      </c>
      <c r="BH366" t="b">
        <v>0</v>
      </c>
      <c r="BI366">
        <v>1.3</v>
      </c>
      <c r="BJ366" t="b">
        <v>0</v>
      </c>
      <c r="BK366">
        <v>4.6500000000000004</v>
      </c>
      <c r="BL366" t="b">
        <v>0</v>
      </c>
      <c r="BM366">
        <v>0</v>
      </c>
      <c r="BN366">
        <v>0</v>
      </c>
    </row>
    <row r="367" spans="1:66" x14ac:dyDescent="0.25">
      <c r="A367" t="s">
        <v>78</v>
      </c>
      <c r="B367">
        <v>2005</v>
      </c>
      <c r="C367">
        <v>199.86554623999999</v>
      </c>
      <c r="D367">
        <v>1198.0341931</v>
      </c>
      <c r="E367">
        <v>272.86931292000003</v>
      </c>
      <c r="F367">
        <v>1470.9035060000001</v>
      </c>
      <c r="G367">
        <v>528.98647849999998</v>
      </c>
      <c r="H367">
        <v>1727.0206714999999</v>
      </c>
      <c r="I367">
        <v>5.99</v>
      </c>
      <c r="J367">
        <v>1198.0341931</v>
      </c>
      <c r="K367">
        <v>6871</v>
      </c>
      <c r="L367" t="s">
        <v>67</v>
      </c>
      <c r="M367" t="s">
        <v>79</v>
      </c>
      <c r="N367">
        <v>7.0000000000000007E-2</v>
      </c>
      <c r="O367">
        <v>0.28000000000000003</v>
      </c>
      <c r="P367">
        <v>0.65</v>
      </c>
      <c r="Q367">
        <v>0</v>
      </c>
      <c r="R367">
        <v>0</v>
      </c>
      <c r="S367">
        <v>1</v>
      </c>
      <c r="T367" t="s">
        <v>81</v>
      </c>
      <c r="U367">
        <v>0.5</v>
      </c>
      <c r="V367">
        <v>0.1</v>
      </c>
      <c r="W367">
        <v>0.3</v>
      </c>
      <c r="X367">
        <v>0.6</v>
      </c>
      <c r="Y367">
        <v>718.82051586</v>
      </c>
      <c r="Z367">
        <v>718.82051586</v>
      </c>
      <c r="AA367">
        <v>158.69594355000001</v>
      </c>
      <c r="AB367">
        <v>736.129972573092</v>
      </c>
      <c r="AC367">
        <v>-239.60683861999999</v>
      </c>
      <c r="AD367">
        <v>2635.67522482</v>
      </c>
      <c r="AE367">
        <v>-239.60683861999999</v>
      </c>
      <c r="AF367">
        <v>2635.67522482</v>
      </c>
      <c r="AG367">
        <v>211.59459140000001</v>
      </c>
      <c r="AH367">
        <v>846.37836560000005</v>
      </c>
      <c r="AI367">
        <v>254.76072635381601</v>
      </c>
      <c r="AJ367">
        <v>3199.2806166461801</v>
      </c>
      <c r="AK367">
        <v>829.39944360000004</v>
      </c>
      <c r="AL367">
        <v>3056.90696948</v>
      </c>
      <c r="AM367">
        <v>5189.0801124500003</v>
      </c>
      <c r="AN367">
        <v>0</v>
      </c>
      <c r="AO367">
        <v>0</v>
      </c>
      <c r="AP367">
        <v>9075.3865255300007</v>
      </c>
      <c r="AQ367">
        <v>9075.3865255300007</v>
      </c>
      <c r="AR367">
        <v>9075.3865255300007</v>
      </c>
      <c r="AS367">
        <v>7.5752316401310598</v>
      </c>
      <c r="AT367">
        <v>2.0248839304831399</v>
      </c>
      <c r="AU367">
        <v>52</v>
      </c>
      <c r="AV367">
        <v>0</v>
      </c>
      <c r="AW367" s="2">
        <v>1198.0341931</v>
      </c>
      <c r="AX367" s="4">
        <v>9075.3865255300007</v>
      </c>
      <c r="AY367">
        <v>5.99</v>
      </c>
      <c r="AZ367">
        <v>9.1399999999999995E-2</v>
      </c>
      <c r="BA367">
        <v>0.33679999999999999</v>
      </c>
      <c r="BB367">
        <v>0.57179999999999997</v>
      </c>
      <c r="BC367">
        <v>0</v>
      </c>
      <c r="BD367">
        <v>0</v>
      </c>
      <c r="BE367">
        <v>0.24</v>
      </c>
      <c r="BF367" t="b">
        <v>0</v>
      </c>
      <c r="BG367">
        <v>0.75</v>
      </c>
      <c r="BH367" t="b">
        <v>0</v>
      </c>
      <c r="BI367">
        <v>7.58</v>
      </c>
      <c r="BJ367" t="b">
        <v>0</v>
      </c>
      <c r="BK367">
        <v>2.5499999999999998</v>
      </c>
      <c r="BL367" t="b">
        <v>0</v>
      </c>
      <c r="BM367">
        <v>0</v>
      </c>
      <c r="BN367">
        <v>0</v>
      </c>
    </row>
    <row r="368" spans="1:66" x14ac:dyDescent="0.25">
      <c r="A368" t="s">
        <v>78</v>
      </c>
      <c r="B368">
        <v>2006</v>
      </c>
      <c r="C368">
        <v>561.04761907</v>
      </c>
      <c r="D368">
        <v>2166.0300619999998</v>
      </c>
      <c r="E368">
        <v>1293.8849476</v>
      </c>
      <c r="F368">
        <v>3459.9150100000002</v>
      </c>
      <c r="G368">
        <v>1492.1587829</v>
      </c>
      <c r="H368">
        <v>3658.1888450000001</v>
      </c>
      <c r="I368">
        <v>3.86</v>
      </c>
      <c r="J368">
        <v>2166.0300619999998</v>
      </c>
      <c r="K368">
        <v>8362</v>
      </c>
      <c r="L368" t="s">
        <v>67</v>
      </c>
      <c r="M368" t="s">
        <v>79</v>
      </c>
      <c r="N368">
        <v>7.0000000000000007E-2</v>
      </c>
      <c r="O368">
        <v>0.28000000000000003</v>
      </c>
      <c r="P368">
        <v>0.65</v>
      </c>
      <c r="Q368">
        <v>0</v>
      </c>
      <c r="R368">
        <v>0</v>
      </c>
      <c r="S368">
        <v>1</v>
      </c>
      <c r="T368" t="s">
        <v>70</v>
      </c>
      <c r="U368">
        <v>0.3</v>
      </c>
      <c r="V368">
        <v>0.1</v>
      </c>
      <c r="W368">
        <v>0.3</v>
      </c>
      <c r="X368">
        <v>0.4</v>
      </c>
      <c r="Y368">
        <v>866.41202480000004</v>
      </c>
      <c r="Z368">
        <v>866.41202480000004</v>
      </c>
      <c r="AA368">
        <v>447.64763486999999</v>
      </c>
      <c r="AB368">
        <v>975.22212942628596</v>
      </c>
      <c r="AC368">
        <v>433.20601240000002</v>
      </c>
      <c r="AD368">
        <v>3898.8541116000001</v>
      </c>
      <c r="AE368">
        <v>433.20601240000002</v>
      </c>
      <c r="AF368">
        <v>3898.8541116000001</v>
      </c>
      <c r="AG368">
        <v>596.86351316000002</v>
      </c>
      <c r="AH368">
        <v>2387.4540526400001</v>
      </c>
      <c r="AI368">
        <v>1707.74458614743</v>
      </c>
      <c r="AJ368">
        <v>5608.6331038525695</v>
      </c>
      <c r="AK368">
        <v>764.22674237000001</v>
      </c>
      <c r="AL368">
        <v>2235.29604844</v>
      </c>
      <c r="AM368">
        <v>13805.75429415</v>
      </c>
      <c r="AN368">
        <v>0</v>
      </c>
      <c r="AO368">
        <v>0</v>
      </c>
      <c r="AP368">
        <v>16805.277084959998</v>
      </c>
      <c r="AQ368">
        <v>16805.277084959998</v>
      </c>
      <c r="AR368">
        <v>16805.277084959998</v>
      </c>
      <c r="AS368">
        <v>7.7585613329128398</v>
      </c>
      <c r="AT368">
        <v>2.0487969217641102</v>
      </c>
      <c r="AU368">
        <v>87</v>
      </c>
      <c r="AV368">
        <v>0</v>
      </c>
      <c r="AW368" s="2">
        <v>2166.0300619999998</v>
      </c>
      <c r="AX368" s="4">
        <v>16805.277084959998</v>
      </c>
      <c r="AY368">
        <v>3.86</v>
      </c>
      <c r="AZ368">
        <v>4.5499999999999999E-2</v>
      </c>
      <c r="BA368">
        <v>0.13300000000000001</v>
      </c>
      <c r="BB368">
        <v>0.82150000000000001</v>
      </c>
      <c r="BC368">
        <v>0</v>
      </c>
      <c r="BD368">
        <v>0</v>
      </c>
      <c r="BE368">
        <v>0.44</v>
      </c>
      <c r="BF368" t="b">
        <v>0</v>
      </c>
      <c r="BG368">
        <v>1.38</v>
      </c>
      <c r="BH368" t="b">
        <v>0</v>
      </c>
      <c r="BI368">
        <v>7.76</v>
      </c>
      <c r="BJ368" t="b">
        <v>0</v>
      </c>
      <c r="BK368">
        <v>1.65</v>
      </c>
      <c r="BL368" t="b">
        <v>0</v>
      </c>
      <c r="BM368">
        <v>0</v>
      </c>
      <c r="BN368">
        <v>0</v>
      </c>
    </row>
    <row r="369" spans="1:66" x14ac:dyDescent="0.25">
      <c r="A369" t="s">
        <v>78</v>
      </c>
      <c r="B369">
        <v>2007</v>
      </c>
      <c r="C369">
        <v>273.76479869999997</v>
      </c>
      <c r="D369">
        <v>547.52959750000002</v>
      </c>
      <c r="E369">
        <v>278.84938929999998</v>
      </c>
      <c r="F369">
        <v>826.37898670000004</v>
      </c>
      <c r="G369">
        <v>514.65419010000005</v>
      </c>
      <c r="H369">
        <v>1062.183788</v>
      </c>
      <c r="I369">
        <v>2</v>
      </c>
      <c r="J369">
        <v>547.52959750000002</v>
      </c>
      <c r="K369">
        <v>10941</v>
      </c>
      <c r="L369" t="s">
        <v>67</v>
      </c>
      <c r="M369" t="s">
        <v>79</v>
      </c>
      <c r="N369">
        <v>7.0000000000000007E-2</v>
      </c>
      <c r="O369">
        <v>0.28000000000000003</v>
      </c>
      <c r="P369">
        <v>0.65</v>
      </c>
      <c r="Q369">
        <v>0</v>
      </c>
      <c r="R369">
        <v>0</v>
      </c>
      <c r="S369">
        <v>1</v>
      </c>
      <c r="T369" t="s">
        <v>69</v>
      </c>
      <c r="U369">
        <v>0.1</v>
      </c>
      <c r="V369">
        <v>0.1</v>
      </c>
      <c r="W369">
        <v>0.3</v>
      </c>
      <c r="X369">
        <v>0.2</v>
      </c>
      <c r="Y369">
        <v>109.5059195</v>
      </c>
      <c r="Z369">
        <v>109.5059195</v>
      </c>
      <c r="AA369">
        <v>154.39625702999999</v>
      </c>
      <c r="AB369">
        <v>189.287481335704</v>
      </c>
      <c r="AC369">
        <v>328.51775850000001</v>
      </c>
      <c r="AD369">
        <v>766.54143650000003</v>
      </c>
      <c r="AE369">
        <v>328.51775850000001</v>
      </c>
      <c r="AF369">
        <v>766.54143650000003</v>
      </c>
      <c r="AG369">
        <v>205.86167603999999</v>
      </c>
      <c r="AH369">
        <v>823.44670415999997</v>
      </c>
      <c r="AI369">
        <v>683.60882532859296</v>
      </c>
      <c r="AJ369">
        <v>1440.7587506714101</v>
      </c>
      <c r="AK369">
        <v>558.82401211000001</v>
      </c>
      <c r="AL369">
        <v>5947.0941574799999</v>
      </c>
      <c r="AM369">
        <v>8240.7189214999999</v>
      </c>
      <c r="AN369">
        <v>0</v>
      </c>
      <c r="AO369">
        <v>0</v>
      </c>
      <c r="AP369">
        <v>14746.63709109</v>
      </c>
      <c r="AQ369">
        <v>14746.63709109</v>
      </c>
      <c r="AR369">
        <v>14746.63709109</v>
      </c>
      <c r="AS369">
        <v>26.9330409870491</v>
      </c>
      <c r="AT369">
        <v>3.2933538223587799</v>
      </c>
      <c r="AU369">
        <v>54</v>
      </c>
      <c r="AV369">
        <v>0</v>
      </c>
      <c r="AW369" s="2">
        <v>547.52959750000002</v>
      </c>
      <c r="AX369" s="4">
        <v>14746.63709109</v>
      </c>
      <c r="AY369">
        <v>2</v>
      </c>
      <c r="AZ369">
        <v>3.7900000000000003E-2</v>
      </c>
      <c r="BA369">
        <v>0.40329999999999999</v>
      </c>
      <c r="BB369">
        <v>0.55879999999999996</v>
      </c>
      <c r="BC369">
        <v>0</v>
      </c>
      <c r="BD369">
        <v>0</v>
      </c>
      <c r="BE369">
        <v>0.11</v>
      </c>
      <c r="BF369" t="b">
        <v>0</v>
      </c>
      <c r="BG369">
        <v>1.21</v>
      </c>
      <c r="BH369" t="b">
        <v>0</v>
      </c>
      <c r="BI369">
        <v>26.93</v>
      </c>
      <c r="BJ369" t="b">
        <v>1</v>
      </c>
      <c r="BK369">
        <v>0.85</v>
      </c>
      <c r="BL369" t="b">
        <v>0</v>
      </c>
      <c r="BM369">
        <v>1</v>
      </c>
      <c r="BN369">
        <v>1</v>
      </c>
    </row>
    <row r="370" spans="1:66" x14ac:dyDescent="0.25">
      <c r="A370" t="s">
        <v>78</v>
      </c>
      <c r="B370">
        <v>2008</v>
      </c>
      <c r="C370">
        <v>3312.4312570000002</v>
      </c>
      <c r="D370">
        <v>6624.8625140000004</v>
      </c>
      <c r="E370">
        <v>4897.8654660000002</v>
      </c>
      <c r="F370">
        <v>11522.72798</v>
      </c>
      <c r="G370">
        <v>5223.7009619999999</v>
      </c>
      <c r="H370">
        <v>11848.563480000001</v>
      </c>
      <c r="I370">
        <v>2</v>
      </c>
      <c r="J370">
        <v>6624.8625140000004</v>
      </c>
      <c r="K370">
        <v>8569</v>
      </c>
      <c r="L370" t="s">
        <v>67</v>
      </c>
      <c r="M370" t="s">
        <v>79</v>
      </c>
      <c r="N370">
        <v>7.0000000000000007E-2</v>
      </c>
      <c r="O370">
        <v>0.28000000000000003</v>
      </c>
      <c r="P370">
        <v>0.65</v>
      </c>
      <c r="Q370">
        <v>0</v>
      </c>
      <c r="R370">
        <v>0</v>
      </c>
      <c r="S370">
        <v>1</v>
      </c>
      <c r="T370" t="s">
        <v>69</v>
      </c>
      <c r="U370">
        <v>0.1</v>
      </c>
      <c r="V370">
        <v>0.1</v>
      </c>
      <c r="W370">
        <v>0.3</v>
      </c>
      <c r="X370">
        <v>0.2</v>
      </c>
      <c r="Y370">
        <v>1324.9725028</v>
      </c>
      <c r="Z370">
        <v>1324.9725028</v>
      </c>
      <c r="AA370">
        <v>1567.1102886000001</v>
      </c>
      <c r="AB370">
        <v>2052.1663650425799</v>
      </c>
      <c r="AC370">
        <v>3974.9175083999999</v>
      </c>
      <c r="AD370">
        <v>9274.8075196000009</v>
      </c>
      <c r="AE370">
        <v>3974.9175083999999</v>
      </c>
      <c r="AF370">
        <v>9274.8075196000009</v>
      </c>
      <c r="AG370">
        <v>2089.4803848000001</v>
      </c>
      <c r="AH370">
        <v>8357.9215392000006</v>
      </c>
      <c r="AI370">
        <v>7744.2307499148401</v>
      </c>
      <c r="AJ370">
        <v>15952.8962100852</v>
      </c>
      <c r="AK370">
        <v>1486.77353937</v>
      </c>
      <c r="AL370">
        <v>3549.8481508</v>
      </c>
      <c r="AM370">
        <v>6190.8303271750001</v>
      </c>
      <c r="AN370">
        <v>0</v>
      </c>
      <c r="AO370">
        <v>0</v>
      </c>
      <c r="AP370">
        <v>11227.452017345</v>
      </c>
      <c r="AQ370">
        <v>11227.452017345</v>
      </c>
      <c r="AR370">
        <v>11227.452017345</v>
      </c>
      <c r="AS370">
        <v>1.6947449088367601</v>
      </c>
      <c r="AT370">
        <v>0.52753223324521703</v>
      </c>
      <c r="AU370">
        <v>94</v>
      </c>
      <c r="AV370">
        <v>0</v>
      </c>
      <c r="AW370" s="2">
        <v>6624.8625140000004</v>
      </c>
      <c r="AX370" s="4">
        <v>11227.452017345</v>
      </c>
      <c r="AY370">
        <v>2</v>
      </c>
      <c r="AZ370">
        <v>0.13239999999999999</v>
      </c>
      <c r="BA370">
        <v>0.31619999999999998</v>
      </c>
      <c r="BB370">
        <v>0.5514</v>
      </c>
      <c r="BC370">
        <v>0</v>
      </c>
      <c r="BD370">
        <v>0</v>
      </c>
      <c r="BE370">
        <v>1.35</v>
      </c>
      <c r="BF370" t="b">
        <v>0</v>
      </c>
      <c r="BG370">
        <v>0.92</v>
      </c>
      <c r="BH370" t="b">
        <v>0</v>
      </c>
      <c r="BI370">
        <v>1.69</v>
      </c>
      <c r="BJ370" t="b">
        <v>0</v>
      </c>
      <c r="BK370">
        <v>0.85</v>
      </c>
      <c r="BL370" t="b">
        <v>0</v>
      </c>
      <c r="BM370">
        <v>0</v>
      </c>
      <c r="BN370">
        <v>0</v>
      </c>
    </row>
    <row r="371" spans="1:66" x14ac:dyDescent="0.25">
      <c r="A371" t="s">
        <v>78</v>
      </c>
      <c r="B371">
        <v>2009</v>
      </c>
      <c r="C371">
        <v>3284.4753479999999</v>
      </c>
      <c r="D371">
        <v>8721.2586009999995</v>
      </c>
      <c r="E371">
        <v>1355.6168729999999</v>
      </c>
      <c r="F371">
        <v>10076.875475000001</v>
      </c>
      <c r="G371">
        <v>2196.2662897999999</v>
      </c>
      <c r="H371">
        <v>10917.524890999999</v>
      </c>
      <c r="I371">
        <v>2.66</v>
      </c>
      <c r="J371">
        <v>8721.2586009999995</v>
      </c>
      <c r="K371">
        <v>2885</v>
      </c>
      <c r="L371">
        <v>6903</v>
      </c>
      <c r="M371" t="s">
        <v>79</v>
      </c>
      <c r="N371">
        <v>7.0000000000000007E-2</v>
      </c>
      <c r="O371">
        <v>0.28000000000000003</v>
      </c>
      <c r="P371">
        <v>0.65</v>
      </c>
      <c r="Q371">
        <v>0</v>
      </c>
      <c r="R371">
        <v>0</v>
      </c>
      <c r="S371">
        <v>1</v>
      </c>
      <c r="T371" t="s">
        <v>69</v>
      </c>
      <c r="U371">
        <v>0.1</v>
      </c>
      <c r="V371">
        <v>0.1</v>
      </c>
      <c r="W371">
        <v>0.3</v>
      </c>
      <c r="X371">
        <v>0.2</v>
      </c>
      <c r="Y371">
        <v>1744.2517201999999</v>
      </c>
      <c r="Z371">
        <v>1744.2517201999999</v>
      </c>
      <c r="AA371">
        <v>658.87988694000001</v>
      </c>
      <c r="AB371">
        <v>1864.54733617431</v>
      </c>
      <c r="AC371">
        <v>5232.7551605999997</v>
      </c>
      <c r="AD371">
        <v>12209.762041399999</v>
      </c>
      <c r="AE371">
        <v>5232.7551605999997</v>
      </c>
      <c r="AF371">
        <v>12209.762041399999</v>
      </c>
      <c r="AG371">
        <v>878.50651591999997</v>
      </c>
      <c r="AH371">
        <v>3514.0260636799999</v>
      </c>
      <c r="AI371">
        <v>7188.4302186513796</v>
      </c>
      <c r="AJ371">
        <v>14646.6195633486</v>
      </c>
      <c r="AK371">
        <v>887.4620377</v>
      </c>
      <c r="AL371">
        <v>2666.8192178600002</v>
      </c>
      <c r="AM371">
        <v>16685.913512449999</v>
      </c>
      <c r="AN371">
        <v>0</v>
      </c>
      <c r="AO371">
        <v>0</v>
      </c>
      <c r="AP371">
        <v>20240.194768009998</v>
      </c>
      <c r="AQ371">
        <v>20240.194768009998</v>
      </c>
      <c r="AR371">
        <v>20240.194768009998</v>
      </c>
      <c r="AS371">
        <v>2.3207882822886599</v>
      </c>
      <c r="AT371">
        <v>0.84190690481569797</v>
      </c>
      <c r="AU371">
        <v>62</v>
      </c>
      <c r="AV371">
        <v>0</v>
      </c>
      <c r="AW371" s="2">
        <v>8721.2586009999995</v>
      </c>
      <c r="AX371" s="4">
        <v>20240.194768009998</v>
      </c>
      <c r="AY371">
        <v>2.66</v>
      </c>
      <c r="AZ371">
        <v>4.3799999999999999E-2</v>
      </c>
      <c r="BA371">
        <v>0.1318</v>
      </c>
      <c r="BB371">
        <v>0.82440000000000002</v>
      </c>
      <c r="BC371">
        <v>0</v>
      </c>
      <c r="BD371">
        <v>0</v>
      </c>
      <c r="BE371">
        <v>1.77</v>
      </c>
      <c r="BF371" t="b">
        <v>0</v>
      </c>
      <c r="BG371">
        <v>1.67</v>
      </c>
      <c r="BH371" t="b">
        <v>0</v>
      </c>
      <c r="BI371">
        <v>2.3199999999999998</v>
      </c>
      <c r="BJ371" t="b">
        <v>0</v>
      </c>
      <c r="BK371">
        <v>1.1299999999999999</v>
      </c>
      <c r="BL371" t="b">
        <v>0</v>
      </c>
      <c r="BM371">
        <v>0</v>
      </c>
      <c r="BN371">
        <v>0</v>
      </c>
    </row>
    <row r="372" spans="1:66" x14ac:dyDescent="0.25">
      <c r="A372" t="s">
        <v>78</v>
      </c>
      <c r="B372">
        <v>2010</v>
      </c>
      <c r="C372">
        <v>2187.1428569999998</v>
      </c>
      <c r="D372">
        <v>6045.6690259999996</v>
      </c>
      <c r="E372">
        <v>1535.9761779999999</v>
      </c>
      <c r="F372">
        <v>7581.6452040000004</v>
      </c>
      <c r="G372">
        <v>1937.5311469999999</v>
      </c>
      <c r="H372">
        <v>7983.2001730000002</v>
      </c>
      <c r="I372">
        <v>2.76</v>
      </c>
      <c r="J372">
        <v>6045.6690259999996</v>
      </c>
      <c r="K372">
        <v>67</v>
      </c>
      <c r="L372" t="s">
        <v>67</v>
      </c>
      <c r="M372" t="s">
        <v>79</v>
      </c>
      <c r="N372">
        <v>7.0000000000000007E-2</v>
      </c>
      <c r="O372">
        <v>0.28000000000000003</v>
      </c>
      <c r="P372">
        <v>0.65</v>
      </c>
      <c r="Q372">
        <v>0</v>
      </c>
      <c r="R372">
        <v>0</v>
      </c>
      <c r="S372">
        <v>1</v>
      </c>
      <c r="T372" t="s">
        <v>69</v>
      </c>
      <c r="U372">
        <v>0.1</v>
      </c>
      <c r="V372">
        <v>0.1</v>
      </c>
      <c r="W372">
        <v>0.3</v>
      </c>
      <c r="X372">
        <v>0.2</v>
      </c>
      <c r="Y372">
        <v>1209.1338052000001</v>
      </c>
      <c r="Z372">
        <v>1209.1338052000001</v>
      </c>
      <c r="AA372">
        <v>581.25934410000002</v>
      </c>
      <c r="AB372">
        <v>1341.5912134405901</v>
      </c>
      <c r="AC372">
        <v>3627.4014155999998</v>
      </c>
      <c r="AD372">
        <v>8463.9366363999998</v>
      </c>
      <c r="AE372">
        <v>3627.4014155999998</v>
      </c>
      <c r="AF372">
        <v>8463.9366363999998</v>
      </c>
      <c r="AG372">
        <v>775.01245879999999</v>
      </c>
      <c r="AH372">
        <v>3100.0498352</v>
      </c>
      <c r="AI372">
        <v>5300.0177461188196</v>
      </c>
      <c r="AJ372">
        <v>10666.382599881201</v>
      </c>
      <c r="AK372">
        <v>666.70480446500005</v>
      </c>
      <c r="AL372">
        <v>7187.7781284399998</v>
      </c>
      <c r="AM372">
        <v>9005.9716434999991</v>
      </c>
      <c r="AN372">
        <v>0</v>
      </c>
      <c r="AO372">
        <v>0</v>
      </c>
      <c r="AP372">
        <v>16860.454576405002</v>
      </c>
      <c r="AQ372">
        <v>16860.454576405002</v>
      </c>
      <c r="AR372">
        <v>16860.454576405002</v>
      </c>
      <c r="AS372">
        <v>2.7888484308179899</v>
      </c>
      <c r="AT372">
        <v>1.02562876181828</v>
      </c>
      <c r="AU372">
        <v>79</v>
      </c>
      <c r="AV372">
        <v>0</v>
      </c>
      <c r="AW372" s="2">
        <v>6045.6690259999996</v>
      </c>
      <c r="AX372" s="4">
        <v>16860.454576405002</v>
      </c>
      <c r="AY372">
        <v>2.76</v>
      </c>
      <c r="AZ372">
        <v>3.95E-2</v>
      </c>
      <c r="BA372">
        <v>0.42630000000000001</v>
      </c>
      <c r="BB372">
        <v>0.53410000000000002</v>
      </c>
      <c r="BC372">
        <v>0</v>
      </c>
      <c r="BD372">
        <v>0</v>
      </c>
      <c r="BE372">
        <v>1.23</v>
      </c>
      <c r="BF372" t="b">
        <v>0</v>
      </c>
      <c r="BG372">
        <v>1.39</v>
      </c>
      <c r="BH372" t="b">
        <v>0</v>
      </c>
      <c r="BI372">
        <v>2.79</v>
      </c>
      <c r="BJ372" t="b">
        <v>0</v>
      </c>
      <c r="BK372">
        <v>1.18</v>
      </c>
      <c r="BL372" t="b">
        <v>0</v>
      </c>
      <c r="BM372">
        <v>0</v>
      </c>
      <c r="BN372">
        <v>0</v>
      </c>
    </row>
    <row r="373" spans="1:66" x14ac:dyDescent="0.25">
      <c r="A373" t="s">
        <v>78</v>
      </c>
      <c r="B373">
        <v>2011</v>
      </c>
      <c r="C373">
        <v>5064.39059</v>
      </c>
      <c r="D373">
        <v>13477.724471</v>
      </c>
      <c r="E373">
        <v>6139.1903970000003</v>
      </c>
      <c r="F373">
        <v>19616.914873000002</v>
      </c>
      <c r="G373">
        <v>7761.8975170000003</v>
      </c>
      <c r="H373">
        <v>21239.621991</v>
      </c>
      <c r="I373">
        <v>2.66</v>
      </c>
      <c r="J373">
        <v>13477.724471</v>
      </c>
      <c r="K373">
        <v>885</v>
      </c>
      <c r="L373">
        <v>5094</v>
      </c>
      <c r="M373" t="s">
        <v>79</v>
      </c>
      <c r="N373">
        <v>7.0000000000000007E-2</v>
      </c>
      <c r="O373">
        <v>0.28000000000000003</v>
      </c>
      <c r="P373">
        <v>0.65</v>
      </c>
      <c r="Q373">
        <v>0</v>
      </c>
      <c r="R373">
        <v>0</v>
      </c>
      <c r="S373">
        <v>1</v>
      </c>
      <c r="T373" t="s">
        <v>69</v>
      </c>
      <c r="U373">
        <v>0.1</v>
      </c>
      <c r="V373">
        <v>0.1</v>
      </c>
      <c r="W373">
        <v>0.3</v>
      </c>
      <c r="X373">
        <v>0.2</v>
      </c>
      <c r="Y373">
        <v>2695.5448941999998</v>
      </c>
      <c r="Z373">
        <v>2695.5448941999998</v>
      </c>
      <c r="AA373">
        <v>2328.5692551000002</v>
      </c>
      <c r="AB373">
        <v>3562.0495578310902</v>
      </c>
      <c r="AC373">
        <v>8086.6346825999999</v>
      </c>
      <c r="AD373">
        <v>18868.814259399998</v>
      </c>
      <c r="AE373">
        <v>8086.6346825999999</v>
      </c>
      <c r="AF373">
        <v>18868.814259399998</v>
      </c>
      <c r="AG373">
        <v>3104.7590068</v>
      </c>
      <c r="AH373">
        <v>12419.0360272</v>
      </c>
      <c r="AI373">
        <v>14115.5228753378</v>
      </c>
      <c r="AJ373">
        <v>28363.7211066622</v>
      </c>
      <c r="AK373">
        <v>1796.94453211</v>
      </c>
      <c r="AL373">
        <v>3879.4954772000001</v>
      </c>
      <c r="AM373">
        <v>17514.83317545</v>
      </c>
      <c r="AN373">
        <v>0</v>
      </c>
      <c r="AO373">
        <v>0</v>
      </c>
      <c r="AP373">
        <v>23191.273184760001</v>
      </c>
      <c r="AQ373">
        <v>23191.273184760001</v>
      </c>
      <c r="AR373">
        <v>23191.273184760001</v>
      </c>
      <c r="AS373">
        <v>1.7207113288790401</v>
      </c>
      <c r="AT373">
        <v>0.54273776863339895</v>
      </c>
      <c r="AU373">
        <v>79</v>
      </c>
      <c r="AV373">
        <v>0</v>
      </c>
      <c r="AW373" s="2">
        <v>13477.724471</v>
      </c>
      <c r="AX373" s="4">
        <v>23191.273184760001</v>
      </c>
      <c r="AY373">
        <v>2.66</v>
      </c>
      <c r="AZ373">
        <v>7.7499999999999999E-2</v>
      </c>
      <c r="BA373">
        <v>0.1673</v>
      </c>
      <c r="BB373">
        <v>0.75519999999999998</v>
      </c>
      <c r="BC373">
        <v>0</v>
      </c>
      <c r="BD373">
        <v>0</v>
      </c>
      <c r="BE373">
        <v>2.74</v>
      </c>
      <c r="BF373" t="b">
        <v>0</v>
      </c>
      <c r="BG373">
        <v>1.91</v>
      </c>
      <c r="BH373" t="b">
        <v>0</v>
      </c>
      <c r="BI373">
        <v>1.72</v>
      </c>
      <c r="BJ373" t="b">
        <v>0</v>
      </c>
      <c r="BK373">
        <v>1.1299999999999999</v>
      </c>
      <c r="BL373" t="b">
        <v>0</v>
      </c>
      <c r="BM373">
        <v>0</v>
      </c>
      <c r="BN373">
        <v>0</v>
      </c>
    </row>
    <row r="374" spans="1:66" x14ac:dyDescent="0.25">
      <c r="A374" t="s">
        <v>78</v>
      </c>
      <c r="B374">
        <v>2012</v>
      </c>
      <c r="C374">
        <v>4300</v>
      </c>
      <c r="D374">
        <v>8600</v>
      </c>
      <c r="E374">
        <v>3641.9049110000001</v>
      </c>
      <c r="F374">
        <v>12241.904909999999</v>
      </c>
      <c r="G374">
        <v>4078.0291130000001</v>
      </c>
      <c r="H374">
        <v>12678.029109999999</v>
      </c>
      <c r="I374">
        <v>2</v>
      </c>
      <c r="J374">
        <v>8600</v>
      </c>
      <c r="K374">
        <v>7669</v>
      </c>
      <c r="L374">
        <v>8600</v>
      </c>
      <c r="M374" t="s">
        <v>79</v>
      </c>
      <c r="N374">
        <v>7.0000000000000007E-2</v>
      </c>
      <c r="O374">
        <v>0.28000000000000003</v>
      </c>
      <c r="P374">
        <v>0.65</v>
      </c>
      <c r="Q374">
        <v>0</v>
      </c>
      <c r="R374">
        <v>0</v>
      </c>
      <c r="S374">
        <v>1</v>
      </c>
      <c r="T374" t="s">
        <v>69</v>
      </c>
      <c r="U374">
        <v>0.1</v>
      </c>
      <c r="V374">
        <v>0.1</v>
      </c>
      <c r="W374">
        <v>0.3</v>
      </c>
      <c r="X374">
        <v>0.2</v>
      </c>
      <c r="Y374">
        <v>1720</v>
      </c>
      <c r="Z374">
        <v>1720</v>
      </c>
      <c r="AA374">
        <v>1223.4087339</v>
      </c>
      <c r="AB374">
        <v>2110.7176339299399</v>
      </c>
      <c r="AC374">
        <v>5160</v>
      </c>
      <c r="AD374">
        <v>12040</v>
      </c>
      <c r="AE374">
        <v>5160</v>
      </c>
      <c r="AF374">
        <v>12040</v>
      </c>
      <c r="AG374">
        <v>1631.2116452</v>
      </c>
      <c r="AH374">
        <v>6524.8465808000001</v>
      </c>
      <c r="AI374">
        <v>8456.5938421401206</v>
      </c>
      <c r="AJ374">
        <v>16899.464377859898</v>
      </c>
      <c r="AK374">
        <v>969.87386930000002</v>
      </c>
      <c r="AL374">
        <v>7544.8512140399998</v>
      </c>
      <c r="AM374">
        <v>9787.0752200000006</v>
      </c>
      <c r="AN374">
        <v>0</v>
      </c>
      <c r="AO374">
        <v>0</v>
      </c>
      <c r="AP374">
        <v>18301.800303339998</v>
      </c>
      <c r="AQ374">
        <v>18301.800303339998</v>
      </c>
      <c r="AR374">
        <v>18301.800303339998</v>
      </c>
      <c r="AS374">
        <v>2.12811631434186</v>
      </c>
      <c r="AT374">
        <v>0.75523722898088497</v>
      </c>
      <c r="AU374">
        <v>89</v>
      </c>
      <c r="AV374">
        <v>0</v>
      </c>
      <c r="AW374" s="2">
        <v>8600</v>
      </c>
      <c r="AX374" s="4">
        <v>18301.800303339998</v>
      </c>
      <c r="AY374">
        <v>2</v>
      </c>
      <c r="AZ374">
        <v>5.2999999999999999E-2</v>
      </c>
      <c r="BA374">
        <v>0.41220000000000001</v>
      </c>
      <c r="BB374">
        <v>0.53480000000000005</v>
      </c>
      <c r="BC374">
        <v>0</v>
      </c>
      <c r="BD374">
        <v>0</v>
      </c>
      <c r="BE374">
        <v>1.75</v>
      </c>
      <c r="BF374" t="b">
        <v>0</v>
      </c>
      <c r="BG374">
        <v>1.51</v>
      </c>
      <c r="BH374" t="b">
        <v>0</v>
      </c>
      <c r="BI374">
        <v>2.13</v>
      </c>
      <c r="BJ374" t="b">
        <v>0</v>
      </c>
      <c r="BK374">
        <v>0.85</v>
      </c>
      <c r="BL374" t="b">
        <v>0</v>
      </c>
      <c r="BM374">
        <v>0</v>
      </c>
      <c r="BN374">
        <v>0</v>
      </c>
    </row>
    <row r="375" spans="1:66" x14ac:dyDescent="0.25">
      <c r="A375" t="s">
        <v>78</v>
      </c>
      <c r="B375">
        <v>2013</v>
      </c>
      <c r="C375">
        <v>1786</v>
      </c>
      <c r="D375">
        <v>7734.901707</v>
      </c>
      <c r="E375">
        <v>1411.3357747</v>
      </c>
      <c r="F375">
        <v>9146.2374817</v>
      </c>
      <c r="G375">
        <v>1789.4526424999999</v>
      </c>
      <c r="H375">
        <v>9524.3543494999994</v>
      </c>
      <c r="I375">
        <v>4.33</v>
      </c>
      <c r="J375">
        <v>7734.901707</v>
      </c>
      <c r="K375">
        <v>6046</v>
      </c>
      <c r="L375">
        <v>800</v>
      </c>
      <c r="M375" t="s">
        <v>79</v>
      </c>
      <c r="N375">
        <v>7.0000000000000007E-2</v>
      </c>
      <c r="O375">
        <v>0.28000000000000003</v>
      </c>
      <c r="P375">
        <v>0.65</v>
      </c>
      <c r="Q375">
        <v>0</v>
      </c>
      <c r="R375">
        <v>0</v>
      </c>
      <c r="S375">
        <v>1</v>
      </c>
      <c r="T375" t="s">
        <v>70</v>
      </c>
      <c r="U375">
        <v>0.3</v>
      </c>
      <c r="V375">
        <v>0.1</v>
      </c>
      <c r="W375">
        <v>0.3</v>
      </c>
      <c r="X375">
        <v>0.4</v>
      </c>
      <c r="Y375">
        <v>3093.9606828000001</v>
      </c>
      <c r="Z375">
        <v>3093.9606828000001</v>
      </c>
      <c r="AA375">
        <v>536.83579275</v>
      </c>
      <c r="AB375">
        <v>3140.1887483222699</v>
      </c>
      <c r="AC375">
        <v>1546.9803414</v>
      </c>
      <c r="AD375">
        <v>13922.8230726</v>
      </c>
      <c r="AE375">
        <v>1546.9803414</v>
      </c>
      <c r="AF375">
        <v>13922.8230726</v>
      </c>
      <c r="AG375">
        <v>715.78105700000003</v>
      </c>
      <c r="AH375">
        <v>2863.1242280000001</v>
      </c>
      <c r="AI375">
        <v>3243.97685285547</v>
      </c>
      <c r="AJ375">
        <v>15804.731846144499</v>
      </c>
      <c r="AK375">
        <v>1886.21280351</v>
      </c>
      <c r="AL375">
        <v>4215.9708639999999</v>
      </c>
      <c r="AM375">
        <v>13767.70402995</v>
      </c>
      <c r="AN375">
        <v>0</v>
      </c>
      <c r="AO375" t="s">
        <v>67</v>
      </c>
      <c r="AP375">
        <v>19869.887697459999</v>
      </c>
      <c r="AQ375">
        <v>19869.887697459999</v>
      </c>
      <c r="AR375">
        <v>19869.887697459999</v>
      </c>
      <c r="AS375">
        <v>2.56886104699662</v>
      </c>
      <c r="AT375">
        <v>0.94346262830237404</v>
      </c>
      <c r="AU375">
        <v>79</v>
      </c>
      <c r="AV375">
        <v>0</v>
      </c>
      <c r="AW375" s="2">
        <v>7734.901707</v>
      </c>
      <c r="AX375" s="4">
        <v>19869.887697459999</v>
      </c>
      <c r="AY375">
        <v>4.33</v>
      </c>
      <c r="AZ375">
        <v>9.4899999999999998E-2</v>
      </c>
      <c r="BA375">
        <v>0.2122</v>
      </c>
      <c r="BB375">
        <v>0.69289999999999996</v>
      </c>
      <c r="BC375">
        <v>0</v>
      </c>
      <c r="BD375" t="s">
        <v>67</v>
      </c>
      <c r="BE375">
        <v>1.57</v>
      </c>
      <c r="BF375" t="b">
        <v>0</v>
      </c>
      <c r="BG375">
        <v>1.63</v>
      </c>
      <c r="BH375" t="b">
        <v>0</v>
      </c>
      <c r="BI375">
        <v>2.57</v>
      </c>
      <c r="BJ375" t="b">
        <v>0</v>
      </c>
      <c r="BK375">
        <v>1.85</v>
      </c>
      <c r="BL375" t="b">
        <v>0</v>
      </c>
      <c r="BM375">
        <v>0</v>
      </c>
      <c r="BN375">
        <v>0</v>
      </c>
    </row>
    <row r="376" spans="1:66" x14ac:dyDescent="0.25">
      <c r="A376" t="s">
        <v>78</v>
      </c>
      <c r="B376">
        <v>2014</v>
      </c>
      <c r="C376">
        <v>6991.2498930000002</v>
      </c>
      <c r="D376">
        <v>17574.172616</v>
      </c>
      <c r="E376">
        <v>4659.1653800000004</v>
      </c>
      <c r="F376">
        <v>22233.337996999999</v>
      </c>
      <c r="G376">
        <v>8096.4635639999997</v>
      </c>
      <c r="H376">
        <v>25670.636172999999</v>
      </c>
      <c r="I376">
        <v>2.5099999999999998</v>
      </c>
      <c r="J376">
        <v>17574.172616</v>
      </c>
      <c r="K376">
        <v>147</v>
      </c>
      <c r="L376" t="s">
        <v>67</v>
      </c>
      <c r="M376" t="s">
        <v>79</v>
      </c>
      <c r="N376">
        <v>7.0000000000000007E-2</v>
      </c>
      <c r="O376">
        <v>0.28000000000000003</v>
      </c>
      <c r="P376">
        <v>0.65</v>
      </c>
      <c r="Q376">
        <v>0</v>
      </c>
      <c r="R376">
        <v>0</v>
      </c>
      <c r="S376">
        <v>1</v>
      </c>
      <c r="T376" t="s">
        <v>69</v>
      </c>
      <c r="U376">
        <v>0.1</v>
      </c>
      <c r="V376">
        <v>0.1</v>
      </c>
      <c r="W376">
        <v>0.3</v>
      </c>
      <c r="X376">
        <v>0.2</v>
      </c>
      <c r="Y376">
        <v>3514.8345232000001</v>
      </c>
      <c r="Z376">
        <v>3514.8345232000001</v>
      </c>
      <c r="AA376">
        <v>2428.9390692000002</v>
      </c>
      <c r="AB376">
        <v>4272.4473931652701</v>
      </c>
      <c r="AC376">
        <v>10544.5035696</v>
      </c>
      <c r="AD376">
        <v>24603.841662399998</v>
      </c>
      <c r="AE376">
        <v>10544.5035696</v>
      </c>
      <c r="AF376">
        <v>24603.841662399998</v>
      </c>
      <c r="AG376">
        <v>3238.5854255999998</v>
      </c>
      <c r="AH376">
        <v>12954.341702399999</v>
      </c>
      <c r="AI376">
        <v>17125.741386669499</v>
      </c>
      <c r="AJ376">
        <v>34215.530959330499</v>
      </c>
      <c r="AK376">
        <v>1053.992716</v>
      </c>
      <c r="AL376">
        <v>5930.7032744400003</v>
      </c>
      <c r="AM376">
        <v>6097.7638696000004</v>
      </c>
      <c r="AN376" t="s">
        <v>67</v>
      </c>
      <c r="AO376" t="s">
        <v>67</v>
      </c>
      <c r="AP376">
        <v>13082.45986004</v>
      </c>
      <c r="AQ376">
        <v>13082.45986004</v>
      </c>
      <c r="AR376">
        <v>13082.45986004</v>
      </c>
      <c r="AS376">
        <v>0.74441398442447204</v>
      </c>
      <c r="AT376">
        <v>-0.29515796822113899</v>
      </c>
      <c r="AU376">
        <v>58</v>
      </c>
      <c r="AV376">
        <v>0</v>
      </c>
      <c r="AW376" s="2">
        <v>17574.172616</v>
      </c>
      <c r="AX376" s="4">
        <v>13082.45986004</v>
      </c>
      <c r="AY376">
        <v>2.5099999999999998</v>
      </c>
      <c r="AZ376">
        <v>8.0600000000000005E-2</v>
      </c>
      <c r="BA376">
        <v>0.45329999999999998</v>
      </c>
      <c r="BB376">
        <v>0.46610000000000001</v>
      </c>
      <c r="BC376" t="s">
        <v>67</v>
      </c>
      <c r="BD376" t="s">
        <v>67</v>
      </c>
      <c r="BE376">
        <v>3.57</v>
      </c>
      <c r="BF376" t="b">
        <v>0</v>
      </c>
      <c r="BG376">
        <v>1.08</v>
      </c>
      <c r="BH376" t="b">
        <v>0</v>
      </c>
      <c r="BI376">
        <v>0.74</v>
      </c>
      <c r="BJ376" t="b">
        <v>0</v>
      </c>
      <c r="BK376">
        <v>1.07</v>
      </c>
      <c r="BL376" t="b">
        <v>0</v>
      </c>
      <c r="BM376">
        <v>0</v>
      </c>
      <c r="BN376">
        <v>0</v>
      </c>
    </row>
    <row r="377" spans="1:66" x14ac:dyDescent="0.25">
      <c r="A377" t="s">
        <v>78</v>
      </c>
      <c r="B377">
        <v>2015</v>
      </c>
      <c r="C377">
        <v>4300.0000000999999</v>
      </c>
      <c r="D377">
        <v>11307.400792</v>
      </c>
      <c r="E377">
        <v>1330.0557226999999</v>
      </c>
      <c r="F377">
        <v>12637.456512000001</v>
      </c>
      <c r="G377">
        <v>2547.9401954999998</v>
      </c>
      <c r="H377">
        <v>13855.340990000001</v>
      </c>
      <c r="I377">
        <v>2.63</v>
      </c>
      <c r="J377">
        <v>11307.400792</v>
      </c>
      <c r="K377" t="s">
        <v>67</v>
      </c>
      <c r="L377" t="s">
        <v>67</v>
      </c>
      <c r="M377" t="s">
        <v>79</v>
      </c>
      <c r="N377">
        <v>7.0000000000000007E-2</v>
      </c>
      <c r="O377">
        <v>0.28000000000000003</v>
      </c>
      <c r="P377">
        <v>0.65</v>
      </c>
      <c r="Q377">
        <v>0</v>
      </c>
      <c r="R377">
        <v>0</v>
      </c>
      <c r="S377">
        <v>1</v>
      </c>
      <c r="T377" t="s">
        <v>69</v>
      </c>
      <c r="U377">
        <v>0.1</v>
      </c>
      <c r="V377">
        <v>0.1</v>
      </c>
      <c r="W377">
        <v>0.3</v>
      </c>
      <c r="X377">
        <v>0.2</v>
      </c>
      <c r="Y377">
        <v>2261.4801584000002</v>
      </c>
      <c r="Z377">
        <v>2261.4801584000002</v>
      </c>
      <c r="AA377">
        <v>764.38205864999998</v>
      </c>
      <c r="AB377">
        <v>2387.1682886681701</v>
      </c>
      <c r="AC377">
        <v>6784.4404752</v>
      </c>
      <c r="AD377">
        <v>15830.3611088</v>
      </c>
      <c r="AE377">
        <v>6784.4404752</v>
      </c>
      <c r="AF377">
        <v>15830.3611088</v>
      </c>
      <c r="AG377">
        <v>1019.1760782</v>
      </c>
      <c r="AH377">
        <v>4076.7043128</v>
      </c>
      <c r="AI377">
        <v>9081.0044126636694</v>
      </c>
      <c r="AJ377">
        <v>18629.677567336301</v>
      </c>
      <c r="AK377">
        <v>1482.6758186100001</v>
      </c>
      <c r="AL377">
        <v>2626.7290515200002</v>
      </c>
      <c r="AM377" t="s">
        <v>67</v>
      </c>
      <c r="AN377" t="s">
        <v>67</v>
      </c>
      <c r="AO377" t="s">
        <v>67</v>
      </c>
      <c r="AP377" t="s">
        <v>67</v>
      </c>
      <c r="AQ377" t="s">
        <v>67</v>
      </c>
      <c r="AR377">
        <v>4109.4048701299998</v>
      </c>
      <c r="AS377" t="s">
        <v>67</v>
      </c>
      <c r="AT377" t="s">
        <v>67</v>
      </c>
      <c r="AU377">
        <v>52</v>
      </c>
      <c r="AV377">
        <v>0</v>
      </c>
      <c r="AW377" s="2">
        <v>11307.400792</v>
      </c>
      <c r="AX377" s="4" t="s">
        <v>67</v>
      </c>
      <c r="AY377">
        <v>2.63</v>
      </c>
      <c r="AZ377">
        <v>0.36080000000000001</v>
      </c>
      <c r="BA377">
        <v>0.63919999999999999</v>
      </c>
      <c r="BB377" t="s">
        <v>67</v>
      </c>
      <c r="BC377" t="s">
        <v>67</v>
      </c>
      <c r="BD377" t="s">
        <v>67</v>
      </c>
      <c r="BE377">
        <v>2.2999999999999998</v>
      </c>
      <c r="BF377" t="b">
        <v>0</v>
      </c>
      <c r="BG377" t="s">
        <v>67</v>
      </c>
      <c r="BH377" t="b">
        <v>0</v>
      </c>
      <c r="BI377" t="s">
        <v>67</v>
      </c>
      <c r="BJ377" t="b">
        <v>0</v>
      </c>
      <c r="BK377">
        <v>1.1200000000000001</v>
      </c>
      <c r="BL377" t="b">
        <v>0</v>
      </c>
      <c r="BM377">
        <v>0</v>
      </c>
      <c r="BN377">
        <v>0</v>
      </c>
    </row>
    <row r="378" spans="1:66" x14ac:dyDescent="0.25">
      <c r="A378" t="s">
        <v>78</v>
      </c>
      <c r="B378">
        <v>2016</v>
      </c>
      <c r="C378">
        <v>7032.1428569999998</v>
      </c>
      <c r="D378">
        <v>18253.660929999998</v>
      </c>
      <c r="E378">
        <v>5129.9886468000004</v>
      </c>
      <c r="F378">
        <v>23383.649576</v>
      </c>
      <c r="G378">
        <v>8692.2362549999998</v>
      </c>
      <c r="H378">
        <v>26945.897193000001</v>
      </c>
      <c r="I378">
        <v>2.6</v>
      </c>
      <c r="J378">
        <v>18253.660929999998</v>
      </c>
      <c r="K378" t="s">
        <v>67</v>
      </c>
      <c r="L378" t="s">
        <v>67</v>
      </c>
      <c r="M378" t="s">
        <v>79</v>
      </c>
      <c r="N378">
        <v>7.0000000000000007E-2</v>
      </c>
      <c r="O378">
        <v>0.28000000000000003</v>
      </c>
      <c r="P378">
        <v>0.65</v>
      </c>
      <c r="Q378">
        <v>0</v>
      </c>
      <c r="R378">
        <v>0</v>
      </c>
      <c r="S378">
        <v>1</v>
      </c>
      <c r="T378" t="s">
        <v>69</v>
      </c>
      <c r="U378">
        <v>0.1</v>
      </c>
      <c r="V378">
        <v>0.1</v>
      </c>
      <c r="W378">
        <v>0.3</v>
      </c>
      <c r="X378">
        <v>0.2</v>
      </c>
      <c r="Y378">
        <v>3650.7321860000002</v>
      </c>
      <c r="Z378">
        <v>3650.7321860000002</v>
      </c>
      <c r="AA378">
        <v>2607.6708764999998</v>
      </c>
      <c r="AB378">
        <v>4486.4008842325502</v>
      </c>
      <c r="AC378">
        <v>10952.196558</v>
      </c>
      <c r="AD378">
        <v>25555.125302</v>
      </c>
      <c r="AE378">
        <v>10952.196558</v>
      </c>
      <c r="AF378">
        <v>25555.125302</v>
      </c>
      <c r="AG378">
        <v>3476.8945020000001</v>
      </c>
      <c r="AH378">
        <v>13907.578008</v>
      </c>
      <c r="AI378">
        <v>17973.095424534898</v>
      </c>
      <c r="AJ378">
        <v>35918.698961465103</v>
      </c>
      <c r="AK378">
        <v>656.68226288000005</v>
      </c>
      <c r="AL378" t="s">
        <v>67</v>
      </c>
      <c r="AM378" t="s">
        <v>67</v>
      </c>
      <c r="AN378" t="s">
        <v>67</v>
      </c>
      <c r="AO378" t="s">
        <v>67</v>
      </c>
      <c r="AP378" t="s">
        <v>67</v>
      </c>
      <c r="AQ378" t="s">
        <v>67</v>
      </c>
      <c r="AR378">
        <v>656.68226288000005</v>
      </c>
      <c r="AS378" t="s">
        <v>67</v>
      </c>
      <c r="AT378" t="s">
        <v>67</v>
      </c>
      <c r="AU378">
        <v>59</v>
      </c>
      <c r="AV378">
        <v>0</v>
      </c>
      <c r="AW378" s="2">
        <v>18253.660929999998</v>
      </c>
      <c r="AX378" s="4" t="s">
        <v>67</v>
      </c>
      <c r="AY378">
        <v>2.6</v>
      </c>
      <c r="AZ378">
        <v>1</v>
      </c>
      <c r="BA378" t="s">
        <v>67</v>
      </c>
      <c r="BB378" t="s">
        <v>67</v>
      </c>
      <c r="BC378" t="s">
        <v>67</v>
      </c>
      <c r="BD378" t="s">
        <v>67</v>
      </c>
      <c r="BE378">
        <v>3.71</v>
      </c>
      <c r="BF378" t="b">
        <v>0</v>
      </c>
      <c r="BG378" t="s">
        <v>67</v>
      </c>
      <c r="BH378" t="b">
        <v>0</v>
      </c>
      <c r="BI378" t="s">
        <v>67</v>
      </c>
      <c r="BJ378" t="b">
        <v>0</v>
      </c>
      <c r="BK378">
        <v>1.1100000000000001</v>
      </c>
      <c r="BL378" t="b">
        <v>0</v>
      </c>
      <c r="BM378">
        <v>0</v>
      </c>
      <c r="BN378">
        <v>0</v>
      </c>
    </row>
    <row r="379" spans="1:66" x14ac:dyDescent="0.25">
      <c r="A379" t="s">
        <v>78</v>
      </c>
      <c r="B379">
        <v>2017</v>
      </c>
      <c r="C379">
        <v>6893</v>
      </c>
      <c r="D379">
        <v>13786</v>
      </c>
      <c r="E379">
        <v>962.36950899999999</v>
      </c>
      <c r="F379">
        <v>14748.36951</v>
      </c>
      <c r="G379">
        <v>1271.038804</v>
      </c>
      <c r="H379">
        <v>15057.0388</v>
      </c>
      <c r="I379">
        <v>2</v>
      </c>
      <c r="J379">
        <v>13786</v>
      </c>
      <c r="K379" t="s">
        <v>67</v>
      </c>
      <c r="L379" t="s">
        <v>67</v>
      </c>
      <c r="M379" t="s">
        <v>79</v>
      </c>
      <c r="N379">
        <v>7.0000000000000007E-2</v>
      </c>
      <c r="O379">
        <v>0.28000000000000003</v>
      </c>
      <c r="P379">
        <v>0.65</v>
      </c>
      <c r="Q379">
        <v>0</v>
      </c>
      <c r="R379">
        <v>0</v>
      </c>
      <c r="S379">
        <v>1</v>
      </c>
      <c r="T379" t="s">
        <v>69</v>
      </c>
      <c r="U379">
        <v>0.1</v>
      </c>
      <c r="V379">
        <v>0.1</v>
      </c>
      <c r="W379">
        <v>0.3</v>
      </c>
      <c r="X379">
        <v>0.2</v>
      </c>
      <c r="Y379">
        <v>2757.2</v>
      </c>
      <c r="Z379">
        <v>2757.2</v>
      </c>
      <c r="AA379">
        <v>381.3116412</v>
      </c>
      <c r="AB379">
        <v>2783.44218688203</v>
      </c>
      <c r="AC379">
        <v>8271.6</v>
      </c>
      <c r="AD379">
        <v>19300.400000000001</v>
      </c>
      <c r="AE379">
        <v>8271.6</v>
      </c>
      <c r="AF379">
        <v>19300.400000000001</v>
      </c>
      <c r="AG379">
        <v>508.41552159999998</v>
      </c>
      <c r="AH379">
        <v>2033.6620863999999</v>
      </c>
      <c r="AI379">
        <v>9490.1544262359293</v>
      </c>
      <c r="AJ379">
        <v>20623.923173764098</v>
      </c>
      <c r="AK379" t="s">
        <v>67</v>
      </c>
      <c r="AL379" t="s">
        <v>67</v>
      </c>
      <c r="AM379" t="s">
        <v>67</v>
      </c>
      <c r="AN379" t="s">
        <v>67</v>
      </c>
      <c r="AO379" t="s">
        <v>67</v>
      </c>
      <c r="AP379" t="s">
        <v>67</v>
      </c>
      <c r="AQ379" t="s">
        <v>67</v>
      </c>
      <c r="AR379">
        <v>0</v>
      </c>
      <c r="AS379" t="s">
        <v>67</v>
      </c>
      <c r="AT379" t="s">
        <v>67</v>
      </c>
      <c r="AU379">
        <v>76</v>
      </c>
      <c r="AV379">
        <v>0</v>
      </c>
      <c r="AW379" s="2">
        <v>13786</v>
      </c>
      <c r="AX379" s="4" t="s">
        <v>67</v>
      </c>
      <c r="AY379">
        <v>2</v>
      </c>
      <c r="AZ379" t="s">
        <v>67</v>
      </c>
      <c r="BA379" t="s">
        <v>67</v>
      </c>
      <c r="BB379" t="s">
        <v>67</v>
      </c>
      <c r="BC379" t="s">
        <v>67</v>
      </c>
      <c r="BD379" t="s">
        <v>67</v>
      </c>
      <c r="BE379">
        <v>2.8</v>
      </c>
      <c r="BF379" t="b">
        <v>0</v>
      </c>
      <c r="BG379" t="s">
        <v>67</v>
      </c>
      <c r="BH379" t="b">
        <v>0</v>
      </c>
      <c r="BI379" t="s">
        <v>67</v>
      </c>
      <c r="BJ379" t="b">
        <v>0</v>
      </c>
      <c r="BK379">
        <v>0.85</v>
      </c>
      <c r="BL379" t="b">
        <v>0</v>
      </c>
      <c r="BM379">
        <v>0</v>
      </c>
      <c r="BN379">
        <v>0</v>
      </c>
    </row>
    <row r="380" spans="1:66" x14ac:dyDescent="0.25">
      <c r="A380" t="s">
        <v>78</v>
      </c>
      <c r="B380">
        <v>2018</v>
      </c>
      <c r="C380">
        <v>6117.2380949999997</v>
      </c>
      <c r="D380">
        <v>18616.991429999998</v>
      </c>
      <c r="E380">
        <v>2350.16275</v>
      </c>
      <c r="F380">
        <v>20967.154179000001</v>
      </c>
      <c r="G380">
        <v>2564.0916889999999</v>
      </c>
      <c r="H380">
        <v>21181.083123</v>
      </c>
      <c r="I380">
        <v>3.04</v>
      </c>
      <c r="J380">
        <v>18616.991429999998</v>
      </c>
      <c r="K380" t="s">
        <v>67</v>
      </c>
      <c r="L380" t="s">
        <v>67</v>
      </c>
      <c r="M380" t="s">
        <v>79</v>
      </c>
      <c r="N380">
        <v>7.0000000000000007E-2</v>
      </c>
      <c r="O380">
        <v>0.28000000000000003</v>
      </c>
      <c r="P380">
        <v>0.65</v>
      </c>
      <c r="Q380">
        <v>0</v>
      </c>
      <c r="R380">
        <v>0</v>
      </c>
      <c r="S380">
        <v>1</v>
      </c>
      <c r="T380" t="s">
        <v>70</v>
      </c>
      <c r="U380">
        <v>0.3</v>
      </c>
      <c r="V380">
        <v>0.1</v>
      </c>
      <c r="W380">
        <v>0.3</v>
      </c>
      <c r="X380">
        <v>0.4</v>
      </c>
      <c r="Y380">
        <v>7446.7965720000002</v>
      </c>
      <c r="Z380">
        <v>7446.7965720000002</v>
      </c>
      <c r="AA380">
        <v>769.22750670000005</v>
      </c>
      <c r="AB380">
        <v>7486.4203823866901</v>
      </c>
      <c r="AC380">
        <v>3723.3982860000001</v>
      </c>
      <c r="AD380">
        <v>33510.584574</v>
      </c>
      <c r="AE380">
        <v>3723.3982860000001</v>
      </c>
      <c r="AF380">
        <v>33510.584574</v>
      </c>
      <c r="AG380">
        <v>1025.6366756</v>
      </c>
      <c r="AH380">
        <v>4102.5467024</v>
      </c>
      <c r="AI380">
        <v>6208.2423582266201</v>
      </c>
      <c r="AJ380">
        <v>36153.923887773402</v>
      </c>
      <c r="AK380" t="s">
        <v>67</v>
      </c>
      <c r="AL380" t="s">
        <v>67</v>
      </c>
      <c r="AM380" t="s">
        <v>67</v>
      </c>
      <c r="AN380" t="s">
        <v>67</v>
      </c>
      <c r="AO380" t="s">
        <v>67</v>
      </c>
      <c r="AP380" t="s">
        <v>67</v>
      </c>
      <c r="AQ380" t="s">
        <v>67</v>
      </c>
      <c r="AR380">
        <v>0</v>
      </c>
      <c r="AS380" t="s">
        <v>67</v>
      </c>
      <c r="AT380" t="s">
        <v>67</v>
      </c>
      <c r="AU380">
        <v>92</v>
      </c>
      <c r="AV380">
        <v>0</v>
      </c>
      <c r="AW380" s="2">
        <v>18616.991429999998</v>
      </c>
      <c r="AX380" s="4" t="s">
        <v>67</v>
      </c>
      <c r="AY380">
        <v>3.04</v>
      </c>
      <c r="AZ380" t="s">
        <v>67</v>
      </c>
      <c r="BA380" t="s">
        <v>67</v>
      </c>
      <c r="BB380" t="s">
        <v>67</v>
      </c>
      <c r="BC380" t="s">
        <v>67</v>
      </c>
      <c r="BD380" t="s">
        <v>67</v>
      </c>
      <c r="BE380">
        <v>3.79</v>
      </c>
      <c r="BF380" t="b">
        <v>0</v>
      </c>
      <c r="BG380" t="s">
        <v>67</v>
      </c>
      <c r="BH380" t="b">
        <v>0</v>
      </c>
      <c r="BI380" t="s">
        <v>67</v>
      </c>
      <c r="BJ380" t="b">
        <v>0</v>
      </c>
      <c r="BK380">
        <v>1.3</v>
      </c>
      <c r="BL380" t="b">
        <v>0</v>
      </c>
      <c r="BM380">
        <v>0</v>
      </c>
      <c r="BN380">
        <v>0</v>
      </c>
    </row>
    <row r="381" spans="1:66" x14ac:dyDescent="0.25">
      <c r="A381" t="s">
        <v>78</v>
      </c>
      <c r="B381">
        <v>2019</v>
      </c>
      <c r="C381">
        <v>2709.8481969999998</v>
      </c>
      <c r="D381">
        <v>7672.348833</v>
      </c>
      <c r="E381">
        <v>995.85703699999999</v>
      </c>
      <c r="F381">
        <v>8668.2058689999994</v>
      </c>
      <c r="G381">
        <v>1708.8263509999999</v>
      </c>
      <c r="H381">
        <v>9381.1751839999997</v>
      </c>
      <c r="I381">
        <v>2.83</v>
      </c>
      <c r="J381">
        <v>7672.348833</v>
      </c>
      <c r="K381" t="s">
        <v>67</v>
      </c>
      <c r="L381" t="s">
        <v>67</v>
      </c>
      <c r="M381" t="s">
        <v>79</v>
      </c>
      <c r="N381">
        <v>7.0000000000000007E-2</v>
      </c>
      <c r="O381">
        <v>0.28000000000000003</v>
      </c>
      <c r="P381">
        <v>0.65</v>
      </c>
      <c r="Q381">
        <v>0</v>
      </c>
      <c r="R381">
        <v>0</v>
      </c>
      <c r="S381">
        <v>1</v>
      </c>
      <c r="T381" t="s">
        <v>69</v>
      </c>
      <c r="U381">
        <v>0.1</v>
      </c>
      <c r="V381">
        <v>0.1</v>
      </c>
      <c r="W381">
        <v>0.3</v>
      </c>
      <c r="X381">
        <v>0.2</v>
      </c>
      <c r="Y381">
        <v>1534.4697666</v>
      </c>
      <c r="Z381">
        <v>1534.4697666</v>
      </c>
      <c r="AA381">
        <v>512.64790530000005</v>
      </c>
      <c r="AB381">
        <v>1617.8397137596601</v>
      </c>
      <c r="AC381">
        <v>4603.4092997999996</v>
      </c>
      <c r="AD381">
        <v>10741.2883662</v>
      </c>
      <c r="AE381">
        <v>4603.4092997999996</v>
      </c>
      <c r="AF381">
        <v>10741.2883662</v>
      </c>
      <c r="AG381">
        <v>683.53054039999995</v>
      </c>
      <c r="AH381">
        <v>2734.1221615999998</v>
      </c>
      <c r="AI381">
        <v>6145.49575648068</v>
      </c>
      <c r="AJ381">
        <v>12616.8546115193</v>
      </c>
      <c r="AK381" t="s">
        <v>67</v>
      </c>
      <c r="AL381" t="s">
        <v>67</v>
      </c>
      <c r="AM381" t="s">
        <v>67</v>
      </c>
      <c r="AN381" t="s">
        <v>67</v>
      </c>
      <c r="AO381" t="s">
        <v>67</v>
      </c>
      <c r="AP381" t="s">
        <v>67</v>
      </c>
      <c r="AQ381" t="s">
        <v>67</v>
      </c>
      <c r="AR381">
        <v>0</v>
      </c>
      <c r="AS381" t="s">
        <v>67</v>
      </c>
      <c r="AT381" t="s">
        <v>67</v>
      </c>
      <c r="AU381">
        <v>58</v>
      </c>
      <c r="AV381">
        <v>0</v>
      </c>
      <c r="AW381" s="2">
        <v>7672.348833</v>
      </c>
      <c r="AX381" s="4" t="s">
        <v>67</v>
      </c>
      <c r="AY381">
        <v>2.83</v>
      </c>
      <c r="AZ381" t="s">
        <v>67</v>
      </c>
      <c r="BA381" t="s">
        <v>67</v>
      </c>
      <c r="BB381" t="s">
        <v>67</v>
      </c>
      <c r="BC381" t="s">
        <v>67</v>
      </c>
      <c r="BD381" t="s">
        <v>67</v>
      </c>
      <c r="BE381">
        <v>1.56</v>
      </c>
      <c r="BF381" t="b">
        <v>0</v>
      </c>
      <c r="BG381" t="s">
        <v>67</v>
      </c>
      <c r="BH381" t="b">
        <v>0</v>
      </c>
      <c r="BI381" t="s">
        <v>67</v>
      </c>
      <c r="BJ381" t="b">
        <v>0</v>
      </c>
      <c r="BK381">
        <v>1.21</v>
      </c>
      <c r="BL381" t="b">
        <v>0</v>
      </c>
      <c r="BM381">
        <v>0</v>
      </c>
      <c r="BN381">
        <v>0</v>
      </c>
    </row>
    <row r="382" spans="1:66" x14ac:dyDescent="0.25">
      <c r="A382" t="s">
        <v>82</v>
      </c>
      <c r="B382">
        <v>1975</v>
      </c>
      <c r="C382" t="s">
        <v>67</v>
      </c>
      <c r="D382" t="s">
        <v>67</v>
      </c>
      <c r="E382" t="s">
        <v>67</v>
      </c>
      <c r="F382" t="s">
        <v>67</v>
      </c>
      <c r="G382" t="s">
        <v>67</v>
      </c>
      <c r="H382" t="s">
        <v>67</v>
      </c>
      <c r="I382" t="s">
        <v>67</v>
      </c>
      <c r="J382" t="s">
        <v>67</v>
      </c>
      <c r="K382">
        <v>11</v>
      </c>
      <c r="L382" t="s">
        <v>67</v>
      </c>
      <c r="M382" t="s">
        <v>83</v>
      </c>
      <c r="N382">
        <v>0</v>
      </c>
      <c r="O382">
        <v>0.33333333300000001</v>
      </c>
      <c r="P382">
        <v>0.625</v>
      </c>
      <c r="Q382">
        <v>4.1666666999999998E-2</v>
      </c>
      <c r="R382">
        <v>0</v>
      </c>
      <c r="S382">
        <v>1</v>
      </c>
      <c r="T382" t="s">
        <v>67</v>
      </c>
      <c r="U382" t="s">
        <v>67</v>
      </c>
      <c r="V382">
        <v>0.1</v>
      </c>
      <c r="W382">
        <v>0.3</v>
      </c>
      <c r="X382" t="s">
        <v>67</v>
      </c>
      <c r="Y382" t="s">
        <v>67</v>
      </c>
      <c r="Z382" t="s">
        <v>67</v>
      </c>
      <c r="AA382" t="s">
        <v>67</v>
      </c>
      <c r="AB382" t="s">
        <v>67</v>
      </c>
      <c r="AC382" t="s">
        <v>67</v>
      </c>
      <c r="AD382" t="s">
        <v>67</v>
      </c>
      <c r="AE382" t="s">
        <v>67</v>
      </c>
      <c r="AF382" t="s">
        <v>67</v>
      </c>
      <c r="AG382" t="s">
        <v>67</v>
      </c>
      <c r="AH382" t="s">
        <v>67</v>
      </c>
      <c r="AI382" t="s">
        <v>67</v>
      </c>
      <c r="AJ382" t="s">
        <v>67</v>
      </c>
      <c r="AK382" t="s">
        <v>67</v>
      </c>
      <c r="AL382" t="s">
        <v>67</v>
      </c>
      <c r="AM382" t="s">
        <v>67</v>
      </c>
      <c r="AN382" t="s">
        <v>67</v>
      </c>
      <c r="AO382">
        <v>0</v>
      </c>
      <c r="AP382" t="s">
        <v>67</v>
      </c>
      <c r="AQ382" t="s">
        <v>67</v>
      </c>
      <c r="AR382">
        <v>0</v>
      </c>
      <c r="AS382" t="s">
        <v>67</v>
      </c>
      <c r="AT382" t="s">
        <v>67</v>
      </c>
      <c r="AU382" t="s">
        <v>67</v>
      </c>
      <c r="AV382" t="s">
        <v>67</v>
      </c>
      <c r="AW382" s="2" t="s">
        <v>67</v>
      </c>
      <c r="AX382" s="4" t="s">
        <v>67</v>
      </c>
      <c r="AY382" t="s">
        <v>67</v>
      </c>
      <c r="AZ382" t="s">
        <v>67</v>
      </c>
      <c r="BA382" t="s">
        <v>67</v>
      </c>
      <c r="BB382" t="s">
        <v>67</v>
      </c>
      <c r="BC382" t="s">
        <v>67</v>
      </c>
      <c r="BD382" t="s">
        <v>67</v>
      </c>
      <c r="BE382" t="s">
        <v>67</v>
      </c>
      <c r="BF382" t="b">
        <v>0</v>
      </c>
      <c r="BG382" t="s">
        <v>67</v>
      </c>
      <c r="BH382" t="b">
        <v>0</v>
      </c>
      <c r="BI382" t="s">
        <v>67</v>
      </c>
      <c r="BJ382" t="b">
        <v>0</v>
      </c>
      <c r="BK382" t="s">
        <v>67</v>
      </c>
      <c r="BL382" t="b">
        <v>0</v>
      </c>
      <c r="BM382">
        <v>0</v>
      </c>
      <c r="BN382">
        <v>0</v>
      </c>
    </row>
    <row r="383" spans="1:66" x14ac:dyDescent="0.25">
      <c r="A383" t="s">
        <v>82</v>
      </c>
      <c r="B383">
        <v>1976</v>
      </c>
      <c r="C383" t="s">
        <v>67</v>
      </c>
      <c r="D383" t="s">
        <v>67</v>
      </c>
      <c r="E383" t="s">
        <v>67</v>
      </c>
      <c r="F383" t="s">
        <v>67</v>
      </c>
      <c r="G383" t="s">
        <v>67</v>
      </c>
      <c r="H383" t="s">
        <v>67</v>
      </c>
      <c r="I383" t="s">
        <v>67</v>
      </c>
      <c r="J383" t="s">
        <v>67</v>
      </c>
      <c r="K383">
        <v>340</v>
      </c>
      <c r="L383" t="s">
        <v>67</v>
      </c>
      <c r="M383" t="s">
        <v>83</v>
      </c>
      <c r="N383">
        <v>0</v>
      </c>
      <c r="O383">
        <v>0.33333333300000001</v>
      </c>
      <c r="P383">
        <v>0.625</v>
      </c>
      <c r="Q383">
        <v>4.1666666999999998E-2</v>
      </c>
      <c r="R383">
        <v>0</v>
      </c>
      <c r="S383">
        <v>1</v>
      </c>
      <c r="T383" t="s">
        <v>67</v>
      </c>
      <c r="U383" t="s">
        <v>67</v>
      </c>
      <c r="V383">
        <v>0.1</v>
      </c>
      <c r="W383">
        <v>0.3</v>
      </c>
      <c r="X383" t="s">
        <v>67</v>
      </c>
      <c r="Y383" t="s">
        <v>67</v>
      </c>
      <c r="Z383" t="s">
        <v>67</v>
      </c>
      <c r="AA383" t="s">
        <v>67</v>
      </c>
      <c r="AB383" t="s">
        <v>67</v>
      </c>
      <c r="AC383" t="s">
        <v>67</v>
      </c>
      <c r="AD383" t="s">
        <v>67</v>
      </c>
      <c r="AE383" t="s">
        <v>67</v>
      </c>
      <c r="AF383" t="s">
        <v>67</v>
      </c>
      <c r="AG383" t="s">
        <v>67</v>
      </c>
      <c r="AH383" t="s">
        <v>67</v>
      </c>
      <c r="AI383" t="s">
        <v>67</v>
      </c>
      <c r="AJ383" t="s">
        <v>67</v>
      </c>
      <c r="AK383" t="s">
        <v>67</v>
      </c>
      <c r="AL383" t="s">
        <v>67</v>
      </c>
      <c r="AM383" t="s">
        <v>67</v>
      </c>
      <c r="AN383">
        <v>626.26216042676401</v>
      </c>
      <c r="AO383">
        <v>0</v>
      </c>
      <c r="AP383" t="s">
        <v>67</v>
      </c>
      <c r="AQ383" t="s">
        <v>67</v>
      </c>
      <c r="AR383">
        <v>626.26216042676401</v>
      </c>
      <c r="AS383" t="s">
        <v>67</v>
      </c>
      <c r="AT383" t="s">
        <v>67</v>
      </c>
      <c r="AU383" t="s">
        <v>67</v>
      </c>
      <c r="AV383" t="s">
        <v>67</v>
      </c>
      <c r="AW383" s="2" t="s">
        <v>67</v>
      </c>
      <c r="AX383" s="4" t="s">
        <v>67</v>
      </c>
      <c r="AY383" t="s">
        <v>67</v>
      </c>
      <c r="AZ383" t="s">
        <v>67</v>
      </c>
      <c r="BA383" t="s">
        <v>67</v>
      </c>
      <c r="BB383" t="s">
        <v>67</v>
      </c>
      <c r="BC383">
        <v>1</v>
      </c>
      <c r="BD383">
        <v>0</v>
      </c>
      <c r="BE383" t="s">
        <v>67</v>
      </c>
      <c r="BF383" t="b">
        <v>0</v>
      </c>
      <c r="BG383" t="s">
        <v>67</v>
      </c>
      <c r="BH383" t="b">
        <v>0</v>
      </c>
      <c r="BI383" t="s">
        <v>67</v>
      </c>
      <c r="BJ383" t="b">
        <v>0</v>
      </c>
      <c r="BK383" t="s">
        <v>67</v>
      </c>
      <c r="BL383" t="b">
        <v>0</v>
      </c>
      <c r="BM383">
        <v>0</v>
      </c>
      <c r="BN383">
        <v>0</v>
      </c>
    </row>
    <row r="384" spans="1:66" x14ac:dyDescent="0.25">
      <c r="A384" t="s">
        <v>82</v>
      </c>
      <c r="B384">
        <v>1977</v>
      </c>
      <c r="C384" t="s">
        <v>67</v>
      </c>
      <c r="D384" t="s">
        <v>67</v>
      </c>
      <c r="E384" t="s">
        <v>67</v>
      </c>
      <c r="F384" t="s">
        <v>67</v>
      </c>
      <c r="G384" t="s">
        <v>67</v>
      </c>
      <c r="H384" t="s">
        <v>67</v>
      </c>
      <c r="I384" t="s">
        <v>67</v>
      </c>
      <c r="J384" t="s">
        <v>67</v>
      </c>
      <c r="K384">
        <v>9906</v>
      </c>
      <c r="L384" t="s">
        <v>67</v>
      </c>
      <c r="M384" t="s">
        <v>83</v>
      </c>
      <c r="N384">
        <v>0</v>
      </c>
      <c r="O384">
        <v>0.33333333300000001</v>
      </c>
      <c r="P384">
        <v>0.625</v>
      </c>
      <c r="Q384">
        <v>4.1666666999999998E-2</v>
      </c>
      <c r="R384">
        <v>0</v>
      </c>
      <c r="S384">
        <v>1</v>
      </c>
      <c r="T384" t="s">
        <v>67</v>
      </c>
      <c r="U384" t="s">
        <v>67</v>
      </c>
      <c r="V384">
        <v>0.1</v>
      </c>
      <c r="W384">
        <v>0.3</v>
      </c>
      <c r="X384" t="s">
        <v>67</v>
      </c>
      <c r="Y384" t="s">
        <v>67</v>
      </c>
      <c r="Z384" t="s">
        <v>67</v>
      </c>
      <c r="AA384" t="s">
        <v>67</v>
      </c>
      <c r="AB384" t="s">
        <v>67</v>
      </c>
      <c r="AC384" t="s">
        <v>67</v>
      </c>
      <c r="AD384" t="s">
        <v>67</v>
      </c>
      <c r="AE384" t="s">
        <v>67</v>
      </c>
      <c r="AF384" t="s">
        <v>67</v>
      </c>
      <c r="AG384" t="s">
        <v>67</v>
      </c>
      <c r="AH384" t="s">
        <v>67</v>
      </c>
      <c r="AI384" t="s">
        <v>67</v>
      </c>
      <c r="AJ384" t="s">
        <v>67</v>
      </c>
      <c r="AK384" t="s">
        <v>67</v>
      </c>
      <c r="AL384" t="s">
        <v>67</v>
      </c>
      <c r="AM384">
        <v>9393.9323312500001</v>
      </c>
      <c r="AN384">
        <v>94.3995490468631</v>
      </c>
      <c r="AO384">
        <v>0</v>
      </c>
      <c r="AP384" t="s">
        <v>67</v>
      </c>
      <c r="AQ384" t="s">
        <v>67</v>
      </c>
      <c r="AR384">
        <v>9488.3318802968606</v>
      </c>
      <c r="AS384" t="s">
        <v>67</v>
      </c>
      <c r="AT384" t="s">
        <v>67</v>
      </c>
      <c r="AU384" t="s">
        <v>67</v>
      </c>
      <c r="AV384" t="s">
        <v>67</v>
      </c>
      <c r="AW384" s="2" t="s">
        <v>67</v>
      </c>
      <c r="AX384" s="4" t="s">
        <v>67</v>
      </c>
      <c r="AY384" t="s">
        <v>67</v>
      </c>
      <c r="AZ384" t="s">
        <v>67</v>
      </c>
      <c r="BA384" t="s">
        <v>67</v>
      </c>
      <c r="BB384">
        <v>0.99009999999999998</v>
      </c>
      <c r="BC384">
        <v>9.9000000000000008E-3</v>
      </c>
      <c r="BD384">
        <v>0</v>
      </c>
      <c r="BE384" t="s">
        <v>67</v>
      </c>
      <c r="BF384" t="b">
        <v>0</v>
      </c>
      <c r="BG384" t="s">
        <v>67</v>
      </c>
      <c r="BH384" t="b">
        <v>0</v>
      </c>
      <c r="BI384" t="s">
        <v>67</v>
      </c>
      <c r="BJ384" t="b">
        <v>0</v>
      </c>
      <c r="BK384" t="s">
        <v>67</v>
      </c>
      <c r="BL384" t="b">
        <v>0</v>
      </c>
      <c r="BM384">
        <v>0</v>
      </c>
      <c r="BN384">
        <v>0</v>
      </c>
    </row>
    <row r="385" spans="1:66" x14ac:dyDescent="0.25">
      <c r="A385" t="s">
        <v>82</v>
      </c>
      <c r="B385">
        <v>1978</v>
      </c>
      <c r="C385" t="s">
        <v>67</v>
      </c>
      <c r="D385" t="s">
        <v>67</v>
      </c>
      <c r="E385" t="s">
        <v>67</v>
      </c>
      <c r="F385" t="s">
        <v>67</v>
      </c>
      <c r="G385" t="s">
        <v>67</v>
      </c>
      <c r="H385" t="s">
        <v>67</v>
      </c>
      <c r="I385" t="s">
        <v>67</v>
      </c>
      <c r="J385" t="s">
        <v>67</v>
      </c>
      <c r="K385">
        <v>6305</v>
      </c>
      <c r="L385" t="s">
        <v>67</v>
      </c>
      <c r="M385" t="s">
        <v>83</v>
      </c>
      <c r="N385">
        <v>0</v>
      </c>
      <c r="O385">
        <v>0.33333333300000001</v>
      </c>
      <c r="P385">
        <v>0.625</v>
      </c>
      <c r="Q385">
        <v>4.1666666999999998E-2</v>
      </c>
      <c r="R385">
        <v>0</v>
      </c>
      <c r="S385">
        <v>1</v>
      </c>
      <c r="T385" t="s">
        <v>67</v>
      </c>
      <c r="U385" t="s">
        <v>67</v>
      </c>
      <c r="V385">
        <v>0.1</v>
      </c>
      <c r="W385">
        <v>0.3</v>
      </c>
      <c r="X385" t="s">
        <v>67</v>
      </c>
      <c r="Y385" t="s">
        <v>67</v>
      </c>
      <c r="Z385" t="s">
        <v>67</v>
      </c>
      <c r="AA385" t="s">
        <v>67</v>
      </c>
      <c r="AB385" t="s">
        <v>67</v>
      </c>
      <c r="AC385" t="s">
        <v>67</v>
      </c>
      <c r="AD385" t="s">
        <v>67</v>
      </c>
      <c r="AE385" t="s">
        <v>67</v>
      </c>
      <c r="AF385" t="s">
        <v>67</v>
      </c>
      <c r="AG385" t="s">
        <v>67</v>
      </c>
      <c r="AH385" t="s">
        <v>67</v>
      </c>
      <c r="AI385" t="s">
        <v>67</v>
      </c>
      <c r="AJ385" t="s">
        <v>67</v>
      </c>
      <c r="AK385" t="s">
        <v>67</v>
      </c>
      <c r="AL385">
        <v>5010.0972383232402</v>
      </c>
      <c r="AM385">
        <v>1415.993224375</v>
      </c>
      <c r="AN385">
        <v>155.719656412424</v>
      </c>
      <c r="AO385">
        <v>0</v>
      </c>
      <c r="AP385">
        <v>6581.8101191106598</v>
      </c>
      <c r="AQ385">
        <v>6581.8101191106598</v>
      </c>
      <c r="AR385">
        <v>6581.8101191106598</v>
      </c>
      <c r="AS385" t="s">
        <v>67</v>
      </c>
      <c r="AT385" t="s">
        <v>67</v>
      </c>
      <c r="AU385" t="s">
        <v>67</v>
      </c>
      <c r="AV385" t="s">
        <v>67</v>
      </c>
      <c r="AW385" s="2" t="s">
        <v>67</v>
      </c>
      <c r="AX385" s="4">
        <v>6581.8101191106598</v>
      </c>
      <c r="AY385" t="s">
        <v>67</v>
      </c>
      <c r="AZ385" t="s">
        <v>67</v>
      </c>
      <c r="BA385">
        <v>0.76119999999999999</v>
      </c>
      <c r="BB385">
        <v>0.21510000000000001</v>
      </c>
      <c r="BC385">
        <v>2.3699999999999999E-2</v>
      </c>
      <c r="BD385">
        <v>0</v>
      </c>
      <c r="BE385" t="s">
        <v>67</v>
      </c>
      <c r="BF385" t="b">
        <v>0</v>
      </c>
      <c r="BG385">
        <v>0.85</v>
      </c>
      <c r="BH385" t="b">
        <v>0</v>
      </c>
      <c r="BI385" t="s">
        <v>67</v>
      </c>
      <c r="BJ385" t="b">
        <v>0</v>
      </c>
      <c r="BK385" t="s">
        <v>67</v>
      </c>
      <c r="BL385" t="b">
        <v>0</v>
      </c>
      <c r="BM385">
        <v>0</v>
      </c>
      <c r="BN385">
        <v>0</v>
      </c>
    </row>
    <row r="386" spans="1:66" x14ac:dyDescent="0.25">
      <c r="A386" t="s">
        <v>82</v>
      </c>
      <c r="B386">
        <v>1979</v>
      </c>
      <c r="C386" t="s">
        <v>67</v>
      </c>
      <c r="D386" t="s">
        <v>67</v>
      </c>
      <c r="E386" t="s">
        <v>67</v>
      </c>
      <c r="F386" t="s">
        <v>67</v>
      </c>
      <c r="G386" t="s">
        <v>67</v>
      </c>
      <c r="H386" t="s">
        <v>67</v>
      </c>
      <c r="I386" t="s">
        <v>67</v>
      </c>
      <c r="J386" t="s">
        <v>67</v>
      </c>
      <c r="K386">
        <v>3942</v>
      </c>
      <c r="L386" t="s">
        <v>67</v>
      </c>
      <c r="M386" t="s">
        <v>83</v>
      </c>
      <c r="N386">
        <v>0</v>
      </c>
      <c r="O386">
        <v>0.33333333300000001</v>
      </c>
      <c r="P386">
        <v>0.625</v>
      </c>
      <c r="Q386">
        <v>4.1666666999999998E-2</v>
      </c>
      <c r="R386">
        <v>0</v>
      </c>
      <c r="S386">
        <v>1</v>
      </c>
      <c r="T386" t="s">
        <v>67</v>
      </c>
      <c r="U386" t="s">
        <v>67</v>
      </c>
      <c r="V386">
        <v>0.1</v>
      </c>
      <c r="W386">
        <v>0.3</v>
      </c>
      <c r="X386" t="s">
        <v>67</v>
      </c>
      <c r="Y386" t="s">
        <v>67</v>
      </c>
      <c r="Z386" t="s">
        <v>67</v>
      </c>
      <c r="AA386" t="s">
        <v>67</v>
      </c>
      <c r="AB386" t="s">
        <v>67</v>
      </c>
      <c r="AC386" t="s">
        <v>67</v>
      </c>
      <c r="AD386" t="s">
        <v>67</v>
      </c>
      <c r="AE386" t="s">
        <v>67</v>
      </c>
      <c r="AF386" t="s">
        <v>67</v>
      </c>
      <c r="AG386" t="s">
        <v>67</v>
      </c>
      <c r="AH386" t="s">
        <v>67</v>
      </c>
      <c r="AI386" t="s">
        <v>67</v>
      </c>
      <c r="AJ386" t="s">
        <v>67</v>
      </c>
      <c r="AK386">
        <v>0</v>
      </c>
      <c r="AL386">
        <v>755.19638557813698</v>
      </c>
      <c r="AM386">
        <v>2335.7948274999999</v>
      </c>
      <c r="AN386">
        <v>1679.3377121847</v>
      </c>
      <c r="AO386">
        <v>0</v>
      </c>
      <c r="AP386">
        <v>4770.3289252628401</v>
      </c>
      <c r="AQ386">
        <v>4770.3289252628401</v>
      </c>
      <c r="AR386">
        <v>4770.3289252628401</v>
      </c>
      <c r="AS386" t="s">
        <v>67</v>
      </c>
      <c r="AT386" t="s">
        <v>67</v>
      </c>
      <c r="AU386" t="s">
        <v>67</v>
      </c>
      <c r="AV386" t="s">
        <v>67</v>
      </c>
      <c r="AW386" s="2" t="s">
        <v>67</v>
      </c>
      <c r="AX386" s="4">
        <v>4770.3289252628401</v>
      </c>
      <c r="AY386" t="s">
        <v>67</v>
      </c>
      <c r="AZ386">
        <v>0</v>
      </c>
      <c r="BA386">
        <v>0.1583</v>
      </c>
      <c r="BB386">
        <v>0.48970000000000002</v>
      </c>
      <c r="BC386">
        <v>0.35199999999999998</v>
      </c>
      <c r="BD386">
        <v>0</v>
      </c>
      <c r="BE386" t="s">
        <v>67</v>
      </c>
      <c r="BF386" t="b">
        <v>0</v>
      </c>
      <c r="BG386">
        <v>0.62</v>
      </c>
      <c r="BH386" t="b">
        <v>0</v>
      </c>
      <c r="BI386" t="s">
        <v>67</v>
      </c>
      <c r="BJ386" t="b">
        <v>0</v>
      </c>
      <c r="BK386" t="s">
        <v>67</v>
      </c>
      <c r="BL386" t="b">
        <v>0</v>
      </c>
      <c r="BM386">
        <v>0</v>
      </c>
      <c r="BN386">
        <v>0</v>
      </c>
    </row>
    <row r="387" spans="1:66" x14ac:dyDescent="0.25">
      <c r="A387" t="s">
        <v>82</v>
      </c>
      <c r="B387">
        <v>1980</v>
      </c>
      <c r="C387" t="s">
        <v>67</v>
      </c>
      <c r="D387" t="s">
        <v>67</v>
      </c>
      <c r="E387" t="s">
        <v>67</v>
      </c>
      <c r="F387" t="s">
        <v>67</v>
      </c>
      <c r="G387" t="s">
        <v>67</v>
      </c>
      <c r="H387" t="s">
        <v>67</v>
      </c>
      <c r="I387" t="s">
        <v>67</v>
      </c>
      <c r="J387" t="s">
        <v>67</v>
      </c>
      <c r="K387">
        <v>27651</v>
      </c>
      <c r="L387" t="s">
        <v>67</v>
      </c>
      <c r="M387" t="s">
        <v>83</v>
      </c>
      <c r="N387">
        <v>0</v>
      </c>
      <c r="O387">
        <v>0.33333333300000001</v>
      </c>
      <c r="P387">
        <v>0.625</v>
      </c>
      <c r="Q387">
        <v>4.1666666999999998E-2</v>
      </c>
      <c r="R387">
        <v>0</v>
      </c>
      <c r="S387">
        <v>1</v>
      </c>
      <c r="T387" t="s">
        <v>67</v>
      </c>
      <c r="U387" t="s">
        <v>67</v>
      </c>
      <c r="V387">
        <v>0.1</v>
      </c>
      <c r="W387">
        <v>0.3</v>
      </c>
      <c r="X387" t="s">
        <v>67</v>
      </c>
      <c r="Y387" t="s">
        <v>67</v>
      </c>
      <c r="Z387" t="s">
        <v>67</v>
      </c>
      <c r="AA387" t="s">
        <v>67</v>
      </c>
      <c r="AB387" t="s">
        <v>67</v>
      </c>
      <c r="AC387" t="s">
        <v>67</v>
      </c>
      <c r="AD387" t="s">
        <v>67</v>
      </c>
      <c r="AE387" t="s">
        <v>67</v>
      </c>
      <c r="AF387" t="s">
        <v>67</v>
      </c>
      <c r="AG387" t="s">
        <v>67</v>
      </c>
      <c r="AH387" t="s">
        <v>67</v>
      </c>
      <c r="AI387" t="s">
        <v>67</v>
      </c>
      <c r="AJ387" t="s">
        <v>67</v>
      </c>
      <c r="AK387">
        <v>0</v>
      </c>
      <c r="AL387">
        <v>1245.7572400875799</v>
      </c>
      <c r="AM387">
        <v>25190.06548125</v>
      </c>
      <c r="AN387">
        <v>1826.5398725289899</v>
      </c>
      <c r="AO387">
        <v>0</v>
      </c>
      <c r="AP387">
        <v>28262.362593866601</v>
      </c>
      <c r="AQ387">
        <v>28262.362593866601</v>
      </c>
      <c r="AR387">
        <v>28262.362593866601</v>
      </c>
      <c r="AS387" t="s">
        <v>67</v>
      </c>
      <c r="AT387" t="s">
        <v>67</v>
      </c>
      <c r="AU387" t="s">
        <v>67</v>
      </c>
      <c r="AV387" t="s">
        <v>67</v>
      </c>
      <c r="AW387" s="2" t="s">
        <v>67</v>
      </c>
      <c r="AX387" s="4">
        <v>28262.362593866601</v>
      </c>
      <c r="AY387" t="s">
        <v>67</v>
      </c>
      <c r="AZ387">
        <v>0</v>
      </c>
      <c r="BA387">
        <v>4.41E-2</v>
      </c>
      <c r="BB387">
        <v>0.89129999999999998</v>
      </c>
      <c r="BC387">
        <v>6.4600000000000005E-2</v>
      </c>
      <c r="BD387">
        <v>0</v>
      </c>
      <c r="BE387" t="s">
        <v>67</v>
      </c>
      <c r="BF387" t="b">
        <v>0</v>
      </c>
      <c r="BG387">
        <v>3.67</v>
      </c>
      <c r="BH387" t="b">
        <v>0</v>
      </c>
      <c r="BI387" t="s">
        <v>67</v>
      </c>
      <c r="BJ387" t="b">
        <v>0</v>
      </c>
      <c r="BK387" t="s">
        <v>67</v>
      </c>
      <c r="BL387" t="b">
        <v>0</v>
      </c>
      <c r="BM387">
        <v>0</v>
      </c>
      <c r="BN387">
        <v>0</v>
      </c>
    </row>
    <row r="388" spans="1:66" x14ac:dyDescent="0.25">
      <c r="A388" t="s">
        <v>82</v>
      </c>
      <c r="B388">
        <v>1981</v>
      </c>
      <c r="C388" t="s">
        <v>67</v>
      </c>
      <c r="D388" t="s">
        <v>67</v>
      </c>
      <c r="E388" t="s">
        <v>67</v>
      </c>
      <c r="F388" t="s">
        <v>67</v>
      </c>
      <c r="G388" t="s">
        <v>67</v>
      </c>
      <c r="H388" t="s">
        <v>67</v>
      </c>
      <c r="I388" t="s">
        <v>67</v>
      </c>
      <c r="J388" t="s">
        <v>67</v>
      </c>
      <c r="K388">
        <v>39655</v>
      </c>
      <c r="L388" t="s">
        <v>67</v>
      </c>
      <c r="M388" t="s">
        <v>83</v>
      </c>
      <c r="N388">
        <v>0</v>
      </c>
      <c r="O388">
        <v>0.33333333300000001</v>
      </c>
      <c r="P388">
        <v>0.625</v>
      </c>
      <c r="Q388">
        <v>4.1666666999999998E-2</v>
      </c>
      <c r="R388">
        <v>0</v>
      </c>
      <c r="S388">
        <v>1</v>
      </c>
      <c r="T388" t="s">
        <v>67</v>
      </c>
      <c r="U388" t="s">
        <v>67</v>
      </c>
      <c r="V388">
        <v>0.1</v>
      </c>
      <c r="W388">
        <v>0.3</v>
      </c>
      <c r="X388" t="s">
        <v>67</v>
      </c>
      <c r="Y388" t="s">
        <v>67</v>
      </c>
      <c r="Z388" t="s">
        <v>67</v>
      </c>
      <c r="AA388" t="s">
        <v>67</v>
      </c>
      <c r="AB388" t="s">
        <v>67</v>
      </c>
      <c r="AC388" t="s">
        <v>67</v>
      </c>
      <c r="AD388" t="s">
        <v>67</v>
      </c>
      <c r="AE388" t="s">
        <v>67</v>
      </c>
      <c r="AF388" t="s">
        <v>67</v>
      </c>
      <c r="AG388" t="s">
        <v>67</v>
      </c>
      <c r="AH388" t="s">
        <v>67</v>
      </c>
      <c r="AI388" t="s">
        <v>67</v>
      </c>
      <c r="AJ388" t="s">
        <v>67</v>
      </c>
      <c r="AK388">
        <v>0</v>
      </c>
      <c r="AL388">
        <v>13434.7015765653</v>
      </c>
      <c r="AM388">
        <v>27398.097868749999</v>
      </c>
      <c r="AN388">
        <v>322.68895191484501</v>
      </c>
      <c r="AO388">
        <v>0</v>
      </c>
      <c r="AP388">
        <v>41155.488397230103</v>
      </c>
      <c r="AQ388">
        <v>41155.488397230103</v>
      </c>
      <c r="AR388">
        <v>41155.488397230103</v>
      </c>
      <c r="AS388" t="s">
        <v>67</v>
      </c>
      <c r="AT388" t="s">
        <v>67</v>
      </c>
      <c r="AU388" t="s">
        <v>67</v>
      </c>
      <c r="AV388" t="s">
        <v>67</v>
      </c>
      <c r="AW388" s="2" t="s">
        <v>67</v>
      </c>
      <c r="AX388" s="4">
        <v>41155.488397230103</v>
      </c>
      <c r="AY388" t="s">
        <v>67</v>
      </c>
      <c r="AZ388">
        <v>0</v>
      </c>
      <c r="BA388">
        <v>0.32640000000000002</v>
      </c>
      <c r="BB388">
        <v>0.66569999999999996</v>
      </c>
      <c r="BC388">
        <v>7.7999999999999996E-3</v>
      </c>
      <c r="BD388">
        <v>0</v>
      </c>
      <c r="BE388" t="s">
        <v>67</v>
      </c>
      <c r="BF388" t="b">
        <v>0</v>
      </c>
      <c r="BG388">
        <v>5.34</v>
      </c>
      <c r="BH388" t="b">
        <v>0</v>
      </c>
      <c r="BI388" t="s">
        <v>67</v>
      </c>
      <c r="BJ388" t="b">
        <v>0</v>
      </c>
      <c r="BK388" t="s">
        <v>67</v>
      </c>
      <c r="BL388" t="b">
        <v>0</v>
      </c>
      <c r="BM388">
        <v>0</v>
      </c>
      <c r="BN388">
        <v>0</v>
      </c>
    </row>
    <row r="389" spans="1:66" x14ac:dyDescent="0.25">
      <c r="A389" t="s">
        <v>82</v>
      </c>
      <c r="B389">
        <v>1982</v>
      </c>
      <c r="C389">
        <v>5000</v>
      </c>
      <c r="D389">
        <v>5000</v>
      </c>
      <c r="E389">
        <v>6828.8395909999999</v>
      </c>
      <c r="F389">
        <v>11828.83959</v>
      </c>
      <c r="G389">
        <v>10030.291730000001</v>
      </c>
      <c r="H389">
        <v>15030.291730000001</v>
      </c>
      <c r="I389">
        <v>1</v>
      </c>
      <c r="J389">
        <v>5000</v>
      </c>
      <c r="K389">
        <v>18103</v>
      </c>
      <c r="L389">
        <v>5000</v>
      </c>
      <c r="M389" t="s">
        <v>83</v>
      </c>
      <c r="N389">
        <v>0</v>
      </c>
      <c r="O389">
        <v>0.33333333300000001</v>
      </c>
      <c r="P389">
        <v>0.625</v>
      </c>
      <c r="Q389">
        <v>4.1666666999999998E-2</v>
      </c>
      <c r="R389">
        <v>0</v>
      </c>
      <c r="S389">
        <v>1</v>
      </c>
      <c r="T389" t="s">
        <v>75</v>
      </c>
      <c r="U389">
        <v>0.03</v>
      </c>
      <c r="V389">
        <v>0.1</v>
      </c>
      <c r="W389">
        <v>0.3</v>
      </c>
      <c r="X389">
        <v>0.13</v>
      </c>
      <c r="Y389">
        <v>650</v>
      </c>
      <c r="Z389">
        <v>650</v>
      </c>
      <c r="AA389">
        <v>3009.0875190000002</v>
      </c>
      <c r="AB389">
        <v>3078.4911396659199</v>
      </c>
      <c r="AC389">
        <v>3700</v>
      </c>
      <c r="AD389">
        <v>6300</v>
      </c>
      <c r="AE389">
        <v>3700</v>
      </c>
      <c r="AF389">
        <v>6300</v>
      </c>
      <c r="AG389">
        <v>4012.1166920000001</v>
      </c>
      <c r="AH389">
        <v>16048.466768</v>
      </c>
      <c r="AI389">
        <v>8873.3094506681591</v>
      </c>
      <c r="AJ389">
        <v>21187.274009331799</v>
      </c>
      <c r="AK389">
        <v>0</v>
      </c>
      <c r="AL389">
        <v>14612.318848721001</v>
      </c>
      <c r="AM389">
        <v>4840.3342400000001</v>
      </c>
      <c r="AN389">
        <v>282.10477663183798</v>
      </c>
      <c r="AO389">
        <v>0</v>
      </c>
      <c r="AP389">
        <v>19734.757865352902</v>
      </c>
      <c r="AQ389">
        <v>19734.757865352902</v>
      </c>
      <c r="AR389">
        <v>19734.757865352902</v>
      </c>
      <c r="AS389">
        <v>3.94695157307057</v>
      </c>
      <c r="AT389">
        <v>1.37294352730485</v>
      </c>
      <c r="AU389">
        <v>68</v>
      </c>
      <c r="AV389">
        <v>1</v>
      </c>
      <c r="AW389" s="2">
        <v>5000</v>
      </c>
      <c r="AX389" s="4">
        <v>19734.757865352902</v>
      </c>
      <c r="AY389">
        <v>1</v>
      </c>
      <c r="AZ389">
        <v>0</v>
      </c>
      <c r="BA389">
        <v>0.74039999999999995</v>
      </c>
      <c r="BB389">
        <v>0.24529999999999999</v>
      </c>
      <c r="BC389">
        <v>1.43E-2</v>
      </c>
      <c r="BD389">
        <v>0</v>
      </c>
      <c r="BE389">
        <v>2.5</v>
      </c>
      <c r="BF389" t="b">
        <v>0</v>
      </c>
      <c r="BG389">
        <v>2.56</v>
      </c>
      <c r="BH389" t="b">
        <v>0</v>
      </c>
      <c r="BI389">
        <v>3.95</v>
      </c>
      <c r="BJ389" t="b">
        <v>0</v>
      </c>
      <c r="BK389">
        <v>1</v>
      </c>
      <c r="BL389" t="b">
        <v>0</v>
      </c>
      <c r="BM389">
        <v>0</v>
      </c>
      <c r="BN389">
        <v>0</v>
      </c>
    </row>
    <row r="390" spans="1:66" x14ac:dyDescent="0.25">
      <c r="A390" t="s">
        <v>82</v>
      </c>
      <c r="B390">
        <v>1983</v>
      </c>
      <c r="C390">
        <v>500</v>
      </c>
      <c r="D390">
        <v>500</v>
      </c>
      <c r="E390">
        <v>1090.21703</v>
      </c>
      <c r="F390">
        <v>1590.21703</v>
      </c>
      <c r="G390">
        <v>1765.5891590000001</v>
      </c>
      <c r="H390">
        <v>2265.5891590000001</v>
      </c>
      <c r="I390">
        <v>1</v>
      </c>
      <c r="J390">
        <v>500</v>
      </c>
      <c r="K390">
        <v>7400</v>
      </c>
      <c r="L390">
        <v>500</v>
      </c>
      <c r="M390" t="s">
        <v>83</v>
      </c>
      <c r="N390">
        <v>0</v>
      </c>
      <c r="O390">
        <v>0.33333333300000001</v>
      </c>
      <c r="P390">
        <v>0.625</v>
      </c>
      <c r="Q390">
        <v>4.1666666999999998E-2</v>
      </c>
      <c r="R390">
        <v>0</v>
      </c>
      <c r="S390">
        <v>1</v>
      </c>
      <c r="T390" t="s">
        <v>75</v>
      </c>
      <c r="U390">
        <v>0.03</v>
      </c>
      <c r="V390">
        <v>0.1</v>
      </c>
      <c r="W390">
        <v>0.3</v>
      </c>
      <c r="X390">
        <v>0.13</v>
      </c>
      <c r="Y390">
        <v>65</v>
      </c>
      <c r="Z390">
        <v>65</v>
      </c>
      <c r="AA390">
        <v>529.67674769999996</v>
      </c>
      <c r="AB390">
        <v>533.65012606955304</v>
      </c>
      <c r="AC390">
        <v>370</v>
      </c>
      <c r="AD390">
        <v>630</v>
      </c>
      <c r="AE390">
        <v>370</v>
      </c>
      <c r="AF390">
        <v>630</v>
      </c>
      <c r="AG390">
        <v>706.23566359999995</v>
      </c>
      <c r="AH390">
        <v>2824.9426543999998</v>
      </c>
      <c r="AI390">
        <v>1198.2889068608899</v>
      </c>
      <c r="AJ390">
        <v>3332.8894111391101</v>
      </c>
      <c r="AK390">
        <v>0</v>
      </c>
      <c r="AL390">
        <v>2581.5115920851599</v>
      </c>
      <c r="AM390">
        <v>4231.571615625</v>
      </c>
      <c r="AN390">
        <v>1360.4205113000301</v>
      </c>
      <c r="AO390">
        <v>0</v>
      </c>
      <c r="AP390">
        <v>8173.5037190101903</v>
      </c>
      <c r="AQ390">
        <v>8173.5037190101903</v>
      </c>
      <c r="AR390">
        <v>8173.5037190101903</v>
      </c>
      <c r="AS390">
        <v>16.347007438020398</v>
      </c>
      <c r="AT390">
        <v>2.7940448492772498</v>
      </c>
      <c r="AU390">
        <v>62</v>
      </c>
      <c r="AV390">
        <v>1</v>
      </c>
      <c r="AW390" s="2">
        <v>500</v>
      </c>
      <c r="AX390" s="4">
        <v>8173.5037190101903</v>
      </c>
      <c r="AY390">
        <v>1</v>
      </c>
      <c r="AZ390">
        <v>0</v>
      </c>
      <c r="BA390">
        <v>0.31580000000000003</v>
      </c>
      <c r="BB390">
        <v>0.51770000000000005</v>
      </c>
      <c r="BC390">
        <v>0.16639999999999999</v>
      </c>
      <c r="BD390">
        <v>0</v>
      </c>
      <c r="BE390">
        <v>0.25</v>
      </c>
      <c r="BF390" t="b">
        <v>0</v>
      </c>
      <c r="BG390">
        <v>1.06</v>
      </c>
      <c r="BH390" t="b">
        <v>0</v>
      </c>
      <c r="BI390">
        <v>16.350000000000001</v>
      </c>
      <c r="BJ390" t="b">
        <v>1</v>
      </c>
      <c r="BK390">
        <v>1</v>
      </c>
      <c r="BL390" t="b">
        <v>0</v>
      </c>
      <c r="BM390">
        <v>1</v>
      </c>
      <c r="BN390">
        <v>1</v>
      </c>
    </row>
    <row r="391" spans="1:66" x14ac:dyDescent="0.25">
      <c r="A391" t="s">
        <v>82</v>
      </c>
      <c r="B391">
        <v>1984</v>
      </c>
      <c r="C391">
        <v>1000</v>
      </c>
      <c r="D391">
        <v>1000</v>
      </c>
      <c r="E391">
        <v>1513.6889619999999</v>
      </c>
      <c r="F391">
        <v>2513.6889620000002</v>
      </c>
      <c r="G391">
        <v>2737.2717240000002</v>
      </c>
      <c r="H391">
        <v>3737.2717240000002</v>
      </c>
      <c r="I391">
        <v>1</v>
      </c>
      <c r="J391">
        <v>1000</v>
      </c>
      <c r="K391">
        <v>22375</v>
      </c>
      <c r="L391">
        <v>1000</v>
      </c>
      <c r="M391" t="s">
        <v>83</v>
      </c>
      <c r="N391">
        <v>0</v>
      </c>
      <c r="O391">
        <v>0.33333333300000001</v>
      </c>
      <c r="P391">
        <v>0.625</v>
      </c>
      <c r="Q391">
        <v>4.1666666999999998E-2</v>
      </c>
      <c r="R391">
        <v>0</v>
      </c>
      <c r="S391">
        <v>1</v>
      </c>
      <c r="T391" t="s">
        <v>75</v>
      </c>
      <c r="U391">
        <v>0.03</v>
      </c>
      <c r="V391">
        <v>0.1</v>
      </c>
      <c r="W391">
        <v>0.3</v>
      </c>
      <c r="X391">
        <v>0.13</v>
      </c>
      <c r="Y391">
        <v>130</v>
      </c>
      <c r="Z391">
        <v>130</v>
      </c>
      <c r="AA391">
        <v>821.18151720000003</v>
      </c>
      <c r="AB391">
        <v>831.40789278842794</v>
      </c>
      <c r="AC391">
        <v>740</v>
      </c>
      <c r="AD391">
        <v>1260</v>
      </c>
      <c r="AE391">
        <v>740</v>
      </c>
      <c r="AF391">
        <v>1260</v>
      </c>
      <c r="AG391">
        <v>1094.9086895999999</v>
      </c>
      <c r="AH391">
        <v>4379.6347583999996</v>
      </c>
      <c r="AI391">
        <v>2074.4559384231402</v>
      </c>
      <c r="AJ391">
        <v>5400.0875095768597</v>
      </c>
      <c r="AK391">
        <v>0</v>
      </c>
      <c r="AL391">
        <v>2256.8381927431601</v>
      </c>
      <c r="AM391">
        <v>20406.307506249999</v>
      </c>
      <c r="AN391">
        <v>601.27603397687506</v>
      </c>
      <c r="AO391">
        <v>0</v>
      </c>
      <c r="AP391">
        <v>23264.42173297</v>
      </c>
      <c r="AQ391">
        <v>23264.42173297</v>
      </c>
      <c r="AR391">
        <v>23264.42173297</v>
      </c>
      <c r="AS391">
        <v>23.26442173297</v>
      </c>
      <c r="AT391">
        <v>3.1469252293233998</v>
      </c>
      <c r="AU391">
        <v>55</v>
      </c>
      <c r="AV391">
        <v>1</v>
      </c>
      <c r="AW391" s="2">
        <v>1000</v>
      </c>
      <c r="AX391" s="4">
        <v>23264.42173297</v>
      </c>
      <c r="AY391">
        <v>1</v>
      </c>
      <c r="AZ391">
        <v>0</v>
      </c>
      <c r="BA391">
        <v>9.7000000000000003E-2</v>
      </c>
      <c r="BB391">
        <v>0.87709999999999999</v>
      </c>
      <c r="BC391">
        <v>2.58E-2</v>
      </c>
      <c r="BD391">
        <v>0</v>
      </c>
      <c r="BE391">
        <v>0.5</v>
      </c>
      <c r="BF391" t="b">
        <v>0</v>
      </c>
      <c r="BG391">
        <v>3.02</v>
      </c>
      <c r="BH391" t="b">
        <v>0</v>
      </c>
      <c r="BI391">
        <v>23.26</v>
      </c>
      <c r="BJ391" t="b">
        <v>1</v>
      </c>
      <c r="BK391">
        <v>1</v>
      </c>
      <c r="BL391" t="b">
        <v>0</v>
      </c>
      <c r="BM391">
        <v>1</v>
      </c>
      <c r="BN391">
        <v>1</v>
      </c>
    </row>
    <row r="392" spans="1:66" x14ac:dyDescent="0.25">
      <c r="A392" t="s">
        <v>82</v>
      </c>
      <c r="B392">
        <v>1985</v>
      </c>
      <c r="C392">
        <v>15000</v>
      </c>
      <c r="D392">
        <v>15000</v>
      </c>
      <c r="E392">
        <v>15320.77802</v>
      </c>
      <c r="F392">
        <v>30320.778020000002</v>
      </c>
      <c r="G392">
        <v>25304.104770000002</v>
      </c>
      <c r="H392">
        <v>40304.104769999998</v>
      </c>
      <c r="I392">
        <v>1</v>
      </c>
      <c r="J392">
        <v>15000</v>
      </c>
      <c r="K392">
        <v>18977</v>
      </c>
      <c r="L392">
        <v>15000</v>
      </c>
      <c r="M392" t="s">
        <v>83</v>
      </c>
      <c r="N392">
        <v>0</v>
      </c>
      <c r="O392">
        <v>0.33333333300000001</v>
      </c>
      <c r="P392">
        <v>0.625</v>
      </c>
      <c r="Q392">
        <v>4.1666666999999998E-2</v>
      </c>
      <c r="R392">
        <v>0</v>
      </c>
      <c r="S392">
        <v>1</v>
      </c>
      <c r="T392" t="s">
        <v>75</v>
      </c>
      <c r="U392">
        <v>0.03</v>
      </c>
      <c r="V392">
        <v>0.1</v>
      </c>
      <c r="W392">
        <v>0.3</v>
      </c>
      <c r="X392">
        <v>0.13</v>
      </c>
      <c r="Y392">
        <v>1950</v>
      </c>
      <c r="Z392">
        <v>1950</v>
      </c>
      <c r="AA392">
        <v>7591.2314310000002</v>
      </c>
      <c r="AB392">
        <v>7837.6842650748804</v>
      </c>
      <c r="AC392">
        <v>11100</v>
      </c>
      <c r="AD392">
        <v>18900</v>
      </c>
      <c r="AE392">
        <v>11100</v>
      </c>
      <c r="AF392">
        <v>18900</v>
      </c>
      <c r="AG392">
        <v>10121.641908</v>
      </c>
      <c r="AH392">
        <v>40486.567631999998</v>
      </c>
      <c r="AI392">
        <v>24628.736239850201</v>
      </c>
      <c r="AJ392">
        <v>55979.473300149803</v>
      </c>
      <c r="AK392">
        <v>0</v>
      </c>
      <c r="AL392">
        <v>10883.36399245</v>
      </c>
      <c r="AM392">
        <v>9019.1404375000002</v>
      </c>
      <c r="AN392">
        <v>571.60963540621003</v>
      </c>
      <c r="AO392">
        <v>0</v>
      </c>
      <c r="AP392">
        <v>20474.1140653562</v>
      </c>
      <c r="AQ392">
        <v>20474.1140653562</v>
      </c>
      <c r="AR392">
        <v>20474.1140653562</v>
      </c>
      <c r="AS392">
        <v>1.36494093769041</v>
      </c>
      <c r="AT392">
        <v>0.31111115860951599</v>
      </c>
      <c r="AU392">
        <v>61</v>
      </c>
      <c r="AV392">
        <v>1</v>
      </c>
      <c r="AW392" s="2">
        <v>15000</v>
      </c>
      <c r="AX392" s="4">
        <v>20474.1140653562</v>
      </c>
      <c r="AY392">
        <v>1</v>
      </c>
      <c r="AZ392">
        <v>0</v>
      </c>
      <c r="BA392">
        <v>0.53159999999999996</v>
      </c>
      <c r="BB392">
        <v>0.4405</v>
      </c>
      <c r="BC392">
        <v>2.7900000000000001E-2</v>
      </c>
      <c r="BD392">
        <v>0</v>
      </c>
      <c r="BE392">
        <v>7.5</v>
      </c>
      <c r="BF392" t="b">
        <v>0</v>
      </c>
      <c r="BG392">
        <v>2.66</v>
      </c>
      <c r="BH392" t="b">
        <v>0</v>
      </c>
      <c r="BI392">
        <v>1.36</v>
      </c>
      <c r="BJ392" t="b">
        <v>0</v>
      </c>
      <c r="BK392">
        <v>1</v>
      </c>
      <c r="BL392" t="b">
        <v>0</v>
      </c>
      <c r="BM392">
        <v>0</v>
      </c>
      <c r="BN392">
        <v>0</v>
      </c>
    </row>
    <row r="393" spans="1:66" x14ac:dyDescent="0.25">
      <c r="A393" t="s">
        <v>82</v>
      </c>
      <c r="B393">
        <v>1986</v>
      </c>
      <c r="C393">
        <v>10000</v>
      </c>
      <c r="D393">
        <v>10000</v>
      </c>
      <c r="E393">
        <v>11287.226119999999</v>
      </c>
      <c r="F393">
        <v>21287.226119999999</v>
      </c>
      <c r="G393">
        <v>33836.956590000002</v>
      </c>
      <c r="H393">
        <v>43836.956590000002</v>
      </c>
      <c r="I393">
        <v>1</v>
      </c>
      <c r="J393">
        <v>10000</v>
      </c>
      <c r="K393">
        <v>13428</v>
      </c>
      <c r="L393">
        <v>10000</v>
      </c>
      <c r="M393" t="s">
        <v>83</v>
      </c>
      <c r="N393">
        <v>0</v>
      </c>
      <c r="O393">
        <v>0.33333333300000001</v>
      </c>
      <c r="P393">
        <v>0.625</v>
      </c>
      <c r="Q393">
        <v>4.1666666999999998E-2</v>
      </c>
      <c r="R393">
        <v>0</v>
      </c>
      <c r="S393">
        <v>1</v>
      </c>
      <c r="T393" t="s">
        <v>75</v>
      </c>
      <c r="U393">
        <v>0.03</v>
      </c>
      <c r="V393">
        <v>0.1</v>
      </c>
      <c r="W393">
        <v>0.3</v>
      </c>
      <c r="X393">
        <v>0.13</v>
      </c>
      <c r="Y393">
        <v>1300</v>
      </c>
      <c r="Z393">
        <v>1300</v>
      </c>
      <c r="AA393">
        <v>10151.086977000001</v>
      </c>
      <c r="AB393">
        <v>10233.9907570126</v>
      </c>
      <c r="AC393">
        <v>7400</v>
      </c>
      <c r="AD393">
        <v>12600</v>
      </c>
      <c r="AE393">
        <v>7400</v>
      </c>
      <c r="AF393">
        <v>12600</v>
      </c>
      <c r="AG393">
        <v>13534.782636</v>
      </c>
      <c r="AH393">
        <v>54139.130544</v>
      </c>
      <c r="AI393">
        <v>23368.975075974799</v>
      </c>
      <c r="AJ393">
        <v>64304.938104025197</v>
      </c>
      <c r="AK393">
        <v>0</v>
      </c>
      <c r="AL393">
        <v>4810.2082285231299</v>
      </c>
      <c r="AM393">
        <v>8574.1444625000004</v>
      </c>
      <c r="AN393">
        <v>759.80876107846996</v>
      </c>
      <c r="AO393">
        <v>0</v>
      </c>
      <c r="AP393">
        <v>14144.1614521016</v>
      </c>
      <c r="AQ393">
        <v>14144.1614521016</v>
      </c>
      <c r="AR393">
        <v>14144.1614521016</v>
      </c>
      <c r="AS393">
        <v>1.41441614521016</v>
      </c>
      <c r="AT393">
        <v>0.34671682771884099</v>
      </c>
      <c r="AU393">
        <v>33</v>
      </c>
      <c r="AV393">
        <v>1</v>
      </c>
      <c r="AW393" s="2">
        <v>10000</v>
      </c>
      <c r="AX393" s="4">
        <v>14144.1614521016</v>
      </c>
      <c r="AY393">
        <v>1</v>
      </c>
      <c r="AZ393">
        <v>0</v>
      </c>
      <c r="BA393">
        <v>0.34010000000000001</v>
      </c>
      <c r="BB393">
        <v>0.60619999999999996</v>
      </c>
      <c r="BC393">
        <v>5.3699999999999998E-2</v>
      </c>
      <c r="BD393">
        <v>0</v>
      </c>
      <c r="BE393">
        <v>5</v>
      </c>
      <c r="BF393" t="b">
        <v>0</v>
      </c>
      <c r="BG393">
        <v>1.84</v>
      </c>
      <c r="BH393" t="b">
        <v>0</v>
      </c>
      <c r="BI393">
        <v>1.41</v>
      </c>
      <c r="BJ393" t="b">
        <v>0</v>
      </c>
      <c r="BK393">
        <v>1</v>
      </c>
      <c r="BL393" t="b">
        <v>0</v>
      </c>
      <c r="BM393">
        <v>0</v>
      </c>
      <c r="BN393">
        <v>0</v>
      </c>
    </row>
    <row r="394" spans="1:66" x14ac:dyDescent="0.25">
      <c r="A394" t="s">
        <v>82</v>
      </c>
      <c r="B394">
        <v>1987</v>
      </c>
      <c r="C394">
        <v>2000</v>
      </c>
      <c r="D394">
        <v>2000</v>
      </c>
      <c r="E394">
        <v>3342.1800939999998</v>
      </c>
      <c r="F394">
        <v>5342.1800940000003</v>
      </c>
      <c r="G394">
        <v>5744.5347840000004</v>
      </c>
      <c r="H394">
        <v>7744.5347840000004</v>
      </c>
      <c r="I394">
        <v>1</v>
      </c>
      <c r="J394">
        <v>2000</v>
      </c>
      <c r="K394">
        <v>16709</v>
      </c>
      <c r="L394">
        <v>2000</v>
      </c>
      <c r="M394" t="s">
        <v>83</v>
      </c>
      <c r="N394">
        <v>0</v>
      </c>
      <c r="O394">
        <v>0.33333333300000001</v>
      </c>
      <c r="P394">
        <v>0.625</v>
      </c>
      <c r="Q394">
        <v>4.1666666999999998E-2</v>
      </c>
      <c r="R394">
        <v>0</v>
      </c>
      <c r="S394">
        <v>1</v>
      </c>
      <c r="T394" t="s">
        <v>75</v>
      </c>
      <c r="U394">
        <v>0.03</v>
      </c>
      <c r="V394">
        <v>0.1</v>
      </c>
      <c r="W394">
        <v>0.3</v>
      </c>
      <c r="X394">
        <v>0.13</v>
      </c>
      <c r="Y394">
        <v>260</v>
      </c>
      <c r="Z394">
        <v>260</v>
      </c>
      <c r="AA394">
        <v>1723.3604352</v>
      </c>
      <c r="AB394">
        <v>1742.8629290947499</v>
      </c>
      <c r="AC394">
        <v>1480</v>
      </c>
      <c r="AD394">
        <v>2520</v>
      </c>
      <c r="AE394">
        <v>1480</v>
      </c>
      <c r="AF394">
        <v>2520</v>
      </c>
      <c r="AG394">
        <v>2297.8139136</v>
      </c>
      <c r="AH394">
        <v>9191.2556543999999</v>
      </c>
      <c r="AI394">
        <v>4258.8089258105001</v>
      </c>
      <c r="AJ394">
        <v>11230.2606421895</v>
      </c>
      <c r="AK394">
        <v>0</v>
      </c>
      <c r="AL394">
        <v>4572.8770420937899</v>
      </c>
      <c r="AM394">
        <v>11397.131325</v>
      </c>
      <c r="AN394">
        <v>1908.95674902165</v>
      </c>
      <c r="AO394">
        <v>0</v>
      </c>
      <c r="AP394">
        <v>17878.9651161154</v>
      </c>
      <c r="AQ394">
        <v>17878.9651161154</v>
      </c>
      <c r="AR394">
        <v>17878.9651161154</v>
      </c>
      <c r="AS394">
        <v>8.9394825580577209</v>
      </c>
      <c r="AT394">
        <v>2.1904777080984599</v>
      </c>
      <c r="AU394">
        <v>58</v>
      </c>
      <c r="AV394">
        <v>1</v>
      </c>
      <c r="AW394" s="2">
        <v>2000</v>
      </c>
      <c r="AX394" s="4">
        <v>17878.9651161154</v>
      </c>
      <c r="AY394">
        <v>1</v>
      </c>
      <c r="AZ394">
        <v>0</v>
      </c>
      <c r="BA394">
        <v>0.25580000000000003</v>
      </c>
      <c r="BB394">
        <v>0.63749999999999996</v>
      </c>
      <c r="BC394">
        <v>0.10680000000000001</v>
      </c>
      <c r="BD394">
        <v>0</v>
      </c>
      <c r="BE394">
        <v>1</v>
      </c>
      <c r="BF394" t="b">
        <v>0</v>
      </c>
      <c r="BG394">
        <v>2.3199999999999998</v>
      </c>
      <c r="BH394" t="b">
        <v>0</v>
      </c>
      <c r="BI394">
        <v>8.94</v>
      </c>
      <c r="BJ394" t="b">
        <v>0</v>
      </c>
      <c r="BK394">
        <v>1</v>
      </c>
      <c r="BL394" t="b">
        <v>0</v>
      </c>
      <c r="BM394">
        <v>0</v>
      </c>
      <c r="BN394">
        <v>0</v>
      </c>
    </row>
    <row r="395" spans="1:66" x14ac:dyDescent="0.25">
      <c r="A395" t="s">
        <v>82</v>
      </c>
      <c r="B395">
        <v>1988</v>
      </c>
      <c r="C395">
        <v>2000</v>
      </c>
      <c r="D395">
        <v>2000</v>
      </c>
      <c r="E395">
        <v>2062.985803</v>
      </c>
      <c r="F395">
        <v>4062.985803</v>
      </c>
      <c r="G395">
        <v>4770.5145849999999</v>
      </c>
      <c r="H395">
        <v>6770.5145849999999</v>
      </c>
      <c r="I395">
        <v>1</v>
      </c>
      <c r="J395">
        <v>2000</v>
      </c>
      <c r="K395">
        <v>27859</v>
      </c>
      <c r="L395">
        <v>2000</v>
      </c>
      <c r="M395" t="s">
        <v>83</v>
      </c>
      <c r="N395">
        <v>0</v>
      </c>
      <c r="O395">
        <v>0.33333333300000001</v>
      </c>
      <c r="P395">
        <v>0.625</v>
      </c>
      <c r="Q395">
        <v>4.1666666999999998E-2</v>
      </c>
      <c r="R395">
        <v>0</v>
      </c>
      <c r="S395">
        <v>1</v>
      </c>
      <c r="T395" t="s">
        <v>75</v>
      </c>
      <c r="U395">
        <v>0.03</v>
      </c>
      <c r="V395">
        <v>0.1</v>
      </c>
      <c r="W395">
        <v>0.3</v>
      </c>
      <c r="X395">
        <v>0.13</v>
      </c>
      <c r="Y395">
        <v>260</v>
      </c>
      <c r="Z395">
        <v>260</v>
      </c>
      <c r="AA395">
        <v>1431.1543755</v>
      </c>
      <c r="AB395">
        <v>1454.57995535233</v>
      </c>
      <c r="AC395">
        <v>1480</v>
      </c>
      <c r="AD395">
        <v>2520</v>
      </c>
      <c r="AE395">
        <v>1480</v>
      </c>
      <c r="AF395">
        <v>2520</v>
      </c>
      <c r="AG395">
        <v>1908.2058340000001</v>
      </c>
      <c r="AH395">
        <v>7632.8233360000004</v>
      </c>
      <c r="AI395">
        <v>3861.3546742953299</v>
      </c>
      <c r="AJ395">
        <v>9679.6744957046594</v>
      </c>
      <c r="AK395">
        <v>0</v>
      </c>
      <c r="AL395">
        <v>6078.4700339215296</v>
      </c>
      <c r="AM395">
        <v>28634.351006249999</v>
      </c>
      <c r="AN395">
        <v>504.73797320456998</v>
      </c>
      <c r="AO395">
        <v>0</v>
      </c>
      <c r="AP395">
        <v>35217.5590133761</v>
      </c>
      <c r="AQ395">
        <v>35217.5590133761</v>
      </c>
      <c r="AR395">
        <v>35217.5590133761</v>
      </c>
      <c r="AS395">
        <v>17.608779506687998</v>
      </c>
      <c r="AT395">
        <v>2.8683976132742601</v>
      </c>
      <c r="AU395">
        <v>43</v>
      </c>
      <c r="AV395">
        <v>1</v>
      </c>
      <c r="AW395" s="2">
        <v>2000</v>
      </c>
      <c r="AX395" s="4">
        <v>35217.5590133761</v>
      </c>
      <c r="AY395">
        <v>1</v>
      </c>
      <c r="AZ395">
        <v>0</v>
      </c>
      <c r="BA395">
        <v>0.1726</v>
      </c>
      <c r="BB395">
        <v>0.81310000000000004</v>
      </c>
      <c r="BC395">
        <v>1.43E-2</v>
      </c>
      <c r="BD395">
        <v>0</v>
      </c>
      <c r="BE395">
        <v>1</v>
      </c>
      <c r="BF395" t="b">
        <v>0</v>
      </c>
      <c r="BG395">
        <v>4.57</v>
      </c>
      <c r="BH395" t="b">
        <v>0</v>
      </c>
      <c r="BI395">
        <v>17.61</v>
      </c>
      <c r="BJ395" t="b">
        <v>1</v>
      </c>
      <c r="BK395">
        <v>1</v>
      </c>
      <c r="BL395" t="b">
        <v>0</v>
      </c>
      <c r="BM395">
        <v>1</v>
      </c>
      <c r="BN395">
        <v>1</v>
      </c>
    </row>
    <row r="396" spans="1:66" x14ac:dyDescent="0.25">
      <c r="A396" t="s">
        <v>82</v>
      </c>
      <c r="B396">
        <v>1989</v>
      </c>
      <c r="C396">
        <v>5000</v>
      </c>
      <c r="D396">
        <v>5000</v>
      </c>
      <c r="E396">
        <v>13427.711929999999</v>
      </c>
      <c r="F396">
        <v>18427.711930000001</v>
      </c>
      <c r="G396">
        <v>27650.09201</v>
      </c>
      <c r="H396">
        <v>32650.09201</v>
      </c>
      <c r="I396">
        <v>1</v>
      </c>
      <c r="J396">
        <v>5000</v>
      </c>
      <c r="K396">
        <v>23050</v>
      </c>
      <c r="L396">
        <v>5000</v>
      </c>
      <c r="M396" t="s">
        <v>83</v>
      </c>
      <c r="N396">
        <v>0</v>
      </c>
      <c r="O396">
        <v>0.33333333300000001</v>
      </c>
      <c r="P396">
        <v>0.625</v>
      </c>
      <c r="Q396">
        <v>4.1666666999999998E-2</v>
      </c>
      <c r="R396">
        <v>0</v>
      </c>
      <c r="S396">
        <v>1</v>
      </c>
      <c r="T396" t="s">
        <v>75</v>
      </c>
      <c r="U396">
        <v>0.03</v>
      </c>
      <c r="V396">
        <v>0.1</v>
      </c>
      <c r="W396">
        <v>0.3</v>
      </c>
      <c r="X396">
        <v>0.13</v>
      </c>
      <c r="Y396">
        <v>650</v>
      </c>
      <c r="Z396">
        <v>650</v>
      </c>
      <c r="AA396">
        <v>8295.0276030000005</v>
      </c>
      <c r="AB396">
        <v>8320.4556927209196</v>
      </c>
      <c r="AC396">
        <v>3700</v>
      </c>
      <c r="AD396">
        <v>6300</v>
      </c>
      <c r="AE396">
        <v>3700</v>
      </c>
      <c r="AF396">
        <v>6300</v>
      </c>
      <c r="AG396">
        <v>11060.036803999999</v>
      </c>
      <c r="AH396">
        <v>44240.147215999998</v>
      </c>
      <c r="AI396">
        <v>16009.180624558199</v>
      </c>
      <c r="AJ396">
        <v>49291.003395441803</v>
      </c>
      <c r="AK396">
        <v>0</v>
      </c>
      <c r="AL396">
        <v>15271.6538547283</v>
      </c>
      <c r="AM396">
        <v>7571.0695374999996</v>
      </c>
      <c r="AN396">
        <v>284.57707710994998</v>
      </c>
      <c r="AO396">
        <v>0</v>
      </c>
      <c r="AP396">
        <v>23127.300469338301</v>
      </c>
      <c r="AQ396">
        <v>23127.300469338301</v>
      </c>
      <c r="AR396">
        <v>23127.300469338301</v>
      </c>
      <c r="AS396">
        <v>4.6254600938676598</v>
      </c>
      <c r="AT396">
        <v>1.5315758457717801</v>
      </c>
      <c r="AU396">
        <v>49</v>
      </c>
      <c r="AV396">
        <v>1</v>
      </c>
      <c r="AW396" s="2">
        <v>5000</v>
      </c>
      <c r="AX396" s="4">
        <v>23127.300469338301</v>
      </c>
      <c r="AY396">
        <v>1</v>
      </c>
      <c r="AZ396">
        <v>0</v>
      </c>
      <c r="BA396">
        <v>0.6603</v>
      </c>
      <c r="BB396">
        <v>0.32740000000000002</v>
      </c>
      <c r="BC396">
        <v>1.23E-2</v>
      </c>
      <c r="BD396">
        <v>0</v>
      </c>
      <c r="BE396">
        <v>2.5</v>
      </c>
      <c r="BF396" t="b">
        <v>0</v>
      </c>
      <c r="BG396">
        <v>3</v>
      </c>
      <c r="BH396" t="b">
        <v>0</v>
      </c>
      <c r="BI396">
        <v>4.63</v>
      </c>
      <c r="BJ396" t="b">
        <v>0</v>
      </c>
      <c r="BK396">
        <v>1</v>
      </c>
      <c r="BL396" t="b">
        <v>0</v>
      </c>
      <c r="BM396">
        <v>0</v>
      </c>
      <c r="BN396">
        <v>0</v>
      </c>
    </row>
    <row r="397" spans="1:66" x14ac:dyDescent="0.25">
      <c r="A397" t="s">
        <v>82</v>
      </c>
      <c r="B397">
        <v>1990</v>
      </c>
      <c r="C397">
        <v>4000</v>
      </c>
      <c r="D397">
        <v>4000</v>
      </c>
      <c r="E397">
        <v>3903.6531490000002</v>
      </c>
      <c r="F397">
        <v>7903.6531489999998</v>
      </c>
      <c r="G397">
        <v>10430.6247</v>
      </c>
      <c r="H397">
        <v>14430.6247</v>
      </c>
      <c r="I397">
        <v>1</v>
      </c>
      <c r="J397">
        <v>4000</v>
      </c>
      <c r="K397">
        <v>10532</v>
      </c>
      <c r="L397">
        <v>4000</v>
      </c>
      <c r="M397" t="s">
        <v>83</v>
      </c>
      <c r="N397">
        <v>0</v>
      </c>
      <c r="O397">
        <v>0.33333333300000001</v>
      </c>
      <c r="P397">
        <v>0.625</v>
      </c>
      <c r="Q397">
        <v>4.1666666999999998E-2</v>
      </c>
      <c r="R397">
        <v>0</v>
      </c>
      <c r="S397">
        <v>1</v>
      </c>
      <c r="T397" t="s">
        <v>75</v>
      </c>
      <c r="U397">
        <v>0.03</v>
      </c>
      <c r="V397">
        <v>0.1</v>
      </c>
      <c r="W397">
        <v>0.3</v>
      </c>
      <c r="X397">
        <v>0.13</v>
      </c>
      <c r="Y397">
        <v>520</v>
      </c>
      <c r="Z397">
        <v>520</v>
      </c>
      <c r="AA397">
        <v>3129.18741</v>
      </c>
      <c r="AB397">
        <v>3172.0992807449302</v>
      </c>
      <c r="AC397">
        <v>2960</v>
      </c>
      <c r="AD397">
        <v>5040</v>
      </c>
      <c r="AE397">
        <v>2960</v>
      </c>
      <c r="AF397">
        <v>5040</v>
      </c>
      <c r="AG397">
        <v>4172.2498800000003</v>
      </c>
      <c r="AH397">
        <v>16688.999520000001</v>
      </c>
      <c r="AI397">
        <v>8086.4261385101399</v>
      </c>
      <c r="AJ397">
        <v>20774.823261489899</v>
      </c>
      <c r="AK397">
        <v>0</v>
      </c>
      <c r="AL397">
        <v>4037.9037492954299</v>
      </c>
      <c r="AM397">
        <v>4268.6561224999996</v>
      </c>
      <c r="AN397">
        <v>425.42219090337699</v>
      </c>
      <c r="AO397">
        <v>0</v>
      </c>
      <c r="AP397">
        <v>8731.9820626988094</v>
      </c>
      <c r="AQ397">
        <v>8731.9820626988094</v>
      </c>
      <c r="AR397">
        <v>8731.9820626988094</v>
      </c>
      <c r="AS397">
        <v>2.1829955156746998</v>
      </c>
      <c r="AT397">
        <v>0.78069802336262895</v>
      </c>
      <c r="AU397">
        <v>37</v>
      </c>
      <c r="AV397">
        <v>1</v>
      </c>
      <c r="AW397" s="2">
        <v>4000</v>
      </c>
      <c r="AX397" s="4">
        <v>8731.9820626988094</v>
      </c>
      <c r="AY397">
        <v>1</v>
      </c>
      <c r="AZ397">
        <v>0</v>
      </c>
      <c r="BA397">
        <v>0.46239999999999998</v>
      </c>
      <c r="BB397">
        <v>0.4889</v>
      </c>
      <c r="BC397">
        <v>4.87E-2</v>
      </c>
      <c r="BD397">
        <v>0</v>
      </c>
      <c r="BE397">
        <v>2</v>
      </c>
      <c r="BF397" t="b">
        <v>0</v>
      </c>
      <c r="BG397">
        <v>1.1299999999999999</v>
      </c>
      <c r="BH397" t="b">
        <v>0</v>
      </c>
      <c r="BI397">
        <v>2.1800000000000002</v>
      </c>
      <c r="BJ397" t="b">
        <v>0</v>
      </c>
      <c r="BK397">
        <v>1</v>
      </c>
      <c r="BL397" t="b">
        <v>0</v>
      </c>
      <c r="BM397">
        <v>0</v>
      </c>
      <c r="BN397">
        <v>0</v>
      </c>
    </row>
    <row r="398" spans="1:66" x14ac:dyDescent="0.25">
      <c r="A398" t="s">
        <v>82</v>
      </c>
      <c r="B398">
        <v>1991</v>
      </c>
      <c r="C398">
        <v>3000</v>
      </c>
      <c r="D398">
        <v>3000</v>
      </c>
      <c r="E398">
        <v>6770.4091010000002</v>
      </c>
      <c r="F398">
        <v>9770.4091009999993</v>
      </c>
      <c r="G398">
        <v>10718.63114</v>
      </c>
      <c r="H398">
        <v>13718.63114</v>
      </c>
      <c r="I398">
        <v>1</v>
      </c>
      <c r="J398">
        <v>3000</v>
      </c>
      <c r="K398">
        <v>6711</v>
      </c>
      <c r="L398">
        <v>3000</v>
      </c>
      <c r="M398" t="s">
        <v>83</v>
      </c>
      <c r="N398">
        <v>0</v>
      </c>
      <c r="O398">
        <v>0.33333333300000001</v>
      </c>
      <c r="P398">
        <v>0.625</v>
      </c>
      <c r="Q398">
        <v>4.1666666999999998E-2</v>
      </c>
      <c r="R398">
        <v>0</v>
      </c>
      <c r="S398">
        <v>1</v>
      </c>
      <c r="T398" t="s">
        <v>75</v>
      </c>
      <c r="U398">
        <v>0.03</v>
      </c>
      <c r="V398">
        <v>0.1</v>
      </c>
      <c r="W398">
        <v>0.3</v>
      </c>
      <c r="X398">
        <v>0.13</v>
      </c>
      <c r="Y398">
        <v>390</v>
      </c>
      <c r="Z398">
        <v>390</v>
      </c>
      <c r="AA398">
        <v>3215.5893420000002</v>
      </c>
      <c r="AB398">
        <v>3239.1534104429202</v>
      </c>
      <c r="AC398">
        <v>2220</v>
      </c>
      <c r="AD398">
        <v>3780</v>
      </c>
      <c r="AE398">
        <v>2220</v>
      </c>
      <c r="AF398">
        <v>3780</v>
      </c>
      <c r="AG398">
        <v>4287.452456</v>
      </c>
      <c r="AH398">
        <v>17149.809824</v>
      </c>
      <c r="AI398">
        <v>7240.3243191141601</v>
      </c>
      <c r="AJ398">
        <v>20196.9379608858</v>
      </c>
      <c r="AK398">
        <v>0</v>
      </c>
      <c r="AL398">
        <v>2276.6165963900498</v>
      </c>
      <c r="AM398">
        <v>6381.3328124999998</v>
      </c>
      <c r="AN398">
        <v>570.69753248224697</v>
      </c>
      <c r="AO398">
        <v>0</v>
      </c>
      <c r="AP398">
        <v>9228.6469413723007</v>
      </c>
      <c r="AQ398">
        <v>9228.6469413723007</v>
      </c>
      <c r="AR398">
        <v>9228.6469413723007</v>
      </c>
      <c r="AS398">
        <v>3.0762156471241</v>
      </c>
      <c r="AT398">
        <v>1.1237001555332999</v>
      </c>
      <c r="AU398">
        <v>63</v>
      </c>
      <c r="AV398">
        <v>1</v>
      </c>
      <c r="AW398" s="2">
        <v>3000</v>
      </c>
      <c r="AX398" s="4">
        <v>9228.6469413723007</v>
      </c>
      <c r="AY398">
        <v>1</v>
      </c>
      <c r="AZ398">
        <v>0</v>
      </c>
      <c r="BA398">
        <v>0.2467</v>
      </c>
      <c r="BB398">
        <v>0.6915</v>
      </c>
      <c r="BC398">
        <v>6.1800000000000001E-2</v>
      </c>
      <c r="BD398">
        <v>0</v>
      </c>
      <c r="BE398">
        <v>1.5</v>
      </c>
      <c r="BF398" t="b">
        <v>0</v>
      </c>
      <c r="BG398">
        <v>1.2</v>
      </c>
      <c r="BH398" t="b">
        <v>0</v>
      </c>
      <c r="BI398">
        <v>3.08</v>
      </c>
      <c r="BJ398" t="b">
        <v>0</v>
      </c>
      <c r="BK398">
        <v>1</v>
      </c>
      <c r="BL398" t="b">
        <v>0</v>
      </c>
      <c r="BM398">
        <v>0</v>
      </c>
      <c r="BN398">
        <v>0</v>
      </c>
    </row>
    <row r="399" spans="1:66" x14ac:dyDescent="0.25">
      <c r="A399" t="s">
        <v>82</v>
      </c>
      <c r="B399">
        <v>1992</v>
      </c>
      <c r="C399">
        <v>4500</v>
      </c>
      <c r="D399">
        <v>4500</v>
      </c>
      <c r="E399">
        <v>9366.2058519999991</v>
      </c>
      <c r="F399">
        <v>13866.20585</v>
      </c>
      <c r="G399">
        <v>13735.41012</v>
      </c>
      <c r="H399">
        <v>18235.41012</v>
      </c>
      <c r="I399">
        <v>1</v>
      </c>
      <c r="J399">
        <v>4500</v>
      </c>
      <c r="K399">
        <v>11818</v>
      </c>
      <c r="L399">
        <v>4500</v>
      </c>
      <c r="M399" t="s">
        <v>83</v>
      </c>
      <c r="N399">
        <v>0</v>
      </c>
      <c r="O399">
        <v>0.33333333300000001</v>
      </c>
      <c r="P399">
        <v>0.625</v>
      </c>
      <c r="Q399">
        <v>4.1666666999999998E-2</v>
      </c>
      <c r="R399">
        <v>0</v>
      </c>
      <c r="S399">
        <v>1</v>
      </c>
      <c r="T399" t="s">
        <v>75</v>
      </c>
      <c r="U399">
        <v>0.03</v>
      </c>
      <c r="V399">
        <v>0.1</v>
      </c>
      <c r="W399">
        <v>0.3</v>
      </c>
      <c r="X399">
        <v>0.13</v>
      </c>
      <c r="Y399">
        <v>585</v>
      </c>
      <c r="Z399">
        <v>585</v>
      </c>
      <c r="AA399">
        <v>4120.623036</v>
      </c>
      <c r="AB399">
        <v>4161.9417589406303</v>
      </c>
      <c r="AC399">
        <v>3330</v>
      </c>
      <c r="AD399">
        <v>5670</v>
      </c>
      <c r="AE399">
        <v>3330</v>
      </c>
      <c r="AF399">
        <v>5670</v>
      </c>
      <c r="AG399">
        <v>5494.1640479999996</v>
      </c>
      <c r="AH399">
        <v>21976.656191999999</v>
      </c>
      <c r="AI399">
        <v>9911.5266021187308</v>
      </c>
      <c r="AJ399">
        <v>26559.293637881299</v>
      </c>
      <c r="AK399">
        <v>0</v>
      </c>
      <c r="AL399">
        <v>3403.3774965966199</v>
      </c>
      <c r="AM399">
        <v>8560.4629187499995</v>
      </c>
      <c r="AN399">
        <v>1013.42057810736</v>
      </c>
      <c r="AO399">
        <v>0</v>
      </c>
      <c r="AP399">
        <v>12977.260993454</v>
      </c>
      <c r="AQ399">
        <v>12977.260993454</v>
      </c>
      <c r="AR399">
        <v>12977.260993454</v>
      </c>
      <c r="AS399">
        <v>2.8838357763231102</v>
      </c>
      <c r="AT399">
        <v>1.0591212747788901</v>
      </c>
      <c r="AU399">
        <v>68</v>
      </c>
      <c r="AV399">
        <v>1</v>
      </c>
      <c r="AW399" s="2">
        <v>4500</v>
      </c>
      <c r="AX399" s="4">
        <v>12977.260993454</v>
      </c>
      <c r="AY399">
        <v>1</v>
      </c>
      <c r="AZ399">
        <v>0</v>
      </c>
      <c r="BA399">
        <v>0.26229999999999998</v>
      </c>
      <c r="BB399">
        <v>0.65969999999999995</v>
      </c>
      <c r="BC399">
        <v>7.8100000000000003E-2</v>
      </c>
      <c r="BD399">
        <v>0</v>
      </c>
      <c r="BE399">
        <v>2.25</v>
      </c>
      <c r="BF399" t="b">
        <v>0</v>
      </c>
      <c r="BG399">
        <v>1.69</v>
      </c>
      <c r="BH399" t="b">
        <v>0</v>
      </c>
      <c r="BI399">
        <v>2.88</v>
      </c>
      <c r="BJ399" t="b">
        <v>0</v>
      </c>
      <c r="BK399">
        <v>1</v>
      </c>
      <c r="BL399" t="b">
        <v>0</v>
      </c>
      <c r="BM399">
        <v>0</v>
      </c>
      <c r="BN399">
        <v>0</v>
      </c>
    </row>
    <row r="400" spans="1:66" x14ac:dyDescent="0.25">
      <c r="A400" t="s">
        <v>82</v>
      </c>
      <c r="B400">
        <v>1993</v>
      </c>
      <c r="C400">
        <v>8150</v>
      </c>
      <c r="D400">
        <v>8150</v>
      </c>
      <c r="E400">
        <v>24690.164479999999</v>
      </c>
      <c r="F400">
        <v>32840.164479999999</v>
      </c>
      <c r="G400">
        <v>37664.961609999998</v>
      </c>
      <c r="H400">
        <v>45814.961609999998</v>
      </c>
      <c r="I400">
        <v>1</v>
      </c>
      <c r="J400">
        <v>8150</v>
      </c>
      <c r="K400">
        <v>14059</v>
      </c>
      <c r="L400">
        <v>6000</v>
      </c>
      <c r="M400" t="s">
        <v>83</v>
      </c>
      <c r="N400">
        <v>0</v>
      </c>
      <c r="O400">
        <v>0.33333333300000001</v>
      </c>
      <c r="P400">
        <v>0.625</v>
      </c>
      <c r="Q400">
        <v>4.1666666999999998E-2</v>
      </c>
      <c r="R400">
        <v>0</v>
      </c>
      <c r="S400">
        <v>1</v>
      </c>
      <c r="T400" t="s">
        <v>75</v>
      </c>
      <c r="U400">
        <v>0.03</v>
      </c>
      <c r="V400">
        <v>0.1</v>
      </c>
      <c r="W400">
        <v>0.3</v>
      </c>
      <c r="X400">
        <v>0.13</v>
      </c>
      <c r="Y400">
        <v>1059.5</v>
      </c>
      <c r="Z400">
        <v>1059.5</v>
      </c>
      <c r="AA400">
        <v>11299.488482999999</v>
      </c>
      <c r="AB400">
        <v>11349.0519528042</v>
      </c>
      <c r="AC400">
        <v>6031</v>
      </c>
      <c r="AD400">
        <v>10269</v>
      </c>
      <c r="AE400">
        <v>6031</v>
      </c>
      <c r="AF400">
        <v>10269</v>
      </c>
      <c r="AG400">
        <v>15065.984644</v>
      </c>
      <c r="AH400">
        <v>60263.938576</v>
      </c>
      <c r="AI400">
        <v>23116.857704391499</v>
      </c>
      <c r="AJ400">
        <v>68513.065515608498</v>
      </c>
      <c r="AK400">
        <v>0</v>
      </c>
      <c r="AL400">
        <v>4565.58021876775</v>
      </c>
      <c r="AM400">
        <v>15201.30855</v>
      </c>
      <c r="AN400">
        <v>229.85221929715101</v>
      </c>
      <c r="AO400">
        <v>0</v>
      </c>
      <c r="AP400">
        <v>19996.740988064899</v>
      </c>
      <c r="AQ400">
        <v>19996.740988064899</v>
      </c>
      <c r="AR400">
        <v>19996.740988064899</v>
      </c>
      <c r="AS400">
        <v>2.4535878512963101</v>
      </c>
      <c r="AT400">
        <v>0.89755138242657395</v>
      </c>
      <c r="AU400">
        <v>66</v>
      </c>
      <c r="AV400">
        <v>1</v>
      </c>
      <c r="AW400" s="2">
        <v>8150</v>
      </c>
      <c r="AX400" s="4">
        <v>19996.740988064899</v>
      </c>
      <c r="AY400">
        <v>1</v>
      </c>
      <c r="AZ400">
        <v>0</v>
      </c>
      <c r="BA400">
        <v>0.2283</v>
      </c>
      <c r="BB400">
        <v>0.76019999999999999</v>
      </c>
      <c r="BC400">
        <v>1.15E-2</v>
      </c>
      <c r="BD400">
        <v>0</v>
      </c>
      <c r="BE400">
        <v>4.08</v>
      </c>
      <c r="BF400" t="b">
        <v>0</v>
      </c>
      <c r="BG400">
        <v>2.6</v>
      </c>
      <c r="BH400" t="b">
        <v>0</v>
      </c>
      <c r="BI400">
        <v>2.4500000000000002</v>
      </c>
      <c r="BJ400" t="b">
        <v>0</v>
      </c>
      <c r="BK400">
        <v>1</v>
      </c>
      <c r="BL400" t="b">
        <v>0</v>
      </c>
      <c r="BM400">
        <v>0</v>
      </c>
      <c r="BN400">
        <v>0</v>
      </c>
    </row>
    <row r="401" spans="1:66" x14ac:dyDescent="0.25">
      <c r="A401" t="s">
        <v>82</v>
      </c>
      <c r="B401">
        <v>1994</v>
      </c>
      <c r="C401">
        <v>3875</v>
      </c>
      <c r="D401">
        <v>3875</v>
      </c>
      <c r="E401">
        <v>3944.4006159999999</v>
      </c>
      <c r="F401">
        <v>7819.4006159999999</v>
      </c>
      <c r="G401">
        <v>8238.7112570000008</v>
      </c>
      <c r="H401">
        <v>12113.71126</v>
      </c>
      <c r="I401">
        <v>1</v>
      </c>
      <c r="J401">
        <v>3875</v>
      </c>
      <c r="K401">
        <v>8133</v>
      </c>
      <c r="L401">
        <v>6000</v>
      </c>
      <c r="M401" t="s">
        <v>83</v>
      </c>
      <c r="N401">
        <v>0</v>
      </c>
      <c r="O401">
        <v>0.33333333300000001</v>
      </c>
      <c r="P401">
        <v>0.625</v>
      </c>
      <c r="Q401">
        <v>4.1666666999999998E-2</v>
      </c>
      <c r="R401">
        <v>0</v>
      </c>
      <c r="S401">
        <v>1</v>
      </c>
      <c r="T401" t="s">
        <v>75</v>
      </c>
      <c r="U401">
        <v>0.03</v>
      </c>
      <c r="V401">
        <v>0.1</v>
      </c>
      <c r="W401">
        <v>0.3</v>
      </c>
      <c r="X401">
        <v>0.13</v>
      </c>
      <c r="Y401">
        <v>503.75</v>
      </c>
      <c r="Z401">
        <v>503.75</v>
      </c>
      <c r="AA401">
        <v>2471.6133771</v>
      </c>
      <c r="AB401">
        <v>2522.4267577790401</v>
      </c>
      <c r="AC401">
        <v>2867.5</v>
      </c>
      <c r="AD401">
        <v>4882.5</v>
      </c>
      <c r="AE401">
        <v>2867.5</v>
      </c>
      <c r="AF401">
        <v>4882.5</v>
      </c>
      <c r="AG401">
        <v>3295.4845028</v>
      </c>
      <c r="AH401">
        <v>13181.9380112</v>
      </c>
      <c r="AI401">
        <v>7068.8577444419298</v>
      </c>
      <c r="AJ401">
        <v>17158.564775558101</v>
      </c>
      <c r="AK401">
        <v>0</v>
      </c>
      <c r="AL401">
        <v>8107.3645518926396</v>
      </c>
      <c r="AM401">
        <v>3447.7832618749999</v>
      </c>
      <c r="AN401">
        <v>74.637834722102696</v>
      </c>
      <c r="AO401">
        <v>0</v>
      </c>
      <c r="AP401">
        <v>11629.7856484897</v>
      </c>
      <c r="AQ401">
        <v>11629.7856484897</v>
      </c>
      <c r="AR401">
        <v>11629.7856484897</v>
      </c>
      <c r="AS401">
        <v>3.00123500606187</v>
      </c>
      <c r="AT401">
        <v>1.0990238726430901</v>
      </c>
      <c r="AU401">
        <v>48</v>
      </c>
      <c r="AV401">
        <v>1</v>
      </c>
      <c r="AW401" s="2">
        <v>3875</v>
      </c>
      <c r="AX401" s="4">
        <v>11629.7856484897</v>
      </c>
      <c r="AY401">
        <v>1</v>
      </c>
      <c r="AZ401">
        <v>0</v>
      </c>
      <c r="BA401">
        <v>0.69710000000000005</v>
      </c>
      <c r="BB401">
        <v>0.29649999999999999</v>
      </c>
      <c r="BC401">
        <v>6.4000000000000003E-3</v>
      </c>
      <c r="BD401">
        <v>0</v>
      </c>
      <c r="BE401">
        <v>1.94</v>
      </c>
      <c r="BF401" t="b">
        <v>0</v>
      </c>
      <c r="BG401">
        <v>1.51</v>
      </c>
      <c r="BH401" t="b">
        <v>0</v>
      </c>
      <c r="BI401">
        <v>3</v>
      </c>
      <c r="BJ401" t="b">
        <v>0</v>
      </c>
      <c r="BK401">
        <v>1</v>
      </c>
      <c r="BL401" t="b">
        <v>0</v>
      </c>
      <c r="BM401">
        <v>0</v>
      </c>
      <c r="BN401">
        <v>0</v>
      </c>
    </row>
    <row r="402" spans="1:66" x14ac:dyDescent="0.25">
      <c r="A402" t="s">
        <v>82</v>
      </c>
      <c r="B402">
        <v>1995</v>
      </c>
      <c r="C402">
        <v>1035</v>
      </c>
      <c r="D402">
        <v>1035</v>
      </c>
      <c r="E402">
        <v>3649.5939749999998</v>
      </c>
      <c r="F402">
        <v>4684.5939749999998</v>
      </c>
      <c r="G402">
        <v>5794.8497960000004</v>
      </c>
      <c r="H402">
        <v>6829.8497960000004</v>
      </c>
      <c r="I402">
        <v>1</v>
      </c>
      <c r="J402">
        <v>1035</v>
      </c>
      <c r="K402">
        <v>2919</v>
      </c>
      <c r="L402">
        <v>1000</v>
      </c>
      <c r="M402" t="s">
        <v>83</v>
      </c>
      <c r="N402">
        <v>0</v>
      </c>
      <c r="O402">
        <v>0.33333333300000001</v>
      </c>
      <c r="P402">
        <v>0.625</v>
      </c>
      <c r="Q402">
        <v>4.1666666999999998E-2</v>
      </c>
      <c r="R402">
        <v>0</v>
      </c>
      <c r="S402">
        <v>1</v>
      </c>
      <c r="T402" t="s">
        <v>75</v>
      </c>
      <c r="U402">
        <v>0.03</v>
      </c>
      <c r="V402">
        <v>0.1</v>
      </c>
      <c r="W402">
        <v>0.3</v>
      </c>
      <c r="X402">
        <v>0.13</v>
      </c>
      <c r="Y402">
        <v>134.55000000000001</v>
      </c>
      <c r="Z402">
        <v>134.55000000000001</v>
      </c>
      <c r="AA402">
        <v>1738.4549388</v>
      </c>
      <c r="AB402">
        <v>1743.6540014401101</v>
      </c>
      <c r="AC402">
        <v>765.9</v>
      </c>
      <c r="AD402">
        <v>1304.0999999999999</v>
      </c>
      <c r="AE402">
        <v>765.9</v>
      </c>
      <c r="AF402">
        <v>1304.0999999999999</v>
      </c>
      <c r="AG402">
        <v>2317.9399183999999</v>
      </c>
      <c r="AH402">
        <v>9271.7596735999996</v>
      </c>
      <c r="AI402">
        <v>3342.5417931197799</v>
      </c>
      <c r="AJ402">
        <v>10317.1577988802</v>
      </c>
      <c r="AK402">
        <v>0</v>
      </c>
      <c r="AL402">
        <v>1838.8177378278499</v>
      </c>
      <c r="AM402">
        <v>1119.567511875</v>
      </c>
      <c r="AN402">
        <v>293.86984530929197</v>
      </c>
      <c r="AO402">
        <v>0</v>
      </c>
      <c r="AP402">
        <v>3252.2550950121399</v>
      </c>
      <c r="AQ402">
        <v>3252.2550950121399</v>
      </c>
      <c r="AR402">
        <v>3252.2550950121399</v>
      </c>
      <c r="AS402">
        <v>3.14227545411801</v>
      </c>
      <c r="AT402">
        <v>1.14494720439244</v>
      </c>
      <c r="AU402">
        <v>63</v>
      </c>
      <c r="AV402">
        <v>1</v>
      </c>
      <c r="AW402" s="2">
        <v>1035</v>
      </c>
      <c r="AX402" s="4">
        <v>3252.2550950121399</v>
      </c>
      <c r="AY402">
        <v>1</v>
      </c>
      <c r="AZ402">
        <v>0</v>
      </c>
      <c r="BA402">
        <v>0.56540000000000001</v>
      </c>
      <c r="BB402">
        <v>0.34420000000000001</v>
      </c>
      <c r="BC402">
        <v>9.0399999999999994E-2</v>
      </c>
      <c r="BD402">
        <v>0</v>
      </c>
      <c r="BE402">
        <v>0.52</v>
      </c>
      <c r="BF402" t="b">
        <v>0</v>
      </c>
      <c r="BG402">
        <v>0.42</v>
      </c>
      <c r="BH402" t="b">
        <v>0</v>
      </c>
      <c r="BI402">
        <v>3.14</v>
      </c>
      <c r="BJ402" t="b">
        <v>0</v>
      </c>
      <c r="BK402">
        <v>1</v>
      </c>
      <c r="BL402" t="b">
        <v>0</v>
      </c>
      <c r="BM402">
        <v>0</v>
      </c>
      <c r="BN402">
        <v>0</v>
      </c>
    </row>
    <row r="403" spans="1:66" x14ac:dyDescent="0.25">
      <c r="A403" t="s">
        <v>82</v>
      </c>
      <c r="B403">
        <v>1996</v>
      </c>
      <c r="C403">
        <v>1542.5</v>
      </c>
      <c r="D403">
        <v>1542.5</v>
      </c>
      <c r="E403">
        <v>4610.1258440000001</v>
      </c>
      <c r="F403">
        <v>6152.6258440000001</v>
      </c>
      <c r="G403">
        <v>8667.6324980000009</v>
      </c>
      <c r="H403">
        <v>10210.1325</v>
      </c>
      <c r="I403">
        <v>1</v>
      </c>
      <c r="J403">
        <v>1542.5</v>
      </c>
      <c r="K403">
        <v>579</v>
      </c>
      <c r="L403">
        <v>1000</v>
      </c>
      <c r="M403" t="s">
        <v>83</v>
      </c>
      <c r="N403">
        <v>0</v>
      </c>
      <c r="O403">
        <v>0.33333333300000001</v>
      </c>
      <c r="P403">
        <v>0.625</v>
      </c>
      <c r="Q403">
        <v>4.1666666999999998E-2</v>
      </c>
      <c r="R403">
        <v>0</v>
      </c>
      <c r="S403">
        <v>1</v>
      </c>
      <c r="T403" t="s">
        <v>75</v>
      </c>
      <c r="U403">
        <v>0.03</v>
      </c>
      <c r="V403">
        <v>0.1</v>
      </c>
      <c r="W403">
        <v>0.3</v>
      </c>
      <c r="X403">
        <v>0.13</v>
      </c>
      <c r="Y403">
        <v>200.52500000000001</v>
      </c>
      <c r="Z403">
        <v>200.52500000000001</v>
      </c>
      <c r="AA403">
        <v>2600.2897493999999</v>
      </c>
      <c r="AB403">
        <v>2608.0101718474398</v>
      </c>
      <c r="AC403">
        <v>1141.45</v>
      </c>
      <c r="AD403">
        <v>1943.55</v>
      </c>
      <c r="AE403">
        <v>1141.45</v>
      </c>
      <c r="AF403">
        <v>1943.55</v>
      </c>
      <c r="AG403">
        <v>3467.0529992000002</v>
      </c>
      <c r="AH403">
        <v>13868.211996800001</v>
      </c>
      <c r="AI403">
        <v>4994.1121563051202</v>
      </c>
      <c r="AJ403">
        <v>15426.152843694899</v>
      </c>
      <c r="AK403">
        <v>0</v>
      </c>
      <c r="AL403">
        <v>597.10267240289704</v>
      </c>
      <c r="AM403">
        <v>4408.0476443750003</v>
      </c>
      <c r="AN403">
        <v>69.303749679429998</v>
      </c>
      <c r="AO403">
        <v>0</v>
      </c>
      <c r="AP403">
        <v>5074.4540664573296</v>
      </c>
      <c r="AQ403">
        <v>5074.4540664573296</v>
      </c>
      <c r="AR403">
        <v>5074.4540664573296</v>
      </c>
      <c r="AS403">
        <v>3.2897595244455902</v>
      </c>
      <c r="AT403">
        <v>1.19081446923219</v>
      </c>
      <c r="AU403">
        <v>53</v>
      </c>
      <c r="AV403">
        <v>1</v>
      </c>
      <c r="AW403" s="2">
        <v>1542.5</v>
      </c>
      <c r="AX403" s="4">
        <v>5074.4540664573296</v>
      </c>
      <c r="AY403">
        <v>1</v>
      </c>
      <c r="AZ403">
        <v>0</v>
      </c>
      <c r="BA403">
        <v>0.1177</v>
      </c>
      <c r="BB403">
        <v>0.86870000000000003</v>
      </c>
      <c r="BC403">
        <v>1.37E-2</v>
      </c>
      <c r="BD403">
        <v>0</v>
      </c>
      <c r="BE403">
        <v>0.77</v>
      </c>
      <c r="BF403" t="b">
        <v>0</v>
      </c>
      <c r="BG403">
        <v>0.66</v>
      </c>
      <c r="BH403" t="b">
        <v>0</v>
      </c>
      <c r="BI403">
        <v>3.29</v>
      </c>
      <c r="BJ403" t="b">
        <v>0</v>
      </c>
      <c r="BK403">
        <v>1</v>
      </c>
      <c r="BL403" t="b">
        <v>0</v>
      </c>
      <c r="BM403">
        <v>0</v>
      </c>
      <c r="BN403">
        <v>0</v>
      </c>
    </row>
    <row r="404" spans="1:66" x14ac:dyDescent="0.25">
      <c r="A404" t="s">
        <v>82</v>
      </c>
      <c r="B404">
        <v>1997</v>
      </c>
      <c r="C404">
        <v>3000</v>
      </c>
      <c r="D404">
        <v>3000</v>
      </c>
      <c r="E404">
        <v>4085.32395</v>
      </c>
      <c r="F404">
        <v>7085.32395</v>
      </c>
      <c r="G404">
        <v>10696.740669999999</v>
      </c>
      <c r="H404">
        <v>13696.740669999999</v>
      </c>
      <c r="I404">
        <v>1</v>
      </c>
      <c r="J404">
        <v>3000</v>
      </c>
      <c r="K404" t="s">
        <v>67</v>
      </c>
      <c r="L404" t="s">
        <v>67</v>
      </c>
      <c r="M404" t="s">
        <v>83</v>
      </c>
      <c r="N404">
        <v>0</v>
      </c>
      <c r="O404">
        <v>0.33333333300000001</v>
      </c>
      <c r="P404">
        <v>0.625</v>
      </c>
      <c r="Q404">
        <v>4.1666666999999998E-2</v>
      </c>
      <c r="R404">
        <v>0</v>
      </c>
      <c r="S404">
        <v>1</v>
      </c>
      <c r="T404" t="s">
        <v>75</v>
      </c>
      <c r="U404">
        <v>0.03</v>
      </c>
      <c r="V404">
        <v>0.1</v>
      </c>
      <c r="W404">
        <v>0.3</v>
      </c>
      <c r="X404">
        <v>0.13</v>
      </c>
      <c r="Y404">
        <v>390</v>
      </c>
      <c r="Z404">
        <v>390</v>
      </c>
      <c r="AA404">
        <v>3209.0222010000002</v>
      </c>
      <c r="AB404">
        <v>3232.6341405285698</v>
      </c>
      <c r="AC404">
        <v>2220</v>
      </c>
      <c r="AD404">
        <v>3780</v>
      </c>
      <c r="AE404">
        <v>2220</v>
      </c>
      <c r="AF404">
        <v>3780</v>
      </c>
      <c r="AG404">
        <v>4278.6962679999997</v>
      </c>
      <c r="AH404">
        <v>17114.785071999999</v>
      </c>
      <c r="AI404">
        <v>7231.4723889428597</v>
      </c>
      <c r="AJ404">
        <v>20162.008951057102</v>
      </c>
      <c r="AK404">
        <v>0</v>
      </c>
      <c r="AL404">
        <v>2350.9587413157101</v>
      </c>
      <c r="AM404">
        <v>1039.556236875</v>
      </c>
      <c r="AN404">
        <v>250.15379500123001</v>
      </c>
      <c r="AO404">
        <v>0</v>
      </c>
      <c r="AP404">
        <v>3640.6687731919401</v>
      </c>
      <c r="AQ404">
        <v>3640.6687731919401</v>
      </c>
      <c r="AR404">
        <v>3640.6687731919401</v>
      </c>
      <c r="AS404">
        <v>1.21355625773065</v>
      </c>
      <c r="AT404">
        <v>0.193555105003337</v>
      </c>
      <c r="AU404">
        <v>38</v>
      </c>
      <c r="AV404">
        <v>1</v>
      </c>
      <c r="AW404" s="2">
        <v>3000</v>
      </c>
      <c r="AX404" s="4">
        <v>3640.6687731919401</v>
      </c>
      <c r="AY404">
        <v>1</v>
      </c>
      <c r="AZ404">
        <v>0</v>
      </c>
      <c r="BA404">
        <v>0.64570000000000005</v>
      </c>
      <c r="BB404">
        <v>0.28549999999999998</v>
      </c>
      <c r="BC404">
        <v>6.8699999999999997E-2</v>
      </c>
      <c r="BD404">
        <v>0</v>
      </c>
      <c r="BE404">
        <v>1.5</v>
      </c>
      <c r="BF404" t="b">
        <v>0</v>
      </c>
      <c r="BG404">
        <v>0.47</v>
      </c>
      <c r="BH404" t="b">
        <v>0</v>
      </c>
      <c r="BI404">
        <v>1.21</v>
      </c>
      <c r="BJ404" t="b">
        <v>0</v>
      </c>
      <c r="BK404">
        <v>1</v>
      </c>
      <c r="BL404" t="b">
        <v>0</v>
      </c>
      <c r="BM404">
        <v>0</v>
      </c>
      <c r="BN404">
        <v>0</v>
      </c>
    </row>
    <row r="405" spans="1:66" x14ac:dyDescent="0.25">
      <c r="A405" t="s">
        <v>82</v>
      </c>
      <c r="B405">
        <v>1998</v>
      </c>
      <c r="C405">
        <v>8190.1041670000004</v>
      </c>
      <c r="D405">
        <v>8190.1041670000004</v>
      </c>
      <c r="E405">
        <v>4362.5283799999997</v>
      </c>
      <c r="F405">
        <v>12552.63255</v>
      </c>
      <c r="G405">
        <v>16131.989509999999</v>
      </c>
      <c r="H405">
        <v>24322.093680000002</v>
      </c>
      <c r="I405">
        <v>1</v>
      </c>
      <c r="J405">
        <v>8190.1041670000004</v>
      </c>
      <c r="K405">
        <v>1</v>
      </c>
      <c r="L405">
        <v>5000</v>
      </c>
      <c r="M405" t="s">
        <v>83</v>
      </c>
      <c r="N405">
        <v>0</v>
      </c>
      <c r="O405">
        <v>0.33333333300000001</v>
      </c>
      <c r="P405">
        <v>0.625</v>
      </c>
      <c r="Q405">
        <v>4.1666666999999998E-2</v>
      </c>
      <c r="R405">
        <v>0</v>
      </c>
      <c r="S405">
        <v>1</v>
      </c>
      <c r="T405" t="s">
        <v>75</v>
      </c>
      <c r="U405">
        <v>0.03</v>
      </c>
      <c r="V405">
        <v>0.1</v>
      </c>
      <c r="W405">
        <v>0.3</v>
      </c>
      <c r="X405">
        <v>0.13</v>
      </c>
      <c r="Y405">
        <v>1064.7135417100001</v>
      </c>
      <c r="Z405">
        <v>1064.7135417100001</v>
      </c>
      <c r="AA405">
        <v>4839.596853</v>
      </c>
      <c r="AB405">
        <v>4955.3317371764497</v>
      </c>
      <c r="AC405">
        <v>6060.6770835799998</v>
      </c>
      <c r="AD405">
        <v>10319.531250419999</v>
      </c>
      <c r="AE405">
        <v>6060.6770835799998</v>
      </c>
      <c r="AF405">
        <v>10319.531250419999</v>
      </c>
      <c r="AG405">
        <v>6452.7958040000003</v>
      </c>
      <c r="AH405">
        <v>25811.183216000001</v>
      </c>
      <c r="AI405">
        <v>14411.430205647101</v>
      </c>
      <c r="AJ405">
        <v>34232.757154352897</v>
      </c>
      <c r="AK405">
        <v>0</v>
      </c>
      <c r="AL405">
        <v>554.42999244556995</v>
      </c>
      <c r="AM405">
        <v>3752.3068950000002</v>
      </c>
      <c r="AN405">
        <v>109.100926122807</v>
      </c>
      <c r="AO405">
        <v>0</v>
      </c>
      <c r="AP405">
        <v>4415.8378135683797</v>
      </c>
      <c r="AQ405">
        <v>4415.8378135683797</v>
      </c>
      <c r="AR405">
        <v>4415.8378135683797</v>
      </c>
      <c r="AS405">
        <v>0.53916747864586401</v>
      </c>
      <c r="AT405">
        <v>-0.617729035287087</v>
      </c>
      <c r="AU405">
        <v>27</v>
      </c>
      <c r="AV405">
        <v>1</v>
      </c>
      <c r="AW405" s="2">
        <v>8190.1041670000004</v>
      </c>
      <c r="AX405" s="4">
        <v>4415.8378135683797</v>
      </c>
      <c r="AY405">
        <v>1</v>
      </c>
      <c r="AZ405">
        <v>0</v>
      </c>
      <c r="BA405">
        <v>0.12559999999999999</v>
      </c>
      <c r="BB405">
        <v>0.84970000000000001</v>
      </c>
      <c r="BC405">
        <v>2.47E-2</v>
      </c>
      <c r="BD405">
        <v>0</v>
      </c>
      <c r="BE405">
        <v>4.0999999999999996</v>
      </c>
      <c r="BF405" t="b">
        <v>0</v>
      </c>
      <c r="BG405">
        <v>0.56999999999999995</v>
      </c>
      <c r="BH405" t="b">
        <v>0</v>
      </c>
      <c r="BI405">
        <v>0.54</v>
      </c>
      <c r="BJ405" t="b">
        <v>0</v>
      </c>
      <c r="BK405">
        <v>1</v>
      </c>
      <c r="BL405" t="b">
        <v>0</v>
      </c>
      <c r="BM405">
        <v>0</v>
      </c>
      <c r="BN405">
        <v>0</v>
      </c>
    </row>
    <row r="406" spans="1:66" x14ac:dyDescent="0.25">
      <c r="A406" t="s">
        <v>82</v>
      </c>
      <c r="B406">
        <v>1999</v>
      </c>
      <c r="C406">
        <v>1200</v>
      </c>
      <c r="D406">
        <v>1200</v>
      </c>
      <c r="E406">
        <v>2795.0154210000001</v>
      </c>
      <c r="F406">
        <v>3995.0154210000001</v>
      </c>
      <c r="G406">
        <v>4316.453219</v>
      </c>
      <c r="H406">
        <v>5516.453219</v>
      </c>
      <c r="I406">
        <v>1</v>
      </c>
      <c r="J406">
        <v>1200</v>
      </c>
      <c r="K406">
        <v>34</v>
      </c>
      <c r="L406">
        <v>1200</v>
      </c>
      <c r="M406" t="s">
        <v>83</v>
      </c>
      <c r="N406">
        <v>0</v>
      </c>
      <c r="O406">
        <v>0.33333333300000001</v>
      </c>
      <c r="P406">
        <v>0.625</v>
      </c>
      <c r="Q406">
        <v>4.1666666999999998E-2</v>
      </c>
      <c r="R406">
        <v>0</v>
      </c>
      <c r="S406">
        <v>1</v>
      </c>
      <c r="T406" t="s">
        <v>75</v>
      </c>
      <c r="U406">
        <v>0.03</v>
      </c>
      <c r="V406">
        <v>0.1</v>
      </c>
      <c r="W406">
        <v>0.3</v>
      </c>
      <c r="X406">
        <v>0.13</v>
      </c>
      <c r="Y406">
        <v>156</v>
      </c>
      <c r="Z406">
        <v>156</v>
      </c>
      <c r="AA406">
        <v>1294.9359657</v>
      </c>
      <c r="AB406">
        <v>1304.2987216368001</v>
      </c>
      <c r="AC406">
        <v>888</v>
      </c>
      <c r="AD406">
        <v>1512</v>
      </c>
      <c r="AE406">
        <v>888</v>
      </c>
      <c r="AF406">
        <v>1512</v>
      </c>
      <c r="AG406">
        <v>1726.5812876</v>
      </c>
      <c r="AH406">
        <v>6906.3251504</v>
      </c>
      <c r="AI406">
        <v>2907.8557757264002</v>
      </c>
      <c r="AJ406">
        <v>8125.0506622736002</v>
      </c>
      <c r="AK406">
        <v>0</v>
      </c>
      <c r="AL406">
        <v>2001.23034199877</v>
      </c>
      <c r="AM406">
        <v>1636.51387875</v>
      </c>
      <c r="AN406">
        <v>57.089978081719799</v>
      </c>
      <c r="AO406">
        <v>0</v>
      </c>
      <c r="AP406">
        <v>3694.8341988304901</v>
      </c>
      <c r="AQ406">
        <v>3694.8341988304901</v>
      </c>
      <c r="AR406">
        <v>3694.8341988304901</v>
      </c>
      <c r="AS406">
        <v>3.07902849902541</v>
      </c>
      <c r="AT406">
        <v>1.1246141248350301</v>
      </c>
      <c r="AU406">
        <v>65</v>
      </c>
      <c r="AV406">
        <v>1</v>
      </c>
      <c r="AW406" s="2">
        <v>1200</v>
      </c>
      <c r="AX406" s="4">
        <v>3694.8341988304901</v>
      </c>
      <c r="AY406">
        <v>1</v>
      </c>
      <c r="AZ406">
        <v>0</v>
      </c>
      <c r="BA406">
        <v>0.54159999999999997</v>
      </c>
      <c r="BB406">
        <v>0.44290000000000002</v>
      </c>
      <c r="BC406">
        <v>1.55E-2</v>
      </c>
      <c r="BD406">
        <v>0</v>
      </c>
      <c r="BE406">
        <v>0.6</v>
      </c>
      <c r="BF406" t="b">
        <v>0</v>
      </c>
      <c r="BG406">
        <v>0.48</v>
      </c>
      <c r="BH406" t="b">
        <v>0</v>
      </c>
      <c r="BI406">
        <v>3.08</v>
      </c>
      <c r="BJ406" t="b">
        <v>0</v>
      </c>
      <c r="BK406">
        <v>1</v>
      </c>
      <c r="BL406" t="b">
        <v>0</v>
      </c>
      <c r="BM406">
        <v>0</v>
      </c>
      <c r="BN406">
        <v>0</v>
      </c>
    </row>
    <row r="407" spans="1:66" x14ac:dyDescent="0.25">
      <c r="A407" t="s">
        <v>82</v>
      </c>
      <c r="B407">
        <v>2000</v>
      </c>
      <c r="C407">
        <v>500</v>
      </c>
      <c r="D407">
        <v>500</v>
      </c>
      <c r="E407">
        <v>966.90213649999998</v>
      </c>
      <c r="F407">
        <v>1466.902137</v>
      </c>
      <c r="G407">
        <v>1291.3080190000001</v>
      </c>
      <c r="H407">
        <v>1791.3080190000001</v>
      </c>
      <c r="I407">
        <v>1</v>
      </c>
      <c r="J407">
        <v>500</v>
      </c>
      <c r="K407">
        <v>1012</v>
      </c>
      <c r="L407">
        <v>500</v>
      </c>
      <c r="M407" t="s">
        <v>83</v>
      </c>
      <c r="N407">
        <v>0</v>
      </c>
      <c r="O407">
        <v>0.33333333300000001</v>
      </c>
      <c r="P407">
        <v>0.625</v>
      </c>
      <c r="Q407">
        <v>4.1666666999999998E-2</v>
      </c>
      <c r="R407">
        <v>0</v>
      </c>
      <c r="S407">
        <v>1</v>
      </c>
      <c r="T407" t="s">
        <v>75</v>
      </c>
      <c r="U407">
        <v>0.03</v>
      </c>
      <c r="V407">
        <v>0.1</v>
      </c>
      <c r="W407">
        <v>0.3</v>
      </c>
      <c r="X407">
        <v>0.13</v>
      </c>
      <c r="Y407">
        <v>65</v>
      </c>
      <c r="Z407">
        <v>65</v>
      </c>
      <c r="AA407">
        <v>387.39240569999998</v>
      </c>
      <c r="AB407">
        <v>392.80768321665198</v>
      </c>
      <c r="AC407">
        <v>370</v>
      </c>
      <c r="AD407">
        <v>630</v>
      </c>
      <c r="AE407">
        <v>370</v>
      </c>
      <c r="AF407">
        <v>630</v>
      </c>
      <c r="AG407">
        <v>516.52320759999998</v>
      </c>
      <c r="AH407">
        <v>2066.0928303999999</v>
      </c>
      <c r="AI407">
        <v>1005.6926525667</v>
      </c>
      <c r="AJ407">
        <v>2576.9233854333002</v>
      </c>
      <c r="AK407">
        <v>0</v>
      </c>
      <c r="AL407">
        <v>872.80740112719297</v>
      </c>
      <c r="AM407">
        <v>856.34966437499997</v>
      </c>
      <c r="AN407">
        <v>199.410665053619</v>
      </c>
      <c r="AO407">
        <v>0</v>
      </c>
      <c r="AP407">
        <v>1928.5677305558099</v>
      </c>
      <c r="AQ407">
        <v>1928.5677305558099</v>
      </c>
      <c r="AR407">
        <v>1928.5677305558099</v>
      </c>
      <c r="AS407">
        <v>3.85713546111162</v>
      </c>
      <c r="AT407">
        <v>1.3499247994576</v>
      </c>
      <c r="AU407">
        <v>75</v>
      </c>
      <c r="AV407">
        <v>1</v>
      </c>
      <c r="AW407" s="2">
        <v>500</v>
      </c>
      <c r="AX407" s="4">
        <v>1928.5677305558099</v>
      </c>
      <c r="AY407">
        <v>1</v>
      </c>
      <c r="AZ407">
        <v>0</v>
      </c>
      <c r="BA407">
        <v>0.4526</v>
      </c>
      <c r="BB407">
        <v>0.44400000000000001</v>
      </c>
      <c r="BC407">
        <v>0.10340000000000001</v>
      </c>
      <c r="BD407">
        <v>0</v>
      </c>
      <c r="BE407">
        <v>0.25</v>
      </c>
      <c r="BF407" t="b">
        <v>0</v>
      </c>
      <c r="BG407">
        <v>0.25</v>
      </c>
      <c r="BH407" t="b">
        <v>0</v>
      </c>
      <c r="BI407">
        <v>3.86</v>
      </c>
      <c r="BJ407" t="b">
        <v>0</v>
      </c>
      <c r="BK407">
        <v>1</v>
      </c>
      <c r="BL407" t="b">
        <v>0</v>
      </c>
      <c r="BM407">
        <v>0</v>
      </c>
      <c r="BN407">
        <v>0</v>
      </c>
    </row>
    <row r="408" spans="1:66" x14ac:dyDescent="0.25">
      <c r="A408" t="s">
        <v>82</v>
      </c>
      <c r="B408">
        <v>2001</v>
      </c>
      <c r="C408">
        <v>1750</v>
      </c>
      <c r="D408">
        <v>1750</v>
      </c>
      <c r="E408">
        <v>2317.3937230000001</v>
      </c>
      <c r="F408">
        <v>4067.3937230000001</v>
      </c>
      <c r="G408">
        <v>5302.8762310000002</v>
      </c>
      <c r="H408">
        <v>7052.8762310000002</v>
      </c>
      <c r="I408">
        <v>1</v>
      </c>
      <c r="J408">
        <v>1750</v>
      </c>
      <c r="K408">
        <v>3747</v>
      </c>
      <c r="L408" t="s">
        <v>67</v>
      </c>
      <c r="M408" t="s">
        <v>83</v>
      </c>
      <c r="N408">
        <v>0</v>
      </c>
      <c r="O408">
        <v>0.33333333300000001</v>
      </c>
      <c r="P408">
        <v>0.625</v>
      </c>
      <c r="Q408">
        <v>4.1666666999999998E-2</v>
      </c>
      <c r="R408">
        <v>0</v>
      </c>
      <c r="S408">
        <v>1</v>
      </c>
      <c r="T408" t="s">
        <v>75</v>
      </c>
      <c r="U408">
        <v>0.03</v>
      </c>
      <c r="V408">
        <v>0.1</v>
      </c>
      <c r="W408">
        <v>0.3</v>
      </c>
      <c r="X408">
        <v>0.13</v>
      </c>
      <c r="Y408">
        <v>227.5</v>
      </c>
      <c r="Z408">
        <v>227.5</v>
      </c>
      <c r="AA408">
        <v>1590.8628693000001</v>
      </c>
      <c r="AB408">
        <v>1607.04726716965</v>
      </c>
      <c r="AC408">
        <v>1295</v>
      </c>
      <c r="AD408">
        <v>2205</v>
      </c>
      <c r="AE408">
        <v>1295</v>
      </c>
      <c r="AF408">
        <v>2205</v>
      </c>
      <c r="AG408">
        <v>2121.1504924000001</v>
      </c>
      <c r="AH408">
        <v>8484.6019696000003</v>
      </c>
      <c r="AI408">
        <v>3838.7816966607102</v>
      </c>
      <c r="AJ408">
        <v>10266.9707653393</v>
      </c>
      <c r="AK408">
        <v>0</v>
      </c>
      <c r="AL408">
        <v>456.71982054327998</v>
      </c>
      <c r="AM408">
        <v>2991.1599518749999</v>
      </c>
      <c r="AN408">
        <v>395.10670978585398</v>
      </c>
      <c r="AO408">
        <v>0</v>
      </c>
      <c r="AP408">
        <v>3842.98648220413</v>
      </c>
      <c r="AQ408">
        <v>3842.98648220413</v>
      </c>
      <c r="AR408">
        <v>3842.98648220413</v>
      </c>
      <c r="AS408">
        <v>2.1959922755452199</v>
      </c>
      <c r="AT408">
        <v>0.78663400612981305</v>
      </c>
      <c r="AU408">
        <v>44</v>
      </c>
      <c r="AV408">
        <v>1</v>
      </c>
      <c r="AW408" s="2">
        <v>1750</v>
      </c>
      <c r="AX408" s="4">
        <v>3842.98648220413</v>
      </c>
      <c r="AY408">
        <v>1</v>
      </c>
      <c r="AZ408">
        <v>0</v>
      </c>
      <c r="BA408">
        <v>0.1188</v>
      </c>
      <c r="BB408">
        <v>0.77829999999999999</v>
      </c>
      <c r="BC408">
        <v>0.1028</v>
      </c>
      <c r="BD408">
        <v>0</v>
      </c>
      <c r="BE408">
        <v>0.88</v>
      </c>
      <c r="BF408" t="b">
        <v>0</v>
      </c>
      <c r="BG408">
        <v>0.5</v>
      </c>
      <c r="BH408" t="b">
        <v>0</v>
      </c>
      <c r="BI408">
        <v>2.2000000000000002</v>
      </c>
      <c r="BJ408" t="b">
        <v>0</v>
      </c>
      <c r="BK408">
        <v>1</v>
      </c>
      <c r="BL408" t="b">
        <v>0</v>
      </c>
      <c r="BM408">
        <v>0</v>
      </c>
      <c r="BN408">
        <v>0</v>
      </c>
    </row>
    <row r="409" spans="1:66" x14ac:dyDescent="0.25">
      <c r="A409" t="s">
        <v>82</v>
      </c>
      <c r="B409">
        <v>2002</v>
      </c>
      <c r="C409">
        <v>462.5</v>
      </c>
      <c r="D409">
        <v>462.5</v>
      </c>
      <c r="E409">
        <v>1038.785535</v>
      </c>
      <c r="F409">
        <v>1501.285535</v>
      </c>
      <c r="G409">
        <v>1200.7899789999999</v>
      </c>
      <c r="H409">
        <v>1663.2899789999999</v>
      </c>
      <c r="I409">
        <v>1</v>
      </c>
      <c r="J409">
        <v>462.5</v>
      </c>
      <c r="K409">
        <v>7405</v>
      </c>
      <c r="L409" t="s">
        <v>67</v>
      </c>
      <c r="M409" t="s">
        <v>83</v>
      </c>
      <c r="N409">
        <v>0</v>
      </c>
      <c r="O409">
        <v>0.33333333300000001</v>
      </c>
      <c r="P409">
        <v>0.625</v>
      </c>
      <c r="Q409">
        <v>4.1666666999999998E-2</v>
      </c>
      <c r="R409">
        <v>0</v>
      </c>
      <c r="S409">
        <v>1</v>
      </c>
      <c r="T409" t="s">
        <v>75</v>
      </c>
      <c r="U409">
        <v>0.03</v>
      </c>
      <c r="V409">
        <v>0.1</v>
      </c>
      <c r="W409">
        <v>0.3</v>
      </c>
      <c r="X409">
        <v>0.13</v>
      </c>
      <c r="Y409">
        <v>60.125</v>
      </c>
      <c r="Z409">
        <v>60.125</v>
      </c>
      <c r="AA409">
        <v>360.23699370000003</v>
      </c>
      <c r="AB409">
        <v>365.22008057473198</v>
      </c>
      <c r="AC409">
        <v>342.25</v>
      </c>
      <c r="AD409">
        <v>582.75</v>
      </c>
      <c r="AE409">
        <v>342.25</v>
      </c>
      <c r="AF409">
        <v>582.75</v>
      </c>
      <c r="AG409">
        <v>480.31599160000002</v>
      </c>
      <c r="AH409">
        <v>1921.2639664000001</v>
      </c>
      <c r="AI409">
        <v>932.84981785053606</v>
      </c>
      <c r="AJ409">
        <v>2393.7301401494601</v>
      </c>
      <c r="AK409">
        <v>0</v>
      </c>
      <c r="AL409">
        <v>1595.2853060713801</v>
      </c>
      <c r="AM409">
        <v>5926.6005993749995</v>
      </c>
      <c r="AN409">
        <v>158.383680267069</v>
      </c>
      <c r="AO409">
        <v>0</v>
      </c>
      <c r="AP409">
        <v>7680.2695857134504</v>
      </c>
      <c r="AQ409">
        <v>7680.2695857134504</v>
      </c>
      <c r="AR409">
        <v>7680.2695857134504</v>
      </c>
      <c r="AS409">
        <v>16.6059882934345</v>
      </c>
      <c r="AT409">
        <v>2.8097633708796099</v>
      </c>
      <c r="AU409">
        <v>87</v>
      </c>
      <c r="AV409">
        <v>1</v>
      </c>
      <c r="AW409" s="2">
        <v>462.5</v>
      </c>
      <c r="AX409" s="4">
        <v>7680.2695857134504</v>
      </c>
      <c r="AY409">
        <v>1</v>
      </c>
      <c r="AZ409">
        <v>0</v>
      </c>
      <c r="BA409">
        <v>0.2077</v>
      </c>
      <c r="BB409">
        <v>0.77170000000000005</v>
      </c>
      <c r="BC409">
        <v>2.06E-2</v>
      </c>
      <c r="BD409">
        <v>0</v>
      </c>
      <c r="BE409">
        <v>0.23</v>
      </c>
      <c r="BF409" t="b">
        <v>0</v>
      </c>
      <c r="BG409">
        <v>1</v>
      </c>
      <c r="BH409" t="b">
        <v>0</v>
      </c>
      <c r="BI409">
        <v>16.61</v>
      </c>
      <c r="BJ409" t="b">
        <v>1</v>
      </c>
      <c r="BK409">
        <v>1</v>
      </c>
      <c r="BL409" t="b">
        <v>0</v>
      </c>
      <c r="BM409">
        <v>1</v>
      </c>
      <c r="BN409">
        <v>1</v>
      </c>
    </row>
    <row r="410" spans="1:66" x14ac:dyDescent="0.25">
      <c r="A410" t="s">
        <v>82</v>
      </c>
      <c r="B410">
        <v>2003</v>
      </c>
      <c r="C410">
        <v>1567.5</v>
      </c>
      <c r="D410">
        <v>1567.5</v>
      </c>
      <c r="E410">
        <v>3366.9336589999998</v>
      </c>
      <c r="F410">
        <v>4934.4336590000003</v>
      </c>
      <c r="G410">
        <v>4436.1910319999997</v>
      </c>
      <c r="H410">
        <v>6003.6910319999997</v>
      </c>
      <c r="I410">
        <v>1</v>
      </c>
      <c r="J410">
        <v>1567.5</v>
      </c>
      <c r="K410">
        <v>5413</v>
      </c>
      <c r="L410" t="s">
        <v>67</v>
      </c>
      <c r="M410" t="s">
        <v>83</v>
      </c>
      <c r="N410">
        <v>0</v>
      </c>
      <c r="O410">
        <v>0.33333333300000001</v>
      </c>
      <c r="P410">
        <v>0.625</v>
      </c>
      <c r="Q410">
        <v>4.1666666999999998E-2</v>
      </c>
      <c r="R410">
        <v>0</v>
      </c>
      <c r="S410">
        <v>1</v>
      </c>
      <c r="T410" t="s">
        <v>75</v>
      </c>
      <c r="U410">
        <v>0.03</v>
      </c>
      <c r="V410">
        <v>0.1</v>
      </c>
      <c r="W410">
        <v>0.3</v>
      </c>
      <c r="X410">
        <v>0.13</v>
      </c>
      <c r="Y410">
        <v>203.77500000000001</v>
      </c>
      <c r="Z410">
        <v>203.77500000000001</v>
      </c>
      <c r="AA410">
        <v>1330.8573096</v>
      </c>
      <c r="AB410">
        <v>1346.36749408947</v>
      </c>
      <c r="AC410">
        <v>1159.95</v>
      </c>
      <c r="AD410">
        <v>1975.05</v>
      </c>
      <c r="AE410">
        <v>1159.95</v>
      </c>
      <c r="AF410">
        <v>1975.05</v>
      </c>
      <c r="AG410">
        <v>1774.4764127999999</v>
      </c>
      <c r="AH410">
        <v>7097.9056511999997</v>
      </c>
      <c r="AI410">
        <v>3310.9560438210701</v>
      </c>
      <c r="AJ410">
        <v>8696.4260201789293</v>
      </c>
      <c r="AK410">
        <v>0</v>
      </c>
      <c r="AL410">
        <v>3160.85364983915</v>
      </c>
      <c r="AM410">
        <v>2375.755185</v>
      </c>
      <c r="AN410">
        <v>173.60072609713899</v>
      </c>
      <c r="AO410">
        <v>0</v>
      </c>
      <c r="AP410">
        <v>5710.2095609362896</v>
      </c>
      <c r="AQ410">
        <v>5710.2095609362896</v>
      </c>
      <c r="AR410">
        <v>5710.2095609362896</v>
      </c>
      <c r="AS410">
        <v>3.6428769128780099</v>
      </c>
      <c r="AT410">
        <v>1.29277373015889</v>
      </c>
      <c r="AU410">
        <v>76</v>
      </c>
      <c r="AV410">
        <v>1</v>
      </c>
      <c r="AW410" s="2">
        <v>1567.5</v>
      </c>
      <c r="AX410" s="4">
        <v>5710.2095609362896</v>
      </c>
      <c r="AY410">
        <v>1</v>
      </c>
      <c r="AZ410">
        <v>0</v>
      </c>
      <c r="BA410">
        <v>0.55349999999999999</v>
      </c>
      <c r="BB410">
        <v>0.41610000000000003</v>
      </c>
      <c r="BC410">
        <v>3.04E-2</v>
      </c>
      <c r="BD410">
        <v>0</v>
      </c>
      <c r="BE410">
        <v>0.78</v>
      </c>
      <c r="BF410" t="b">
        <v>0</v>
      </c>
      <c r="BG410">
        <v>0.74</v>
      </c>
      <c r="BH410" t="b">
        <v>0</v>
      </c>
      <c r="BI410">
        <v>3.64</v>
      </c>
      <c r="BJ410" t="b">
        <v>0</v>
      </c>
      <c r="BK410">
        <v>1</v>
      </c>
      <c r="BL410" t="b">
        <v>0</v>
      </c>
      <c r="BM410">
        <v>0</v>
      </c>
      <c r="BN410">
        <v>0</v>
      </c>
    </row>
    <row r="411" spans="1:66" x14ac:dyDescent="0.25">
      <c r="A411" t="s">
        <v>82</v>
      </c>
      <c r="B411">
        <v>2004</v>
      </c>
      <c r="C411">
        <v>586</v>
      </c>
      <c r="D411">
        <v>586</v>
      </c>
      <c r="E411">
        <v>960.70199700000001</v>
      </c>
      <c r="F411">
        <v>1546.7019969999999</v>
      </c>
      <c r="G411">
        <v>2032.422206</v>
      </c>
      <c r="H411">
        <v>2618.4222060000002</v>
      </c>
      <c r="I411">
        <v>1</v>
      </c>
      <c r="J411">
        <v>586</v>
      </c>
      <c r="K411">
        <v>4023</v>
      </c>
      <c r="L411" t="s">
        <v>67</v>
      </c>
      <c r="M411" t="s">
        <v>83</v>
      </c>
      <c r="N411">
        <v>0</v>
      </c>
      <c r="O411">
        <v>0.33333333300000001</v>
      </c>
      <c r="P411">
        <v>0.625</v>
      </c>
      <c r="Q411">
        <v>4.1666666999999998E-2</v>
      </c>
      <c r="R411">
        <v>0</v>
      </c>
      <c r="S411">
        <v>1</v>
      </c>
      <c r="T411" t="s">
        <v>75</v>
      </c>
      <c r="U411">
        <v>0.03</v>
      </c>
      <c r="V411">
        <v>0.1</v>
      </c>
      <c r="W411">
        <v>0.3</v>
      </c>
      <c r="X411">
        <v>0.13</v>
      </c>
      <c r="Y411">
        <v>76.180000000000007</v>
      </c>
      <c r="Z411">
        <v>76.180000000000007</v>
      </c>
      <c r="AA411">
        <v>609.72666179999999</v>
      </c>
      <c r="AB411">
        <v>614.467244456343</v>
      </c>
      <c r="AC411">
        <v>433.64</v>
      </c>
      <c r="AD411">
        <v>738.36</v>
      </c>
      <c r="AE411">
        <v>433.64</v>
      </c>
      <c r="AF411">
        <v>738.36</v>
      </c>
      <c r="AG411">
        <v>812.96888239999998</v>
      </c>
      <c r="AH411">
        <v>3251.8755295999999</v>
      </c>
      <c r="AI411">
        <v>1389.4877170873101</v>
      </c>
      <c r="AJ411">
        <v>3847.3566949126898</v>
      </c>
      <c r="AK411">
        <v>0</v>
      </c>
      <c r="AL411">
        <v>1267.06943073293</v>
      </c>
      <c r="AM411">
        <v>2604.0108706249998</v>
      </c>
      <c r="AN411">
        <v>143.90407877623301</v>
      </c>
      <c r="AO411">
        <v>0</v>
      </c>
      <c r="AP411">
        <v>4014.9843801341599</v>
      </c>
      <c r="AQ411">
        <v>4014.9843801341599</v>
      </c>
      <c r="AR411">
        <v>4014.9843801341599</v>
      </c>
      <c r="AS411">
        <v>6.8515091811163202</v>
      </c>
      <c r="AT411">
        <v>1.9244689464187399</v>
      </c>
      <c r="AU411">
        <v>47</v>
      </c>
      <c r="AV411">
        <v>1</v>
      </c>
      <c r="AW411" s="2">
        <v>586</v>
      </c>
      <c r="AX411" s="4">
        <v>4014.9843801341599</v>
      </c>
      <c r="AY411">
        <v>1</v>
      </c>
      <c r="AZ411">
        <v>0</v>
      </c>
      <c r="BA411">
        <v>0.31559999999999999</v>
      </c>
      <c r="BB411">
        <v>0.64859999999999995</v>
      </c>
      <c r="BC411">
        <v>3.5799999999999998E-2</v>
      </c>
      <c r="BD411">
        <v>0</v>
      </c>
      <c r="BE411">
        <v>0.28999999999999998</v>
      </c>
      <c r="BF411" t="b">
        <v>0</v>
      </c>
      <c r="BG411">
        <v>0.52</v>
      </c>
      <c r="BH411" t="b">
        <v>0</v>
      </c>
      <c r="BI411">
        <v>6.85</v>
      </c>
      <c r="BJ411" t="b">
        <v>0</v>
      </c>
      <c r="BK411">
        <v>1</v>
      </c>
      <c r="BL411" t="b">
        <v>0</v>
      </c>
      <c r="BM411">
        <v>0</v>
      </c>
      <c r="BN411">
        <v>0</v>
      </c>
    </row>
    <row r="412" spans="1:66" x14ac:dyDescent="0.25">
      <c r="A412" t="s">
        <v>82</v>
      </c>
      <c r="B412">
        <v>2005</v>
      </c>
      <c r="C412">
        <v>505</v>
      </c>
      <c r="D412">
        <v>505</v>
      </c>
      <c r="E412">
        <v>466.7170911</v>
      </c>
      <c r="F412">
        <v>971.71709109999995</v>
      </c>
      <c r="G412">
        <v>865.15946289999999</v>
      </c>
      <c r="H412">
        <v>1370.159463</v>
      </c>
      <c r="I412">
        <v>1</v>
      </c>
      <c r="J412">
        <v>505</v>
      </c>
      <c r="K412">
        <v>3709</v>
      </c>
      <c r="L412">
        <v>505</v>
      </c>
      <c r="M412" t="s">
        <v>83</v>
      </c>
      <c r="N412">
        <v>0</v>
      </c>
      <c r="O412">
        <v>0.33333333300000001</v>
      </c>
      <c r="P412">
        <v>0.625</v>
      </c>
      <c r="Q412">
        <v>4.1666666999999998E-2</v>
      </c>
      <c r="R412">
        <v>0</v>
      </c>
      <c r="S412">
        <v>1</v>
      </c>
      <c r="T412" t="s">
        <v>75</v>
      </c>
      <c r="U412">
        <v>0.03</v>
      </c>
      <c r="V412">
        <v>0.1</v>
      </c>
      <c r="W412">
        <v>0.3</v>
      </c>
      <c r="X412">
        <v>0.13</v>
      </c>
      <c r="Y412">
        <v>65.650000000000006</v>
      </c>
      <c r="Z412">
        <v>65.650000000000006</v>
      </c>
      <c r="AA412">
        <v>259.54783887000002</v>
      </c>
      <c r="AB412">
        <v>267.72187651009699</v>
      </c>
      <c r="AC412">
        <v>373.7</v>
      </c>
      <c r="AD412">
        <v>636.29999999999995</v>
      </c>
      <c r="AE412">
        <v>373.7</v>
      </c>
      <c r="AF412">
        <v>636.29999999999995</v>
      </c>
      <c r="AG412">
        <v>346.06378516000001</v>
      </c>
      <c r="AH412">
        <v>1384.25514064</v>
      </c>
      <c r="AI412">
        <v>834.715709979807</v>
      </c>
      <c r="AJ412">
        <v>1905.6032160201901</v>
      </c>
      <c r="AK412">
        <v>0</v>
      </c>
      <c r="AL412">
        <v>1388.8057962778601</v>
      </c>
      <c r="AM412">
        <v>2158.5611643749999</v>
      </c>
      <c r="AN412">
        <v>257.555808560446</v>
      </c>
      <c r="AO412">
        <v>0</v>
      </c>
      <c r="AP412">
        <v>3804.9227692133099</v>
      </c>
      <c r="AQ412">
        <v>3804.9227692133099</v>
      </c>
      <c r="AR412">
        <v>3804.9227692133099</v>
      </c>
      <c r="AS412">
        <v>7.5345005330956596</v>
      </c>
      <c r="AT412">
        <v>2.0194925436300202</v>
      </c>
      <c r="AU412">
        <v>54</v>
      </c>
      <c r="AV412">
        <v>1</v>
      </c>
      <c r="AW412" s="2">
        <v>505</v>
      </c>
      <c r="AX412" s="4">
        <v>3804.9227692133099</v>
      </c>
      <c r="AY412">
        <v>1</v>
      </c>
      <c r="AZ412">
        <v>0</v>
      </c>
      <c r="BA412">
        <v>0.36499999999999999</v>
      </c>
      <c r="BB412">
        <v>0.56730000000000003</v>
      </c>
      <c r="BC412">
        <v>6.7699999999999996E-2</v>
      </c>
      <c r="BD412">
        <v>0</v>
      </c>
      <c r="BE412">
        <v>0.25</v>
      </c>
      <c r="BF412" t="b">
        <v>0</v>
      </c>
      <c r="BG412">
        <v>0.49</v>
      </c>
      <c r="BH412" t="b">
        <v>0</v>
      </c>
      <c r="BI412">
        <v>7.53</v>
      </c>
      <c r="BJ412" t="b">
        <v>0</v>
      </c>
      <c r="BK412">
        <v>1</v>
      </c>
      <c r="BL412" t="b">
        <v>0</v>
      </c>
      <c r="BM412">
        <v>0</v>
      </c>
      <c r="BN412">
        <v>0</v>
      </c>
    </row>
    <row r="413" spans="1:66" x14ac:dyDescent="0.25">
      <c r="A413" t="s">
        <v>82</v>
      </c>
      <c r="B413">
        <v>2006</v>
      </c>
      <c r="C413">
        <v>1701</v>
      </c>
      <c r="D413">
        <v>1701</v>
      </c>
      <c r="E413">
        <v>1896.0493120000001</v>
      </c>
      <c r="F413">
        <v>3597.0493120000001</v>
      </c>
      <c r="G413">
        <v>3084.8559230000001</v>
      </c>
      <c r="H413">
        <v>4785.8559230000001</v>
      </c>
      <c r="I413">
        <v>1</v>
      </c>
      <c r="J413">
        <v>1701</v>
      </c>
      <c r="K413">
        <v>5196</v>
      </c>
      <c r="L413">
        <v>1701</v>
      </c>
      <c r="M413" t="s">
        <v>83</v>
      </c>
      <c r="N413">
        <v>0</v>
      </c>
      <c r="O413">
        <v>0.33333333300000001</v>
      </c>
      <c r="P413">
        <v>0.625</v>
      </c>
      <c r="Q413">
        <v>4.1666666999999998E-2</v>
      </c>
      <c r="R413">
        <v>0</v>
      </c>
      <c r="S413">
        <v>1</v>
      </c>
      <c r="T413" t="s">
        <v>75</v>
      </c>
      <c r="U413">
        <v>0.03</v>
      </c>
      <c r="V413">
        <v>0.1</v>
      </c>
      <c r="W413">
        <v>0.3</v>
      </c>
      <c r="X413">
        <v>0.13</v>
      </c>
      <c r="Y413">
        <v>221.13</v>
      </c>
      <c r="Z413">
        <v>221.13</v>
      </c>
      <c r="AA413">
        <v>925.45677690000002</v>
      </c>
      <c r="AB413">
        <v>951.50865619296201</v>
      </c>
      <c r="AC413">
        <v>1258.74</v>
      </c>
      <c r="AD413">
        <v>2143.2600000000002</v>
      </c>
      <c r="AE413">
        <v>1258.74</v>
      </c>
      <c r="AF413">
        <v>2143.2600000000002</v>
      </c>
      <c r="AG413">
        <v>1233.9423692</v>
      </c>
      <c r="AH413">
        <v>4935.7694768000001</v>
      </c>
      <c r="AI413">
        <v>2882.8386106140802</v>
      </c>
      <c r="AJ413">
        <v>6688.8732353859205</v>
      </c>
      <c r="AK413">
        <v>0</v>
      </c>
      <c r="AL413">
        <v>1151.2326198487699</v>
      </c>
      <c r="AM413">
        <v>3863.3370974999998</v>
      </c>
      <c r="AN413">
        <v>177.61994817095999</v>
      </c>
      <c r="AO413">
        <v>0</v>
      </c>
      <c r="AP413">
        <v>5192.1896655197297</v>
      </c>
      <c r="AQ413">
        <v>5192.1896655197297</v>
      </c>
      <c r="AR413">
        <v>5192.1896655197297</v>
      </c>
      <c r="AS413">
        <v>3.0524336657964302</v>
      </c>
      <c r="AT413">
        <v>1.1159391956597799</v>
      </c>
      <c r="AU413">
        <v>61</v>
      </c>
      <c r="AV413">
        <v>1</v>
      </c>
      <c r="AW413" s="2">
        <v>1701</v>
      </c>
      <c r="AX413" s="4">
        <v>5192.1896655197297</v>
      </c>
      <c r="AY413">
        <v>1</v>
      </c>
      <c r="AZ413">
        <v>0</v>
      </c>
      <c r="BA413">
        <v>0.22170000000000001</v>
      </c>
      <c r="BB413">
        <v>0.74409999999999998</v>
      </c>
      <c r="BC413">
        <v>3.4200000000000001E-2</v>
      </c>
      <c r="BD413">
        <v>0</v>
      </c>
      <c r="BE413">
        <v>0.85</v>
      </c>
      <c r="BF413" t="b">
        <v>0</v>
      </c>
      <c r="BG413">
        <v>0.67</v>
      </c>
      <c r="BH413" t="b">
        <v>0</v>
      </c>
      <c r="BI413">
        <v>3.05</v>
      </c>
      <c r="BJ413" t="b">
        <v>0</v>
      </c>
      <c r="BK413">
        <v>1</v>
      </c>
      <c r="BL413" t="b">
        <v>0</v>
      </c>
      <c r="BM413">
        <v>0</v>
      </c>
      <c r="BN413">
        <v>0</v>
      </c>
    </row>
    <row r="414" spans="1:66" x14ac:dyDescent="0.25">
      <c r="A414" t="s">
        <v>82</v>
      </c>
      <c r="B414">
        <v>2007</v>
      </c>
      <c r="C414">
        <v>2067</v>
      </c>
      <c r="D414">
        <v>2067</v>
      </c>
      <c r="E414">
        <v>2113.8611270000001</v>
      </c>
      <c r="F414">
        <v>4180.8611270000001</v>
      </c>
      <c r="G414">
        <v>7415.5609590000004</v>
      </c>
      <c r="H414">
        <v>9482.5609590000004</v>
      </c>
      <c r="I414">
        <v>1</v>
      </c>
      <c r="J414">
        <v>2067</v>
      </c>
      <c r="K414">
        <v>6140</v>
      </c>
      <c r="L414">
        <v>2067</v>
      </c>
      <c r="M414" t="s">
        <v>83</v>
      </c>
      <c r="N414">
        <v>0</v>
      </c>
      <c r="O414">
        <v>0.33333333300000001</v>
      </c>
      <c r="P414">
        <v>0.625</v>
      </c>
      <c r="Q414">
        <v>4.1666666999999998E-2</v>
      </c>
      <c r="R414">
        <v>0</v>
      </c>
      <c r="S414">
        <v>1</v>
      </c>
      <c r="T414" t="s">
        <v>75</v>
      </c>
      <c r="U414">
        <v>0.03</v>
      </c>
      <c r="V414">
        <v>0.1</v>
      </c>
      <c r="W414">
        <v>0.3</v>
      </c>
      <c r="X414">
        <v>0.13</v>
      </c>
      <c r="Y414">
        <v>268.70999999999998</v>
      </c>
      <c r="Z414">
        <v>268.70999999999998</v>
      </c>
      <c r="AA414">
        <v>2224.6682876999998</v>
      </c>
      <c r="AB414">
        <v>2240.8378018941999</v>
      </c>
      <c r="AC414">
        <v>1529.58</v>
      </c>
      <c r="AD414">
        <v>2604.42</v>
      </c>
      <c r="AE414">
        <v>1529.58</v>
      </c>
      <c r="AF414">
        <v>2604.42</v>
      </c>
      <c r="AG414">
        <v>2966.2243835999998</v>
      </c>
      <c r="AH414">
        <v>11864.897534399999</v>
      </c>
      <c r="AI414">
        <v>5000.8853552115897</v>
      </c>
      <c r="AJ414">
        <v>13964.236562788399</v>
      </c>
      <c r="AK414">
        <v>0</v>
      </c>
      <c r="AL414">
        <v>2060.4464499395499</v>
      </c>
      <c r="AM414">
        <v>2664.2992012499999</v>
      </c>
      <c r="AN414">
        <v>224.43187717045501</v>
      </c>
      <c r="AO414">
        <v>0</v>
      </c>
      <c r="AP414">
        <v>4949.17752836001</v>
      </c>
      <c r="AQ414">
        <v>4949.17752836001</v>
      </c>
      <c r="AR414">
        <v>4949.17752836001</v>
      </c>
      <c r="AS414">
        <v>2.3943771303144699</v>
      </c>
      <c r="AT414">
        <v>0.87312312618868204</v>
      </c>
      <c r="AU414">
        <v>29</v>
      </c>
      <c r="AV414">
        <v>1</v>
      </c>
      <c r="AW414" s="2">
        <v>2067</v>
      </c>
      <c r="AX414" s="4">
        <v>4949.17752836001</v>
      </c>
      <c r="AY414">
        <v>1</v>
      </c>
      <c r="AZ414">
        <v>0</v>
      </c>
      <c r="BA414">
        <v>0.4163</v>
      </c>
      <c r="BB414">
        <v>0.5383</v>
      </c>
      <c r="BC414">
        <v>4.53E-2</v>
      </c>
      <c r="BD414">
        <v>0</v>
      </c>
      <c r="BE414">
        <v>1.03</v>
      </c>
      <c r="BF414" t="b">
        <v>0</v>
      </c>
      <c r="BG414">
        <v>0.64</v>
      </c>
      <c r="BH414" t="b">
        <v>0</v>
      </c>
      <c r="BI414">
        <v>2.39</v>
      </c>
      <c r="BJ414" t="b">
        <v>0</v>
      </c>
      <c r="BK414">
        <v>1</v>
      </c>
      <c r="BL414" t="b">
        <v>0</v>
      </c>
      <c r="BM414">
        <v>0</v>
      </c>
      <c r="BN414">
        <v>0</v>
      </c>
    </row>
    <row r="415" spans="1:66" x14ac:dyDescent="0.25">
      <c r="A415" t="s">
        <v>82</v>
      </c>
      <c r="B415">
        <v>2008</v>
      </c>
      <c r="C415">
        <v>2000</v>
      </c>
      <c r="D415">
        <v>2000</v>
      </c>
      <c r="E415">
        <v>1186.9330359999999</v>
      </c>
      <c r="F415">
        <v>3186.9330359999999</v>
      </c>
      <c r="G415">
        <v>1801.208296</v>
      </c>
      <c r="H415">
        <v>3801.2082959999998</v>
      </c>
      <c r="I415">
        <v>1</v>
      </c>
      <c r="J415">
        <v>2000</v>
      </c>
      <c r="K415">
        <v>5749</v>
      </c>
      <c r="L415">
        <v>2000</v>
      </c>
      <c r="M415" t="s">
        <v>83</v>
      </c>
      <c r="N415">
        <v>0</v>
      </c>
      <c r="O415">
        <v>0.33333333300000001</v>
      </c>
      <c r="P415">
        <v>0.625</v>
      </c>
      <c r="Q415">
        <v>4.1666666999999998E-2</v>
      </c>
      <c r="R415">
        <v>0</v>
      </c>
      <c r="S415">
        <v>1</v>
      </c>
      <c r="T415" t="s">
        <v>75</v>
      </c>
      <c r="U415">
        <v>0.03</v>
      </c>
      <c r="V415">
        <v>0.1</v>
      </c>
      <c r="W415">
        <v>0.3</v>
      </c>
      <c r="X415">
        <v>0.13</v>
      </c>
      <c r="Y415">
        <v>260</v>
      </c>
      <c r="Z415">
        <v>260</v>
      </c>
      <c r="AA415">
        <v>540.36248880000005</v>
      </c>
      <c r="AB415">
        <v>599.65958618380296</v>
      </c>
      <c r="AC415">
        <v>1480</v>
      </c>
      <c r="AD415">
        <v>2520</v>
      </c>
      <c r="AE415">
        <v>1480</v>
      </c>
      <c r="AF415">
        <v>2520</v>
      </c>
      <c r="AG415">
        <v>720.48331840000003</v>
      </c>
      <c r="AH415">
        <v>2881.9332736000001</v>
      </c>
      <c r="AI415">
        <v>2601.8891236323898</v>
      </c>
      <c r="AJ415">
        <v>5000.5274683676098</v>
      </c>
      <c r="AK415">
        <v>0</v>
      </c>
      <c r="AL415">
        <v>1420.95957257904</v>
      </c>
      <c r="AM415">
        <v>3366.4781306250002</v>
      </c>
      <c r="AN415">
        <v>365.80173692641398</v>
      </c>
      <c r="AO415">
        <v>0</v>
      </c>
      <c r="AP415">
        <v>5153.23944013045</v>
      </c>
      <c r="AQ415">
        <v>5153.23944013045</v>
      </c>
      <c r="AR415">
        <v>5153.23944013045</v>
      </c>
      <c r="AS415">
        <v>2.5766197200652301</v>
      </c>
      <c r="AT415">
        <v>0.94647835386817103</v>
      </c>
      <c r="AU415">
        <v>66</v>
      </c>
      <c r="AV415">
        <v>0</v>
      </c>
      <c r="AW415" s="2">
        <v>2000</v>
      </c>
      <c r="AX415" s="4">
        <v>5153.23944013045</v>
      </c>
      <c r="AY415">
        <v>1</v>
      </c>
      <c r="AZ415">
        <v>0</v>
      </c>
      <c r="BA415">
        <v>0.2757</v>
      </c>
      <c r="BB415">
        <v>0.65329999999999999</v>
      </c>
      <c r="BC415">
        <v>7.0999999999999994E-2</v>
      </c>
      <c r="BD415">
        <v>0</v>
      </c>
      <c r="BE415">
        <v>1</v>
      </c>
      <c r="BF415" t="b">
        <v>0</v>
      </c>
      <c r="BG415">
        <v>0.67</v>
      </c>
      <c r="BH415" t="b">
        <v>0</v>
      </c>
      <c r="BI415">
        <v>2.58</v>
      </c>
      <c r="BJ415" t="b">
        <v>0</v>
      </c>
      <c r="BK415">
        <v>1</v>
      </c>
      <c r="BL415" t="b">
        <v>0</v>
      </c>
      <c r="BM415">
        <v>0</v>
      </c>
      <c r="BN415">
        <v>0</v>
      </c>
    </row>
    <row r="416" spans="1:66" x14ac:dyDescent="0.25">
      <c r="A416" t="s">
        <v>82</v>
      </c>
      <c r="B416">
        <v>2009</v>
      </c>
      <c r="C416">
        <v>1716</v>
      </c>
      <c r="D416">
        <v>1716</v>
      </c>
      <c r="E416">
        <v>1015.919884</v>
      </c>
      <c r="F416">
        <v>2731.9198839999999</v>
      </c>
      <c r="G416">
        <v>2450.4173930000002</v>
      </c>
      <c r="H416">
        <v>4166.4173929999997</v>
      </c>
      <c r="I416">
        <v>1</v>
      </c>
      <c r="J416">
        <v>1716</v>
      </c>
      <c r="K416">
        <v>8731</v>
      </c>
      <c r="L416">
        <v>1716</v>
      </c>
      <c r="M416" t="s">
        <v>83</v>
      </c>
      <c r="N416">
        <v>0</v>
      </c>
      <c r="O416">
        <v>0.33333333300000001</v>
      </c>
      <c r="P416">
        <v>0.625</v>
      </c>
      <c r="Q416">
        <v>4.1666666999999998E-2</v>
      </c>
      <c r="R416">
        <v>0</v>
      </c>
      <c r="S416">
        <v>1</v>
      </c>
      <c r="T416" t="s">
        <v>75</v>
      </c>
      <c r="U416">
        <v>0.03</v>
      </c>
      <c r="V416">
        <v>0.1</v>
      </c>
      <c r="W416">
        <v>0.3</v>
      </c>
      <c r="X416">
        <v>0.13</v>
      </c>
      <c r="Y416">
        <v>223.08</v>
      </c>
      <c r="Z416">
        <v>223.08</v>
      </c>
      <c r="AA416">
        <v>735.12521790000005</v>
      </c>
      <c r="AB416">
        <v>768.22768265177899</v>
      </c>
      <c r="AC416">
        <v>1269.8399999999999</v>
      </c>
      <c r="AD416">
        <v>2162.16</v>
      </c>
      <c r="AE416">
        <v>1269.8399999999999</v>
      </c>
      <c r="AF416">
        <v>2162.16</v>
      </c>
      <c r="AG416">
        <v>980.16695719999996</v>
      </c>
      <c r="AH416">
        <v>3920.6678287999998</v>
      </c>
      <c r="AI416">
        <v>2629.9620276964401</v>
      </c>
      <c r="AJ416">
        <v>5702.8727583035597</v>
      </c>
      <c r="AK416">
        <v>0</v>
      </c>
      <c r="AL416">
        <v>1795.4550012045499</v>
      </c>
      <c r="AM416">
        <v>5487.0260099999996</v>
      </c>
      <c r="AN416">
        <v>419.00108501867498</v>
      </c>
      <c r="AO416">
        <v>0</v>
      </c>
      <c r="AP416">
        <v>7701.4820962232197</v>
      </c>
      <c r="AQ416">
        <v>7701.4820962232197</v>
      </c>
      <c r="AR416">
        <v>7701.4820962232197</v>
      </c>
      <c r="AS416">
        <v>4.48804317961726</v>
      </c>
      <c r="AT416">
        <v>1.50141678930095</v>
      </c>
      <c r="AU416">
        <v>41</v>
      </c>
      <c r="AV416">
        <v>1</v>
      </c>
      <c r="AW416" s="2">
        <v>1716</v>
      </c>
      <c r="AX416" s="4">
        <v>7701.4820962232197</v>
      </c>
      <c r="AY416">
        <v>1</v>
      </c>
      <c r="AZ416">
        <v>0</v>
      </c>
      <c r="BA416">
        <v>0.2331</v>
      </c>
      <c r="BB416">
        <v>0.71250000000000002</v>
      </c>
      <c r="BC416">
        <v>5.4399999999999997E-2</v>
      </c>
      <c r="BD416">
        <v>0</v>
      </c>
      <c r="BE416">
        <v>0.86</v>
      </c>
      <c r="BF416" t="b">
        <v>0</v>
      </c>
      <c r="BG416">
        <v>1</v>
      </c>
      <c r="BH416" t="b">
        <v>0</v>
      </c>
      <c r="BI416">
        <v>4.49</v>
      </c>
      <c r="BJ416" t="b">
        <v>0</v>
      </c>
      <c r="BK416">
        <v>1</v>
      </c>
      <c r="BL416" t="b">
        <v>0</v>
      </c>
      <c r="BM416">
        <v>0</v>
      </c>
      <c r="BN416">
        <v>0</v>
      </c>
    </row>
    <row r="417" spans="1:66" x14ac:dyDescent="0.25">
      <c r="A417" t="s">
        <v>82</v>
      </c>
      <c r="B417">
        <v>2010</v>
      </c>
      <c r="C417">
        <v>1970</v>
      </c>
      <c r="D417">
        <v>1970</v>
      </c>
      <c r="E417">
        <v>1051.6402599999999</v>
      </c>
      <c r="F417">
        <v>3021.6402600000001</v>
      </c>
      <c r="G417">
        <v>1483.6978630000001</v>
      </c>
      <c r="H417">
        <v>3453.6978629999999</v>
      </c>
      <c r="I417">
        <v>1</v>
      </c>
      <c r="J417">
        <v>1970</v>
      </c>
      <c r="K417">
        <v>7270</v>
      </c>
      <c r="L417">
        <v>1970</v>
      </c>
      <c r="M417" t="s">
        <v>83</v>
      </c>
      <c r="N417">
        <v>0</v>
      </c>
      <c r="O417">
        <v>0.33333333300000001</v>
      </c>
      <c r="P417">
        <v>0.625</v>
      </c>
      <c r="Q417">
        <v>4.1666666999999998E-2</v>
      </c>
      <c r="R417">
        <v>0</v>
      </c>
      <c r="S417">
        <v>1</v>
      </c>
      <c r="T417" t="s">
        <v>75</v>
      </c>
      <c r="U417">
        <v>0.03</v>
      </c>
      <c r="V417">
        <v>0.1</v>
      </c>
      <c r="W417">
        <v>0.3</v>
      </c>
      <c r="X417">
        <v>0.13</v>
      </c>
      <c r="Y417">
        <v>256.10000000000002</v>
      </c>
      <c r="Z417">
        <v>256.10000000000002</v>
      </c>
      <c r="AA417">
        <v>445.10935890000002</v>
      </c>
      <c r="AB417">
        <v>513.52658293448599</v>
      </c>
      <c r="AC417">
        <v>1457.8</v>
      </c>
      <c r="AD417">
        <v>2482.1999999999998</v>
      </c>
      <c r="AE417">
        <v>1457.8</v>
      </c>
      <c r="AF417">
        <v>2482.1999999999998</v>
      </c>
      <c r="AG417">
        <v>593.47914519999995</v>
      </c>
      <c r="AH417">
        <v>2373.9165807999998</v>
      </c>
      <c r="AI417">
        <v>2426.6446971310302</v>
      </c>
      <c r="AJ417">
        <v>4480.75102886897</v>
      </c>
      <c r="AK417">
        <v>0</v>
      </c>
      <c r="AL417">
        <v>2926.4138690735899</v>
      </c>
      <c r="AM417">
        <v>6285.0162250000003</v>
      </c>
      <c r="AN417">
        <v>244.11930278628799</v>
      </c>
      <c r="AO417" t="s">
        <v>67</v>
      </c>
      <c r="AP417">
        <v>9455.5493968598694</v>
      </c>
      <c r="AQ417">
        <v>9455.5493968598694</v>
      </c>
      <c r="AR417">
        <v>9455.5493968598694</v>
      </c>
      <c r="AS417">
        <v>4.7997712674415602</v>
      </c>
      <c r="AT417">
        <v>1.56856826416208</v>
      </c>
      <c r="AU417">
        <v>71</v>
      </c>
      <c r="AV417">
        <v>0</v>
      </c>
      <c r="AW417" s="2">
        <v>1970</v>
      </c>
      <c r="AX417" s="4">
        <v>9455.5493968598694</v>
      </c>
      <c r="AY417">
        <v>1</v>
      </c>
      <c r="AZ417">
        <v>0</v>
      </c>
      <c r="BA417">
        <v>0.3095</v>
      </c>
      <c r="BB417">
        <v>0.66469999999999996</v>
      </c>
      <c r="BC417">
        <v>2.58E-2</v>
      </c>
      <c r="BD417" t="s">
        <v>67</v>
      </c>
      <c r="BE417">
        <v>0.98</v>
      </c>
      <c r="BF417" t="b">
        <v>0</v>
      </c>
      <c r="BG417">
        <v>1.23</v>
      </c>
      <c r="BH417" t="b">
        <v>0</v>
      </c>
      <c r="BI417">
        <v>4.8</v>
      </c>
      <c r="BJ417" t="b">
        <v>0</v>
      </c>
      <c r="BK417">
        <v>1</v>
      </c>
      <c r="BL417" t="b">
        <v>0</v>
      </c>
      <c r="BM417">
        <v>0</v>
      </c>
      <c r="BN417">
        <v>0</v>
      </c>
    </row>
    <row r="418" spans="1:66" x14ac:dyDescent="0.25">
      <c r="A418" t="s">
        <v>82</v>
      </c>
      <c r="B418">
        <v>2011</v>
      </c>
      <c r="C418">
        <v>2996</v>
      </c>
      <c r="D418">
        <v>2996</v>
      </c>
      <c r="E418">
        <v>1976.887512</v>
      </c>
      <c r="F418">
        <v>4972.8875120000002</v>
      </c>
      <c r="G418">
        <v>3185.339356</v>
      </c>
      <c r="H418">
        <v>6181.3393560000004</v>
      </c>
      <c r="I418">
        <v>1</v>
      </c>
      <c r="J418">
        <v>2996</v>
      </c>
      <c r="K418">
        <v>6378</v>
      </c>
      <c r="L418">
        <v>2996</v>
      </c>
      <c r="M418" t="s">
        <v>83</v>
      </c>
      <c r="N418">
        <v>0</v>
      </c>
      <c r="O418">
        <v>0.33333333300000001</v>
      </c>
      <c r="P418">
        <v>0.625</v>
      </c>
      <c r="Q418">
        <v>4.1666666999999998E-2</v>
      </c>
      <c r="R418">
        <v>0</v>
      </c>
      <c r="S418">
        <v>1</v>
      </c>
      <c r="T418" t="s">
        <v>75</v>
      </c>
      <c r="U418">
        <v>0.03</v>
      </c>
      <c r="V418">
        <v>0.1</v>
      </c>
      <c r="W418">
        <v>0.3</v>
      </c>
      <c r="X418">
        <v>0.13</v>
      </c>
      <c r="Y418">
        <v>389.48</v>
      </c>
      <c r="Z418">
        <v>389.48</v>
      </c>
      <c r="AA418">
        <v>955.60180679999996</v>
      </c>
      <c r="AB418">
        <v>1031.92513466793</v>
      </c>
      <c r="AC418">
        <v>2217.04</v>
      </c>
      <c r="AD418">
        <v>3774.96</v>
      </c>
      <c r="AE418">
        <v>2217.04</v>
      </c>
      <c r="AF418">
        <v>3774.96</v>
      </c>
      <c r="AG418">
        <v>1274.1357424</v>
      </c>
      <c r="AH418">
        <v>5096.5429696000001</v>
      </c>
      <c r="AI418">
        <v>4117.4890866641399</v>
      </c>
      <c r="AJ418">
        <v>8245.1896253358591</v>
      </c>
      <c r="AK418">
        <v>0</v>
      </c>
      <c r="AL418">
        <v>3352.0086499813301</v>
      </c>
      <c r="AM418">
        <v>3661.7895125</v>
      </c>
      <c r="AN418" t="s">
        <v>67</v>
      </c>
      <c r="AO418">
        <v>0</v>
      </c>
      <c r="AP418" t="s">
        <v>67</v>
      </c>
      <c r="AQ418" t="s">
        <v>67</v>
      </c>
      <c r="AR418">
        <v>7013.7981624813301</v>
      </c>
      <c r="AS418" t="s">
        <v>67</v>
      </c>
      <c r="AT418" t="s">
        <v>67</v>
      </c>
      <c r="AU418">
        <v>62</v>
      </c>
      <c r="AV418">
        <v>1</v>
      </c>
      <c r="AW418" s="2">
        <v>2996</v>
      </c>
      <c r="AX418" s="4" t="s">
        <v>67</v>
      </c>
      <c r="AY418">
        <v>1</v>
      </c>
      <c r="AZ418">
        <v>0</v>
      </c>
      <c r="BA418">
        <v>0.47789999999999999</v>
      </c>
      <c r="BB418">
        <v>0.52210000000000001</v>
      </c>
      <c r="BC418" t="s">
        <v>67</v>
      </c>
      <c r="BD418">
        <v>0</v>
      </c>
      <c r="BE418">
        <v>1.5</v>
      </c>
      <c r="BF418" t="b">
        <v>0</v>
      </c>
      <c r="BG418" t="s">
        <v>67</v>
      </c>
      <c r="BH418" t="b">
        <v>0</v>
      </c>
      <c r="BI418" t="s">
        <v>67</v>
      </c>
      <c r="BJ418" t="b">
        <v>0</v>
      </c>
      <c r="BK418">
        <v>1</v>
      </c>
      <c r="BL418" t="b">
        <v>0</v>
      </c>
      <c r="BM418">
        <v>0</v>
      </c>
      <c r="BN418">
        <v>0</v>
      </c>
    </row>
    <row r="419" spans="1:66" x14ac:dyDescent="0.25">
      <c r="A419" t="s">
        <v>82</v>
      </c>
      <c r="B419">
        <v>2012</v>
      </c>
      <c r="C419">
        <v>1915</v>
      </c>
      <c r="D419">
        <v>1915</v>
      </c>
      <c r="E419">
        <v>1889.1929720000001</v>
      </c>
      <c r="F419">
        <v>3804.1929719999998</v>
      </c>
      <c r="G419">
        <v>2347.8787219999999</v>
      </c>
      <c r="H419">
        <v>4262.8787220000004</v>
      </c>
      <c r="I419">
        <v>1</v>
      </c>
      <c r="J419">
        <v>1915</v>
      </c>
      <c r="K419">
        <v>2199</v>
      </c>
      <c r="L419">
        <v>2902</v>
      </c>
      <c r="M419" t="s">
        <v>83</v>
      </c>
      <c r="N419">
        <v>0</v>
      </c>
      <c r="O419">
        <v>0.33333333300000001</v>
      </c>
      <c r="P419">
        <v>0.625</v>
      </c>
      <c r="Q419">
        <v>4.1666666999999998E-2</v>
      </c>
      <c r="R419">
        <v>0</v>
      </c>
      <c r="S419">
        <v>1</v>
      </c>
      <c r="T419" t="s">
        <v>75</v>
      </c>
      <c r="U419">
        <v>0.03</v>
      </c>
      <c r="V419">
        <v>0.1</v>
      </c>
      <c r="W419">
        <v>0.3</v>
      </c>
      <c r="X419">
        <v>0.13</v>
      </c>
      <c r="Y419">
        <v>248.95</v>
      </c>
      <c r="Z419">
        <v>248.95</v>
      </c>
      <c r="AA419">
        <v>704.3636166</v>
      </c>
      <c r="AB419">
        <v>747.06372344655597</v>
      </c>
      <c r="AC419">
        <v>1417.1</v>
      </c>
      <c r="AD419">
        <v>2412.9</v>
      </c>
      <c r="AE419">
        <v>1417.1</v>
      </c>
      <c r="AF419">
        <v>2412.9</v>
      </c>
      <c r="AG419">
        <v>939.15148880000004</v>
      </c>
      <c r="AH419">
        <v>3756.6059552000002</v>
      </c>
      <c r="AI419">
        <v>2768.7512751068898</v>
      </c>
      <c r="AJ419">
        <v>5757.00616889311</v>
      </c>
      <c r="AK419">
        <v>0</v>
      </c>
      <c r="AL419">
        <v>1952.9544047137099</v>
      </c>
      <c r="AM419" t="s">
        <v>67</v>
      </c>
      <c r="AN419">
        <v>274.520399196163</v>
      </c>
      <c r="AO419">
        <v>0</v>
      </c>
      <c r="AP419" t="s">
        <v>67</v>
      </c>
      <c r="AQ419" t="s">
        <v>67</v>
      </c>
      <c r="AR419">
        <v>2227.4748039098799</v>
      </c>
      <c r="AS419" t="s">
        <v>67</v>
      </c>
      <c r="AT419" t="s">
        <v>67</v>
      </c>
      <c r="AU419">
        <v>80</v>
      </c>
      <c r="AV419">
        <v>1</v>
      </c>
      <c r="AW419" s="2">
        <v>1915</v>
      </c>
      <c r="AX419" s="4" t="s">
        <v>67</v>
      </c>
      <c r="AY419">
        <v>1</v>
      </c>
      <c r="AZ419">
        <v>0</v>
      </c>
      <c r="BA419">
        <v>0.87680000000000002</v>
      </c>
      <c r="BB419" t="s">
        <v>67</v>
      </c>
      <c r="BC419">
        <v>0.1232</v>
      </c>
      <c r="BD419">
        <v>0</v>
      </c>
      <c r="BE419">
        <v>0.96</v>
      </c>
      <c r="BF419" t="b">
        <v>0</v>
      </c>
      <c r="BG419" t="s">
        <v>67</v>
      </c>
      <c r="BH419" t="b">
        <v>0</v>
      </c>
      <c r="BI419" t="s">
        <v>67</v>
      </c>
      <c r="BJ419" t="b">
        <v>0</v>
      </c>
      <c r="BK419">
        <v>1</v>
      </c>
      <c r="BL419" t="b">
        <v>0</v>
      </c>
      <c r="BM419">
        <v>0</v>
      </c>
      <c r="BN419">
        <v>0</v>
      </c>
    </row>
    <row r="420" spans="1:66" x14ac:dyDescent="0.25">
      <c r="A420" t="s">
        <v>82</v>
      </c>
      <c r="B420">
        <v>2013</v>
      </c>
      <c r="C420">
        <v>2300</v>
      </c>
      <c r="D420">
        <v>2300</v>
      </c>
      <c r="E420">
        <v>2225.623881</v>
      </c>
      <c r="F420">
        <v>4525.6238810000004</v>
      </c>
      <c r="G420">
        <v>3086.3650090000001</v>
      </c>
      <c r="H420">
        <v>5386.3650090000001</v>
      </c>
      <c r="I420">
        <v>1</v>
      </c>
      <c r="J420">
        <v>2300</v>
      </c>
      <c r="K420" t="s">
        <v>67</v>
      </c>
      <c r="L420" t="s">
        <v>67</v>
      </c>
      <c r="M420" t="s">
        <v>83</v>
      </c>
      <c r="N420">
        <v>0</v>
      </c>
      <c r="O420">
        <v>0.33333333300000001</v>
      </c>
      <c r="P420">
        <v>0.625</v>
      </c>
      <c r="Q420">
        <v>4.1666666999999998E-2</v>
      </c>
      <c r="R420">
        <v>0</v>
      </c>
      <c r="S420">
        <v>1</v>
      </c>
      <c r="T420" t="s">
        <v>75</v>
      </c>
      <c r="U420">
        <v>0.03</v>
      </c>
      <c r="V420">
        <v>0.1</v>
      </c>
      <c r="W420">
        <v>0.3</v>
      </c>
      <c r="X420">
        <v>0.13</v>
      </c>
      <c r="Y420">
        <v>299</v>
      </c>
      <c r="Z420">
        <v>299</v>
      </c>
      <c r="AA420">
        <v>925.90950269999996</v>
      </c>
      <c r="AB420">
        <v>972.98993170030303</v>
      </c>
      <c r="AC420">
        <v>1702</v>
      </c>
      <c r="AD420">
        <v>2898</v>
      </c>
      <c r="AE420">
        <v>1702</v>
      </c>
      <c r="AF420">
        <v>2898</v>
      </c>
      <c r="AG420">
        <v>1234.5460035999999</v>
      </c>
      <c r="AH420">
        <v>4938.1840143999998</v>
      </c>
      <c r="AI420">
        <v>3440.3851455993899</v>
      </c>
      <c r="AJ420">
        <v>7332.3448724006103</v>
      </c>
      <c r="AK420">
        <v>0</v>
      </c>
      <c r="AL420" t="s">
        <v>67</v>
      </c>
      <c r="AM420">
        <v>4117.8059549999998</v>
      </c>
      <c r="AN420">
        <v>119.98353041820199</v>
      </c>
      <c r="AO420" t="s">
        <v>67</v>
      </c>
      <c r="AP420" t="s">
        <v>67</v>
      </c>
      <c r="AQ420" t="s">
        <v>67</v>
      </c>
      <c r="AR420">
        <v>4237.7894854181995</v>
      </c>
      <c r="AS420" t="s">
        <v>67</v>
      </c>
      <c r="AT420" t="s">
        <v>67</v>
      </c>
      <c r="AU420">
        <v>72</v>
      </c>
      <c r="AV420">
        <v>1</v>
      </c>
      <c r="AW420" s="2">
        <v>2300</v>
      </c>
      <c r="AX420" s="4" t="s">
        <v>67</v>
      </c>
      <c r="AY420">
        <v>1</v>
      </c>
      <c r="AZ420">
        <v>0</v>
      </c>
      <c r="BA420" t="s">
        <v>67</v>
      </c>
      <c r="BB420">
        <v>0.97170000000000001</v>
      </c>
      <c r="BC420">
        <v>2.8299999999999999E-2</v>
      </c>
      <c r="BD420" t="s">
        <v>67</v>
      </c>
      <c r="BE420">
        <v>1.1499999999999999</v>
      </c>
      <c r="BF420" t="b">
        <v>0</v>
      </c>
      <c r="BG420" t="s">
        <v>67</v>
      </c>
      <c r="BH420" t="b">
        <v>0</v>
      </c>
      <c r="BI420" t="s">
        <v>67</v>
      </c>
      <c r="BJ420" t="b">
        <v>0</v>
      </c>
      <c r="BK420">
        <v>1</v>
      </c>
      <c r="BL420" t="b">
        <v>0</v>
      </c>
      <c r="BM420">
        <v>0</v>
      </c>
      <c r="BN420">
        <v>0</v>
      </c>
    </row>
    <row r="421" spans="1:66" x14ac:dyDescent="0.25">
      <c r="A421" t="s">
        <v>82</v>
      </c>
      <c r="B421">
        <v>2014</v>
      </c>
      <c r="C421">
        <v>4549</v>
      </c>
      <c r="D421">
        <v>4549</v>
      </c>
      <c r="E421">
        <v>2877.3604829999999</v>
      </c>
      <c r="F421">
        <v>7426.3604830000004</v>
      </c>
      <c r="G421">
        <v>4230.2416160000002</v>
      </c>
      <c r="H421">
        <v>8779.2416159999993</v>
      </c>
      <c r="I421">
        <v>1</v>
      </c>
      <c r="J421">
        <v>4549</v>
      </c>
      <c r="K421" t="s">
        <v>67</v>
      </c>
      <c r="L421" t="s">
        <v>67</v>
      </c>
      <c r="M421" t="s">
        <v>83</v>
      </c>
      <c r="N421">
        <v>0</v>
      </c>
      <c r="O421">
        <v>0.33333333300000001</v>
      </c>
      <c r="P421">
        <v>0.625</v>
      </c>
      <c r="Q421">
        <v>4.1666666999999998E-2</v>
      </c>
      <c r="R421">
        <v>0</v>
      </c>
      <c r="S421">
        <v>1</v>
      </c>
      <c r="T421" t="s">
        <v>75</v>
      </c>
      <c r="U421">
        <v>0.03</v>
      </c>
      <c r="V421">
        <v>0.1</v>
      </c>
      <c r="W421">
        <v>0.3</v>
      </c>
      <c r="X421">
        <v>0.13</v>
      </c>
      <c r="Y421">
        <v>591.37</v>
      </c>
      <c r="Z421">
        <v>591.37</v>
      </c>
      <c r="AA421">
        <v>1269.0724848</v>
      </c>
      <c r="AB421">
        <v>1400.09408561584</v>
      </c>
      <c r="AC421">
        <v>3366.26</v>
      </c>
      <c r="AD421">
        <v>5731.74</v>
      </c>
      <c r="AE421">
        <v>3366.26</v>
      </c>
      <c r="AF421">
        <v>5731.74</v>
      </c>
      <c r="AG421">
        <v>1692.0966464000001</v>
      </c>
      <c r="AH421">
        <v>6768.3865856000002</v>
      </c>
      <c r="AI421">
        <v>5979.0534447683303</v>
      </c>
      <c r="AJ421">
        <v>11579.4297872317</v>
      </c>
      <c r="AK421" t="s">
        <v>67</v>
      </c>
      <c r="AL421">
        <v>2196.16317380384</v>
      </c>
      <c r="AM421">
        <v>1799.752941875</v>
      </c>
      <c r="AN421" t="s">
        <v>67</v>
      </c>
      <c r="AO421" t="s">
        <v>67</v>
      </c>
      <c r="AP421" t="s">
        <v>67</v>
      </c>
      <c r="AQ421" t="s">
        <v>67</v>
      </c>
      <c r="AR421">
        <v>3995.91611567884</v>
      </c>
      <c r="AS421" t="s">
        <v>67</v>
      </c>
      <c r="AT421" t="s">
        <v>67</v>
      </c>
      <c r="AU421">
        <v>68</v>
      </c>
      <c r="AV421">
        <v>0</v>
      </c>
      <c r="AW421" s="2">
        <v>4549</v>
      </c>
      <c r="AX421" s="4" t="s">
        <v>67</v>
      </c>
      <c r="AY421">
        <v>1</v>
      </c>
      <c r="AZ421" t="s">
        <v>67</v>
      </c>
      <c r="BA421">
        <v>0.54959999999999998</v>
      </c>
      <c r="BB421">
        <v>0.45040000000000002</v>
      </c>
      <c r="BC421" t="s">
        <v>67</v>
      </c>
      <c r="BD421" t="s">
        <v>67</v>
      </c>
      <c r="BE421">
        <v>2.27</v>
      </c>
      <c r="BF421" t="b">
        <v>0</v>
      </c>
      <c r="BG421" t="s">
        <v>67</v>
      </c>
      <c r="BH421" t="b">
        <v>0</v>
      </c>
      <c r="BI421" t="s">
        <v>67</v>
      </c>
      <c r="BJ421" t="b">
        <v>0</v>
      </c>
      <c r="BK421">
        <v>1</v>
      </c>
      <c r="BL421" t="b">
        <v>0</v>
      </c>
      <c r="BM421">
        <v>0</v>
      </c>
      <c r="BN421">
        <v>0</v>
      </c>
    </row>
    <row r="422" spans="1:66" x14ac:dyDescent="0.25">
      <c r="A422" t="s">
        <v>82</v>
      </c>
      <c r="B422">
        <v>2015</v>
      </c>
      <c r="C422">
        <v>4117</v>
      </c>
      <c r="D422">
        <v>4117</v>
      </c>
      <c r="E422">
        <v>4239.5575710000003</v>
      </c>
      <c r="F422">
        <v>8356.5575709999994</v>
      </c>
      <c r="G422">
        <v>5939.0259569999998</v>
      </c>
      <c r="H422">
        <v>10056.025960000001</v>
      </c>
      <c r="I422">
        <v>1</v>
      </c>
      <c r="J422">
        <v>4117</v>
      </c>
      <c r="K422" t="s">
        <v>67</v>
      </c>
      <c r="L422" t="s">
        <v>67</v>
      </c>
      <c r="M422" t="s">
        <v>83</v>
      </c>
      <c r="N422">
        <v>0</v>
      </c>
      <c r="O422">
        <v>0.33333333300000001</v>
      </c>
      <c r="P422">
        <v>0.625</v>
      </c>
      <c r="Q422">
        <v>4.1666666999999998E-2</v>
      </c>
      <c r="R422">
        <v>0</v>
      </c>
      <c r="S422">
        <v>1</v>
      </c>
      <c r="T422" t="s">
        <v>75</v>
      </c>
      <c r="U422">
        <v>0.03</v>
      </c>
      <c r="V422">
        <v>0.1</v>
      </c>
      <c r="W422">
        <v>0.3</v>
      </c>
      <c r="X422">
        <v>0.13</v>
      </c>
      <c r="Y422">
        <v>535.21</v>
      </c>
      <c r="Z422">
        <v>535.21</v>
      </c>
      <c r="AA422">
        <v>1781.7077870999999</v>
      </c>
      <c r="AB422">
        <v>1860.35813291763</v>
      </c>
      <c r="AC422">
        <v>3046.58</v>
      </c>
      <c r="AD422">
        <v>5187.42</v>
      </c>
      <c r="AE422">
        <v>3046.58</v>
      </c>
      <c r="AF422">
        <v>5187.42</v>
      </c>
      <c r="AG422">
        <v>2375.6103828</v>
      </c>
      <c r="AH422">
        <v>9502.4415312000001</v>
      </c>
      <c r="AI422">
        <v>6335.30969416474</v>
      </c>
      <c r="AJ422">
        <v>13776.7422258353</v>
      </c>
      <c r="AK422">
        <v>0</v>
      </c>
      <c r="AL422">
        <v>959.86823470679803</v>
      </c>
      <c r="AM422" t="s">
        <v>67</v>
      </c>
      <c r="AN422" t="s">
        <v>67</v>
      </c>
      <c r="AO422" t="s">
        <v>67</v>
      </c>
      <c r="AP422" t="s">
        <v>67</v>
      </c>
      <c r="AQ422" t="s">
        <v>67</v>
      </c>
      <c r="AR422">
        <v>959.86823470679803</v>
      </c>
      <c r="AS422" t="s">
        <v>67</v>
      </c>
      <c r="AT422" t="s">
        <v>67</v>
      </c>
      <c r="AU422">
        <v>71</v>
      </c>
      <c r="AV422">
        <v>1</v>
      </c>
      <c r="AW422" s="2">
        <v>4117</v>
      </c>
      <c r="AX422" s="4" t="s">
        <v>67</v>
      </c>
      <c r="AY422">
        <v>1</v>
      </c>
      <c r="AZ422">
        <v>0</v>
      </c>
      <c r="BA422">
        <v>1</v>
      </c>
      <c r="BB422" t="s">
        <v>67</v>
      </c>
      <c r="BC422" t="s">
        <v>67</v>
      </c>
      <c r="BD422" t="s">
        <v>67</v>
      </c>
      <c r="BE422">
        <v>2.06</v>
      </c>
      <c r="BF422" t="b">
        <v>0</v>
      </c>
      <c r="BG422" t="s">
        <v>67</v>
      </c>
      <c r="BH422" t="b">
        <v>0</v>
      </c>
      <c r="BI422" t="s">
        <v>67</v>
      </c>
      <c r="BJ422" t="b">
        <v>0</v>
      </c>
      <c r="BK422">
        <v>1</v>
      </c>
      <c r="BL422" t="b">
        <v>0</v>
      </c>
      <c r="BM422">
        <v>0</v>
      </c>
      <c r="BN422">
        <v>0</v>
      </c>
    </row>
    <row r="423" spans="1:66" x14ac:dyDescent="0.25">
      <c r="A423" t="s">
        <v>82</v>
      </c>
      <c r="B423">
        <v>2016</v>
      </c>
      <c r="C423">
        <v>3548</v>
      </c>
      <c r="D423">
        <v>3548</v>
      </c>
      <c r="E423">
        <v>941.06099889999996</v>
      </c>
      <c r="F423">
        <v>4489.0609990000003</v>
      </c>
      <c r="G423">
        <v>2310.8632200000002</v>
      </c>
      <c r="H423">
        <v>5858.8632200000002</v>
      </c>
      <c r="I423">
        <v>1</v>
      </c>
      <c r="J423">
        <v>3548</v>
      </c>
      <c r="K423" t="s">
        <v>67</v>
      </c>
      <c r="L423" t="s">
        <v>67</v>
      </c>
      <c r="M423" t="s">
        <v>83</v>
      </c>
      <c r="N423">
        <v>0</v>
      </c>
      <c r="O423">
        <v>0.33333333300000001</v>
      </c>
      <c r="P423">
        <v>0.625</v>
      </c>
      <c r="Q423">
        <v>4.1666666999999998E-2</v>
      </c>
      <c r="R423">
        <v>0</v>
      </c>
      <c r="S423">
        <v>1</v>
      </c>
      <c r="T423" t="s">
        <v>75</v>
      </c>
      <c r="U423">
        <v>0.03</v>
      </c>
      <c r="V423">
        <v>0.1</v>
      </c>
      <c r="W423">
        <v>0.3</v>
      </c>
      <c r="X423">
        <v>0.13</v>
      </c>
      <c r="Y423">
        <v>461.24</v>
      </c>
      <c r="Z423">
        <v>461.24</v>
      </c>
      <c r="AA423">
        <v>693.25896599999999</v>
      </c>
      <c r="AB423">
        <v>832.67660681646896</v>
      </c>
      <c r="AC423">
        <v>2625.52</v>
      </c>
      <c r="AD423">
        <v>4470.4799999999996</v>
      </c>
      <c r="AE423">
        <v>2625.52</v>
      </c>
      <c r="AF423">
        <v>4470.4799999999996</v>
      </c>
      <c r="AG423">
        <v>924.34528799999998</v>
      </c>
      <c r="AH423">
        <v>3697.3811519999999</v>
      </c>
      <c r="AI423">
        <v>4193.5100063670598</v>
      </c>
      <c r="AJ423">
        <v>7524.2164336329397</v>
      </c>
      <c r="AK423">
        <v>0</v>
      </c>
      <c r="AL423" t="s">
        <v>67</v>
      </c>
      <c r="AM423" t="s">
        <v>67</v>
      </c>
      <c r="AN423" t="s">
        <v>67</v>
      </c>
      <c r="AO423" t="s">
        <v>67</v>
      </c>
      <c r="AP423" t="s">
        <v>67</v>
      </c>
      <c r="AQ423" t="s">
        <v>67</v>
      </c>
      <c r="AR423">
        <v>0</v>
      </c>
      <c r="AS423" t="s">
        <v>67</v>
      </c>
      <c r="AT423" t="s">
        <v>67</v>
      </c>
      <c r="AU423">
        <v>41</v>
      </c>
      <c r="AV423">
        <v>0</v>
      </c>
      <c r="AW423" s="2">
        <v>3548</v>
      </c>
      <c r="AX423" s="4" t="s">
        <v>67</v>
      </c>
      <c r="AY423">
        <v>1</v>
      </c>
      <c r="AZ423" t="s">
        <v>67</v>
      </c>
      <c r="BA423" t="s">
        <v>67</v>
      </c>
      <c r="BB423" t="s">
        <v>67</v>
      </c>
      <c r="BC423" t="s">
        <v>67</v>
      </c>
      <c r="BD423" t="s">
        <v>67</v>
      </c>
      <c r="BE423">
        <v>1.77</v>
      </c>
      <c r="BF423" t="b">
        <v>0</v>
      </c>
      <c r="BG423" t="s">
        <v>67</v>
      </c>
      <c r="BH423" t="b">
        <v>0</v>
      </c>
      <c r="BI423" t="s">
        <v>67</v>
      </c>
      <c r="BJ423" t="b">
        <v>0</v>
      </c>
      <c r="BK423">
        <v>1</v>
      </c>
      <c r="BL423" t="b">
        <v>0</v>
      </c>
      <c r="BM423">
        <v>0</v>
      </c>
      <c r="BN423">
        <v>0</v>
      </c>
    </row>
    <row r="424" spans="1:66" x14ac:dyDescent="0.25">
      <c r="A424" t="s">
        <v>82</v>
      </c>
      <c r="B424">
        <v>2018</v>
      </c>
      <c r="C424">
        <v>4675</v>
      </c>
      <c r="D424">
        <v>4675</v>
      </c>
      <c r="E424">
        <v>1348.8559749999999</v>
      </c>
      <c r="F424">
        <v>6023.8559750000004</v>
      </c>
      <c r="G424">
        <v>1913.4895280000001</v>
      </c>
      <c r="H424">
        <v>6588.4895280000001</v>
      </c>
      <c r="I424">
        <v>1</v>
      </c>
      <c r="J424">
        <v>4675</v>
      </c>
      <c r="K424" t="s">
        <v>67</v>
      </c>
      <c r="L424" t="s">
        <v>67</v>
      </c>
      <c r="M424" t="s">
        <v>83</v>
      </c>
      <c r="N424">
        <v>0</v>
      </c>
      <c r="O424">
        <v>0.33333333300000001</v>
      </c>
      <c r="P424">
        <v>0.625</v>
      </c>
      <c r="Q424">
        <v>4.1666666999999998E-2</v>
      </c>
      <c r="R424">
        <v>0</v>
      </c>
      <c r="S424">
        <v>1</v>
      </c>
      <c r="T424" t="s">
        <v>75</v>
      </c>
      <c r="U424">
        <v>0.03</v>
      </c>
      <c r="V424">
        <v>0.1</v>
      </c>
      <c r="W424">
        <v>0.3</v>
      </c>
      <c r="X424">
        <v>0.13</v>
      </c>
      <c r="Y424">
        <v>607.75</v>
      </c>
      <c r="Z424">
        <v>607.75</v>
      </c>
      <c r="AA424">
        <v>574.04685840000002</v>
      </c>
      <c r="AB424">
        <v>835.99632663003399</v>
      </c>
      <c r="AC424">
        <v>3459.5</v>
      </c>
      <c r="AD424">
        <v>5890.5</v>
      </c>
      <c r="AE424">
        <v>3459.5</v>
      </c>
      <c r="AF424">
        <v>5890.5</v>
      </c>
      <c r="AG424">
        <v>765.39581120000003</v>
      </c>
      <c r="AH424">
        <v>3061.5832448000001</v>
      </c>
      <c r="AI424">
        <v>4916.4968747399298</v>
      </c>
      <c r="AJ424">
        <v>8260.4821812600694</v>
      </c>
      <c r="AK424" t="s">
        <v>67</v>
      </c>
      <c r="AL424" t="s">
        <v>67</v>
      </c>
      <c r="AM424" t="s">
        <v>67</v>
      </c>
      <c r="AN424" t="s">
        <v>67</v>
      </c>
      <c r="AO424" t="s">
        <v>67</v>
      </c>
      <c r="AP424" t="s">
        <v>67</v>
      </c>
      <c r="AQ424" t="s">
        <v>67</v>
      </c>
      <c r="AR424">
        <v>0</v>
      </c>
      <c r="AS424" t="s">
        <v>67</v>
      </c>
      <c r="AT424" t="s">
        <v>67</v>
      </c>
      <c r="AU424">
        <v>70</v>
      </c>
      <c r="AV424">
        <v>0</v>
      </c>
      <c r="AW424" s="2">
        <v>4675</v>
      </c>
      <c r="AX424" s="4" t="s">
        <v>67</v>
      </c>
      <c r="AY424">
        <v>1</v>
      </c>
      <c r="AZ424" t="s">
        <v>67</v>
      </c>
      <c r="BA424" t="s">
        <v>67</v>
      </c>
      <c r="BB424" t="s">
        <v>67</v>
      </c>
      <c r="BC424" t="s">
        <v>67</v>
      </c>
      <c r="BD424" t="s">
        <v>67</v>
      </c>
      <c r="BE424">
        <v>2.34</v>
      </c>
      <c r="BF424" t="b">
        <v>0</v>
      </c>
      <c r="BG424" t="s">
        <v>67</v>
      </c>
      <c r="BH424" t="b">
        <v>0</v>
      </c>
      <c r="BI424" t="s">
        <v>67</v>
      </c>
      <c r="BJ424" t="b">
        <v>0</v>
      </c>
      <c r="BK424">
        <v>1</v>
      </c>
      <c r="BL424" t="b">
        <v>0</v>
      </c>
      <c r="BM424">
        <v>0</v>
      </c>
      <c r="BN424">
        <v>0</v>
      </c>
    </row>
    <row r="425" spans="1:66" x14ac:dyDescent="0.25">
      <c r="A425" t="s">
        <v>82</v>
      </c>
      <c r="B425">
        <v>2019</v>
      </c>
      <c r="C425">
        <v>1777</v>
      </c>
      <c r="D425">
        <v>1777</v>
      </c>
      <c r="E425">
        <v>480.03416909999999</v>
      </c>
      <c r="F425">
        <v>2257.034169</v>
      </c>
      <c r="G425">
        <v>1102.604707</v>
      </c>
      <c r="H425">
        <v>2879.604707</v>
      </c>
      <c r="I425">
        <v>1</v>
      </c>
      <c r="J425">
        <v>1777</v>
      </c>
      <c r="K425" t="s">
        <v>67</v>
      </c>
      <c r="L425" t="s">
        <v>67</v>
      </c>
      <c r="M425" t="s">
        <v>83</v>
      </c>
      <c r="N425">
        <v>0</v>
      </c>
      <c r="O425">
        <v>0.33333333300000001</v>
      </c>
      <c r="P425">
        <v>0.625</v>
      </c>
      <c r="Q425">
        <v>4.1666666999999998E-2</v>
      </c>
      <c r="R425">
        <v>0</v>
      </c>
      <c r="S425">
        <v>1</v>
      </c>
      <c r="T425" t="s">
        <v>75</v>
      </c>
      <c r="U425">
        <v>0.03</v>
      </c>
      <c r="V425">
        <v>0.1</v>
      </c>
      <c r="W425">
        <v>0.3</v>
      </c>
      <c r="X425">
        <v>0.13</v>
      </c>
      <c r="Y425">
        <v>231.01</v>
      </c>
      <c r="Z425">
        <v>231.01</v>
      </c>
      <c r="AA425">
        <v>330.78141210000001</v>
      </c>
      <c r="AB425">
        <v>403.462467511998</v>
      </c>
      <c r="AC425">
        <v>1314.98</v>
      </c>
      <c r="AD425">
        <v>2239.02</v>
      </c>
      <c r="AE425">
        <v>1314.98</v>
      </c>
      <c r="AF425">
        <v>2239.02</v>
      </c>
      <c r="AG425">
        <v>441.0418828</v>
      </c>
      <c r="AH425">
        <v>1764.1675312</v>
      </c>
      <c r="AI425">
        <v>2072.6797719760002</v>
      </c>
      <c r="AJ425">
        <v>3686.5296420240002</v>
      </c>
      <c r="AK425" t="s">
        <v>67</v>
      </c>
      <c r="AL425" t="s">
        <v>67</v>
      </c>
      <c r="AM425" t="s">
        <v>67</v>
      </c>
      <c r="AN425" t="s">
        <v>67</v>
      </c>
      <c r="AO425" t="s">
        <v>67</v>
      </c>
      <c r="AP425" t="s">
        <v>67</v>
      </c>
      <c r="AQ425" t="s">
        <v>67</v>
      </c>
      <c r="AR425">
        <v>0</v>
      </c>
      <c r="AS425" t="s">
        <v>67</v>
      </c>
      <c r="AT425" t="s">
        <v>67</v>
      </c>
      <c r="AU425">
        <v>44</v>
      </c>
      <c r="AV425">
        <v>0</v>
      </c>
      <c r="AW425" s="2">
        <v>1777</v>
      </c>
      <c r="AX425" s="4" t="s">
        <v>67</v>
      </c>
      <c r="AY425">
        <v>1</v>
      </c>
      <c r="AZ425" t="s">
        <v>67</v>
      </c>
      <c r="BA425" t="s">
        <v>67</v>
      </c>
      <c r="BB425" t="s">
        <v>67</v>
      </c>
      <c r="BC425" t="s">
        <v>67</v>
      </c>
      <c r="BD425" t="s">
        <v>67</v>
      </c>
      <c r="BE425">
        <v>0.89</v>
      </c>
      <c r="BF425" t="b">
        <v>0</v>
      </c>
      <c r="BG425" t="s">
        <v>67</v>
      </c>
      <c r="BH425" t="b">
        <v>0</v>
      </c>
      <c r="BI425" t="s">
        <v>67</v>
      </c>
      <c r="BJ425" t="b">
        <v>0</v>
      </c>
      <c r="BK425">
        <v>1</v>
      </c>
      <c r="BL425" t="b">
        <v>0</v>
      </c>
      <c r="BM425">
        <v>0</v>
      </c>
      <c r="BN425">
        <v>0</v>
      </c>
    </row>
    <row r="426" spans="1:66" x14ac:dyDescent="0.25">
      <c r="A426" t="s">
        <v>84</v>
      </c>
      <c r="B426">
        <v>1960</v>
      </c>
      <c r="C426">
        <v>44720.909090000001</v>
      </c>
      <c r="D426">
        <v>44720.909090000001</v>
      </c>
      <c r="E426">
        <v>47290.609230000002</v>
      </c>
      <c r="F426">
        <v>92011.518320000003</v>
      </c>
      <c r="G426">
        <v>61529.275509999999</v>
      </c>
      <c r="H426">
        <v>106250.18459999999</v>
      </c>
      <c r="I426">
        <v>1</v>
      </c>
      <c r="J426">
        <v>44720.909090000001</v>
      </c>
      <c r="K426" t="s">
        <v>67</v>
      </c>
      <c r="L426" t="s">
        <v>67</v>
      </c>
      <c r="M426" t="s">
        <v>74</v>
      </c>
      <c r="N426">
        <v>0.10100000000000001</v>
      </c>
      <c r="O426">
        <v>0.63800000000000001</v>
      </c>
      <c r="P426">
        <v>0.26100000000000001</v>
      </c>
      <c r="Q426">
        <v>0</v>
      </c>
      <c r="R426">
        <v>0</v>
      </c>
      <c r="S426">
        <v>1</v>
      </c>
      <c r="T426" t="s">
        <v>75</v>
      </c>
      <c r="U426">
        <v>0.03</v>
      </c>
      <c r="V426">
        <v>0.05</v>
      </c>
      <c r="W426">
        <v>0.2</v>
      </c>
      <c r="X426">
        <v>0.08</v>
      </c>
      <c r="Y426">
        <v>3577.6727271999998</v>
      </c>
      <c r="Z426">
        <v>3577.6727271999998</v>
      </c>
      <c r="AA426">
        <v>12305.855102</v>
      </c>
      <c r="AB426">
        <v>12815.374045823601</v>
      </c>
      <c r="AC426">
        <v>37565.563635600003</v>
      </c>
      <c r="AD426">
        <v>51876.254544399999</v>
      </c>
      <c r="AE426">
        <v>37565.563635600003</v>
      </c>
      <c r="AF426">
        <v>51876.254544399999</v>
      </c>
      <c r="AG426">
        <v>36917.565305999997</v>
      </c>
      <c r="AH426">
        <v>86140.985713999995</v>
      </c>
      <c r="AI426">
        <v>80619.436508352694</v>
      </c>
      <c r="AJ426">
        <v>131880.932691647</v>
      </c>
      <c r="AK426">
        <v>55676.1006796</v>
      </c>
      <c r="AL426">
        <v>119383.836201</v>
      </c>
      <c r="AM426">
        <v>104956.2834129</v>
      </c>
      <c r="AN426">
        <v>0</v>
      </c>
      <c r="AO426">
        <v>0</v>
      </c>
      <c r="AP426">
        <v>280016.2202935</v>
      </c>
      <c r="AQ426">
        <v>280016.2202935</v>
      </c>
      <c r="AR426">
        <v>280016.2202935</v>
      </c>
      <c r="AS426">
        <v>6.2614161024761898</v>
      </c>
      <c r="AT426">
        <v>1.8344063739824401</v>
      </c>
      <c r="AU426">
        <v>77</v>
      </c>
      <c r="AV426">
        <v>1</v>
      </c>
      <c r="AW426" s="2">
        <v>44720.909090000001</v>
      </c>
      <c r="AX426" s="4">
        <v>280016.2202935</v>
      </c>
      <c r="AY426">
        <v>1</v>
      </c>
      <c r="AZ426">
        <v>0.1988</v>
      </c>
      <c r="BA426">
        <v>0.42630000000000001</v>
      </c>
      <c r="BB426">
        <v>0.37480000000000002</v>
      </c>
      <c r="BC426">
        <v>0</v>
      </c>
      <c r="BD426">
        <v>0</v>
      </c>
      <c r="BE426">
        <v>0.14000000000000001</v>
      </c>
      <c r="BF426" t="b">
        <v>0</v>
      </c>
      <c r="BG426">
        <v>0.34</v>
      </c>
      <c r="BH426" t="b">
        <v>0</v>
      </c>
      <c r="BI426">
        <v>6.26</v>
      </c>
      <c r="BJ426" t="b">
        <v>0</v>
      </c>
      <c r="BK426">
        <v>1</v>
      </c>
      <c r="BL426" t="b">
        <v>0</v>
      </c>
      <c r="BM426">
        <v>0</v>
      </c>
      <c r="BN426">
        <v>0</v>
      </c>
    </row>
    <row r="427" spans="1:66" x14ac:dyDescent="0.25">
      <c r="A427" t="s">
        <v>84</v>
      </c>
      <c r="B427">
        <v>1961</v>
      </c>
      <c r="C427">
        <v>218146.46909999999</v>
      </c>
      <c r="D427">
        <v>218146.46909999999</v>
      </c>
      <c r="E427">
        <v>254122.52530000001</v>
      </c>
      <c r="F427">
        <v>472268.99440000003</v>
      </c>
      <c r="G427">
        <v>263607.26439999999</v>
      </c>
      <c r="H427">
        <v>481753.73359999998</v>
      </c>
      <c r="I427">
        <v>1</v>
      </c>
      <c r="J427">
        <v>218146.46909999999</v>
      </c>
      <c r="K427" t="s">
        <v>67</v>
      </c>
      <c r="L427" t="s">
        <v>67</v>
      </c>
      <c r="M427" t="s">
        <v>74</v>
      </c>
      <c r="N427">
        <v>1.6E-2</v>
      </c>
      <c r="O427">
        <v>0.80300000000000005</v>
      </c>
      <c r="P427">
        <v>0.18099999999999999</v>
      </c>
      <c r="Q427">
        <v>0</v>
      </c>
      <c r="R427">
        <v>0</v>
      </c>
      <c r="S427">
        <v>1</v>
      </c>
      <c r="T427" t="s">
        <v>75</v>
      </c>
      <c r="U427">
        <v>0.03</v>
      </c>
      <c r="V427">
        <v>0.05</v>
      </c>
      <c r="W427">
        <v>0.2</v>
      </c>
      <c r="X427">
        <v>0.08</v>
      </c>
      <c r="Y427">
        <v>17451.717528000001</v>
      </c>
      <c r="Z427">
        <v>17451.717528000001</v>
      </c>
      <c r="AA427">
        <v>52721.452879999997</v>
      </c>
      <c r="AB427">
        <v>55534.800246828701</v>
      </c>
      <c r="AC427">
        <v>183243.034044</v>
      </c>
      <c r="AD427">
        <v>253049.904156</v>
      </c>
      <c r="AE427">
        <v>183243.034044</v>
      </c>
      <c r="AF427">
        <v>253049.904156</v>
      </c>
      <c r="AG427">
        <v>158164.35863999999</v>
      </c>
      <c r="AH427">
        <v>369050.17015999998</v>
      </c>
      <c r="AI427">
        <v>370684.13310634298</v>
      </c>
      <c r="AJ427">
        <v>592823.33409365697</v>
      </c>
      <c r="AK427">
        <v>17244.331895700001</v>
      </c>
      <c r="AL427">
        <v>217533.15506039999</v>
      </c>
      <c r="AM427">
        <v>72455.805814199994</v>
      </c>
      <c r="AN427">
        <v>0</v>
      </c>
      <c r="AO427">
        <v>0</v>
      </c>
      <c r="AP427">
        <v>307233.2927703</v>
      </c>
      <c r="AQ427">
        <v>307233.2927703</v>
      </c>
      <c r="AR427">
        <v>307233.2927703</v>
      </c>
      <c r="AS427">
        <v>1.4083807729634299</v>
      </c>
      <c r="AT427">
        <v>0.34244065651814698</v>
      </c>
      <c r="AU427">
        <v>96</v>
      </c>
      <c r="AV427">
        <v>1</v>
      </c>
      <c r="AW427" s="2">
        <v>218146.46909999999</v>
      </c>
      <c r="AX427" s="4">
        <v>307233.2927703</v>
      </c>
      <c r="AY427">
        <v>1</v>
      </c>
      <c r="AZ427">
        <v>5.6099999999999997E-2</v>
      </c>
      <c r="BA427">
        <v>0.70799999999999996</v>
      </c>
      <c r="BB427">
        <v>0.23580000000000001</v>
      </c>
      <c r="BC427">
        <v>0</v>
      </c>
      <c r="BD427">
        <v>0</v>
      </c>
      <c r="BE427">
        <v>0.69</v>
      </c>
      <c r="BF427" t="b">
        <v>0</v>
      </c>
      <c r="BG427">
        <v>0.38</v>
      </c>
      <c r="BH427" t="b">
        <v>0</v>
      </c>
      <c r="BI427">
        <v>1.41</v>
      </c>
      <c r="BJ427" t="b">
        <v>0</v>
      </c>
      <c r="BK427">
        <v>1</v>
      </c>
      <c r="BL427" t="b">
        <v>0</v>
      </c>
      <c r="BM427">
        <v>0</v>
      </c>
      <c r="BN427">
        <v>0</v>
      </c>
    </row>
    <row r="428" spans="1:66" x14ac:dyDescent="0.25">
      <c r="A428" t="s">
        <v>84</v>
      </c>
      <c r="B428">
        <v>1962</v>
      </c>
      <c r="C428">
        <v>99535.873200000002</v>
      </c>
      <c r="D428">
        <v>99535.873200000002</v>
      </c>
      <c r="E428">
        <v>129443.5177</v>
      </c>
      <c r="F428">
        <v>228979.3909</v>
      </c>
      <c r="G428">
        <v>148051.9681</v>
      </c>
      <c r="H428">
        <v>247587.8413</v>
      </c>
      <c r="I428">
        <v>1</v>
      </c>
      <c r="J428">
        <v>99535.873200000002</v>
      </c>
      <c r="K428" t="s">
        <v>67</v>
      </c>
      <c r="L428" t="s">
        <v>67</v>
      </c>
      <c r="M428" t="s">
        <v>74</v>
      </c>
      <c r="N428">
        <v>4.2999999999999997E-2</v>
      </c>
      <c r="O428">
        <v>0.43099999999999999</v>
      </c>
      <c r="P428">
        <v>0.52700000000000002</v>
      </c>
      <c r="Q428">
        <v>0</v>
      </c>
      <c r="R428">
        <v>0</v>
      </c>
      <c r="S428">
        <v>1.0009999999999999</v>
      </c>
      <c r="T428" t="s">
        <v>75</v>
      </c>
      <c r="U428">
        <v>0.03</v>
      </c>
      <c r="V428">
        <v>0.05</v>
      </c>
      <c r="W428">
        <v>0.2</v>
      </c>
      <c r="X428">
        <v>0.08</v>
      </c>
      <c r="Y428">
        <v>7962.8698560000003</v>
      </c>
      <c r="Z428">
        <v>7962.8698560000003</v>
      </c>
      <c r="AA428">
        <v>29610.393619999999</v>
      </c>
      <c r="AB428">
        <v>30662.398906069498</v>
      </c>
      <c r="AC428">
        <v>83610.133488000007</v>
      </c>
      <c r="AD428">
        <v>115461.612912</v>
      </c>
      <c r="AE428">
        <v>83610.133488000007</v>
      </c>
      <c r="AF428">
        <v>115461.612912</v>
      </c>
      <c r="AG428">
        <v>88831.180859999993</v>
      </c>
      <c r="AH428">
        <v>207272.75534</v>
      </c>
      <c r="AI428">
        <v>186263.043487861</v>
      </c>
      <c r="AJ428">
        <v>308912.639112139</v>
      </c>
      <c r="AK428">
        <v>23900.935826699999</v>
      </c>
      <c r="AL428">
        <v>81282.909060599995</v>
      </c>
      <c r="AM428">
        <v>260764.98948779999</v>
      </c>
      <c r="AN428">
        <v>0</v>
      </c>
      <c r="AO428">
        <v>0</v>
      </c>
      <c r="AP428">
        <v>365948.83437509998</v>
      </c>
      <c r="AQ428">
        <v>365948.83437509998</v>
      </c>
      <c r="AR428">
        <v>365948.83437509998</v>
      </c>
      <c r="AS428">
        <v>3.6765522078636899</v>
      </c>
      <c r="AT428">
        <v>1.3019754129786301</v>
      </c>
      <c r="AU428">
        <v>87</v>
      </c>
      <c r="AV428">
        <v>1</v>
      </c>
      <c r="AW428" s="2">
        <v>99535.873200000002</v>
      </c>
      <c r="AX428" s="4">
        <v>365948.83437509998</v>
      </c>
      <c r="AY428">
        <v>1</v>
      </c>
      <c r="AZ428">
        <v>6.5299999999999997E-2</v>
      </c>
      <c r="BA428">
        <v>0.22209999999999999</v>
      </c>
      <c r="BB428">
        <v>0.71260000000000001</v>
      </c>
      <c r="BC428">
        <v>0</v>
      </c>
      <c r="BD428">
        <v>0</v>
      </c>
      <c r="BE428">
        <v>0.31</v>
      </c>
      <c r="BF428" t="b">
        <v>0</v>
      </c>
      <c r="BG428">
        <v>0.45</v>
      </c>
      <c r="BH428" t="b">
        <v>0</v>
      </c>
      <c r="BI428">
        <v>3.68</v>
      </c>
      <c r="BJ428" t="b">
        <v>0</v>
      </c>
      <c r="BK428">
        <v>1</v>
      </c>
      <c r="BL428" t="b">
        <v>0</v>
      </c>
      <c r="BM428">
        <v>0</v>
      </c>
      <c r="BN428">
        <v>0</v>
      </c>
    </row>
    <row r="429" spans="1:66" x14ac:dyDescent="0.25">
      <c r="A429" t="s">
        <v>84</v>
      </c>
      <c r="B429">
        <v>1963</v>
      </c>
      <c r="C429">
        <v>177106.01809999999</v>
      </c>
      <c r="D429">
        <v>177106.01809999999</v>
      </c>
      <c r="E429">
        <v>76631.155320000005</v>
      </c>
      <c r="F429">
        <v>253737.1734</v>
      </c>
      <c r="G429">
        <v>102673.3823</v>
      </c>
      <c r="H429">
        <v>279779.40039999998</v>
      </c>
      <c r="I429">
        <v>1</v>
      </c>
      <c r="J429">
        <v>177106.01809999999</v>
      </c>
      <c r="K429" t="s">
        <v>67</v>
      </c>
      <c r="L429" t="s">
        <v>67</v>
      </c>
      <c r="M429" t="s">
        <v>74</v>
      </c>
      <c r="N429">
        <v>0.19900000000000001</v>
      </c>
      <c r="O429">
        <v>0.63</v>
      </c>
      <c r="P429">
        <v>0.17100000000000001</v>
      </c>
      <c r="Q429">
        <v>0</v>
      </c>
      <c r="R429">
        <v>0</v>
      </c>
      <c r="S429">
        <v>1</v>
      </c>
      <c r="T429" t="s">
        <v>75</v>
      </c>
      <c r="U429">
        <v>0.03</v>
      </c>
      <c r="V429">
        <v>0.05</v>
      </c>
      <c r="W429">
        <v>0.2</v>
      </c>
      <c r="X429">
        <v>0.08</v>
      </c>
      <c r="Y429">
        <v>14168.481448</v>
      </c>
      <c r="Z429">
        <v>14168.481448</v>
      </c>
      <c r="AA429">
        <v>20534.676459999999</v>
      </c>
      <c r="AB429">
        <v>24948.322666247499</v>
      </c>
      <c r="AC429">
        <v>148769.055204</v>
      </c>
      <c r="AD429">
        <v>205442.980996</v>
      </c>
      <c r="AE429">
        <v>148769.055204</v>
      </c>
      <c r="AF429">
        <v>205442.980996</v>
      </c>
      <c r="AG429">
        <v>61604.02938</v>
      </c>
      <c r="AH429">
        <v>143742.73522</v>
      </c>
      <c r="AI429">
        <v>229882.755067505</v>
      </c>
      <c r="AJ429">
        <v>329676.04573249503</v>
      </c>
      <c r="AK429">
        <v>30159.2694252</v>
      </c>
      <c r="AL429">
        <v>269943.05330000003</v>
      </c>
      <c r="AM429">
        <v>308092.35584400001</v>
      </c>
      <c r="AN429">
        <v>0</v>
      </c>
      <c r="AO429">
        <v>0</v>
      </c>
      <c r="AP429">
        <v>608194.67856919998</v>
      </c>
      <c r="AQ429">
        <v>608194.67856919998</v>
      </c>
      <c r="AR429">
        <v>608194.67856919998</v>
      </c>
      <c r="AS429">
        <v>3.4340712139199701</v>
      </c>
      <c r="AT429">
        <v>1.2337465001519199</v>
      </c>
      <c r="AU429">
        <v>75</v>
      </c>
      <c r="AV429">
        <v>0</v>
      </c>
      <c r="AW429" s="2">
        <v>177106.01809999999</v>
      </c>
      <c r="AX429" s="4">
        <v>608194.67856919998</v>
      </c>
      <c r="AY429">
        <v>1</v>
      </c>
      <c r="AZ429">
        <v>4.9599999999999998E-2</v>
      </c>
      <c r="BA429">
        <v>0.44379999999999997</v>
      </c>
      <c r="BB429">
        <v>0.50660000000000005</v>
      </c>
      <c r="BC429">
        <v>0</v>
      </c>
      <c r="BD429">
        <v>0</v>
      </c>
      <c r="BE429">
        <v>0.56000000000000005</v>
      </c>
      <c r="BF429" t="b">
        <v>0</v>
      </c>
      <c r="BG429">
        <v>0.75</v>
      </c>
      <c r="BH429" t="b">
        <v>0</v>
      </c>
      <c r="BI429">
        <v>3.43</v>
      </c>
      <c r="BJ429" t="b">
        <v>0</v>
      </c>
      <c r="BK429">
        <v>1</v>
      </c>
      <c r="BL429" t="b">
        <v>0</v>
      </c>
      <c r="BM429">
        <v>0</v>
      </c>
      <c r="BN429">
        <v>0</v>
      </c>
    </row>
    <row r="430" spans="1:66" x14ac:dyDescent="0.25">
      <c r="A430" t="s">
        <v>84</v>
      </c>
      <c r="B430">
        <v>1964</v>
      </c>
      <c r="C430">
        <v>186458.1011</v>
      </c>
      <c r="D430">
        <v>186458.1011</v>
      </c>
      <c r="E430">
        <v>220005.5851</v>
      </c>
      <c r="F430">
        <v>406463.68609999999</v>
      </c>
      <c r="G430">
        <v>255704.25520000001</v>
      </c>
      <c r="H430">
        <v>442162.35629999998</v>
      </c>
      <c r="I430">
        <v>1</v>
      </c>
      <c r="J430">
        <v>186458.1011</v>
      </c>
      <c r="K430" t="s">
        <v>67</v>
      </c>
      <c r="L430" t="s">
        <v>67</v>
      </c>
      <c r="M430" t="s">
        <v>74</v>
      </c>
      <c r="N430">
        <v>3.9E-2</v>
      </c>
      <c r="O430">
        <v>0.27</v>
      </c>
      <c r="P430">
        <v>0.69099999999999995</v>
      </c>
      <c r="Q430">
        <v>0</v>
      </c>
      <c r="R430">
        <v>0</v>
      </c>
      <c r="S430">
        <v>1</v>
      </c>
      <c r="T430" t="s">
        <v>75</v>
      </c>
      <c r="U430">
        <v>0.03</v>
      </c>
      <c r="V430">
        <v>0.05</v>
      </c>
      <c r="W430">
        <v>0.2</v>
      </c>
      <c r="X430">
        <v>0.08</v>
      </c>
      <c r="Y430">
        <v>14916.648088</v>
      </c>
      <c r="Z430">
        <v>14916.648088</v>
      </c>
      <c r="AA430">
        <v>51140.851040000001</v>
      </c>
      <c r="AB430">
        <v>53271.878465816299</v>
      </c>
      <c r="AC430">
        <v>156624.804924</v>
      </c>
      <c r="AD430">
        <v>216291.397276</v>
      </c>
      <c r="AE430">
        <v>156624.804924</v>
      </c>
      <c r="AF430">
        <v>216291.397276</v>
      </c>
      <c r="AG430">
        <v>153422.55312</v>
      </c>
      <c r="AH430">
        <v>357985.95727999997</v>
      </c>
      <c r="AI430">
        <v>335618.59936836699</v>
      </c>
      <c r="AJ430">
        <v>548706.11323163297</v>
      </c>
      <c r="AK430">
        <v>9178.0638122</v>
      </c>
      <c r="AL430">
        <v>48197.360119999998</v>
      </c>
      <c r="AM430">
        <v>82716.055980599995</v>
      </c>
      <c r="AN430">
        <v>0</v>
      </c>
      <c r="AO430">
        <v>0</v>
      </c>
      <c r="AP430">
        <v>140091.47991279999</v>
      </c>
      <c r="AQ430">
        <v>140091.47991279999</v>
      </c>
      <c r="AR430">
        <v>140091.47991279999</v>
      </c>
      <c r="AS430">
        <v>0.75132954313241196</v>
      </c>
      <c r="AT430">
        <v>-0.285910917696242</v>
      </c>
      <c r="AU430">
        <v>86</v>
      </c>
      <c r="AV430">
        <v>1</v>
      </c>
      <c r="AW430" s="2">
        <v>186458.1011</v>
      </c>
      <c r="AX430" s="4">
        <v>140091.47991279999</v>
      </c>
      <c r="AY430">
        <v>1</v>
      </c>
      <c r="AZ430">
        <v>6.5500000000000003E-2</v>
      </c>
      <c r="BA430">
        <v>0.34399999999999997</v>
      </c>
      <c r="BB430">
        <v>0.59040000000000004</v>
      </c>
      <c r="BC430">
        <v>0</v>
      </c>
      <c r="BD430">
        <v>0</v>
      </c>
      <c r="BE430">
        <v>0.59</v>
      </c>
      <c r="BF430" t="b">
        <v>0</v>
      </c>
      <c r="BG430">
        <v>0.17</v>
      </c>
      <c r="BH430" t="b">
        <v>0</v>
      </c>
      <c r="BI430">
        <v>0.75</v>
      </c>
      <c r="BJ430" t="b">
        <v>0</v>
      </c>
      <c r="BK430">
        <v>1</v>
      </c>
      <c r="BL430" t="b">
        <v>0</v>
      </c>
      <c r="BM430">
        <v>0</v>
      </c>
      <c r="BN430">
        <v>0</v>
      </c>
    </row>
    <row r="431" spans="1:66" x14ac:dyDescent="0.25">
      <c r="A431" t="s">
        <v>84</v>
      </c>
      <c r="B431">
        <v>1965</v>
      </c>
      <c r="C431">
        <v>176198.568</v>
      </c>
      <c r="D431">
        <v>176198.568</v>
      </c>
      <c r="E431">
        <v>125357.6309</v>
      </c>
      <c r="F431">
        <v>301556.19890000002</v>
      </c>
      <c r="G431">
        <v>170191.80619999999</v>
      </c>
      <c r="H431">
        <v>346390.37430000002</v>
      </c>
      <c r="I431">
        <v>1</v>
      </c>
      <c r="J431">
        <v>176198.568</v>
      </c>
      <c r="K431" t="s">
        <v>67</v>
      </c>
      <c r="L431" t="s">
        <v>67</v>
      </c>
      <c r="M431" t="s">
        <v>74</v>
      </c>
      <c r="N431">
        <v>6.9000000000000006E-2</v>
      </c>
      <c r="O431">
        <v>0.628</v>
      </c>
      <c r="P431">
        <v>0.30299999999999999</v>
      </c>
      <c r="Q431">
        <v>0</v>
      </c>
      <c r="R431">
        <v>0</v>
      </c>
      <c r="S431">
        <v>1</v>
      </c>
      <c r="T431" t="s">
        <v>75</v>
      </c>
      <c r="U431">
        <v>0.03</v>
      </c>
      <c r="V431">
        <v>0.05</v>
      </c>
      <c r="W431">
        <v>0.2</v>
      </c>
      <c r="X431">
        <v>0.08</v>
      </c>
      <c r="Y431">
        <v>14095.88544</v>
      </c>
      <c r="Z431">
        <v>14095.88544</v>
      </c>
      <c r="AA431">
        <v>34038.361239999998</v>
      </c>
      <c r="AB431">
        <v>36841.607215787102</v>
      </c>
      <c r="AC431">
        <v>148006.79712</v>
      </c>
      <c r="AD431">
        <v>204390.33888</v>
      </c>
      <c r="AE431">
        <v>148006.79712</v>
      </c>
      <c r="AF431">
        <v>204390.33888</v>
      </c>
      <c r="AG431">
        <v>102115.08372</v>
      </c>
      <c r="AH431">
        <v>238268.52867999999</v>
      </c>
      <c r="AI431">
        <v>272707.15986842598</v>
      </c>
      <c r="AJ431">
        <v>420073.58873157401</v>
      </c>
      <c r="AK431">
        <v>14459.208036</v>
      </c>
      <c r="AL431">
        <v>120839.3778711</v>
      </c>
      <c r="AM431">
        <v>127147.679181737</v>
      </c>
      <c r="AN431">
        <v>0</v>
      </c>
      <c r="AO431">
        <v>0</v>
      </c>
      <c r="AP431">
        <v>262446.26508883701</v>
      </c>
      <c r="AQ431">
        <v>262446.26508883701</v>
      </c>
      <c r="AR431">
        <v>262446.26508883701</v>
      </c>
      <c r="AS431">
        <v>1.4894914758265101</v>
      </c>
      <c r="AT431">
        <v>0.39843477031260099</v>
      </c>
      <c r="AU431">
        <v>74</v>
      </c>
      <c r="AV431">
        <v>0</v>
      </c>
      <c r="AW431" s="2">
        <v>176198.568</v>
      </c>
      <c r="AX431" s="4">
        <v>262446.26508883701</v>
      </c>
      <c r="AY431">
        <v>1</v>
      </c>
      <c r="AZ431">
        <v>5.5100000000000003E-2</v>
      </c>
      <c r="BA431">
        <v>0.46039999999999998</v>
      </c>
      <c r="BB431">
        <v>0.48449999999999999</v>
      </c>
      <c r="BC431">
        <v>0</v>
      </c>
      <c r="BD431">
        <v>0</v>
      </c>
      <c r="BE431">
        <v>0.56000000000000005</v>
      </c>
      <c r="BF431" t="b">
        <v>0</v>
      </c>
      <c r="BG431">
        <v>0.32</v>
      </c>
      <c r="BH431" t="b">
        <v>0</v>
      </c>
      <c r="BI431">
        <v>1.49</v>
      </c>
      <c r="BJ431" t="b">
        <v>0</v>
      </c>
      <c r="BK431">
        <v>1</v>
      </c>
      <c r="BL431" t="b">
        <v>0</v>
      </c>
      <c r="BM431">
        <v>0</v>
      </c>
      <c r="BN431">
        <v>0</v>
      </c>
    </row>
    <row r="432" spans="1:66" x14ac:dyDescent="0.25">
      <c r="A432" t="s">
        <v>84</v>
      </c>
      <c r="B432">
        <v>1966</v>
      </c>
      <c r="C432">
        <v>58581</v>
      </c>
      <c r="D432">
        <v>58581</v>
      </c>
      <c r="E432">
        <v>118315.766</v>
      </c>
      <c r="F432">
        <v>176896.766</v>
      </c>
      <c r="G432">
        <v>125316.9843</v>
      </c>
      <c r="H432">
        <v>183897.98430000001</v>
      </c>
      <c r="I432">
        <v>1</v>
      </c>
      <c r="J432">
        <v>58581</v>
      </c>
      <c r="K432" t="s">
        <v>67</v>
      </c>
      <c r="L432" t="s">
        <v>67</v>
      </c>
      <c r="M432" t="s">
        <v>74</v>
      </c>
      <c r="N432">
        <v>0.16400000000000001</v>
      </c>
      <c r="O432">
        <v>0.442</v>
      </c>
      <c r="P432">
        <v>0.39400000000000002</v>
      </c>
      <c r="Q432">
        <v>0</v>
      </c>
      <c r="R432">
        <v>0</v>
      </c>
      <c r="S432">
        <v>1</v>
      </c>
      <c r="T432" t="s">
        <v>75</v>
      </c>
      <c r="U432">
        <v>0.03</v>
      </c>
      <c r="V432">
        <v>0.05</v>
      </c>
      <c r="W432">
        <v>0.2</v>
      </c>
      <c r="X432">
        <v>0.08</v>
      </c>
      <c r="Y432">
        <v>4686.4799999999996</v>
      </c>
      <c r="Z432">
        <v>4686.4799999999996</v>
      </c>
      <c r="AA432">
        <v>25063.396860000001</v>
      </c>
      <c r="AB432">
        <v>25497.7833733103</v>
      </c>
      <c r="AC432">
        <v>49208.04</v>
      </c>
      <c r="AD432">
        <v>67953.960000000006</v>
      </c>
      <c r="AE432">
        <v>49208.04</v>
      </c>
      <c r="AF432">
        <v>67953.960000000006</v>
      </c>
      <c r="AG432">
        <v>75190.190579999995</v>
      </c>
      <c r="AH432">
        <v>175443.77802</v>
      </c>
      <c r="AI432">
        <v>132902.417553379</v>
      </c>
      <c r="AJ432">
        <v>234893.551046621</v>
      </c>
      <c r="AK432">
        <v>27726.052284000001</v>
      </c>
      <c r="AL432">
        <v>259183.55528765699</v>
      </c>
      <c r="AM432">
        <v>272220.74675707897</v>
      </c>
      <c r="AN432">
        <v>0</v>
      </c>
      <c r="AO432">
        <v>0</v>
      </c>
      <c r="AP432">
        <v>559130.35432873596</v>
      </c>
      <c r="AQ432">
        <v>559130.35432873596</v>
      </c>
      <c r="AR432">
        <v>559130.35432873596</v>
      </c>
      <c r="AS432">
        <v>9.5445682786011901</v>
      </c>
      <c r="AT432">
        <v>2.25597222604492</v>
      </c>
      <c r="AU432">
        <v>94</v>
      </c>
      <c r="AV432">
        <v>1</v>
      </c>
      <c r="AW432" s="2">
        <v>58581</v>
      </c>
      <c r="AX432" s="4">
        <v>559130.35432873596</v>
      </c>
      <c r="AY432">
        <v>1</v>
      </c>
      <c r="AZ432">
        <v>4.9599999999999998E-2</v>
      </c>
      <c r="BA432">
        <v>0.46350000000000002</v>
      </c>
      <c r="BB432">
        <v>0.4869</v>
      </c>
      <c r="BC432">
        <v>0</v>
      </c>
      <c r="BD432">
        <v>0</v>
      </c>
      <c r="BE432">
        <v>0.19</v>
      </c>
      <c r="BF432" t="b">
        <v>0</v>
      </c>
      <c r="BG432">
        <v>0.69</v>
      </c>
      <c r="BH432" t="b">
        <v>0</v>
      </c>
      <c r="BI432">
        <v>9.5399999999999991</v>
      </c>
      <c r="BJ432" t="b">
        <v>0</v>
      </c>
      <c r="BK432">
        <v>1</v>
      </c>
      <c r="BL432" t="b">
        <v>0</v>
      </c>
      <c r="BM432">
        <v>0</v>
      </c>
      <c r="BN432">
        <v>0</v>
      </c>
    </row>
    <row r="433" spans="1:66" x14ac:dyDescent="0.25">
      <c r="A433" t="s">
        <v>84</v>
      </c>
      <c r="B433">
        <v>1967</v>
      </c>
      <c r="C433">
        <v>135976</v>
      </c>
      <c r="D433">
        <v>135976</v>
      </c>
      <c r="E433">
        <v>343713.11729999998</v>
      </c>
      <c r="F433">
        <v>479689.11729999998</v>
      </c>
      <c r="G433">
        <v>403910.1066</v>
      </c>
      <c r="H433">
        <v>539886.10660000006</v>
      </c>
      <c r="I433">
        <v>1</v>
      </c>
      <c r="J433">
        <v>135976</v>
      </c>
      <c r="K433" t="s">
        <v>67</v>
      </c>
      <c r="L433" t="s">
        <v>67</v>
      </c>
      <c r="M433" t="s">
        <v>74</v>
      </c>
      <c r="N433">
        <v>1.7000000000000001E-2</v>
      </c>
      <c r="O433">
        <v>0.5</v>
      </c>
      <c r="P433">
        <v>0.48299999999999998</v>
      </c>
      <c r="Q433">
        <v>0</v>
      </c>
      <c r="R433">
        <v>0</v>
      </c>
      <c r="S433">
        <v>1</v>
      </c>
      <c r="T433" t="s">
        <v>75</v>
      </c>
      <c r="U433">
        <v>0.03</v>
      </c>
      <c r="V433">
        <v>0.05</v>
      </c>
      <c r="W433">
        <v>0.2</v>
      </c>
      <c r="X433">
        <v>0.08</v>
      </c>
      <c r="Y433">
        <v>10878.08</v>
      </c>
      <c r="Z433">
        <v>10878.08</v>
      </c>
      <c r="AA433">
        <v>80782.02132</v>
      </c>
      <c r="AB433">
        <v>81511.150114762393</v>
      </c>
      <c r="AC433">
        <v>114219.84</v>
      </c>
      <c r="AD433">
        <v>157732.16</v>
      </c>
      <c r="AE433">
        <v>114219.84</v>
      </c>
      <c r="AF433">
        <v>157732.16</v>
      </c>
      <c r="AG433">
        <v>242346.06396</v>
      </c>
      <c r="AH433">
        <v>565474.14924000006</v>
      </c>
      <c r="AI433">
        <v>376863.80637047498</v>
      </c>
      <c r="AJ433">
        <v>702908.40682952502</v>
      </c>
      <c r="AK433">
        <v>46416.893530605397</v>
      </c>
      <c r="AL433">
        <v>405249.327411982</v>
      </c>
      <c r="AM433">
        <v>345802.69281420502</v>
      </c>
      <c r="AN433">
        <v>0</v>
      </c>
      <c r="AO433">
        <v>0</v>
      </c>
      <c r="AP433">
        <v>797468.91375679197</v>
      </c>
      <c r="AQ433">
        <v>797468.91375679197</v>
      </c>
      <c r="AR433">
        <v>797468.91375679197</v>
      </c>
      <c r="AS433">
        <v>5.8647769735599802</v>
      </c>
      <c r="AT433">
        <v>1.7689644547089201</v>
      </c>
      <c r="AU433">
        <v>85</v>
      </c>
      <c r="AV433">
        <v>1</v>
      </c>
      <c r="AW433" s="2">
        <v>135976</v>
      </c>
      <c r="AX433" s="4">
        <v>797468.91375679197</v>
      </c>
      <c r="AY433">
        <v>1</v>
      </c>
      <c r="AZ433">
        <v>5.8200000000000002E-2</v>
      </c>
      <c r="BA433">
        <v>0.50819999999999999</v>
      </c>
      <c r="BB433">
        <v>0.43359999999999999</v>
      </c>
      <c r="BC433">
        <v>0</v>
      </c>
      <c r="BD433">
        <v>0</v>
      </c>
      <c r="BE433">
        <v>0.43</v>
      </c>
      <c r="BF433" t="b">
        <v>0</v>
      </c>
      <c r="BG433">
        <v>0.98</v>
      </c>
      <c r="BH433" t="b">
        <v>0</v>
      </c>
      <c r="BI433">
        <v>5.86</v>
      </c>
      <c r="BJ433" t="b">
        <v>0</v>
      </c>
      <c r="BK433">
        <v>1</v>
      </c>
      <c r="BL433" t="b">
        <v>0</v>
      </c>
      <c r="BM433">
        <v>0</v>
      </c>
      <c r="BN433">
        <v>0</v>
      </c>
    </row>
    <row r="434" spans="1:66" x14ac:dyDescent="0.25">
      <c r="A434" t="s">
        <v>84</v>
      </c>
      <c r="B434">
        <v>1968</v>
      </c>
      <c r="C434">
        <v>125287</v>
      </c>
      <c r="D434">
        <v>125287</v>
      </c>
      <c r="E434">
        <v>229324.6654</v>
      </c>
      <c r="F434">
        <v>354611.6654</v>
      </c>
      <c r="G434">
        <v>245461.924</v>
      </c>
      <c r="H434">
        <v>370748.924</v>
      </c>
      <c r="I434">
        <v>1</v>
      </c>
      <c r="J434">
        <v>125287</v>
      </c>
      <c r="K434" t="s">
        <v>67</v>
      </c>
      <c r="L434" t="s">
        <v>67</v>
      </c>
      <c r="M434" t="s">
        <v>74</v>
      </c>
      <c r="N434">
        <v>3.9E-2</v>
      </c>
      <c r="O434">
        <v>0.13</v>
      </c>
      <c r="P434">
        <v>0.83099999999999996</v>
      </c>
      <c r="Q434">
        <v>0</v>
      </c>
      <c r="R434">
        <v>0</v>
      </c>
      <c r="S434">
        <v>1</v>
      </c>
      <c r="T434" t="s">
        <v>75</v>
      </c>
      <c r="U434">
        <v>0.03</v>
      </c>
      <c r="V434">
        <v>0.05</v>
      </c>
      <c r="W434">
        <v>0.2</v>
      </c>
      <c r="X434">
        <v>0.08</v>
      </c>
      <c r="Y434">
        <v>10022.959999999999</v>
      </c>
      <c r="Z434">
        <v>10022.959999999999</v>
      </c>
      <c r="AA434">
        <v>49092.3848</v>
      </c>
      <c r="AB434">
        <v>50105.109245593601</v>
      </c>
      <c r="AC434">
        <v>105241.08</v>
      </c>
      <c r="AD434">
        <v>145332.92000000001</v>
      </c>
      <c r="AE434">
        <v>105241.08</v>
      </c>
      <c r="AF434">
        <v>145332.92000000001</v>
      </c>
      <c r="AG434">
        <v>147277.1544</v>
      </c>
      <c r="AH434">
        <v>343646.6936</v>
      </c>
      <c r="AI434">
        <v>270538.70550881297</v>
      </c>
      <c r="AJ434">
        <v>470959.14249118703</v>
      </c>
      <c r="AK434">
        <v>19514.8502309389</v>
      </c>
      <c r="AL434">
        <v>117941.655680589</v>
      </c>
      <c r="AM434">
        <v>355993.02371603099</v>
      </c>
      <c r="AN434">
        <v>0</v>
      </c>
      <c r="AO434">
        <v>0</v>
      </c>
      <c r="AP434">
        <v>493449.52962755901</v>
      </c>
      <c r="AQ434">
        <v>493449.52962755901</v>
      </c>
      <c r="AR434">
        <v>493449.52962755901</v>
      </c>
      <c r="AS434">
        <v>3.9385533186009698</v>
      </c>
      <c r="AT434">
        <v>1.37081347786343</v>
      </c>
      <c r="AU434">
        <v>93</v>
      </c>
      <c r="AV434">
        <v>1</v>
      </c>
      <c r="AW434" s="2">
        <v>125287</v>
      </c>
      <c r="AX434" s="4">
        <v>493449.52962755901</v>
      </c>
      <c r="AY434">
        <v>1</v>
      </c>
      <c r="AZ434">
        <v>3.95E-2</v>
      </c>
      <c r="BA434">
        <v>0.23899999999999999</v>
      </c>
      <c r="BB434">
        <v>0.72140000000000004</v>
      </c>
      <c r="BC434">
        <v>0</v>
      </c>
      <c r="BD434">
        <v>0</v>
      </c>
      <c r="BE434">
        <v>0.4</v>
      </c>
      <c r="BF434" t="b">
        <v>0</v>
      </c>
      <c r="BG434">
        <v>0.61</v>
      </c>
      <c r="BH434" t="b">
        <v>0</v>
      </c>
      <c r="BI434">
        <v>3.94</v>
      </c>
      <c r="BJ434" t="b">
        <v>0</v>
      </c>
      <c r="BK434">
        <v>1</v>
      </c>
      <c r="BL434" t="b">
        <v>0</v>
      </c>
      <c r="BM434">
        <v>0</v>
      </c>
      <c r="BN434">
        <v>0</v>
      </c>
    </row>
    <row r="435" spans="1:66" x14ac:dyDescent="0.25">
      <c r="A435" t="s">
        <v>84</v>
      </c>
      <c r="B435">
        <v>1969</v>
      </c>
      <c r="C435">
        <v>105359</v>
      </c>
      <c r="D435">
        <v>105359</v>
      </c>
      <c r="E435">
        <v>113663.76669999999</v>
      </c>
      <c r="F435">
        <v>219022.76670000001</v>
      </c>
      <c r="G435">
        <v>125691.4357</v>
      </c>
      <c r="H435">
        <v>231050.4357</v>
      </c>
      <c r="I435">
        <v>1</v>
      </c>
      <c r="J435">
        <v>105359</v>
      </c>
      <c r="K435" t="s">
        <v>67</v>
      </c>
      <c r="L435" t="s">
        <v>67</v>
      </c>
      <c r="M435" t="s">
        <v>74</v>
      </c>
      <c r="N435">
        <v>0.12</v>
      </c>
      <c r="O435">
        <v>0.52300000000000002</v>
      </c>
      <c r="P435">
        <v>0.35799999999999998</v>
      </c>
      <c r="Q435">
        <v>0</v>
      </c>
      <c r="R435">
        <v>0</v>
      </c>
      <c r="S435">
        <v>1.0009999999999999</v>
      </c>
      <c r="T435" t="s">
        <v>75</v>
      </c>
      <c r="U435">
        <v>0.03</v>
      </c>
      <c r="V435">
        <v>0.05</v>
      </c>
      <c r="W435">
        <v>0.2</v>
      </c>
      <c r="X435">
        <v>0.08</v>
      </c>
      <c r="Y435">
        <v>8428.7199999999993</v>
      </c>
      <c r="Z435">
        <v>8428.7199999999993</v>
      </c>
      <c r="AA435">
        <v>25138.28714</v>
      </c>
      <c r="AB435">
        <v>26513.7096833221</v>
      </c>
      <c r="AC435">
        <v>88501.56</v>
      </c>
      <c r="AD435">
        <v>122216.44</v>
      </c>
      <c r="AE435">
        <v>88501.56</v>
      </c>
      <c r="AF435">
        <v>122216.44</v>
      </c>
      <c r="AG435">
        <v>75414.861420000001</v>
      </c>
      <c r="AH435">
        <v>175968.00998</v>
      </c>
      <c r="AI435">
        <v>178023.016333356</v>
      </c>
      <c r="AJ435">
        <v>284077.85506664403</v>
      </c>
      <c r="AK435">
        <v>72116.575805205706</v>
      </c>
      <c r="AL435">
        <v>388178.89651875099</v>
      </c>
      <c r="AM435">
        <v>355292.58288981399</v>
      </c>
      <c r="AN435">
        <v>0</v>
      </c>
      <c r="AO435">
        <v>0</v>
      </c>
      <c r="AP435">
        <v>815588.05521377095</v>
      </c>
      <c r="AQ435">
        <v>815588.05521377095</v>
      </c>
      <c r="AR435">
        <v>815588.05521377095</v>
      </c>
      <c r="AS435">
        <v>7.7410383091503396</v>
      </c>
      <c r="AT435">
        <v>2.0465358270735701</v>
      </c>
      <c r="AU435">
        <v>90</v>
      </c>
      <c r="AV435">
        <v>1</v>
      </c>
      <c r="AW435" s="2">
        <v>105359</v>
      </c>
      <c r="AX435" s="4">
        <v>815588.05521377095</v>
      </c>
      <c r="AY435">
        <v>1</v>
      </c>
      <c r="AZ435">
        <v>8.8400000000000006E-2</v>
      </c>
      <c r="BA435">
        <v>0.47589999999999999</v>
      </c>
      <c r="BB435">
        <v>0.43559999999999999</v>
      </c>
      <c r="BC435">
        <v>0</v>
      </c>
      <c r="BD435">
        <v>0</v>
      </c>
      <c r="BE435">
        <v>0.33</v>
      </c>
      <c r="BF435" t="b">
        <v>0</v>
      </c>
      <c r="BG435">
        <v>1</v>
      </c>
      <c r="BH435" t="b">
        <v>0</v>
      </c>
      <c r="BI435">
        <v>7.74</v>
      </c>
      <c r="BJ435" t="b">
        <v>0</v>
      </c>
      <c r="BK435">
        <v>1</v>
      </c>
      <c r="BL435" t="b">
        <v>0</v>
      </c>
      <c r="BM435">
        <v>0</v>
      </c>
      <c r="BN435">
        <v>0</v>
      </c>
    </row>
    <row r="436" spans="1:66" x14ac:dyDescent="0.25">
      <c r="A436" t="s">
        <v>84</v>
      </c>
      <c r="B436">
        <v>1970</v>
      </c>
      <c r="C436">
        <v>195558</v>
      </c>
      <c r="D436">
        <v>195558</v>
      </c>
      <c r="E436">
        <v>227040.5392</v>
      </c>
      <c r="F436">
        <v>422598.5392</v>
      </c>
      <c r="G436">
        <v>237190.128</v>
      </c>
      <c r="H436">
        <v>432748.12800000003</v>
      </c>
      <c r="I436">
        <v>1</v>
      </c>
      <c r="J436">
        <v>195558</v>
      </c>
      <c r="K436" t="s">
        <v>67</v>
      </c>
      <c r="L436" t="s">
        <v>67</v>
      </c>
      <c r="M436" t="s">
        <v>74</v>
      </c>
      <c r="N436">
        <v>0.107260761</v>
      </c>
      <c r="O436">
        <v>0.59892472900000004</v>
      </c>
      <c r="P436">
        <v>0.29381450999999997</v>
      </c>
      <c r="Q436">
        <v>0</v>
      </c>
      <c r="R436">
        <v>0</v>
      </c>
      <c r="S436">
        <v>1</v>
      </c>
      <c r="T436" t="s">
        <v>75</v>
      </c>
      <c r="U436">
        <v>0.03</v>
      </c>
      <c r="V436">
        <v>0.05</v>
      </c>
      <c r="W436">
        <v>0.2</v>
      </c>
      <c r="X436">
        <v>0.08</v>
      </c>
      <c r="Y436">
        <v>15644.64</v>
      </c>
      <c r="Z436">
        <v>15644.64</v>
      </c>
      <c r="AA436">
        <v>47438.025600000001</v>
      </c>
      <c r="AB436">
        <v>49951.186507988503</v>
      </c>
      <c r="AC436">
        <v>164268.72</v>
      </c>
      <c r="AD436">
        <v>226847.28</v>
      </c>
      <c r="AE436">
        <v>164268.72</v>
      </c>
      <c r="AF436">
        <v>226847.28</v>
      </c>
      <c r="AG436">
        <v>142314.07680000001</v>
      </c>
      <c r="AH436">
        <v>332066.17920000001</v>
      </c>
      <c r="AI436">
        <v>332845.75498402299</v>
      </c>
      <c r="AJ436">
        <v>532650.501015977</v>
      </c>
      <c r="AK436">
        <v>70039.626065217803</v>
      </c>
      <c r="AL436">
        <v>181469.28337633499</v>
      </c>
      <c r="AM436">
        <v>195449.50396215499</v>
      </c>
      <c r="AN436">
        <v>0</v>
      </c>
      <c r="AO436">
        <v>0</v>
      </c>
      <c r="AP436">
        <v>446958.41340370802</v>
      </c>
      <c r="AQ436">
        <v>446958.41340370802</v>
      </c>
      <c r="AR436">
        <v>446958.41340370802</v>
      </c>
      <c r="AS436">
        <v>2.2855542263865898</v>
      </c>
      <c r="AT436">
        <v>0.82660854477666801</v>
      </c>
      <c r="AU436">
        <v>96</v>
      </c>
      <c r="AV436">
        <v>1</v>
      </c>
      <c r="AW436" s="2">
        <v>195558</v>
      </c>
      <c r="AX436" s="4">
        <v>446958.41340370802</v>
      </c>
      <c r="AY436">
        <v>1</v>
      </c>
      <c r="AZ436">
        <v>0.15670000000000001</v>
      </c>
      <c r="BA436">
        <v>0.40600000000000003</v>
      </c>
      <c r="BB436">
        <v>0.43730000000000002</v>
      </c>
      <c r="BC436">
        <v>0</v>
      </c>
      <c r="BD436">
        <v>0</v>
      </c>
      <c r="BE436">
        <v>0.62</v>
      </c>
      <c r="BF436" t="b">
        <v>0</v>
      </c>
      <c r="BG436">
        <v>0.55000000000000004</v>
      </c>
      <c r="BH436" t="b">
        <v>0</v>
      </c>
      <c r="BI436">
        <v>2.29</v>
      </c>
      <c r="BJ436" t="b">
        <v>0</v>
      </c>
      <c r="BK436">
        <v>1</v>
      </c>
      <c r="BL436" t="b">
        <v>0</v>
      </c>
      <c r="BM436">
        <v>0</v>
      </c>
      <c r="BN436">
        <v>0</v>
      </c>
    </row>
    <row r="437" spans="1:66" x14ac:dyDescent="0.25">
      <c r="A437" t="s">
        <v>84</v>
      </c>
      <c r="B437">
        <v>1971</v>
      </c>
      <c r="C437">
        <v>282801</v>
      </c>
      <c r="D437">
        <v>282801</v>
      </c>
      <c r="E437">
        <v>400100.53950000001</v>
      </c>
      <c r="F437">
        <v>682901.53949999996</v>
      </c>
      <c r="G437">
        <v>414183.92440000002</v>
      </c>
      <c r="H437">
        <v>696984.92440000002</v>
      </c>
      <c r="I437">
        <v>1</v>
      </c>
      <c r="J437">
        <v>282801</v>
      </c>
      <c r="K437" t="s">
        <v>67</v>
      </c>
      <c r="L437" t="s">
        <v>67</v>
      </c>
      <c r="M437" t="s">
        <v>74</v>
      </c>
      <c r="N437">
        <v>2.7998955999999998E-2</v>
      </c>
      <c r="O437">
        <v>0.58143198399999996</v>
      </c>
      <c r="P437">
        <v>0.39056906000000002</v>
      </c>
      <c r="Q437">
        <v>0</v>
      </c>
      <c r="R437">
        <v>0</v>
      </c>
      <c r="S437">
        <v>1</v>
      </c>
      <c r="T437" t="s">
        <v>75</v>
      </c>
      <c r="U437">
        <v>0.03</v>
      </c>
      <c r="V437">
        <v>0.05</v>
      </c>
      <c r="W437">
        <v>0.2</v>
      </c>
      <c r="X437">
        <v>0.08</v>
      </c>
      <c r="Y437">
        <v>22624.080000000002</v>
      </c>
      <c r="Z437">
        <v>22624.080000000002</v>
      </c>
      <c r="AA437">
        <v>82836.784880000007</v>
      </c>
      <c r="AB437">
        <v>85870.7279874917</v>
      </c>
      <c r="AC437">
        <v>237552.84</v>
      </c>
      <c r="AD437">
        <v>328049.15999999997</v>
      </c>
      <c r="AE437">
        <v>237552.84</v>
      </c>
      <c r="AF437">
        <v>328049.15999999997</v>
      </c>
      <c r="AG437">
        <v>248510.35464000001</v>
      </c>
      <c r="AH437">
        <v>579857.49416</v>
      </c>
      <c r="AI437">
        <v>525243.46842501697</v>
      </c>
      <c r="AJ437">
        <v>868726.380374984</v>
      </c>
      <c r="AK437">
        <v>55967.429433851503</v>
      </c>
      <c r="AL437">
        <v>604837.85050792794</v>
      </c>
      <c r="AM437">
        <v>453898.945864457</v>
      </c>
      <c r="AN437">
        <v>0</v>
      </c>
      <c r="AO437">
        <v>0</v>
      </c>
      <c r="AP437">
        <v>1114704.22580624</v>
      </c>
      <c r="AQ437">
        <v>1114704.22580624</v>
      </c>
      <c r="AR437">
        <v>1114704.22580624</v>
      </c>
      <c r="AS437">
        <v>3.9416558845486298</v>
      </c>
      <c r="AT437">
        <v>1.3716009102850799</v>
      </c>
      <c r="AU437">
        <v>97</v>
      </c>
      <c r="AV437">
        <v>1</v>
      </c>
      <c r="AW437" s="2">
        <v>282801</v>
      </c>
      <c r="AX437" s="4">
        <v>1114704.22580624</v>
      </c>
      <c r="AY437">
        <v>1</v>
      </c>
      <c r="AZ437">
        <v>5.0200000000000002E-2</v>
      </c>
      <c r="BA437">
        <v>0.54259999999999997</v>
      </c>
      <c r="BB437">
        <v>0.40720000000000001</v>
      </c>
      <c r="BC437">
        <v>0</v>
      </c>
      <c r="BD437">
        <v>0</v>
      </c>
      <c r="BE437">
        <v>0.89</v>
      </c>
      <c r="BF437" t="b">
        <v>0</v>
      </c>
      <c r="BG437">
        <v>1.37</v>
      </c>
      <c r="BH437" t="b">
        <v>0</v>
      </c>
      <c r="BI437">
        <v>3.94</v>
      </c>
      <c r="BJ437" t="b">
        <v>0</v>
      </c>
      <c r="BK437">
        <v>1</v>
      </c>
      <c r="BL437" t="b">
        <v>0</v>
      </c>
      <c r="BM437">
        <v>0</v>
      </c>
      <c r="BN437">
        <v>0</v>
      </c>
    </row>
    <row r="438" spans="1:66" x14ac:dyDescent="0.25">
      <c r="A438" t="s">
        <v>84</v>
      </c>
      <c r="B438">
        <v>1972</v>
      </c>
      <c r="C438">
        <v>209478</v>
      </c>
      <c r="D438">
        <v>209478</v>
      </c>
      <c r="E438">
        <v>294572.29499999998</v>
      </c>
      <c r="F438">
        <v>504050.29499999998</v>
      </c>
      <c r="G438">
        <v>326382.92430000001</v>
      </c>
      <c r="H438">
        <v>535860.92429999996</v>
      </c>
      <c r="I438">
        <v>1</v>
      </c>
      <c r="J438">
        <v>209478</v>
      </c>
      <c r="K438" t="s">
        <v>67</v>
      </c>
      <c r="L438" t="s">
        <v>67</v>
      </c>
      <c r="M438" t="s">
        <v>74</v>
      </c>
      <c r="N438">
        <v>0.13458076999999999</v>
      </c>
      <c r="O438">
        <v>0.220097511</v>
      </c>
      <c r="P438">
        <v>0.64532171900000002</v>
      </c>
      <c r="Q438">
        <v>0</v>
      </c>
      <c r="R438">
        <v>0</v>
      </c>
      <c r="S438">
        <v>1</v>
      </c>
      <c r="T438" t="s">
        <v>75</v>
      </c>
      <c r="U438">
        <v>0.03</v>
      </c>
      <c r="V438">
        <v>0.05</v>
      </c>
      <c r="W438">
        <v>0.2</v>
      </c>
      <c r="X438">
        <v>0.08</v>
      </c>
      <c r="Y438">
        <v>16758.240000000002</v>
      </c>
      <c r="Z438">
        <v>16758.240000000002</v>
      </c>
      <c r="AA438">
        <v>65276.584860000003</v>
      </c>
      <c r="AB438">
        <v>67393.405752212697</v>
      </c>
      <c r="AC438">
        <v>175961.52</v>
      </c>
      <c r="AD438">
        <v>242994.48</v>
      </c>
      <c r="AE438">
        <v>175961.52</v>
      </c>
      <c r="AF438">
        <v>242994.48</v>
      </c>
      <c r="AG438">
        <v>195829.75458000001</v>
      </c>
      <c r="AH438">
        <v>456936.09402000002</v>
      </c>
      <c r="AI438">
        <v>401074.11279557401</v>
      </c>
      <c r="AJ438">
        <v>670647.73580442497</v>
      </c>
      <c r="AK438">
        <v>73703.6672299161</v>
      </c>
      <c r="AL438">
        <v>269093.68924786401</v>
      </c>
      <c r="AM438">
        <v>783391.03532459599</v>
      </c>
      <c r="AN438">
        <v>0</v>
      </c>
      <c r="AO438">
        <v>0</v>
      </c>
      <c r="AP438">
        <v>1126188.3918023801</v>
      </c>
      <c r="AQ438">
        <v>1126188.3918023801</v>
      </c>
      <c r="AR438">
        <v>1126188.3918023801</v>
      </c>
      <c r="AS438">
        <v>5.3761654770542799</v>
      </c>
      <c r="AT438">
        <v>1.68197538344919</v>
      </c>
      <c r="AU438">
        <v>90</v>
      </c>
      <c r="AV438">
        <v>1</v>
      </c>
      <c r="AW438" s="2">
        <v>209478</v>
      </c>
      <c r="AX438" s="4">
        <v>1126188.3918023801</v>
      </c>
      <c r="AY438">
        <v>1</v>
      </c>
      <c r="AZ438">
        <v>6.54E-2</v>
      </c>
      <c r="BA438">
        <v>0.2389</v>
      </c>
      <c r="BB438">
        <v>0.6956</v>
      </c>
      <c r="BC438">
        <v>0</v>
      </c>
      <c r="BD438">
        <v>0</v>
      </c>
      <c r="BE438">
        <v>0.66</v>
      </c>
      <c r="BF438" t="b">
        <v>0</v>
      </c>
      <c r="BG438">
        <v>1.38</v>
      </c>
      <c r="BH438" t="b">
        <v>0</v>
      </c>
      <c r="BI438">
        <v>5.38</v>
      </c>
      <c r="BJ438" t="b">
        <v>0</v>
      </c>
      <c r="BK438">
        <v>1</v>
      </c>
      <c r="BL438" t="b">
        <v>0</v>
      </c>
      <c r="BM438">
        <v>0</v>
      </c>
      <c r="BN438">
        <v>0</v>
      </c>
    </row>
    <row r="439" spans="1:66" x14ac:dyDescent="0.25">
      <c r="A439" t="s">
        <v>84</v>
      </c>
      <c r="B439">
        <v>1973</v>
      </c>
      <c r="C439">
        <v>237309</v>
      </c>
      <c r="D439">
        <v>237309</v>
      </c>
      <c r="E439">
        <v>517939.2341</v>
      </c>
      <c r="F439">
        <v>779424.33979999996</v>
      </c>
      <c r="G439">
        <v>552726.44050000003</v>
      </c>
      <c r="H439">
        <v>814211.54630000005</v>
      </c>
      <c r="I439">
        <v>1</v>
      </c>
      <c r="J439">
        <v>237309</v>
      </c>
      <c r="K439" t="s">
        <v>67</v>
      </c>
      <c r="L439" t="s">
        <v>67</v>
      </c>
      <c r="M439" t="s">
        <v>74</v>
      </c>
      <c r="N439">
        <v>8.6021411000000006E-2</v>
      </c>
      <c r="O439">
        <v>0.47675434999999999</v>
      </c>
      <c r="P439">
        <v>0.43722423900000001</v>
      </c>
      <c r="Q439">
        <v>0</v>
      </c>
      <c r="R439">
        <v>0</v>
      </c>
      <c r="S439">
        <v>1</v>
      </c>
      <c r="T439" t="s">
        <v>75</v>
      </c>
      <c r="U439">
        <v>0.03</v>
      </c>
      <c r="V439">
        <v>0.05</v>
      </c>
      <c r="W439">
        <v>0.2</v>
      </c>
      <c r="X439">
        <v>0.08</v>
      </c>
      <c r="Y439">
        <v>18984.72</v>
      </c>
      <c r="Z439">
        <v>18984.72</v>
      </c>
      <c r="AA439">
        <v>110545.28810000001</v>
      </c>
      <c r="AB439">
        <v>112163.631871433</v>
      </c>
      <c r="AC439">
        <v>199339.56</v>
      </c>
      <c r="AD439">
        <v>275278.44</v>
      </c>
      <c r="AE439">
        <v>199339.56</v>
      </c>
      <c r="AF439">
        <v>275278.44</v>
      </c>
      <c r="AG439">
        <v>331635.86430000002</v>
      </c>
      <c r="AH439">
        <v>773817.01670000004</v>
      </c>
      <c r="AI439">
        <v>589884.282557133</v>
      </c>
      <c r="AJ439">
        <v>1038538.81004287</v>
      </c>
      <c r="AK439">
        <v>126188.932987679</v>
      </c>
      <c r="AL439">
        <v>685146.50642091001</v>
      </c>
      <c r="AM439">
        <v>434367.99910134199</v>
      </c>
      <c r="AN439">
        <v>0</v>
      </c>
      <c r="AO439">
        <v>0</v>
      </c>
      <c r="AP439">
        <v>1245703.4385099299</v>
      </c>
      <c r="AQ439">
        <v>1245703.4385099299</v>
      </c>
      <c r="AR439">
        <v>1245703.4385099299</v>
      </c>
      <c r="AS439">
        <v>5.2492886426976302</v>
      </c>
      <c r="AT439">
        <v>1.65809257079401</v>
      </c>
      <c r="AU439">
        <v>94</v>
      </c>
      <c r="AV439">
        <v>1</v>
      </c>
      <c r="AW439" s="2">
        <v>237309</v>
      </c>
      <c r="AX439" s="4">
        <v>1245703.4385099299</v>
      </c>
      <c r="AY439">
        <v>1</v>
      </c>
      <c r="AZ439">
        <v>0.1013</v>
      </c>
      <c r="BA439">
        <v>0.55000000000000004</v>
      </c>
      <c r="BB439">
        <v>0.34870000000000001</v>
      </c>
      <c r="BC439">
        <v>0</v>
      </c>
      <c r="BD439">
        <v>0</v>
      </c>
      <c r="BE439">
        <v>0.75</v>
      </c>
      <c r="BF439" t="b">
        <v>0</v>
      </c>
      <c r="BG439">
        <v>1.53</v>
      </c>
      <c r="BH439" t="b">
        <v>0</v>
      </c>
      <c r="BI439">
        <v>5.25</v>
      </c>
      <c r="BJ439" t="b">
        <v>0</v>
      </c>
      <c r="BK439">
        <v>1</v>
      </c>
      <c r="BL439" t="b">
        <v>0</v>
      </c>
      <c r="BM439">
        <v>0</v>
      </c>
      <c r="BN439">
        <v>0</v>
      </c>
    </row>
    <row r="440" spans="1:66" x14ac:dyDescent="0.25">
      <c r="A440" t="s">
        <v>84</v>
      </c>
      <c r="B440">
        <v>1974</v>
      </c>
      <c r="C440">
        <v>139211</v>
      </c>
      <c r="D440">
        <v>139211</v>
      </c>
      <c r="E440">
        <v>409663.10019999999</v>
      </c>
      <c r="F440">
        <v>566485.02679999999</v>
      </c>
      <c r="G440">
        <v>435907.36910000001</v>
      </c>
      <c r="H440">
        <v>592729.29570000002</v>
      </c>
      <c r="I440">
        <v>1</v>
      </c>
      <c r="J440">
        <v>139211</v>
      </c>
      <c r="K440" t="s">
        <v>67</v>
      </c>
      <c r="L440" t="s">
        <v>67</v>
      </c>
      <c r="M440" t="s">
        <v>74</v>
      </c>
      <c r="N440">
        <v>9.4423254999999998E-2</v>
      </c>
      <c r="O440">
        <v>0.30615878899999999</v>
      </c>
      <c r="P440">
        <v>0.59941795600000003</v>
      </c>
      <c r="Q440">
        <v>0</v>
      </c>
      <c r="R440">
        <v>0</v>
      </c>
      <c r="S440">
        <v>1</v>
      </c>
      <c r="T440" t="s">
        <v>75</v>
      </c>
      <c r="U440">
        <v>0.03</v>
      </c>
      <c r="V440">
        <v>0.05</v>
      </c>
      <c r="W440">
        <v>0.2</v>
      </c>
      <c r="X440">
        <v>0.08</v>
      </c>
      <c r="Y440">
        <v>11136.88</v>
      </c>
      <c r="Z440">
        <v>11136.88</v>
      </c>
      <c r="AA440">
        <v>87181.473819999999</v>
      </c>
      <c r="AB440">
        <v>87889.928169055594</v>
      </c>
      <c r="AC440">
        <v>116937.24</v>
      </c>
      <c r="AD440">
        <v>161484.76</v>
      </c>
      <c r="AE440">
        <v>116937.24</v>
      </c>
      <c r="AF440">
        <v>161484.76</v>
      </c>
      <c r="AG440">
        <v>261544.42146000001</v>
      </c>
      <c r="AH440">
        <v>610270.31674000004</v>
      </c>
      <c r="AI440">
        <v>416949.43936188897</v>
      </c>
      <c r="AJ440">
        <v>768509.152038111</v>
      </c>
      <c r="AK440">
        <v>28922.752254493898</v>
      </c>
      <c r="AL440">
        <v>132504.750815465</v>
      </c>
      <c r="AM440">
        <v>149692.76330720101</v>
      </c>
      <c r="AN440">
        <v>0</v>
      </c>
      <c r="AO440">
        <v>0</v>
      </c>
      <c r="AP440">
        <v>311120.26637715998</v>
      </c>
      <c r="AQ440">
        <v>311120.26637715998</v>
      </c>
      <c r="AR440">
        <v>311120.26637715998</v>
      </c>
      <c r="AS440">
        <v>2.2348827777773299</v>
      </c>
      <c r="AT440">
        <v>0.80418877826829005</v>
      </c>
      <c r="AU440">
        <v>94</v>
      </c>
      <c r="AV440">
        <v>1</v>
      </c>
      <c r="AW440" s="2">
        <v>139211</v>
      </c>
      <c r="AX440" s="4">
        <v>311120.26637715998</v>
      </c>
      <c r="AY440">
        <v>1</v>
      </c>
      <c r="AZ440">
        <v>9.2999999999999999E-2</v>
      </c>
      <c r="BA440">
        <v>0.4259</v>
      </c>
      <c r="BB440">
        <v>0.48110000000000003</v>
      </c>
      <c r="BC440">
        <v>0</v>
      </c>
      <c r="BD440">
        <v>0</v>
      </c>
      <c r="BE440">
        <v>0.44</v>
      </c>
      <c r="BF440" t="b">
        <v>0</v>
      </c>
      <c r="BG440">
        <v>0.38</v>
      </c>
      <c r="BH440" t="b">
        <v>0</v>
      </c>
      <c r="BI440">
        <v>2.23</v>
      </c>
      <c r="BJ440" t="b">
        <v>0</v>
      </c>
      <c r="BK440">
        <v>1</v>
      </c>
      <c r="BL440" t="b">
        <v>0</v>
      </c>
      <c r="BM440">
        <v>0</v>
      </c>
      <c r="BN440">
        <v>0</v>
      </c>
    </row>
    <row r="441" spans="1:66" x14ac:dyDescent="0.25">
      <c r="A441" t="s">
        <v>84</v>
      </c>
      <c r="B441">
        <v>1975</v>
      </c>
      <c r="C441">
        <v>368434.36310000002</v>
      </c>
      <c r="D441">
        <v>368434.36310000002</v>
      </c>
      <c r="E441">
        <v>384883.28450000001</v>
      </c>
      <c r="F441">
        <v>858836.57220000005</v>
      </c>
      <c r="G441">
        <v>400037.734</v>
      </c>
      <c r="H441">
        <v>873991.02170000004</v>
      </c>
      <c r="I441">
        <v>1</v>
      </c>
      <c r="J441">
        <v>368434.36310000002</v>
      </c>
      <c r="K441" t="s">
        <v>67</v>
      </c>
      <c r="L441" t="s">
        <v>67</v>
      </c>
      <c r="M441" t="s">
        <v>74</v>
      </c>
      <c r="N441">
        <v>8.4330005E-2</v>
      </c>
      <c r="O441">
        <v>0.69204126300000002</v>
      </c>
      <c r="P441">
        <v>0.223628732</v>
      </c>
      <c r="Q441">
        <v>0</v>
      </c>
      <c r="R441">
        <v>0</v>
      </c>
      <c r="S441">
        <v>1</v>
      </c>
      <c r="T441" t="s">
        <v>75</v>
      </c>
      <c r="U441">
        <v>0.03</v>
      </c>
      <c r="V441">
        <v>0.05</v>
      </c>
      <c r="W441">
        <v>0.2</v>
      </c>
      <c r="X441">
        <v>0.08</v>
      </c>
      <c r="Y441">
        <v>29474.749048000001</v>
      </c>
      <c r="Z441">
        <v>29474.749048000001</v>
      </c>
      <c r="AA441">
        <v>80007.546799999996</v>
      </c>
      <c r="AB441">
        <v>85264.109544384293</v>
      </c>
      <c r="AC441">
        <v>309484.86500400002</v>
      </c>
      <c r="AD441">
        <v>427383.86119600001</v>
      </c>
      <c r="AE441">
        <v>309484.86500400002</v>
      </c>
      <c r="AF441">
        <v>427383.86119600001</v>
      </c>
      <c r="AG441">
        <v>240022.6404</v>
      </c>
      <c r="AH441">
        <v>560052.82759999996</v>
      </c>
      <c r="AI441">
        <v>703462.80261123099</v>
      </c>
      <c r="AJ441">
        <v>1044519.24078877</v>
      </c>
      <c r="AK441">
        <v>149029.43338319199</v>
      </c>
      <c r="AL441">
        <v>1193251.8916038999</v>
      </c>
      <c r="AM441">
        <v>339541.70527930802</v>
      </c>
      <c r="AN441">
        <v>0</v>
      </c>
      <c r="AO441">
        <v>0</v>
      </c>
      <c r="AP441">
        <v>1681823.0302664</v>
      </c>
      <c r="AQ441">
        <v>1681823.0302664</v>
      </c>
      <c r="AR441">
        <v>1681823.0302664</v>
      </c>
      <c r="AS441">
        <v>4.5647833066263699</v>
      </c>
      <c r="AT441">
        <v>1.51837104449231</v>
      </c>
      <c r="AU441">
        <v>96</v>
      </c>
      <c r="AV441">
        <v>0</v>
      </c>
      <c r="AW441" s="2">
        <v>368434.36310000002</v>
      </c>
      <c r="AX441" s="4">
        <v>1681823.0302664</v>
      </c>
      <c r="AY441">
        <v>1</v>
      </c>
      <c r="AZ441">
        <v>8.8599999999999998E-2</v>
      </c>
      <c r="BA441">
        <v>0.70950000000000002</v>
      </c>
      <c r="BB441">
        <v>0.2019</v>
      </c>
      <c r="BC441">
        <v>0</v>
      </c>
      <c r="BD441">
        <v>0</v>
      </c>
      <c r="BE441">
        <v>1.17</v>
      </c>
      <c r="BF441" t="b">
        <v>0</v>
      </c>
      <c r="BG441">
        <v>2.06</v>
      </c>
      <c r="BH441" t="b">
        <v>0</v>
      </c>
      <c r="BI441">
        <v>4.5599999999999996</v>
      </c>
      <c r="BJ441" t="b">
        <v>0</v>
      </c>
      <c r="BK441">
        <v>1</v>
      </c>
      <c r="BL441" t="b">
        <v>0</v>
      </c>
      <c r="BM441">
        <v>0</v>
      </c>
      <c r="BN441">
        <v>0</v>
      </c>
    </row>
    <row r="442" spans="1:66" x14ac:dyDescent="0.25">
      <c r="A442" t="s">
        <v>84</v>
      </c>
      <c r="B442">
        <v>1976</v>
      </c>
      <c r="C442">
        <v>288071</v>
      </c>
      <c r="D442">
        <v>288071</v>
      </c>
      <c r="E442">
        <v>482963.98340000003</v>
      </c>
      <c r="F442">
        <v>804829.37800000003</v>
      </c>
      <c r="G442">
        <v>527316.17350000003</v>
      </c>
      <c r="H442">
        <v>849181.56810000003</v>
      </c>
      <c r="I442">
        <v>1</v>
      </c>
      <c r="J442">
        <v>288071</v>
      </c>
      <c r="K442" t="s">
        <v>67</v>
      </c>
      <c r="L442" t="s">
        <v>67</v>
      </c>
      <c r="M442" t="s">
        <v>74</v>
      </c>
      <c r="N442">
        <v>0.14860065</v>
      </c>
      <c r="O442">
        <v>0.31688592799999998</v>
      </c>
      <c r="P442">
        <v>0.53451342199999996</v>
      </c>
      <c r="Q442">
        <v>0</v>
      </c>
      <c r="R442">
        <v>0</v>
      </c>
      <c r="S442">
        <v>1</v>
      </c>
      <c r="T442" t="s">
        <v>75</v>
      </c>
      <c r="U442">
        <v>0.03</v>
      </c>
      <c r="V442">
        <v>0.05</v>
      </c>
      <c r="W442">
        <v>0.2</v>
      </c>
      <c r="X442">
        <v>0.08</v>
      </c>
      <c r="Y442">
        <v>23045.68</v>
      </c>
      <c r="Z442">
        <v>23045.68</v>
      </c>
      <c r="AA442">
        <v>105463.2347</v>
      </c>
      <c r="AB442">
        <v>107951.828331204</v>
      </c>
      <c r="AC442">
        <v>241979.64</v>
      </c>
      <c r="AD442">
        <v>334162.36</v>
      </c>
      <c r="AE442">
        <v>241979.64</v>
      </c>
      <c r="AF442">
        <v>334162.36</v>
      </c>
      <c r="AG442">
        <v>316389.70409999997</v>
      </c>
      <c r="AH442">
        <v>738242.64289999998</v>
      </c>
      <c r="AI442">
        <v>633277.911437592</v>
      </c>
      <c r="AJ442">
        <v>1065085.2247624099</v>
      </c>
      <c r="AK442">
        <v>43221.535088899698</v>
      </c>
      <c r="AL442">
        <v>89459.163626160793</v>
      </c>
      <c r="AM442">
        <v>227525.73306851499</v>
      </c>
      <c r="AN442">
        <v>0</v>
      </c>
      <c r="AO442">
        <v>0</v>
      </c>
      <c r="AP442">
        <v>360206.43178357498</v>
      </c>
      <c r="AQ442">
        <v>360206.43178357498</v>
      </c>
      <c r="AR442">
        <v>360206.43178357498</v>
      </c>
      <c r="AS442">
        <v>1.25040851659339</v>
      </c>
      <c r="AT442">
        <v>0.22347031119709901</v>
      </c>
      <c r="AU442">
        <v>92</v>
      </c>
      <c r="AV442">
        <v>1</v>
      </c>
      <c r="AW442" s="2">
        <v>288071</v>
      </c>
      <c r="AX442" s="4">
        <v>360206.43178357498</v>
      </c>
      <c r="AY442">
        <v>1</v>
      </c>
      <c r="AZ442">
        <v>0.12</v>
      </c>
      <c r="BA442">
        <v>0.24840000000000001</v>
      </c>
      <c r="BB442">
        <v>0.63170000000000004</v>
      </c>
      <c r="BC442">
        <v>0</v>
      </c>
      <c r="BD442">
        <v>0</v>
      </c>
      <c r="BE442">
        <v>0.91</v>
      </c>
      <c r="BF442" t="b">
        <v>0</v>
      </c>
      <c r="BG442">
        <v>0.44</v>
      </c>
      <c r="BH442" t="b">
        <v>0</v>
      </c>
      <c r="BI442">
        <v>1.25</v>
      </c>
      <c r="BJ442" t="b">
        <v>0</v>
      </c>
      <c r="BK442">
        <v>1</v>
      </c>
      <c r="BL442" t="b">
        <v>0</v>
      </c>
      <c r="BM442">
        <v>0</v>
      </c>
      <c r="BN442">
        <v>0</v>
      </c>
    </row>
    <row r="443" spans="1:66" x14ac:dyDescent="0.25">
      <c r="A443" t="s">
        <v>84</v>
      </c>
      <c r="B443">
        <v>1977</v>
      </c>
      <c r="C443">
        <v>502031</v>
      </c>
      <c r="D443">
        <v>502031</v>
      </c>
      <c r="E443">
        <v>833915.1594</v>
      </c>
      <c r="F443">
        <v>1391480.97</v>
      </c>
      <c r="G443">
        <v>939894.48349999997</v>
      </c>
      <c r="H443">
        <v>1497460.294</v>
      </c>
      <c r="I443">
        <v>1</v>
      </c>
      <c r="J443">
        <v>502031</v>
      </c>
      <c r="K443" t="s">
        <v>67</v>
      </c>
      <c r="L443" t="s">
        <v>67</v>
      </c>
      <c r="M443" t="s">
        <v>74</v>
      </c>
      <c r="N443">
        <v>1.9314537E-2</v>
      </c>
      <c r="O443">
        <v>0.45753901400000002</v>
      </c>
      <c r="P443">
        <v>0.52314644899999996</v>
      </c>
      <c r="Q443">
        <v>0</v>
      </c>
      <c r="R443">
        <v>0</v>
      </c>
      <c r="S443">
        <v>1</v>
      </c>
      <c r="T443" t="s">
        <v>75</v>
      </c>
      <c r="U443">
        <v>0.03</v>
      </c>
      <c r="V443">
        <v>0.05</v>
      </c>
      <c r="W443">
        <v>0.2</v>
      </c>
      <c r="X443">
        <v>0.08</v>
      </c>
      <c r="Y443">
        <v>40162.480000000003</v>
      </c>
      <c r="Z443">
        <v>40162.480000000003</v>
      </c>
      <c r="AA443">
        <v>187978.89670000001</v>
      </c>
      <c r="AB443">
        <v>192221.46187223701</v>
      </c>
      <c r="AC443">
        <v>421706.04</v>
      </c>
      <c r="AD443">
        <v>582355.96</v>
      </c>
      <c r="AE443">
        <v>421706.04</v>
      </c>
      <c r="AF443">
        <v>582355.96</v>
      </c>
      <c r="AG443">
        <v>563936.69010000001</v>
      </c>
      <c r="AH443">
        <v>1315852.2768999999</v>
      </c>
      <c r="AI443">
        <v>1113017.3702555301</v>
      </c>
      <c r="AJ443">
        <v>1881903.2177444701</v>
      </c>
      <c r="AK443">
        <v>72497.468794531203</v>
      </c>
      <c r="AL443">
        <v>1757951.5615980099</v>
      </c>
      <c r="AM443">
        <v>1699099.4179990201</v>
      </c>
      <c r="AN443">
        <v>0</v>
      </c>
      <c r="AO443">
        <v>0</v>
      </c>
      <c r="AP443">
        <v>3529548.4483915698</v>
      </c>
      <c r="AQ443">
        <v>3529548.4483915698</v>
      </c>
      <c r="AR443">
        <v>3529548.4483915698</v>
      </c>
      <c r="AS443">
        <v>7.0305388479826298</v>
      </c>
      <c r="AT443">
        <v>1.9502633526692901</v>
      </c>
      <c r="AU443">
        <v>89</v>
      </c>
      <c r="AV443">
        <v>1</v>
      </c>
      <c r="AW443" s="2">
        <v>502031</v>
      </c>
      <c r="AX443" s="4">
        <v>3529548.4483915698</v>
      </c>
      <c r="AY443">
        <v>1</v>
      </c>
      <c r="AZ443">
        <v>2.0500000000000001E-2</v>
      </c>
      <c r="BA443">
        <v>0.49809999999999999</v>
      </c>
      <c r="BB443">
        <v>0.48139999999999999</v>
      </c>
      <c r="BC443">
        <v>0</v>
      </c>
      <c r="BD443">
        <v>0</v>
      </c>
      <c r="BE443">
        <v>1.59</v>
      </c>
      <c r="BF443" t="b">
        <v>0</v>
      </c>
      <c r="BG443">
        <v>4.33</v>
      </c>
      <c r="BH443" t="b">
        <v>0</v>
      </c>
      <c r="BI443">
        <v>7.03</v>
      </c>
      <c r="BJ443" t="b">
        <v>0</v>
      </c>
      <c r="BK443">
        <v>1</v>
      </c>
      <c r="BL443" t="b">
        <v>0</v>
      </c>
      <c r="BM443">
        <v>0</v>
      </c>
      <c r="BN443">
        <v>0</v>
      </c>
    </row>
    <row r="444" spans="1:66" x14ac:dyDescent="0.25">
      <c r="A444" t="s">
        <v>84</v>
      </c>
      <c r="B444">
        <v>1978</v>
      </c>
      <c r="C444">
        <v>143303</v>
      </c>
      <c r="D444">
        <v>143303</v>
      </c>
      <c r="E444">
        <v>403303.20909999998</v>
      </c>
      <c r="F444">
        <v>651838.28500000003</v>
      </c>
      <c r="G444">
        <v>467367.10739999998</v>
      </c>
      <c r="H444">
        <v>715902.18330000003</v>
      </c>
      <c r="I444">
        <v>1</v>
      </c>
      <c r="J444">
        <v>143303</v>
      </c>
      <c r="K444" t="s">
        <v>67</v>
      </c>
      <c r="L444" t="s">
        <v>67</v>
      </c>
      <c r="M444" t="s">
        <v>74</v>
      </c>
      <c r="N444">
        <v>0.20817010599999999</v>
      </c>
      <c r="O444">
        <v>0.185087787</v>
      </c>
      <c r="P444">
        <v>0.60674210699999997</v>
      </c>
      <c r="Q444">
        <v>0</v>
      </c>
      <c r="R444">
        <v>0</v>
      </c>
      <c r="S444">
        <v>1</v>
      </c>
      <c r="T444" t="s">
        <v>75</v>
      </c>
      <c r="U444">
        <v>0.03</v>
      </c>
      <c r="V444">
        <v>0.05</v>
      </c>
      <c r="W444">
        <v>0.2</v>
      </c>
      <c r="X444">
        <v>0.08</v>
      </c>
      <c r="Y444">
        <v>11464.24</v>
      </c>
      <c r="Z444">
        <v>11464.24</v>
      </c>
      <c r="AA444">
        <v>93473.421480000005</v>
      </c>
      <c r="AB444">
        <v>94173.825036234601</v>
      </c>
      <c r="AC444">
        <v>120374.52</v>
      </c>
      <c r="AD444">
        <v>166231.48000000001</v>
      </c>
      <c r="AE444">
        <v>120374.52</v>
      </c>
      <c r="AF444">
        <v>166231.48000000001</v>
      </c>
      <c r="AG444">
        <v>280420.26444</v>
      </c>
      <c r="AH444">
        <v>654313.95036000002</v>
      </c>
      <c r="AI444">
        <v>527554.53322753101</v>
      </c>
      <c r="AJ444">
        <v>904249.83337246894</v>
      </c>
      <c r="AK444">
        <v>85830.420333472997</v>
      </c>
      <c r="AL444">
        <v>347639.15582168702</v>
      </c>
      <c r="AM444">
        <v>608528.898371791</v>
      </c>
      <c r="AN444">
        <v>0</v>
      </c>
      <c r="AO444">
        <v>0</v>
      </c>
      <c r="AP444">
        <v>1041998.47452695</v>
      </c>
      <c r="AQ444">
        <v>1041998.47452695</v>
      </c>
      <c r="AR444">
        <v>1041998.47452695</v>
      </c>
      <c r="AS444">
        <v>7.27129560809579</v>
      </c>
      <c r="AT444">
        <v>1.98393448861041</v>
      </c>
      <c r="AU444">
        <v>86</v>
      </c>
      <c r="AV444">
        <v>1</v>
      </c>
      <c r="AW444" s="2">
        <v>143303</v>
      </c>
      <c r="AX444" s="4">
        <v>1041998.47452695</v>
      </c>
      <c r="AY444">
        <v>1</v>
      </c>
      <c r="AZ444">
        <v>8.2400000000000001E-2</v>
      </c>
      <c r="BA444">
        <v>0.33360000000000001</v>
      </c>
      <c r="BB444">
        <v>0.58399999999999996</v>
      </c>
      <c r="BC444">
        <v>0</v>
      </c>
      <c r="BD444">
        <v>0</v>
      </c>
      <c r="BE444">
        <v>0.45</v>
      </c>
      <c r="BF444" t="b">
        <v>0</v>
      </c>
      <c r="BG444">
        <v>1.28</v>
      </c>
      <c r="BH444" t="b">
        <v>0</v>
      </c>
      <c r="BI444">
        <v>7.27</v>
      </c>
      <c r="BJ444" t="b">
        <v>0</v>
      </c>
      <c r="BK444">
        <v>1</v>
      </c>
      <c r="BL444" t="b">
        <v>0</v>
      </c>
      <c r="BM444">
        <v>0</v>
      </c>
      <c r="BN444">
        <v>0</v>
      </c>
    </row>
    <row r="445" spans="1:66" x14ac:dyDescent="0.25">
      <c r="A445" t="s">
        <v>84</v>
      </c>
      <c r="B445">
        <v>1979</v>
      </c>
      <c r="C445">
        <v>416887</v>
      </c>
      <c r="D445">
        <v>416887</v>
      </c>
      <c r="E445">
        <v>757268.37800000003</v>
      </c>
      <c r="F445">
        <v>1298749.814</v>
      </c>
      <c r="G445">
        <v>844684.75390000001</v>
      </c>
      <c r="H445">
        <v>1386166.19</v>
      </c>
      <c r="I445">
        <v>1</v>
      </c>
      <c r="J445">
        <v>416887</v>
      </c>
      <c r="K445" t="s">
        <v>67</v>
      </c>
      <c r="L445" t="s">
        <v>67</v>
      </c>
      <c r="M445" t="s">
        <v>74</v>
      </c>
      <c r="N445">
        <v>3.1180630000000001E-2</v>
      </c>
      <c r="O445">
        <v>0.86082888199999996</v>
      </c>
      <c r="P445">
        <v>0.107990488</v>
      </c>
      <c r="Q445">
        <v>0</v>
      </c>
      <c r="R445">
        <v>0</v>
      </c>
      <c r="S445">
        <v>1</v>
      </c>
      <c r="T445" t="s">
        <v>75</v>
      </c>
      <c r="U445">
        <v>0.03</v>
      </c>
      <c r="V445">
        <v>0.05</v>
      </c>
      <c r="W445">
        <v>0.2</v>
      </c>
      <c r="X445">
        <v>0.08</v>
      </c>
      <c r="Y445">
        <v>33350.959999999999</v>
      </c>
      <c r="Z445">
        <v>33350.959999999999</v>
      </c>
      <c r="AA445">
        <v>168936.95078000001</v>
      </c>
      <c r="AB445">
        <v>172197.50251314801</v>
      </c>
      <c r="AC445">
        <v>350185.08</v>
      </c>
      <c r="AD445">
        <v>483588.92</v>
      </c>
      <c r="AE445">
        <v>350185.08</v>
      </c>
      <c r="AF445">
        <v>483588.92</v>
      </c>
      <c r="AG445">
        <v>506810.85233999998</v>
      </c>
      <c r="AH445">
        <v>1182558.65546</v>
      </c>
      <c r="AI445">
        <v>1041771.1849737</v>
      </c>
      <c r="AJ445">
        <v>1730561.1950262999</v>
      </c>
      <c r="AK445">
        <v>33867.959179290599</v>
      </c>
      <c r="AL445">
        <v>358346.479373498</v>
      </c>
      <c r="AM445">
        <v>341295.30407921202</v>
      </c>
      <c r="AN445">
        <v>0</v>
      </c>
      <c r="AO445">
        <v>0</v>
      </c>
      <c r="AP445">
        <v>733509.74263200106</v>
      </c>
      <c r="AQ445">
        <v>733509.74263200106</v>
      </c>
      <c r="AR445">
        <v>733509.74263200106</v>
      </c>
      <c r="AS445">
        <v>1.75949296243826</v>
      </c>
      <c r="AT445">
        <v>0.56502567802058901</v>
      </c>
      <c r="AU445">
        <v>90</v>
      </c>
      <c r="AV445">
        <v>1</v>
      </c>
      <c r="AW445" s="2">
        <v>416887</v>
      </c>
      <c r="AX445" s="4">
        <v>733509.74263200106</v>
      </c>
      <c r="AY445">
        <v>1</v>
      </c>
      <c r="AZ445">
        <v>4.6199999999999998E-2</v>
      </c>
      <c r="BA445">
        <v>0.48849999999999999</v>
      </c>
      <c r="BB445">
        <v>0.46529999999999999</v>
      </c>
      <c r="BC445">
        <v>0</v>
      </c>
      <c r="BD445">
        <v>0</v>
      </c>
      <c r="BE445">
        <v>1.32</v>
      </c>
      <c r="BF445" t="b">
        <v>0</v>
      </c>
      <c r="BG445">
        <v>0.9</v>
      </c>
      <c r="BH445" t="b">
        <v>0</v>
      </c>
      <c r="BI445">
        <v>1.76</v>
      </c>
      <c r="BJ445" t="b">
        <v>0</v>
      </c>
      <c r="BK445">
        <v>1</v>
      </c>
      <c r="BL445" t="b">
        <v>0</v>
      </c>
      <c r="BM445">
        <v>0</v>
      </c>
      <c r="BN445">
        <v>0</v>
      </c>
    </row>
    <row r="446" spans="1:66" x14ac:dyDescent="0.25">
      <c r="A446" t="s">
        <v>84</v>
      </c>
      <c r="B446">
        <v>1980</v>
      </c>
      <c r="C446">
        <v>121208</v>
      </c>
      <c r="D446">
        <v>121208</v>
      </c>
      <c r="E446">
        <v>231169.20819999999</v>
      </c>
      <c r="F446">
        <v>409900.47519999999</v>
      </c>
      <c r="G446">
        <v>322767.07059999998</v>
      </c>
      <c r="H446">
        <v>501498.33769999997</v>
      </c>
      <c r="I446">
        <v>1</v>
      </c>
      <c r="J446">
        <v>121208</v>
      </c>
      <c r="K446" t="s">
        <v>67</v>
      </c>
      <c r="L446" t="s">
        <v>67</v>
      </c>
      <c r="M446" t="s">
        <v>74</v>
      </c>
      <c r="N446">
        <v>0.144561733</v>
      </c>
      <c r="O446">
        <v>0.178383769</v>
      </c>
      <c r="P446">
        <v>0.67705449799999995</v>
      </c>
      <c r="Q446">
        <v>0</v>
      </c>
      <c r="R446">
        <v>0</v>
      </c>
      <c r="S446">
        <v>1</v>
      </c>
      <c r="T446" t="s">
        <v>75</v>
      </c>
      <c r="U446">
        <v>0.03</v>
      </c>
      <c r="V446">
        <v>0.05</v>
      </c>
      <c r="W446">
        <v>0.2</v>
      </c>
      <c r="X446">
        <v>0.08</v>
      </c>
      <c r="Y446">
        <v>9696.64</v>
      </c>
      <c r="Z446">
        <v>9696.64</v>
      </c>
      <c r="AA446">
        <v>64553.414120000001</v>
      </c>
      <c r="AB446">
        <v>65277.6232857617</v>
      </c>
      <c r="AC446">
        <v>101814.72</v>
      </c>
      <c r="AD446">
        <v>140601.28</v>
      </c>
      <c r="AE446">
        <v>101814.72</v>
      </c>
      <c r="AF446">
        <v>140601.28</v>
      </c>
      <c r="AG446">
        <v>193660.24236</v>
      </c>
      <c r="AH446">
        <v>451873.89883999998</v>
      </c>
      <c r="AI446">
        <v>370943.09112847701</v>
      </c>
      <c r="AJ446">
        <v>632053.58427152305</v>
      </c>
      <c r="AK446">
        <v>173486.23125471099</v>
      </c>
      <c r="AL446">
        <v>630331.89492506301</v>
      </c>
      <c r="AM446">
        <v>1301410.7961603799</v>
      </c>
      <c r="AN446">
        <v>0</v>
      </c>
      <c r="AO446">
        <v>0</v>
      </c>
      <c r="AP446">
        <v>2105228.9223401598</v>
      </c>
      <c r="AQ446">
        <v>2105228.9223401598</v>
      </c>
      <c r="AR446">
        <v>2105228.9223401598</v>
      </c>
      <c r="AS446">
        <v>17.368729146097198</v>
      </c>
      <c r="AT446">
        <v>2.8546714138514502</v>
      </c>
      <c r="AU446">
        <v>72</v>
      </c>
      <c r="AV446">
        <v>1</v>
      </c>
      <c r="AW446" s="2">
        <v>121208</v>
      </c>
      <c r="AX446" s="4">
        <v>2105228.9223401598</v>
      </c>
      <c r="AY446">
        <v>1</v>
      </c>
      <c r="AZ446">
        <v>8.2400000000000001E-2</v>
      </c>
      <c r="BA446">
        <v>0.2994</v>
      </c>
      <c r="BB446">
        <v>0.61819999999999997</v>
      </c>
      <c r="BC446">
        <v>0</v>
      </c>
      <c r="BD446">
        <v>0</v>
      </c>
      <c r="BE446">
        <v>0.38</v>
      </c>
      <c r="BF446" t="b">
        <v>0</v>
      </c>
      <c r="BG446">
        <v>2.58</v>
      </c>
      <c r="BH446" t="b">
        <v>0</v>
      </c>
      <c r="BI446">
        <v>17.37</v>
      </c>
      <c r="BJ446" t="b">
        <v>1</v>
      </c>
      <c r="BK446">
        <v>1</v>
      </c>
      <c r="BL446" t="b">
        <v>0</v>
      </c>
      <c r="BM446">
        <v>1</v>
      </c>
      <c r="BN446">
        <v>1</v>
      </c>
    </row>
    <row r="447" spans="1:66" x14ac:dyDescent="0.25">
      <c r="A447" t="s">
        <v>84</v>
      </c>
      <c r="B447">
        <v>1981</v>
      </c>
      <c r="C447">
        <v>441066</v>
      </c>
      <c r="D447">
        <v>441066</v>
      </c>
      <c r="E447">
        <v>1169157.571</v>
      </c>
      <c r="F447">
        <v>1950731.2990000001</v>
      </c>
      <c r="G447">
        <v>1289733.987</v>
      </c>
      <c r="H447">
        <v>2071307.7150000001</v>
      </c>
      <c r="I447">
        <v>1</v>
      </c>
      <c r="J447">
        <v>441066</v>
      </c>
      <c r="K447" t="s">
        <v>67</v>
      </c>
      <c r="L447" t="s">
        <v>67</v>
      </c>
      <c r="M447" t="s">
        <v>74</v>
      </c>
      <c r="N447">
        <v>4.1437793000000001E-2</v>
      </c>
      <c r="O447">
        <v>0.848715789</v>
      </c>
      <c r="P447">
        <v>0.109846418</v>
      </c>
      <c r="Q447">
        <v>0</v>
      </c>
      <c r="R447">
        <v>0</v>
      </c>
      <c r="S447">
        <v>1</v>
      </c>
      <c r="T447" t="s">
        <v>75</v>
      </c>
      <c r="U447">
        <v>0.03</v>
      </c>
      <c r="V447">
        <v>0.05</v>
      </c>
      <c r="W447">
        <v>0.2</v>
      </c>
      <c r="X447">
        <v>0.08</v>
      </c>
      <c r="Y447">
        <v>35285.279999999999</v>
      </c>
      <c r="Z447">
        <v>35285.279999999999</v>
      </c>
      <c r="AA447">
        <v>257946.79740000001</v>
      </c>
      <c r="AB447">
        <v>260348.998987119</v>
      </c>
      <c r="AC447">
        <v>370495.44</v>
      </c>
      <c r="AD447">
        <v>511636.56</v>
      </c>
      <c r="AE447">
        <v>370495.44</v>
      </c>
      <c r="AF447">
        <v>511636.56</v>
      </c>
      <c r="AG447">
        <v>773840.3922</v>
      </c>
      <c r="AH447">
        <v>1805627.5818</v>
      </c>
      <c r="AI447">
        <v>1550609.7170257601</v>
      </c>
      <c r="AJ447">
        <v>2592005.7129742401</v>
      </c>
      <c r="AK447">
        <v>53120.442995724603</v>
      </c>
      <c r="AL447">
        <v>677003.48288540996</v>
      </c>
      <c r="AM447">
        <v>404149.52813068102</v>
      </c>
      <c r="AN447">
        <v>0</v>
      </c>
      <c r="AO447">
        <v>0</v>
      </c>
      <c r="AP447">
        <v>1134273.45401182</v>
      </c>
      <c r="AQ447">
        <v>1134273.45401182</v>
      </c>
      <c r="AR447">
        <v>1134273.45401182</v>
      </c>
      <c r="AS447">
        <v>2.57166377370238</v>
      </c>
      <c r="AT447">
        <v>0.94455307220887696</v>
      </c>
      <c r="AU447">
        <v>91</v>
      </c>
      <c r="AV447">
        <v>1</v>
      </c>
      <c r="AW447" s="2">
        <v>441066</v>
      </c>
      <c r="AX447" s="4">
        <v>1134273.45401182</v>
      </c>
      <c r="AY447">
        <v>1</v>
      </c>
      <c r="AZ447">
        <v>4.6800000000000001E-2</v>
      </c>
      <c r="BA447">
        <v>0.59689999999999999</v>
      </c>
      <c r="BB447">
        <v>0.35630000000000001</v>
      </c>
      <c r="BC447">
        <v>0</v>
      </c>
      <c r="BD447">
        <v>0</v>
      </c>
      <c r="BE447">
        <v>1.4</v>
      </c>
      <c r="BF447" t="b">
        <v>0</v>
      </c>
      <c r="BG447">
        <v>1.39</v>
      </c>
      <c r="BH447" t="b">
        <v>0</v>
      </c>
      <c r="BI447">
        <v>2.57</v>
      </c>
      <c r="BJ447" t="b">
        <v>0</v>
      </c>
      <c r="BK447">
        <v>1</v>
      </c>
      <c r="BL447" t="b">
        <v>0</v>
      </c>
      <c r="BM447">
        <v>0</v>
      </c>
      <c r="BN447">
        <v>0</v>
      </c>
    </row>
    <row r="448" spans="1:66" x14ac:dyDescent="0.25">
      <c r="A448" t="s">
        <v>84</v>
      </c>
      <c r="B448">
        <v>1982</v>
      </c>
      <c r="C448">
        <v>319421.38380000001</v>
      </c>
      <c r="D448">
        <v>319421.38380000001</v>
      </c>
      <c r="E448">
        <v>1325568.757</v>
      </c>
      <c r="F448">
        <v>1931010.923</v>
      </c>
      <c r="G448">
        <v>1475164.3670000001</v>
      </c>
      <c r="H448">
        <v>2080606.5330000001</v>
      </c>
      <c r="I448">
        <v>1</v>
      </c>
      <c r="J448">
        <v>319421.38380000001</v>
      </c>
      <c r="K448" t="s">
        <v>67</v>
      </c>
      <c r="L448" t="s">
        <v>67</v>
      </c>
      <c r="M448" t="s">
        <v>74</v>
      </c>
      <c r="N448">
        <v>1.6277926000000002E-2</v>
      </c>
      <c r="O448">
        <v>0.167085487</v>
      </c>
      <c r="P448">
        <v>0.81663658699999997</v>
      </c>
      <c r="Q448">
        <v>0</v>
      </c>
      <c r="R448">
        <v>0</v>
      </c>
      <c r="S448">
        <v>1</v>
      </c>
      <c r="T448" t="s">
        <v>75</v>
      </c>
      <c r="U448">
        <v>0.03</v>
      </c>
      <c r="V448">
        <v>0.05</v>
      </c>
      <c r="W448">
        <v>0.2</v>
      </c>
      <c r="X448">
        <v>0.08</v>
      </c>
      <c r="Y448">
        <v>25553.710704000001</v>
      </c>
      <c r="Z448">
        <v>25553.710704000001</v>
      </c>
      <c r="AA448">
        <v>295032.87339999998</v>
      </c>
      <c r="AB448">
        <v>296137.44869132002</v>
      </c>
      <c r="AC448">
        <v>268313.96239200002</v>
      </c>
      <c r="AD448">
        <v>370528.80520800001</v>
      </c>
      <c r="AE448">
        <v>268313.96239200002</v>
      </c>
      <c r="AF448">
        <v>370528.80520800001</v>
      </c>
      <c r="AG448">
        <v>885098.6202</v>
      </c>
      <c r="AH448">
        <v>2065230.1137999999</v>
      </c>
      <c r="AI448">
        <v>1488331.63561736</v>
      </c>
      <c r="AJ448">
        <v>2672881.4303826401</v>
      </c>
      <c r="AK448">
        <v>25100.5689542084</v>
      </c>
      <c r="AL448">
        <v>221642.14881237099</v>
      </c>
      <c r="AM448">
        <v>269663.65255688998</v>
      </c>
      <c r="AN448">
        <v>0</v>
      </c>
      <c r="AO448">
        <v>0</v>
      </c>
      <c r="AP448">
        <v>516406.37032346998</v>
      </c>
      <c r="AQ448">
        <v>516406.37032346998</v>
      </c>
      <c r="AR448">
        <v>516406.37032346998</v>
      </c>
      <c r="AS448">
        <v>1.61669317244837</v>
      </c>
      <c r="AT448">
        <v>0.480382811475767</v>
      </c>
      <c r="AU448">
        <v>90</v>
      </c>
      <c r="AV448">
        <v>1</v>
      </c>
      <c r="AW448" s="2">
        <v>319421.38380000001</v>
      </c>
      <c r="AX448" s="4">
        <v>516406.37032346998</v>
      </c>
      <c r="AY448">
        <v>1</v>
      </c>
      <c r="AZ448">
        <v>4.8599999999999997E-2</v>
      </c>
      <c r="BA448">
        <v>0.42920000000000003</v>
      </c>
      <c r="BB448">
        <v>0.5222</v>
      </c>
      <c r="BC448">
        <v>0</v>
      </c>
      <c r="BD448">
        <v>0</v>
      </c>
      <c r="BE448">
        <v>1.01</v>
      </c>
      <c r="BF448" t="b">
        <v>0</v>
      </c>
      <c r="BG448">
        <v>0.63</v>
      </c>
      <c r="BH448" t="b">
        <v>0</v>
      </c>
      <c r="BI448">
        <v>1.62</v>
      </c>
      <c r="BJ448" t="b">
        <v>0</v>
      </c>
      <c r="BK448">
        <v>1</v>
      </c>
      <c r="BL448" t="b">
        <v>0</v>
      </c>
      <c r="BM448">
        <v>0</v>
      </c>
      <c r="BN448">
        <v>0</v>
      </c>
    </row>
    <row r="449" spans="1:66" x14ac:dyDescent="0.25">
      <c r="A449" t="s">
        <v>84</v>
      </c>
      <c r="B449">
        <v>1983</v>
      </c>
      <c r="C449">
        <v>314944.35869999998</v>
      </c>
      <c r="D449">
        <v>314944.35869999998</v>
      </c>
      <c r="E449">
        <v>418660.67310000001</v>
      </c>
      <c r="F449">
        <v>954254.59420000005</v>
      </c>
      <c r="G449">
        <v>604767.68770000001</v>
      </c>
      <c r="H449">
        <v>1140361.6089999999</v>
      </c>
      <c r="I449">
        <v>1</v>
      </c>
      <c r="J449">
        <v>314944.35869999998</v>
      </c>
      <c r="K449" t="s">
        <v>67</v>
      </c>
      <c r="L449" t="s">
        <v>67</v>
      </c>
      <c r="M449" t="s">
        <v>74</v>
      </c>
      <c r="N449">
        <v>0.15213264800000001</v>
      </c>
      <c r="O449">
        <v>0.31423933999999998</v>
      </c>
      <c r="P449">
        <v>0.53362801199999998</v>
      </c>
      <c r="Q449">
        <v>0</v>
      </c>
      <c r="R449">
        <v>0</v>
      </c>
      <c r="S449">
        <v>1</v>
      </c>
      <c r="T449" t="s">
        <v>75</v>
      </c>
      <c r="U449">
        <v>0.03</v>
      </c>
      <c r="V449">
        <v>0.05</v>
      </c>
      <c r="W449">
        <v>0.2</v>
      </c>
      <c r="X449">
        <v>0.08</v>
      </c>
      <c r="Y449">
        <v>25195.548696000002</v>
      </c>
      <c r="Z449">
        <v>25195.548696000002</v>
      </c>
      <c r="AA449">
        <v>120953.53754</v>
      </c>
      <c r="AB449">
        <v>123549.884328285</v>
      </c>
      <c r="AC449">
        <v>264553.26130800002</v>
      </c>
      <c r="AD449">
        <v>365335.45609200001</v>
      </c>
      <c r="AE449">
        <v>264553.26130800002</v>
      </c>
      <c r="AF449">
        <v>365335.45609200001</v>
      </c>
      <c r="AG449">
        <v>362860.61262000003</v>
      </c>
      <c r="AH449">
        <v>846674.76277999999</v>
      </c>
      <c r="AI449">
        <v>893261.84034342901</v>
      </c>
      <c r="AJ449">
        <v>1387461.3776565699</v>
      </c>
      <c r="AK449">
        <v>30930.183056948001</v>
      </c>
      <c r="AL449">
        <v>208053.321136999</v>
      </c>
      <c r="AM449">
        <v>569466.53685820405</v>
      </c>
      <c r="AN449">
        <v>0</v>
      </c>
      <c r="AO449">
        <v>0</v>
      </c>
      <c r="AP449">
        <v>808450.04105215101</v>
      </c>
      <c r="AQ449">
        <v>808450.04105215101</v>
      </c>
      <c r="AR449">
        <v>808450.04105215101</v>
      </c>
      <c r="AS449">
        <v>2.5669614924655302</v>
      </c>
      <c r="AT449">
        <v>0.94272290078915999</v>
      </c>
      <c r="AU449">
        <v>69</v>
      </c>
      <c r="AV449">
        <v>1</v>
      </c>
      <c r="AW449" s="2">
        <v>314944.35869999998</v>
      </c>
      <c r="AX449" s="4">
        <v>808450.04105215101</v>
      </c>
      <c r="AY449">
        <v>1</v>
      </c>
      <c r="AZ449">
        <v>3.8300000000000001E-2</v>
      </c>
      <c r="BA449">
        <v>0.25729999999999997</v>
      </c>
      <c r="BB449">
        <v>0.70440000000000003</v>
      </c>
      <c r="BC449">
        <v>0</v>
      </c>
      <c r="BD449">
        <v>0</v>
      </c>
      <c r="BE449">
        <v>1</v>
      </c>
      <c r="BF449" t="b">
        <v>0</v>
      </c>
      <c r="BG449">
        <v>0.99</v>
      </c>
      <c r="BH449" t="b">
        <v>0</v>
      </c>
      <c r="BI449">
        <v>2.57</v>
      </c>
      <c r="BJ449" t="b">
        <v>0</v>
      </c>
      <c r="BK449">
        <v>1</v>
      </c>
      <c r="BL449" t="b">
        <v>0</v>
      </c>
      <c r="BM449">
        <v>0</v>
      </c>
      <c r="BN449">
        <v>0</v>
      </c>
    </row>
    <row r="450" spans="1:66" x14ac:dyDescent="0.25">
      <c r="A450" t="s">
        <v>84</v>
      </c>
      <c r="B450">
        <v>1984</v>
      </c>
      <c r="C450">
        <v>266910.79210000002</v>
      </c>
      <c r="D450">
        <v>266910.79210000002</v>
      </c>
      <c r="E450">
        <v>495278.60210000002</v>
      </c>
      <c r="F450">
        <v>930368.38379999995</v>
      </c>
      <c r="G450">
        <v>589657.85990000004</v>
      </c>
      <c r="H450">
        <v>1024747.642</v>
      </c>
      <c r="I450">
        <v>1</v>
      </c>
      <c r="J450">
        <v>266910.79210000002</v>
      </c>
      <c r="K450" t="s">
        <v>67</v>
      </c>
      <c r="L450" t="s">
        <v>67</v>
      </c>
      <c r="M450" t="s">
        <v>74</v>
      </c>
      <c r="N450">
        <v>5.1837584999999999E-2</v>
      </c>
      <c r="O450">
        <v>0.61510938800000003</v>
      </c>
      <c r="P450">
        <v>0.333053027</v>
      </c>
      <c r="Q450">
        <v>0</v>
      </c>
      <c r="R450">
        <v>0</v>
      </c>
      <c r="S450">
        <v>1</v>
      </c>
      <c r="T450" t="s">
        <v>75</v>
      </c>
      <c r="U450">
        <v>0.03</v>
      </c>
      <c r="V450">
        <v>0.05</v>
      </c>
      <c r="W450">
        <v>0.2</v>
      </c>
      <c r="X450">
        <v>0.08</v>
      </c>
      <c r="Y450">
        <v>21352.863367999998</v>
      </c>
      <c r="Z450">
        <v>21352.863367999998</v>
      </c>
      <c r="AA450">
        <v>117931.57197999999</v>
      </c>
      <c r="AB450">
        <v>119849.073603789</v>
      </c>
      <c r="AC450">
        <v>224205.06536400001</v>
      </c>
      <c r="AD450">
        <v>309616.518836</v>
      </c>
      <c r="AE450">
        <v>224205.06536400001</v>
      </c>
      <c r="AF450">
        <v>309616.518836</v>
      </c>
      <c r="AG450">
        <v>353794.71594000002</v>
      </c>
      <c r="AH450">
        <v>825521.00386000006</v>
      </c>
      <c r="AI450">
        <v>785049.49479242205</v>
      </c>
      <c r="AJ450">
        <v>1264445.78920758</v>
      </c>
      <c r="AK450">
        <v>131311.018706111</v>
      </c>
      <c r="AL450">
        <v>1396261.74128695</v>
      </c>
      <c r="AM450">
        <v>1010419.37606318</v>
      </c>
      <c r="AN450">
        <v>0</v>
      </c>
      <c r="AO450">
        <v>0</v>
      </c>
      <c r="AP450">
        <v>2537992.1360562402</v>
      </c>
      <c r="AQ450">
        <v>2537992.1360562402</v>
      </c>
      <c r="AR450">
        <v>2537992.1360562402</v>
      </c>
      <c r="AS450">
        <v>9.5087655170771992</v>
      </c>
      <c r="AT450">
        <v>2.2522140592015498</v>
      </c>
      <c r="AU450">
        <v>84</v>
      </c>
      <c r="AV450">
        <v>1</v>
      </c>
      <c r="AW450" s="2">
        <v>266910.79210000002</v>
      </c>
      <c r="AX450" s="4">
        <v>2537992.1360562402</v>
      </c>
      <c r="AY450">
        <v>1</v>
      </c>
      <c r="AZ450">
        <v>5.1700000000000003E-2</v>
      </c>
      <c r="BA450">
        <v>0.55010000000000003</v>
      </c>
      <c r="BB450">
        <v>0.39810000000000001</v>
      </c>
      <c r="BC450">
        <v>0</v>
      </c>
      <c r="BD450">
        <v>0</v>
      </c>
      <c r="BE450">
        <v>0.84</v>
      </c>
      <c r="BF450" t="b">
        <v>0</v>
      </c>
      <c r="BG450">
        <v>3.11</v>
      </c>
      <c r="BH450" t="b">
        <v>0</v>
      </c>
      <c r="BI450">
        <v>9.51</v>
      </c>
      <c r="BJ450" t="b">
        <v>0</v>
      </c>
      <c r="BK450">
        <v>1</v>
      </c>
      <c r="BL450" t="b">
        <v>0</v>
      </c>
      <c r="BM450">
        <v>0</v>
      </c>
      <c r="BN450">
        <v>0</v>
      </c>
    </row>
    <row r="451" spans="1:66" x14ac:dyDescent="0.25">
      <c r="A451" t="s">
        <v>84</v>
      </c>
      <c r="B451">
        <v>1985</v>
      </c>
      <c r="C451">
        <v>301691.38919999998</v>
      </c>
      <c r="D451">
        <v>301691.38919999998</v>
      </c>
      <c r="E451">
        <v>991041.79680000001</v>
      </c>
      <c r="F451">
        <v>1814182.6950000001</v>
      </c>
      <c r="G451">
        <v>1180373.95</v>
      </c>
      <c r="H451">
        <v>2003514.848</v>
      </c>
      <c r="I451">
        <v>1</v>
      </c>
      <c r="J451">
        <v>301691.38919999998</v>
      </c>
      <c r="K451" t="s">
        <v>67</v>
      </c>
      <c r="L451" t="s">
        <v>67</v>
      </c>
      <c r="M451" t="s">
        <v>74</v>
      </c>
      <c r="N451">
        <v>1.2528266999999999E-2</v>
      </c>
      <c r="O451">
        <v>0.33790789399999999</v>
      </c>
      <c r="P451">
        <v>0.64956383900000003</v>
      </c>
      <c r="Q451">
        <v>0</v>
      </c>
      <c r="R451">
        <v>0</v>
      </c>
      <c r="S451">
        <v>1</v>
      </c>
      <c r="T451" t="s">
        <v>75</v>
      </c>
      <c r="U451">
        <v>0.03</v>
      </c>
      <c r="V451">
        <v>0.05</v>
      </c>
      <c r="W451">
        <v>0.2</v>
      </c>
      <c r="X451">
        <v>0.08</v>
      </c>
      <c r="Y451">
        <v>24135.311136</v>
      </c>
      <c r="Z451">
        <v>24135.311136</v>
      </c>
      <c r="AA451">
        <v>236074.79</v>
      </c>
      <c r="AB451">
        <v>237305.33014910499</v>
      </c>
      <c r="AC451">
        <v>253420.766928</v>
      </c>
      <c r="AD451">
        <v>349962.01147199998</v>
      </c>
      <c r="AE451">
        <v>253420.766928</v>
      </c>
      <c r="AF451">
        <v>349962.01147199998</v>
      </c>
      <c r="AG451">
        <v>708224.37</v>
      </c>
      <c r="AH451">
        <v>1652523.53</v>
      </c>
      <c r="AI451">
        <v>1528904.1877017899</v>
      </c>
      <c r="AJ451">
        <v>2478125.5082982099</v>
      </c>
      <c r="AK451">
        <v>39754.688854840999</v>
      </c>
      <c r="AL451">
        <v>543281.26060759195</v>
      </c>
      <c r="AM451">
        <v>930683.621660718</v>
      </c>
      <c r="AN451">
        <v>0</v>
      </c>
      <c r="AO451">
        <v>0</v>
      </c>
      <c r="AP451">
        <v>1513719.5711231499</v>
      </c>
      <c r="AQ451">
        <v>1513719.5711231499</v>
      </c>
      <c r="AR451">
        <v>1513719.5711231499</v>
      </c>
      <c r="AS451">
        <v>5.0174437365849496</v>
      </c>
      <c r="AT451">
        <v>1.6129205881894999</v>
      </c>
      <c r="AU451">
        <v>84</v>
      </c>
      <c r="AV451">
        <v>1</v>
      </c>
      <c r="AW451" s="2">
        <v>301691.38919999998</v>
      </c>
      <c r="AX451" s="4">
        <v>1513719.5711231499</v>
      </c>
      <c r="AY451">
        <v>1</v>
      </c>
      <c r="AZ451">
        <v>2.63E-2</v>
      </c>
      <c r="BA451">
        <v>0.3589</v>
      </c>
      <c r="BB451">
        <v>0.61480000000000001</v>
      </c>
      <c r="BC451">
        <v>0</v>
      </c>
      <c r="BD451">
        <v>0</v>
      </c>
      <c r="BE451">
        <v>0.95</v>
      </c>
      <c r="BF451" t="b">
        <v>0</v>
      </c>
      <c r="BG451">
        <v>1.86</v>
      </c>
      <c r="BH451" t="b">
        <v>0</v>
      </c>
      <c r="BI451">
        <v>5.0199999999999996</v>
      </c>
      <c r="BJ451" t="b">
        <v>0</v>
      </c>
      <c r="BK451">
        <v>1</v>
      </c>
      <c r="BL451" t="b">
        <v>0</v>
      </c>
      <c r="BM451">
        <v>0</v>
      </c>
      <c r="BN451">
        <v>0</v>
      </c>
    </row>
    <row r="452" spans="1:66" x14ac:dyDescent="0.25">
      <c r="A452" t="s">
        <v>84</v>
      </c>
      <c r="B452">
        <v>1986</v>
      </c>
      <c r="C452">
        <v>165481.6594</v>
      </c>
      <c r="D452">
        <v>165481.6594</v>
      </c>
      <c r="E452">
        <v>278401.98200000002</v>
      </c>
      <c r="F452">
        <v>544488.09409999999</v>
      </c>
      <c r="G452">
        <v>390635.74790000002</v>
      </c>
      <c r="H452">
        <v>656721.86</v>
      </c>
      <c r="I452">
        <v>1</v>
      </c>
      <c r="J452">
        <v>165481.6594</v>
      </c>
      <c r="K452" t="s">
        <v>67</v>
      </c>
      <c r="L452" t="s">
        <v>67</v>
      </c>
      <c r="M452" t="s">
        <v>74</v>
      </c>
      <c r="N452">
        <v>4.7097843E-2</v>
      </c>
      <c r="O452">
        <v>0.33749774799999999</v>
      </c>
      <c r="P452">
        <v>0.61540440900000004</v>
      </c>
      <c r="Q452">
        <v>0</v>
      </c>
      <c r="R452">
        <v>0</v>
      </c>
      <c r="S452">
        <v>1</v>
      </c>
      <c r="T452" t="s">
        <v>75</v>
      </c>
      <c r="U452">
        <v>0.03</v>
      </c>
      <c r="V452">
        <v>0.05</v>
      </c>
      <c r="W452">
        <v>0.2</v>
      </c>
      <c r="X452">
        <v>0.08</v>
      </c>
      <c r="Y452">
        <v>13238.532751999999</v>
      </c>
      <c r="Z452">
        <v>13238.532751999999</v>
      </c>
      <c r="AA452">
        <v>78127.149579999998</v>
      </c>
      <c r="AB452">
        <v>79240.837015527999</v>
      </c>
      <c r="AC452">
        <v>139004.59389600001</v>
      </c>
      <c r="AD452">
        <v>191958.724904</v>
      </c>
      <c r="AE452">
        <v>139004.59389600001</v>
      </c>
      <c r="AF452">
        <v>191958.724904</v>
      </c>
      <c r="AG452">
        <v>234381.44873999999</v>
      </c>
      <c r="AH452">
        <v>546890.04706000001</v>
      </c>
      <c r="AI452">
        <v>498240.18596894399</v>
      </c>
      <c r="AJ452">
        <v>815203.53403105598</v>
      </c>
      <c r="AK452">
        <v>75524.572329230796</v>
      </c>
      <c r="AL452">
        <v>468624.21763526299</v>
      </c>
      <c r="AM452">
        <v>408138.11911945598</v>
      </c>
      <c r="AN452">
        <v>0</v>
      </c>
      <c r="AO452">
        <v>0</v>
      </c>
      <c r="AP452">
        <v>952286.90908394905</v>
      </c>
      <c r="AQ452">
        <v>952286.90908394905</v>
      </c>
      <c r="AR452">
        <v>952286.90908394905</v>
      </c>
      <c r="AS452">
        <v>5.7546371757252803</v>
      </c>
      <c r="AT452">
        <v>1.7500059951343401</v>
      </c>
      <c r="AU452">
        <v>71</v>
      </c>
      <c r="AV452">
        <v>1</v>
      </c>
      <c r="AW452" s="2">
        <v>165481.6594</v>
      </c>
      <c r="AX452" s="4">
        <v>952286.90908394905</v>
      </c>
      <c r="AY452">
        <v>1</v>
      </c>
      <c r="AZ452">
        <v>7.9299999999999995E-2</v>
      </c>
      <c r="BA452">
        <v>0.49209999999999998</v>
      </c>
      <c r="BB452">
        <v>0.42859999999999998</v>
      </c>
      <c r="BC452">
        <v>0</v>
      </c>
      <c r="BD452">
        <v>0</v>
      </c>
      <c r="BE452">
        <v>0.52</v>
      </c>
      <c r="BF452" t="b">
        <v>0</v>
      </c>
      <c r="BG452">
        <v>1.17</v>
      </c>
      <c r="BH452" t="b">
        <v>0</v>
      </c>
      <c r="BI452">
        <v>5.75</v>
      </c>
      <c r="BJ452" t="b">
        <v>0</v>
      </c>
      <c r="BK452">
        <v>1</v>
      </c>
      <c r="BL452" t="b">
        <v>0</v>
      </c>
      <c r="BM452">
        <v>0</v>
      </c>
      <c r="BN452">
        <v>0</v>
      </c>
    </row>
    <row r="453" spans="1:66" x14ac:dyDescent="0.25">
      <c r="A453" t="s">
        <v>84</v>
      </c>
      <c r="B453">
        <v>1987</v>
      </c>
      <c r="C453">
        <v>150463.02739999999</v>
      </c>
      <c r="D453">
        <v>150463.02739999999</v>
      </c>
      <c r="E453">
        <v>246274.2751</v>
      </c>
      <c r="F453">
        <v>577419.43960000004</v>
      </c>
      <c r="G453">
        <v>277882.82789999997</v>
      </c>
      <c r="H453">
        <v>609027.99239999999</v>
      </c>
      <c r="I453">
        <v>1</v>
      </c>
      <c r="J453">
        <v>150463.02739999999</v>
      </c>
      <c r="K453" t="s">
        <v>67</v>
      </c>
      <c r="L453" t="s">
        <v>67</v>
      </c>
      <c r="M453" t="s">
        <v>74</v>
      </c>
      <c r="N453">
        <v>0.21560752599999999</v>
      </c>
      <c r="O453">
        <v>0.341615367</v>
      </c>
      <c r="P453">
        <v>0.442777107</v>
      </c>
      <c r="Q453">
        <v>0</v>
      </c>
      <c r="R453">
        <v>0</v>
      </c>
      <c r="S453">
        <v>1</v>
      </c>
      <c r="T453" t="s">
        <v>75</v>
      </c>
      <c r="U453">
        <v>0.03</v>
      </c>
      <c r="V453">
        <v>0.05</v>
      </c>
      <c r="W453">
        <v>0.2</v>
      </c>
      <c r="X453">
        <v>0.08</v>
      </c>
      <c r="Y453">
        <v>12037.042192000001</v>
      </c>
      <c r="Z453">
        <v>12037.042192000001</v>
      </c>
      <c r="AA453">
        <v>55576.565580000002</v>
      </c>
      <c r="AB453">
        <v>56865.147730398297</v>
      </c>
      <c r="AC453">
        <v>126388.943016</v>
      </c>
      <c r="AD453">
        <v>174537.11178400001</v>
      </c>
      <c r="AE453">
        <v>126388.943016</v>
      </c>
      <c r="AF453">
        <v>174537.11178400001</v>
      </c>
      <c r="AG453">
        <v>166729.69674000001</v>
      </c>
      <c r="AH453">
        <v>389035.95906000002</v>
      </c>
      <c r="AI453">
        <v>495297.69693920302</v>
      </c>
      <c r="AJ453">
        <v>722758.28786079702</v>
      </c>
      <c r="AK453">
        <v>49540.0037040198</v>
      </c>
      <c r="AL453">
        <v>149618.003904201</v>
      </c>
      <c r="AM453">
        <v>513033.57530842302</v>
      </c>
      <c r="AN453">
        <v>0</v>
      </c>
      <c r="AO453">
        <v>0</v>
      </c>
      <c r="AP453">
        <v>712191.58291664405</v>
      </c>
      <c r="AQ453">
        <v>712191.58291664405</v>
      </c>
      <c r="AR453">
        <v>712191.58291664405</v>
      </c>
      <c r="AS453">
        <v>4.7333328009100297</v>
      </c>
      <c r="AT453">
        <v>1.5546295634553</v>
      </c>
      <c r="AU453">
        <v>89</v>
      </c>
      <c r="AV453">
        <v>0</v>
      </c>
      <c r="AW453" s="2">
        <v>150463.02739999999</v>
      </c>
      <c r="AX453" s="4">
        <v>712191.58291664405</v>
      </c>
      <c r="AY453">
        <v>1</v>
      </c>
      <c r="AZ453">
        <v>6.9599999999999995E-2</v>
      </c>
      <c r="BA453">
        <v>0.21010000000000001</v>
      </c>
      <c r="BB453">
        <v>0.72040000000000004</v>
      </c>
      <c r="BC453">
        <v>0</v>
      </c>
      <c r="BD453">
        <v>0</v>
      </c>
      <c r="BE453">
        <v>0.48</v>
      </c>
      <c r="BF453" t="b">
        <v>0</v>
      </c>
      <c r="BG453">
        <v>0.87</v>
      </c>
      <c r="BH453" t="b">
        <v>0</v>
      </c>
      <c r="BI453">
        <v>4.7300000000000004</v>
      </c>
      <c r="BJ453" t="b">
        <v>0</v>
      </c>
      <c r="BK453">
        <v>1</v>
      </c>
      <c r="BL453" t="b">
        <v>0</v>
      </c>
      <c r="BM453">
        <v>0</v>
      </c>
      <c r="BN453">
        <v>0</v>
      </c>
    </row>
    <row r="454" spans="1:66" x14ac:dyDescent="0.25">
      <c r="A454" t="s">
        <v>84</v>
      </c>
      <c r="B454">
        <v>1988</v>
      </c>
      <c r="C454">
        <v>322949.64620000002</v>
      </c>
      <c r="D454">
        <v>322949.64620000002</v>
      </c>
      <c r="E454">
        <v>1027183.064</v>
      </c>
      <c r="F454">
        <v>1726720.835</v>
      </c>
      <c r="G454">
        <v>1305945.196</v>
      </c>
      <c r="H454">
        <v>2005482.9669999999</v>
      </c>
      <c r="I454">
        <v>1</v>
      </c>
      <c r="J454">
        <v>322949.64620000002</v>
      </c>
      <c r="K454" t="s">
        <v>67</v>
      </c>
      <c r="L454" t="s">
        <v>67</v>
      </c>
      <c r="M454" t="s">
        <v>74</v>
      </c>
      <c r="N454">
        <v>1.9823E-2</v>
      </c>
      <c r="O454">
        <v>0.69622218899999999</v>
      </c>
      <c r="P454">
        <v>0.28395481099999997</v>
      </c>
      <c r="Q454">
        <v>0</v>
      </c>
      <c r="R454">
        <v>0</v>
      </c>
      <c r="S454">
        <v>1</v>
      </c>
      <c r="T454" t="s">
        <v>75</v>
      </c>
      <c r="U454">
        <v>0.03</v>
      </c>
      <c r="V454">
        <v>0.05</v>
      </c>
      <c r="W454">
        <v>0.2</v>
      </c>
      <c r="X454">
        <v>0.08</v>
      </c>
      <c r="Y454">
        <v>25835.971696000001</v>
      </c>
      <c r="Z454">
        <v>25835.971696000001</v>
      </c>
      <c r="AA454">
        <v>261189.0392</v>
      </c>
      <c r="AB454">
        <v>262463.73393613001</v>
      </c>
      <c r="AC454">
        <v>271277.70280799997</v>
      </c>
      <c r="AD454">
        <v>374621.589592</v>
      </c>
      <c r="AE454">
        <v>271277.70280799997</v>
      </c>
      <c r="AF454">
        <v>374621.589592</v>
      </c>
      <c r="AG454">
        <v>783567.1176</v>
      </c>
      <c r="AH454">
        <v>1828323.2744</v>
      </c>
      <c r="AI454">
        <v>1480555.49912774</v>
      </c>
      <c r="AJ454">
        <v>2530410.4348722599</v>
      </c>
      <c r="AK454">
        <v>67236.337676343101</v>
      </c>
      <c r="AL454">
        <v>437132.62257402198</v>
      </c>
      <c r="AM454">
        <v>850258.06302401202</v>
      </c>
      <c r="AN454">
        <v>0</v>
      </c>
      <c r="AO454">
        <v>0</v>
      </c>
      <c r="AP454">
        <v>1354627.02327438</v>
      </c>
      <c r="AQ454">
        <v>1354627.02327438</v>
      </c>
      <c r="AR454">
        <v>1354627.02327438</v>
      </c>
      <c r="AS454">
        <v>4.1945456179117997</v>
      </c>
      <c r="AT454">
        <v>1.43378501889457</v>
      </c>
      <c r="AU454">
        <v>79</v>
      </c>
      <c r="AV454">
        <v>1</v>
      </c>
      <c r="AW454" s="2">
        <v>322949.64620000002</v>
      </c>
      <c r="AX454" s="4">
        <v>1354627.02327438</v>
      </c>
      <c r="AY454">
        <v>1</v>
      </c>
      <c r="AZ454">
        <v>4.9599999999999998E-2</v>
      </c>
      <c r="BA454">
        <v>0.32269999999999999</v>
      </c>
      <c r="BB454">
        <v>0.62770000000000004</v>
      </c>
      <c r="BC454">
        <v>0</v>
      </c>
      <c r="BD454">
        <v>0</v>
      </c>
      <c r="BE454">
        <v>1.02</v>
      </c>
      <c r="BF454" t="b">
        <v>0</v>
      </c>
      <c r="BG454">
        <v>1.66</v>
      </c>
      <c r="BH454" t="b">
        <v>0</v>
      </c>
      <c r="BI454">
        <v>4.1900000000000004</v>
      </c>
      <c r="BJ454" t="b">
        <v>0</v>
      </c>
      <c r="BK454">
        <v>1</v>
      </c>
      <c r="BL454" t="b">
        <v>0</v>
      </c>
      <c r="BM454">
        <v>0</v>
      </c>
      <c r="BN454">
        <v>0</v>
      </c>
    </row>
    <row r="455" spans="1:66" x14ac:dyDescent="0.25">
      <c r="A455" t="s">
        <v>84</v>
      </c>
      <c r="B455">
        <v>1989</v>
      </c>
      <c r="C455">
        <v>328463.43030000001</v>
      </c>
      <c r="D455">
        <v>328463.43030000001</v>
      </c>
      <c r="E455">
        <v>661179.5307</v>
      </c>
      <c r="F455">
        <v>1379139.139</v>
      </c>
      <c r="G455">
        <v>911265.60019999999</v>
      </c>
      <c r="H455">
        <v>1629225.209</v>
      </c>
      <c r="I455">
        <v>1</v>
      </c>
      <c r="J455">
        <v>328463.43030000001</v>
      </c>
      <c r="K455" t="s">
        <v>67</v>
      </c>
      <c r="L455" t="s">
        <v>67</v>
      </c>
      <c r="M455" t="s">
        <v>74</v>
      </c>
      <c r="N455">
        <v>4.6356128000000003E-2</v>
      </c>
      <c r="O455">
        <v>0.33345989100000001</v>
      </c>
      <c r="P455">
        <v>0.62018398100000005</v>
      </c>
      <c r="Q455">
        <v>0</v>
      </c>
      <c r="R455">
        <v>0</v>
      </c>
      <c r="S455">
        <v>1</v>
      </c>
      <c r="T455" t="s">
        <v>75</v>
      </c>
      <c r="U455">
        <v>0.03</v>
      </c>
      <c r="V455">
        <v>0.05</v>
      </c>
      <c r="W455">
        <v>0.2</v>
      </c>
      <c r="X455">
        <v>0.08</v>
      </c>
      <c r="Y455">
        <v>26277.074423999999</v>
      </c>
      <c r="Z455">
        <v>26277.074423999999</v>
      </c>
      <c r="AA455">
        <v>182253.12004000001</v>
      </c>
      <c r="AB455">
        <v>184137.67785165299</v>
      </c>
      <c r="AC455">
        <v>275909.28145200002</v>
      </c>
      <c r="AD455">
        <v>381017.57914799999</v>
      </c>
      <c r="AE455">
        <v>275909.28145200002</v>
      </c>
      <c r="AF455">
        <v>381017.57914799999</v>
      </c>
      <c r="AG455">
        <v>546759.36011999997</v>
      </c>
      <c r="AH455">
        <v>1275771.8402799999</v>
      </c>
      <c r="AI455">
        <v>1260949.8532966899</v>
      </c>
      <c r="AJ455">
        <v>1997500.5647033099</v>
      </c>
      <c r="AK455">
        <v>69905.027117554899</v>
      </c>
      <c r="AL455">
        <v>470069.08383382502</v>
      </c>
      <c r="AM455">
        <v>1105524.2671334799</v>
      </c>
      <c r="AN455">
        <v>0</v>
      </c>
      <c r="AO455">
        <v>0</v>
      </c>
      <c r="AP455">
        <v>1645498.37808486</v>
      </c>
      <c r="AQ455">
        <v>1645498.37808486</v>
      </c>
      <c r="AR455">
        <v>1645498.37808486</v>
      </c>
      <c r="AS455">
        <v>5.0096851773786701</v>
      </c>
      <c r="AT455">
        <v>1.6113730742757599</v>
      </c>
      <c r="AU455">
        <v>73</v>
      </c>
      <c r="AV455">
        <v>1</v>
      </c>
      <c r="AW455" s="2">
        <v>328463.43030000001</v>
      </c>
      <c r="AX455" s="4">
        <v>1645498.37808486</v>
      </c>
      <c r="AY455">
        <v>1</v>
      </c>
      <c r="AZ455">
        <v>4.2500000000000003E-2</v>
      </c>
      <c r="BA455">
        <v>0.28570000000000001</v>
      </c>
      <c r="BB455">
        <v>0.67179999999999995</v>
      </c>
      <c r="BC455">
        <v>0</v>
      </c>
      <c r="BD455">
        <v>0</v>
      </c>
      <c r="BE455">
        <v>1.04</v>
      </c>
      <c r="BF455" t="b">
        <v>0</v>
      </c>
      <c r="BG455">
        <v>2.02</v>
      </c>
      <c r="BH455" t="b">
        <v>0</v>
      </c>
      <c r="BI455">
        <v>5.01</v>
      </c>
      <c r="BJ455" t="b">
        <v>0</v>
      </c>
      <c r="BK455">
        <v>1</v>
      </c>
      <c r="BL455" t="b">
        <v>0</v>
      </c>
      <c r="BM455">
        <v>0</v>
      </c>
      <c r="BN455">
        <v>0</v>
      </c>
    </row>
    <row r="456" spans="1:66" x14ac:dyDescent="0.25">
      <c r="A456" t="s">
        <v>84</v>
      </c>
      <c r="B456">
        <v>1990</v>
      </c>
      <c r="C456">
        <v>331533.34399999998</v>
      </c>
      <c r="D456">
        <v>331533.34399999998</v>
      </c>
      <c r="E456">
        <v>677845.37479999999</v>
      </c>
      <c r="F456">
        <v>1204861.8659999999</v>
      </c>
      <c r="G456">
        <v>921831.35149999999</v>
      </c>
      <c r="H456">
        <v>1448847.8430000001</v>
      </c>
      <c r="I456">
        <v>1</v>
      </c>
      <c r="J456">
        <v>331533.34399999998</v>
      </c>
      <c r="K456" t="s">
        <v>67</v>
      </c>
      <c r="L456" t="s">
        <v>67</v>
      </c>
      <c r="M456" t="s">
        <v>74</v>
      </c>
      <c r="N456">
        <v>3.4192688999999998E-2</v>
      </c>
      <c r="O456">
        <v>0.32344612299999997</v>
      </c>
      <c r="P456">
        <v>0.64236118799999997</v>
      </c>
      <c r="Q456">
        <v>0</v>
      </c>
      <c r="R456">
        <v>0</v>
      </c>
      <c r="S456">
        <v>1</v>
      </c>
      <c r="T456" t="s">
        <v>75</v>
      </c>
      <c r="U456">
        <v>0.03</v>
      </c>
      <c r="V456">
        <v>0.05</v>
      </c>
      <c r="W456">
        <v>0.2</v>
      </c>
      <c r="X456">
        <v>0.08</v>
      </c>
      <c r="Y456">
        <v>26522.667519999999</v>
      </c>
      <c r="Z456">
        <v>26522.667519999999</v>
      </c>
      <c r="AA456">
        <v>184366.2703</v>
      </c>
      <c r="AB456">
        <v>186264.25721729099</v>
      </c>
      <c r="AC456">
        <v>278488.00896000001</v>
      </c>
      <c r="AD456">
        <v>384578.67904000002</v>
      </c>
      <c r="AE456">
        <v>278488.00896000001</v>
      </c>
      <c r="AF456">
        <v>384578.67904000002</v>
      </c>
      <c r="AG456">
        <v>553098.81090000004</v>
      </c>
      <c r="AH456">
        <v>1290563.8921000001</v>
      </c>
      <c r="AI456">
        <v>1076319.3285654199</v>
      </c>
      <c r="AJ456">
        <v>1821376.3574345801</v>
      </c>
      <c r="AK456">
        <v>27401.3431421635</v>
      </c>
      <c r="AL456">
        <v>387129.42996058898</v>
      </c>
      <c r="AM456">
        <v>1358448.1776264401</v>
      </c>
      <c r="AN456">
        <v>0</v>
      </c>
      <c r="AO456">
        <v>0</v>
      </c>
      <c r="AP456">
        <v>1772978.9507291899</v>
      </c>
      <c r="AQ456">
        <v>1772978.9507291899</v>
      </c>
      <c r="AR456">
        <v>1772978.9507291899</v>
      </c>
      <c r="AS456">
        <v>5.3478148814171602</v>
      </c>
      <c r="AT456">
        <v>1.6766880440963099</v>
      </c>
      <c r="AU456">
        <v>74</v>
      </c>
      <c r="AV456">
        <v>1</v>
      </c>
      <c r="AW456" s="2">
        <v>331533.34399999998</v>
      </c>
      <c r="AX456" s="4">
        <v>1772978.9507291899</v>
      </c>
      <c r="AY456">
        <v>1</v>
      </c>
      <c r="AZ456">
        <v>1.55E-2</v>
      </c>
      <c r="BA456">
        <v>0.21829999999999999</v>
      </c>
      <c r="BB456">
        <v>0.76619999999999999</v>
      </c>
      <c r="BC456">
        <v>0</v>
      </c>
      <c r="BD456">
        <v>0</v>
      </c>
      <c r="BE456">
        <v>1.05</v>
      </c>
      <c r="BF456" t="b">
        <v>0</v>
      </c>
      <c r="BG456">
        <v>2.17</v>
      </c>
      <c r="BH456" t="b">
        <v>0</v>
      </c>
      <c r="BI456">
        <v>5.35</v>
      </c>
      <c r="BJ456" t="b">
        <v>0</v>
      </c>
      <c r="BK456">
        <v>1</v>
      </c>
      <c r="BL456" t="b">
        <v>0</v>
      </c>
      <c r="BM456">
        <v>0</v>
      </c>
      <c r="BN456">
        <v>0</v>
      </c>
    </row>
    <row r="457" spans="1:66" x14ac:dyDescent="0.25">
      <c r="A457" t="s">
        <v>84</v>
      </c>
      <c r="B457">
        <v>1991</v>
      </c>
      <c r="C457">
        <v>104022.9016</v>
      </c>
      <c r="D457">
        <v>104022.9016</v>
      </c>
      <c r="E457">
        <v>316379.87239999999</v>
      </c>
      <c r="F457">
        <v>518493.74540000001</v>
      </c>
      <c r="G457">
        <v>422878.58769999997</v>
      </c>
      <c r="H457">
        <v>624992.46070000005</v>
      </c>
      <c r="I457">
        <v>1</v>
      </c>
      <c r="J457">
        <v>104022.9016</v>
      </c>
      <c r="K457" t="s">
        <v>67</v>
      </c>
      <c r="L457" t="s">
        <v>67</v>
      </c>
      <c r="M457" t="s">
        <v>74</v>
      </c>
      <c r="N457">
        <v>0.107579438</v>
      </c>
      <c r="O457">
        <v>0.23939169399999999</v>
      </c>
      <c r="P457">
        <v>0.65302886800000004</v>
      </c>
      <c r="Q457">
        <v>0</v>
      </c>
      <c r="R457">
        <v>0</v>
      </c>
      <c r="S457">
        <v>1</v>
      </c>
      <c r="T457" t="s">
        <v>75</v>
      </c>
      <c r="U457">
        <v>0.03</v>
      </c>
      <c r="V457">
        <v>0.05</v>
      </c>
      <c r="W457">
        <v>0.2</v>
      </c>
      <c r="X457">
        <v>0.08</v>
      </c>
      <c r="Y457">
        <v>8321.832128</v>
      </c>
      <c r="Z457">
        <v>8321.832128</v>
      </c>
      <c r="AA457">
        <v>84575.717539999998</v>
      </c>
      <c r="AB457">
        <v>84984.144917581405</v>
      </c>
      <c r="AC457">
        <v>87379.237343999994</v>
      </c>
      <c r="AD457">
        <v>120666.565856</v>
      </c>
      <c r="AE457">
        <v>87379.237343999994</v>
      </c>
      <c r="AF457">
        <v>120666.565856</v>
      </c>
      <c r="AG457">
        <v>253727.15262000001</v>
      </c>
      <c r="AH457">
        <v>592030.02278</v>
      </c>
      <c r="AI457">
        <v>455024.17086483701</v>
      </c>
      <c r="AJ457">
        <v>794960.75053516298</v>
      </c>
      <c r="AK457">
        <v>189829.69690592599</v>
      </c>
      <c r="AL457">
        <v>1470568.81559161</v>
      </c>
      <c r="AM457">
        <v>1864855.8639173999</v>
      </c>
      <c r="AN457">
        <v>0</v>
      </c>
      <c r="AO457">
        <v>0</v>
      </c>
      <c r="AP457">
        <v>3525254.3764149402</v>
      </c>
      <c r="AQ457">
        <v>3525254.3764149402</v>
      </c>
      <c r="AR457">
        <v>3525254.3764149402</v>
      </c>
      <c r="AS457">
        <v>33.8892140306817</v>
      </c>
      <c r="AT457">
        <v>3.5230967935731501</v>
      </c>
      <c r="AU457">
        <v>75</v>
      </c>
      <c r="AV457">
        <v>1</v>
      </c>
      <c r="AW457" s="2">
        <v>104022.9016</v>
      </c>
      <c r="AX457" s="4">
        <v>3525254.3764149402</v>
      </c>
      <c r="AY457">
        <v>1</v>
      </c>
      <c r="AZ457">
        <v>5.3800000000000001E-2</v>
      </c>
      <c r="BA457">
        <v>0.41720000000000002</v>
      </c>
      <c r="BB457">
        <v>0.52900000000000003</v>
      </c>
      <c r="BC457">
        <v>0</v>
      </c>
      <c r="BD457">
        <v>0</v>
      </c>
      <c r="BE457">
        <v>0.33</v>
      </c>
      <c r="BF457" t="b">
        <v>0</v>
      </c>
      <c r="BG457">
        <v>4.32</v>
      </c>
      <c r="BH457" t="b">
        <v>0</v>
      </c>
      <c r="BI457">
        <v>33.89</v>
      </c>
      <c r="BJ457" t="b">
        <v>1</v>
      </c>
      <c r="BK457">
        <v>1</v>
      </c>
      <c r="BL457" t="b">
        <v>0</v>
      </c>
      <c r="BM457">
        <v>1</v>
      </c>
      <c r="BN457">
        <v>1</v>
      </c>
    </row>
    <row r="458" spans="1:66" x14ac:dyDescent="0.25">
      <c r="A458" t="s">
        <v>84</v>
      </c>
      <c r="B458">
        <v>1992</v>
      </c>
      <c r="C458">
        <v>318209.70750000002</v>
      </c>
      <c r="D458">
        <v>318209.70750000002</v>
      </c>
      <c r="E458">
        <v>545076.57030000002</v>
      </c>
      <c r="F458">
        <v>863286.27780000004</v>
      </c>
      <c r="G458">
        <v>701861.51760000002</v>
      </c>
      <c r="H458">
        <v>1020071.225</v>
      </c>
      <c r="I458">
        <v>1</v>
      </c>
      <c r="J458">
        <v>318209.70750000002</v>
      </c>
      <c r="K458" t="s">
        <v>67</v>
      </c>
      <c r="L458" t="s">
        <v>67</v>
      </c>
      <c r="M458" t="s">
        <v>74</v>
      </c>
      <c r="N458">
        <v>6.8529555000000006E-2</v>
      </c>
      <c r="O458">
        <v>0.428531471</v>
      </c>
      <c r="P458">
        <v>0.50293897399999998</v>
      </c>
      <c r="Q458">
        <v>0</v>
      </c>
      <c r="R458">
        <v>0</v>
      </c>
      <c r="S458">
        <v>1</v>
      </c>
      <c r="T458" t="s">
        <v>75</v>
      </c>
      <c r="U458">
        <v>0.03</v>
      </c>
      <c r="V458">
        <v>0.05</v>
      </c>
      <c r="W458">
        <v>0.2</v>
      </c>
      <c r="X458">
        <v>0.08</v>
      </c>
      <c r="Y458">
        <v>25456.776600000001</v>
      </c>
      <c r="Z458">
        <v>25456.776600000001</v>
      </c>
      <c r="AA458">
        <v>140372.30351999999</v>
      </c>
      <c r="AB458">
        <v>142661.94681965199</v>
      </c>
      <c r="AC458">
        <v>267296.15429999999</v>
      </c>
      <c r="AD458">
        <v>369123.26069999998</v>
      </c>
      <c r="AE458">
        <v>267296.15429999999</v>
      </c>
      <c r="AF458">
        <v>369123.26069999998</v>
      </c>
      <c r="AG458">
        <v>421116.91055999999</v>
      </c>
      <c r="AH458">
        <v>982606.12464000005</v>
      </c>
      <c r="AI458">
        <v>734747.33136069495</v>
      </c>
      <c r="AJ458">
        <v>1305395.1186393001</v>
      </c>
      <c r="AK458">
        <v>297574.08778194501</v>
      </c>
      <c r="AL458">
        <v>2522050.7011842001</v>
      </c>
      <c r="AM458">
        <v>1559056.9796281799</v>
      </c>
      <c r="AN458">
        <v>0</v>
      </c>
      <c r="AO458">
        <v>0</v>
      </c>
      <c r="AP458">
        <v>4378681.7685943302</v>
      </c>
      <c r="AQ458">
        <v>4378681.7685943302</v>
      </c>
      <c r="AR458">
        <v>4378681.7685943302</v>
      </c>
      <c r="AS458">
        <v>13.760365147233401</v>
      </c>
      <c r="AT458">
        <v>2.6217923690159899</v>
      </c>
      <c r="AU458">
        <v>78</v>
      </c>
      <c r="AV458">
        <v>1</v>
      </c>
      <c r="AW458" s="2">
        <v>318209.70750000002</v>
      </c>
      <c r="AX458" s="4">
        <v>4378681.7685943302</v>
      </c>
      <c r="AY458">
        <v>1</v>
      </c>
      <c r="AZ458">
        <v>6.8000000000000005E-2</v>
      </c>
      <c r="BA458">
        <v>0.57599999999999996</v>
      </c>
      <c r="BB458">
        <v>0.35610000000000003</v>
      </c>
      <c r="BC458">
        <v>0</v>
      </c>
      <c r="BD458">
        <v>0</v>
      </c>
      <c r="BE458">
        <v>1.01</v>
      </c>
      <c r="BF458" t="b">
        <v>0</v>
      </c>
      <c r="BG458">
        <v>5.37</v>
      </c>
      <c r="BH458" t="b">
        <v>0</v>
      </c>
      <c r="BI458">
        <v>13.76</v>
      </c>
      <c r="BJ458" t="b">
        <v>0</v>
      </c>
      <c r="BK458">
        <v>1</v>
      </c>
      <c r="BL458" t="b">
        <v>0</v>
      </c>
      <c r="BM458">
        <v>0</v>
      </c>
      <c r="BN458">
        <v>0</v>
      </c>
    </row>
    <row r="459" spans="1:66" x14ac:dyDescent="0.25">
      <c r="A459" t="s">
        <v>84</v>
      </c>
      <c r="B459">
        <v>1993</v>
      </c>
      <c r="C459">
        <v>260339.43489999999</v>
      </c>
      <c r="D459">
        <v>260339.43489999999</v>
      </c>
      <c r="E459">
        <v>725449.00049999997</v>
      </c>
      <c r="F459">
        <v>1196109.0349999999</v>
      </c>
      <c r="G459">
        <v>877068.45559999999</v>
      </c>
      <c r="H459">
        <v>1347728.49</v>
      </c>
      <c r="I459">
        <v>1</v>
      </c>
      <c r="J459">
        <v>260339.43489999999</v>
      </c>
      <c r="K459" t="s">
        <v>67</v>
      </c>
      <c r="L459" t="s">
        <v>67</v>
      </c>
      <c r="M459" t="s">
        <v>74</v>
      </c>
      <c r="N459">
        <v>2.0331500999999998E-2</v>
      </c>
      <c r="O459">
        <v>0.34878618900000002</v>
      </c>
      <c r="P459">
        <v>0.63088230999999995</v>
      </c>
      <c r="Q459">
        <v>0</v>
      </c>
      <c r="R459">
        <v>0</v>
      </c>
      <c r="S459">
        <v>1</v>
      </c>
      <c r="T459" t="s">
        <v>75</v>
      </c>
      <c r="U459">
        <v>0.03</v>
      </c>
      <c r="V459">
        <v>0.05</v>
      </c>
      <c r="W459">
        <v>0.2</v>
      </c>
      <c r="X459">
        <v>0.08</v>
      </c>
      <c r="Y459">
        <v>20827.154792000001</v>
      </c>
      <c r="Z459">
        <v>20827.154792000001</v>
      </c>
      <c r="AA459">
        <v>175413.69112</v>
      </c>
      <c r="AB459">
        <v>176645.78514380899</v>
      </c>
      <c r="AC459">
        <v>218685.12531599999</v>
      </c>
      <c r="AD459">
        <v>301993.74448400002</v>
      </c>
      <c r="AE459">
        <v>218685.12531599999</v>
      </c>
      <c r="AF459">
        <v>301993.74448400002</v>
      </c>
      <c r="AG459">
        <v>526241.07336000004</v>
      </c>
      <c r="AH459">
        <v>1227895.8378399999</v>
      </c>
      <c r="AI459">
        <v>994436.91971238202</v>
      </c>
      <c r="AJ459">
        <v>1701020.0602876199</v>
      </c>
      <c r="AK459">
        <v>27255.521898392999</v>
      </c>
      <c r="AL459">
        <v>492124.51810097601</v>
      </c>
      <c r="AM459">
        <v>407622.047582586</v>
      </c>
      <c r="AN459">
        <v>0</v>
      </c>
      <c r="AO459">
        <v>0</v>
      </c>
      <c r="AP459">
        <v>927002.08758195501</v>
      </c>
      <c r="AQ459">
        <v>927002.08758195501</v>
      </c>
      <c r="AR459">
        <v>927002.08758195501</v>
      </c>
      <c r="AS459">
        <v>3.5607440261135599</v>
      </c>
      <c r="AT459">
        <v>1.26996951912661</v>
      </c>
      <c r="AU459">
        <v>83</v>
      </c>
      <c r="AV459">
        <v>1</v>
      </c>
      <c r="AW459" s="2">
        <v>260339.43489999999</v>
      </c>
      <c r="AX459" s="4">
        <v>927002.08758195501</v>
      </c>
      <c r="AY459">
        <v>1</v>
      </c>
      <c r="AZ459">
        <v>2.9399999999999999E-2</v>
      </c>
      <c r="BA459">
        <v>0.53090000000000004</v>
      </c>
      <c r="BB459">
        <v>0.43969999999999998</v>
      </c>
      <c r="BC459">
        <v>0</v>
      </c>
      <c r="BD459">
        <v>0</v>
      </c>
      <c r="BE459">
        <v>0.82</v>
      </c>
      <c r="BF459" t="b">
        <v>0</v>
      </c>
      <c r="BG459">
        <v>1.1399999999999999</v>
      </c>
      <c r="BH459" t="b">
        <v>0</v>
      </c>
      <c r="BI459">
        <v>3.56</v>
      </c>
      <c r="BJ459" t="b">
        <v>0</v>
      </c>
      <c r="BK459">
        <v>1</v>
      </c>
      <c r="BL459" t="b">
        <v>0</v>
      </c>
      <c r="BM459">
        <v>0</v>
      </c>
      <c r="BN459">
        <v>0</v>
      </c>
    </row>
    <row r="460" spans="1:66" x14ac:dyDescent="0.25">
      <c r="A460" t="s">
        <v>84</v>
      </c>
      <c r="B460">
        <v>1994</v>
      </c>
      <c r="C460">
        <v>428140.57900000003</v>
      </c>
      <c r="D460">
        <v>428140.57900000003</v>
      </c>
      <c r="E460">
        <v>677647.41529999999</v>
      </c>
      <c r="F460">
        <v>1314187.7790000001</v>
      </c>
      <c r="G460">
        <v>1045943.03</v>
      </c>
      <c r="H460">
        <v>1682483.3940000001</v>
      </c>
      <c r="I460">
        <v>1</v>
      </c>
      <c r="J460">
        <v>428140.57900000003</v>
      </c>
      <c r="K460" t="s">
        <v>67</v>
      </c>
      <c r="L460" t="s">
        <v>67</v>
      </c>
      <c r="M460" t="s">
        <v>74</v>
      </c>
      <c r="N460">
        <v>0.11282708499999999</v>
      </c>
      <c r="O460">
        <v>0.23009405699999999</v>
      </c>
      <c r="P460">
        <v>0.65707885799999999</v>
      </c>
      <c r="Q460">
        <v>0</v>
      </c>
      <c r="R460">
        <v>0</v>
      </c>
      <c r="S460">
        <v>1</v>
      </c>
      <c r="T460" t="s">
        <v>75</v>
      </c>
      <c r="U460">
        <v>0.03</v>
      </c>
      <c r="V460">
        <v>0.05</v>
      </c>
      <c r="W460">
        <v>0.2</v>
      </c>
      <c r="X460">
        <v>0.08</v>
      </c>
      <c r="Y460">
        <v>34251.246319999998</v>
      </c>
      <c r="Z460">
        <v>34251.246319999998</v>
      </c>
      <c r="AA460">
        <v>209188.606</v>
      </c>
      <c r="AB460">
        <v>211974.10397191599</v>
      </c>
      <c r="AC460">
        <v>359638.08636000002</v>
      </c>
      <c r="AD460">
        <v>496643.07163999998</v>
      </c>
      <c r="AE460">
        <v>359638.08636000002</v>
      </c>
      <c r="AF460">
        <v>496643.07163999998</v>
      </c>
      <c r="AG460">
        <v>627565.81799999997</v>
      </c>
      <c r="AH460">
        <v>1464320.2420000001</v>
      </c>
      <c r="AI460">
        <v>1258535.1860561699</v>
      </c>
      <c r="AJ460">
        <v>2106431.60194383</v>
      </c>
      <c r="AK460">
        <v>3830.8862708441302</v>
      </c>
      <c r="AL460">
        <v>28676.578743002901</v>
      </c>
      <c r="AM460">
        <v>25547.2640565232</v>
      </c>
      <c r="AN460">
        <v>0</v>
      </c>
      <c r="AO460">
        <v>0</v>
      </c>
      <c r="AP460">
        <v>58054.729070370297</v>
      </c>
      <c r="AQ460">
        <v>58054.729070370297</v>
      </c>
      <c r="AR460">
        <v>58054.729070370297</v>
      </c>
      <c r="AS460">
        <v>0.13559735264049899</v>
      </c>
      <c r="AT460">
        <v>-1.9980654269665801</v>
      </c>
      <c r="AU460">
        <v>65</v>
      </c>
      <c r="AV460">
        <v>1</v>
      </c>
      <c r="AW460" s="2">
        <v>428140.57900000003</v>
      </c>
      <c r="AX460" s="4">
        <v>58054.729070370297</v>
      </c>
      <c r="AY460">
        <v>1</v>
      </c>
      <c r="AZ460">
        <v>6.6000000000000003E-2</v>
      </c>
      <c r="BA460">
        <v>0.49399999999999999</v>
      </c>
      <c r="BB460">
        <v>0.44009999999999999</v>
      </c>
      <c r="BC460">
        <v>0</v>
      </c>
      <c r="BD460">
        <v>0</v>
      </c>
      <c r="BE460">
        <v>1.35</v>
      </c>
      <c r="BF460" t="b">
        <v>0</v>
      </c>
      <c r="BG460">
        <v>7.0000000000000007E-2</v>
      </c>
      <c r="BH460" t="b">
        <v>1</v>
      </c>
      <c r="BI460">
        <v>0.14000000000000001</v>
      </c>
      <c r="BJ460" t="b">
        <v>1</v>
      </c>
      <c r="BK460">
        <v>1</v>
      </c>
      <c r="BL460" t="b">
        <v>0</v>
      </c>
      <c r="BM460">
        <v>2</v>
      </c>
      <c r="BN460">
        <v>2</v>
      </c>
    </row>
    <row r="461" spans="1:66" x14ac:dyDescent="0.25">
      <c r="A461" t="s">
        <v>84</v>
      </c>
      <c r="B461">
        <v>1995</v>
      </c>
      <c r="C461">
        <v>393979.99300000002</v>
      </c>
      <c r="D461">
        <v>393979.99300000002</v>
      </c>
      <c r="E461">
        <v>1805368.183</v>
      </c>
      <c r="F461">
        <v>2722322.8539999998</v>
      </c>
      <c r="G461">
        <v>2209636.409</v>
      </c>
      <c r="H461">
        <v>3126591.0809999998</v>
      </c>
      <c r="I461">
        <v>1</v>
      </c>
      <c r="J461">
        <v>393979.99300000002</v>
      </c>
      <c r="K461" t="s">
        <v>67</v>
      </c>
      <c r="L461" t="s">
        <v>67</v>
      </c>
      <c r="M461" t="s">
        <v>74</v>
      </c>
      <c r="N461">
        <v>9.5175250000000003E-2</v>
      </c>
      <c r="O461">
        <v>0.47034254800000003</v>
      </c>
      <c r="P461">
        <v>0.43448220199999998</v>
      </c>
      <c r="Q461">
        <v>0</v>
      </c>
      <c r="R461">
        <v>0</v>
      </c>
      <c r="S461">
        <v>1</v>
      </c>
      <c r="T461" t="s">
        <v>75</v>
      </c>
      <c r="U461">
        <v>0.03</v>
      </c>
      <c r="V461">
        <v>0.05</v>
      </c>
      <c r="W461">
        <v>0.2</v>
      </c>
      <c r="X461">
        <v>0.08</v>
      </c>
      <c r="Y461">
        <v>31518.399440000001</v>
      </c>
      <c r="Z461">
        <v>31518.399440000001</v>
      </c>
      <c r="AA461">
        <v>441927.2818</v>
      </c>
      <c r="AB461">
        <v>443049.80747360201</v>
      </c>
      <c r="AC461">
        <v>330943.19412</v>
      </c>
      <c r="AD461">
        <v>457016.79187999998</v>
      </c>
      <c r="AE461">
        <v>330943.19412</v>
      </c>
      <c r="AF461">
        <v>457016.79187999998</v>
      </c>
      <c r="AG461">
        <v>1325781.8454</v>
      </c>
      <c r="AH461">
        <v>3093490.9726</v>
      </c>
      <c r="AI461">
        <v>2240491.4660528</v>
      </c>
      <c r="AJ461">
        <v>4012690.6959472001</v>
      </c>
      <c r="AK461">
        <v>22813.744074411399</v>
      </c>
      <c r="AL461">
        <v>211531.34509910599</v>
      </c>
      <c r="AM461">
        <v>370319.36681255401</v>
      </c>
      <c r="AN461">
        <v>0</v>
      </c>
      <c r="AO461">
        <v>0</v>
      </c>
      <c r="AP461">
        <v>604664.45598607196</v>
      </c>
      <c r="AQ461">
        <v>604664.45598607196</v>
      </c>
      <c r="AR461">
        <v>604664.45598607196</v>
      </c>
      <c r="AS461">
        <v>1.5347592942011901</v>
      </c>
      <c r="AT461">
        <v>0.42837355714762398</v>
      </c>
      <c r="AU461">
        <v>82</v>
      </c>
      <c r="AV461">
        <v>1</v>
      </c>
      <c r="AW461" s="2">
        <v>393979.99300000002</v>
      </c>
      <c r="AX461" s="4">
        <v>604664.45598607196</v>
      </c>
      <c r="AY461">
        <v>1</v>
      </c>
      <c r="AZ461">
        <v>3.7699999999999997E-2</v>
      </c>
      <c r="BA461">
        <v>0.3498</v>
      </c>
      <c r="BB461">
        <v>0.61240000000000006</v>
      </c>
      <c r="BC461">
        <v>0</v>
      </c>
      <c r="BD461">
        <v>0</v>
      </c>
      <c r="BE461">
        <v>1.25</v>
      </c>
      <c r="BF461" t="b">
        <v>0</v>
      </c>
      <c r="BG461">
        <v>0.74</v>
      </c>
      <c r="BH461" t="b">
        <v>0</v>
      </c>
      <c r="BI461">
        <v>1.53</v>
      </c>
      <c r="BJ461" t="b">
        <v>0</v>
      </c>
      <c r="BK461">
        <v>1</v>
      </c>
      <c r="BL461" t="b">
        <v>0</v>
      </c>
      <c r="BM461">
        <v>0</v>
      </c>
      <c r="BN461">
        <v>0</v>
      </c>
    </row>
    <row r="462" spans="1:66" x14ac:dyDescent="0.25">
      <c r="A462" t="s">
        <v>84</v>
      </c>
      <c r="B462">
        <v>1996</v>
      </c>
      <c r="C462">
        <v>372336.67249999999</v>
      </c>
      <c r="D462">
        <v>372336.67249999999</v>
      </c>
      <c r="E462">
        <v>3094729.25</v>
      </c>
      <c r="F462">
        <v>4012031.9210000001</v>
      </c>
      <c r="G462">
        <v>3496859.4160000002</v>
      </c>
      <c r="H462">
        <v>4414162.0870000003</v>
      </c>
      <c r="I462">
        <v>1</v>
      </c>
      <c r="J462">
        <v>372336.67249999999</v>
      </c>
      <c r="K462" t="s">
        <v>67</v>
      </c>
      <c r="L462" t="s">
        <v>67</v>
      </c>
      <c r="M462" t="s">
        <v>74</v>
      </c>
      <c r="N462">
        <v>6.1745630000000001E-3</v>
      </c>
      <c r="O462">
        <v>0.57135434799999996</v>
      </c>
      <c r="P462">
        <v>0.42247108900000002</v>
      </c>
      <c r="Q462">
        <v>0</v>
      </c>
      <c r="R462">
        <v>0</v>
      </c>
      <c r="S462">
        <v>1</v>
      </c>
      <c r="T462" t="s">
        <v>75</v>
      </c>
      <c r="U462">
        <v>0.03</v>
      </c>
      <c r="V462">
        <v>0.05</v>
      </c>
      <c r="W462">
        <v>0.2</v>
      </c>
      <c r="X462">
        <v>0.08</v>
      </c>
      <c r="Y462">
        <v>29786.933799999999</v>
      </c>
      <c r="Z462">
        <v>29786.933799999999</v>
      </c>
      <c r="AA462">
        <v>699371.88320000004</v>
      </c>
      <c r="AB462">
        <v>700005.92314345494</v>
      </c>
      <c r="AC462">
        <v>312762.80489999999</v>
      </c>
      <c r="AD462">
        <v>431910.54009999998</v>
      </c>
      <c r="AE462">
        <v>312762.80489999999</v>
      </c>
      <c r="AF462">
        <v>431910.54009999998</v>
      </c>
      <c r="AG462">
        <v>2098115.6496000001</v>
      </c>
      <c r="AH462">
        <v>4895603.1824000003</v>
      </c>
      <c r="AI462">
        <v>3014150.2407130902</v>
      </c>
      <c r="AJ462">
        <v>5814173.9332869099</v>
      </c>
      <c r="AK462">
        <v>48077.709144371001</v>
      </c>
      <c r="AL462">
        <v>3060354.84972892</v>
      </c>
      <c r="AM462">
        <v>2177485.7055343399</v>
      </c>
      <c r="AN462">
        <v>0</v>
      </c>
      <c r="AO462">
        <v>0</v>
      </c>
      <c r="AP462">
        <v>5285918.2644076403</v>
      </c>
      <c r="AQ462">
        <v>5285918.2644076403</v>
      </c>
      <c r="AR462">
        <v>5285918.2644076403</v>
      </c>
      <c r="AS462">
        <v>14.196609291575101</v>
      </c>
      <c r="AT462">
        <v>2.6530031538107401</v>
      </c>
      <c r="AU462">
        <v>89</v>
      </c>
      <c r="AV462">
        <v>1</v>
      </c>
      <c r="AW462" s="2">
        <v>372336.67249999999</v>
      </c>
      <c r="AX462" s="4">
        <v>5285918.2644076403</v>
      </c>
      <c r="AY462">
        <v>1</v>
      </c>
      <c r="AZ462">
        <v>9.1000000000000004E-3</v>
      </c>
      <c r="BA462">
        <v>0.57899999999999996</v>
      </c>
      <c r="BB462">
        <v>0.41189999999999999</v>
      </c>
      <c r="BC462">
        <v>0</v>
      </c>
      <c r="BD462">
        <v>0</v>
      </c>
      <c r="BE462">
        <v>1.18</v>
      </c>
      <c r="BF462" t="b">
        <v>0</v>
      </c>
      <c r="BG462">
        <v>6.48</v>
      </c>
      <c r="BH462" t="b">
        <v>0</v>
      </c>
      <c r="BI462">
        <v>14.2</v>
      </c>
      <c r="BJ462" t="b">
        <v>0</v>
      </c>
      <c r="BK462">
        <v>1</v>
      </c>
      <c r="BL462" t="b">
        <v>0</v>
      </c>
      <c r="BM462">
        <v>0</v>
      </c>
      <c r="BN462">
        <v>0</v>
      </c>
    </row>
    <row r="463" spans="1:66" x14ac:dyDescent="0.25">
      <c r="A463" t="s">
        <v>84</v>
      </c>
      <c r="B463">
        <v>1997</v>
      </c>
      <c r="C463">
        <v>320215.5024</v>
      </c>
      <c r="D463">
        <v>320215.5024</v>
      </c>
      <c r="E463">
        <v>1187101.284</v>
      </c>
      <c r="F463">
        <v>1675862.5989999999</v>
      </c>
      <c r="G463">
        <v>1566251.0689999999</v>
      </c>
      <c r="H463">
        <v>2055012.3840000001</v>
      </c>
      <c r="I463">
        <v>1</v>
      </c>
      <c r="J463">
        <v>320215.5024</v>
      </c>
      <c r="K463" t="s">
        <v>67</v>
      </c>
      <c r="L463" t="s">
        <v>67</v>
      </c>
      <c r="M463" t="s">
        <v>74</v>
      </c>
      <c r="N463">
        <v>1.8641669999999999E-3</v>
      </c>
      <c r="O463">
        <v>0.23947520799999999</v>
      </c>
      <c r="P463">
        <v>0.75866062499999998</v>
      </c>
      <c r="Q463">
        <v>0</v>
      </c>
      <c r="R463">
        <v>0</v>
      </c>
      <c r="S463">
        <v>1</v>
      </c>
      <c r="T463" t="s">
        <v>75</v>
      </c>
      <c r="U463">
        <v>0.03</v>
      </c>
      <c r="V463">
        <v>0.05</v>
      </c>
      <c r="W463">
        <v>0.2</v>
      </c>
      <c r="X463">
        <v>0.08</v>
      </c>
      <c r="Y463">
        <v>25617.240192000001</v>
      </c>
      <c r="Z463">
        <v>25617.240192000001</v>
      </c>
      <c r="AA463">
        <v>313250.21380000003</v>
      </c>
      <c r="AB463">
        <v>314295.94245042402</v>
      </c>
      <c r="AC463">
        <v>268981.022016</v>
      </c>
      <c r="AD463">
        <v>371449.98278399999</v>
      </c>
      <c r="AE463">
        <v>268981.022016</v>
      </c>
      <c r="AF463">
        <v>371449.98278399999</v>
      </c>
      <c r="AG463">
        <v>939750.64139999996</v>
      </c>
      <c r="AH463">
        <v>2192751.4966000002</v>
      </c>
      <c r="AI463">
        <v>1426420.4990991501</v>
      </c>
      <c r="AJ463">
        <v>2683604.2689008499</v>
      </c>
      <c r="AK463">
        <v>12768.706458520601</v>
      </c>
      <c r="AL463">
        <v>185163.56667335401</v>
      </c>
      <c r="AM463">
        <v>311927.21202198899</v>
      </c>
      <c r="AN463">
        <v>0</v>
      </c>
      <c r="AO463">
        <v>0</v>
      </c>
      <c r="AP463">
        <v>509859.48515386402</v>
      </c>
      <c r="AQ463">
        <v>509859.48515386402</v>
      </c>
      <c r="AR463">
        <v>509859.48515386402</v>
      </c>
      <c r="AS463">
        <v>1.59223860597782</v>
      </c>
      <c r="AT463">
        <v>0.465140954318359</v>
      </c>
      <c r="AU463">
        <v>76</v>
      </c>
      <c r="AV463">
        <v>1</v>
      </c>
      <c r="AW463" s="2">
        <v>320215.5024</v>
      </c>
      <c r="AX463" s="4">
        <v>509859.48515386402</v>
      </c>
      <c r="AY463">
        <v>1</v>
      </c>
      <c r="AZ463">
        <v>2.5000000000000001E-2</v>
      </c>
      <c r="BA463">
        <v>0.36320000000000002</v>
      </c>
      <c r="BB463">
        <v>0.61180000000000001</v>
      </c>
      <c r="BC463">
        <v>0</v>
      </c>
      <c r="BD463">
        <v>0</v>
      </c>
      <c r="BE463">
        <v>1.01</v>
      </c>
      <c r="BF463" t="b">
        <v>0</v>
      </c>
      <c r="BG463">
        <v>0.63</v>
      </c>
      <c r="BH463" t="b">
        <v>0</v>
      </c>
      <c r="BI463">
        <v>1.59</v>
      </c>
      <c r="BJ463" t="b">
        <v>0</v>
      </c>
      <c r="BK463">
        <v>1</v>
      </c>
      <c r="BL463" t="b">
        <v>0</v>
      </c>
      <c r="BM463">
        <v>0</v>
      </c>
      <c r="BN463">
        <v>0</v>
      </c>
    </row>
    <row r="464" spans="1:66" x14ac:dyDescent="0.25">
      <c r="A464" t="s">
        <v>84</v>
      </c>
      <c r="B464">
        <v>1998</v>
      </c>
      <c r="C464">
        <v>157127</v>
      </c>
      <c r="D464">
        <v>157127</v>
      </c>
      <c r="E464">
        <v>131858.87899999999</v>
      </c>
      <c r="F464">
        <v>376655.78869999998</v>
      </c>
      <c r="G464">
        <v>214315.4608</v>
      </c>
      <c r="H464">
        <v>459112.37040000001</v>
      </c>
      <c r="I464">
        <v>1</v>
      </c>
      <c r="J464">
        <v>157127</v>
      </c>
      <c r="K464" t="s">
        <v>67</v>
      </c>
      <c r="L464" t="s">
        <v>67</v>
      </c>
      <c r="M464" t="s">
        <v>74</v>
      </c>
      <c r="N464">
        <v>4.9690981000000002E-2</v>
      </c>
      <c r="O464">
        <v>6.2460914999999999E-2</v>
      </c>
      <c r="P464">
        <v>0.88784810400000003</v>
      </c>
      <c r="Q464">
        <v>0</v>
      </c>
      <c r="R464">
        <v>0</v>
      </c>
      <c r="S464">
        <v>1</v>
      </c>
      <c r="T464" t="s">
        <v>75</v>
      </c>
      <c r="U464">
        <v>0.03</v>
      </c>
      <c r="V464">
        <v>0.05</v>
      </c>
      <c r="W464">
        <v>0.2</v>
      </c>
      <c r="X464">
        <v>0.08</v>
      </c>
      <c r="Y464">
        <v>12570.16</v>
      </c>
      <c r="Z464">
        <v>12570.16</v>
      </c>
      <c r="AA464">
        <v>42863.09216</v>
      </c>
      <c r="AB464">
        <v>44668.261572869102</v>
      </c>
      <c r="AC464">
        <v>131986.68</v>
      </c>
      <c r="AD464">
        <v>182267.32</v>
      </c>
      <c r="AE464">
        <v>131986.68</v>
      </c>
      <c r="AF464">
        <v>182267.32</v>
      </c>
      <c r="AG464">
        <v>128589.27648</v>
      </c>
      <c r="AH464">
        <v>300041.64512</v>
      </c>
      <c r="AI464">
        <v>369775.84725426201</v>
      </c>
      <c r="AJ464">
        <v>548448.89354573796</v>
      </c>
      <c r="AK464">
        <v>42186.024792303899</v>
      </c>
      <c r="AL464">
        <v>341012.51007144601</v>
      </c>
      <c r="AM464">
        <v>781488.41417017404</v>
      </c>
      <c r="AN464">
        <v>0</v>
      </c>
      <c r="AO464">
        <v>0</v>
      </c>
      <c r="AP464">
        <v>1164686.94903392</v>
      </c>
      <c r="AQ464">
        <v>1164686.94903392</v>
      </c>
      <c r="AR464">
        <v>1164686.94903392</v>
      </c>
      <c r="AS464">
        <v>7.4123921988832198</v>
      </c>
      <c r="AT464">
        <v>2.0031532210657401</v>
      </c>
      <c r="AU464">
        <v>62</v>
      </c>
      <c r="AV464">
        <v>0</v>
      </c>
      <c r="AW464" s="2">
        <v>157127</v>
      </c>
      <c r="AX464" s="4">
        <v>1164686.94903392</v>
      </c>
      <c r="AY464">
        <v>1</v>
      </c>
      <c r="AZ464">
        <v>3.6200000000000003E-2</v>
      </c>
      <c r="BA464">
        <v>0.2928</v>
      </c>
      <c r="BB464">
        <v>0.67100000000000004</v>
      </c>
      <c r="BC464">
        <v>0</v>
      </c>
      <c r="BD464">
        <v>0</v>
      </c>
      <c r="BE464">
        <v>0.5</v>
      </c>
      <c r="BF464" t="b">
        <v>0</v>
      </c>
      <c r="BG464">
        <v>1.43</v>
      </c>
      <c r="BH464" t="b">
        <v>0</v>
      </c>
      <c r="BI464">
        <v>7.41</v>
      </c>
      <c r="BJ464" t="b">
        <v>0</v>
      </c>
      <c r="BK464">
        <v>1</v>
      </c>
      <c r="BL464" t="b">
        <v>0</v>
      </c>
      <c r="BM464">
        <v>0</v>
      </c>
      <c r="BN464">
        <v>0</v>
      </c>
    </row>
    <row r="465" spans="1:66" x14ac:dyDescent="0.25">
      <c r="A465" t="s">
        <v>84</v>
      </c>
      <c r="B465">
        <v>1999</v>
      </c>
      <c r="C465">
        <v>203003.6091</v>
      </c>
      <c r="D465">
        <v>203003.6091</v>
      </c>
      <c r="E465">
        <v>58078.23573</v>
      </c>
      <c r="F465">
        <v>266735.22009999998</v>
      </c>
      <c r="G465">
        <v>76499.333889999994</v>
      </c>
      <c r="H465">
        <v>285156.31829999998</v>
      </c>
      <c r="I465">
        <v>1</v>
      </c>
      <c r="J465">
        <v>203003.6091</v>
      </c>
      <c r="K465" t="s">
        <v>67</v>
      </c>
      <c r="L465" t="s">
        <v>67</v>
      </c>
      <c r="M465" t="s">
        <v>74</v>
      </c>
      <c r="N465">
        <v>0.16860124100000001</v>
      </c>
      <c r="O465">
        <v>0.74180837499999996</v>
      </c>
      <c r="P465">
        <v>8.9590383999999995E-2</v>
      </c>
      <c r="Q465">
        <v>0</v>
      </c>
      <c r="R465">
        <v>0</v>
      </c>
      <c r="S465">
        <v>1</v>
      </c>
      <c r="T465" t="s">
        <v>75</v>
      </c>
      <c r="U465">
        <v>0.03</v>
      </c>
      <c r="V465">
        <v>0.05</v>
      </c>
      <c r="W465">
        <v>0.2</v>
      </c>
      <c r="X465">
        <v>0.08</v>
      </c>
      <c r="Y465">
        <v>16240.288728</v>
      </c>
      <c r="Z465">
        <v>16240.288728</v>
      </c>
      <c r="AA465">
        <v>15299.866778</v>
      </c>
      <c r="AB465">
        <v>22312.169356504801</v>
      </c>
      <c r="AC465">
        <v>170523.031644</v>
      </c>
      <c r="AD465">
        <v>235484.186556</v>
      </c>
      <c r="AE465">
        <v>170523.031644</v>
      </c>
      <c r="AF465">
        <v>235484.186556</v>
      </c>
      <c r="AG465">
        <v>45899.600334000002</v>
      </c>
      <c r="AH465">
        <v>107099.067446</v>
      </c>
      <c r="AI465">
        <v>240531.97958699</v>
      </c>
      <c r="AJ465">
        <v>329780.65701301</v>
      </c>
      <c r="AK465">
        <v>9280.9183065654597</v>
      </c>
      <c r="AL465">
        <v>254617.52316810601</v>
      </c>
      <c r="AM465">
        <v>170015.33578586599</v>
      </c>
      <c r="AN465">
        <v>0</v>
      </c>
      <c r="AO465">
        <v>0</v>
      </c>
      <c r="AP465">
        <v>433913.77726053703</v>
      </c>
      <c r="AQ465">
        <v>433913.77726053703</v>
      </c>
      <c r="AR465">
        <v>433913.77726053703</v>
      </c>
      <c r="AS465">
        <v>2.13746829026468</v>
      </c>
      <c r="AT465">
        <v>0.75962208675484799</v>
      </c>
      <c r="AU465">
        <v>76</v>
      </c>
      <c r="AV465">
        <v>0</v>
      </c>
      <c r="AW465" s="2">
        <v>203003.6091</v>
      </c>
      <c r="AX465" s="4">
        <v>433913.77726053703</v>
      </c>
      <c r="AY465">
        <v>1</v>
      </c>
      <c r="AZ465">
        <v>2.1399999999999999E-2</v>
      </c>
      <c r="BA465">
        <v>0.58679999999999999</v>
      </c>
      <c r="BB465">
        <v>0.39179999999999998</v>
      </c>
      <c r="BC465">
        <v>0</v>
      </c>
      <c r="BD465">
        <v>0</v>
      </c>
      <c r="BE465">
        <v>0.64</v>
      </c>
      <c r="BF465" t="b">
        <v>0</v>
      </c>
      <c r="BG465">
        <v>0.53</v>
      </c>
      <c r="BH465" t="b">
        <v>0</v>
      </c>
      <c r="BI465">
        <v>2.14</v>
      </c>
      <c r="BJ465" t="b">
        <v>0</v>
      </c>
      <c r="BK465">
        <v>1</v>
      </c>
      <c r="BL465" t="b">
        <v>0</v>
      </c>
      <c r="BM465">
        <v>0</v>
      </c>
      <c r="BN465">
        <v>0</v>
      </c>
    </row>
    <row r="466" spans="1:66" x14ac:dyDescent="0.25">
      <c r="A466" t="s">
        <v>84</v>
      </c>
      <c r="B466">
        <v>2000</v>
      </c>
      <c r="C466">
        <v>586507.50589999999</v>
      </c>
      <c r="D466">
        <v>586507.50589999999</v>
      </c>
      <c r="E466">
        <v>2361354.5499999998</v>
      </c>
      <c r="F466">
        <v>3250265.7749999999</v>
      </c>
      <c r="G466">
        <v>2554531.6979999999</v>
      </c>
      <c r="H466">
        <v>3443442.923</v>
      </c>
      <c r="I466">
        <v>1</v>
      </c>
      <c r="J466">
        <v>586507.50589999999</v>
      </c>
      <c r="K466" t="s">
        <v>67</v>
      </c>
      <c r="L466" t="s">
        <v>67</v>
      </c>
      <c r="M466" t="s">
        <v>74</v>
      </c>
      <c r="N466">
        <v>3.7081219999999999E-3</v>
      </c>
      <c r="O466">
        <v>0.88874853399999998</v>
      </c>
      <c r="P466">
        <v>0.107543344</v>
      </c>
      <c r="Q466">
        <v>0</v>
      </c>
      <c r="R466">
        <v>0</v>
      </c>
      <c r="S466">
        <v>1</v>
      </c>
      <c r="T466" t="s">
        <v>75</v>
      </c>
      <c r="U466">
        <v>0.03</v>
      </c>
      <c r="V466">
        <v>0.05</v>
      </c>
      <c r="W466">
        <v>0.2</v>
      </c>
      <c r="X466">
        <v>0.08</v>
      </c>
      <c r="Y466">
        <v>46920.600471999998</v>
      </c>
      <c r="Z466">
        <v>46920.600471999998</v>
      </c>
      <c r="AA466">
        <v>510906.33960000001</v>
      </c>
      <c r="AB466">
        <v>513056.36200336099</v>
      </c>
      <c r="AC466">
        <v>492666.30495600001</v>
      </c>
      <c r="AD466">
        <v>680348.70684400003</v>
      </c>
      <c r="AE466">
        <v>492666.30495600001</v>
      </c>
      <c r="AF466">
        <v>680348.70684400003</v>
      </c>
      <c r="AG466">
        <v>1532719.0188</v>
      </c>
      <c r="AH466">
        <v>3576344.3772</v>
      </c>
      <c r="AI466">
        <v>2417330.1989932801</v>
      </c>
      <c r="AJ466">
        <v>4469555.6470067203</v>
      </c>
      <c r="AK466">
        <v>68159.784661719998</v>
      </c>
      <c r="AL466">
        <v>582909.72127945896</v>
      </c>
      <c r="AM466">
        <v>196231.45073364599</v>
      </c>
      <c r="AN466">
        <v>0</v>
      </c>
      <c r="AO466">
        <v>0</v>
      </c>
      <c r="AP466">
        <v>847300.95667482505</v>
      </c>
      <c r="AQ466">
        <v>847300.95667482505</v>
      </c>
      <c r="AR466">
        <v>847300.95667482505</v>
      </c>
      <c r="AS466">
        <v>1.4446549245344</v>
      </c>
      <c r="AT466">
        <v>0.36787048649498399</v>
      </c>
      <c r="AU466">
        <v>92</v>
      </c>
      <c r="AV466">
        <v>1</v>
      </c>
      <c r="AW466" s="2">
        <v>586507.50589999999</v>
      </c>
      <c r="AX466" s="4">
        <v>847300.95667482505</v>
      </c>
      <c r="AY466">
        <v>1</v>
      </c>
      <c r="AZ466">
        <v>8.0399999999999999E-2</v>
      </c>
      <c r="BA466">
        <v>0.68799999999999994</v>
      </c>
      <c r="BB466">
        <v>0.2316</v>
      </c>
      <c r="BC466">
        <v>0</v>
      </c>
      <c r="BD466">
        <v>0</v>
      </c>
      <c r="BE466">
        <v>1.86</v>
      </c>
      <c r="BF466" t="b">
        <v>0</v>
      </c>
      <c r="BG466">
        <v>1.04</v>
      </c>
      <c r="BH466" t="b">
        <v>0</v>
      </c>
      <c r="BI466">
        <v>1.44</v>
      </c>
      <c r="BJ466" t="b">
        <v>0</v>
      </c>
      <c r="BK466">
        <v>1</v>
      </c>
      <c r="BL466" t="b">
        <v>0</v>
      </c>
      <c r="BM466">
        <v>0</v>
      </c>
      <c r="BN466">
        <v>0</v>
      </c>
    </row>
    <row r="467" spans="1:66" x14ac:dyDescent="0.25">
      <c r="A467" t="s">
        <v>84</v>
      </c>
      <c r="B467">
        <v>2001</v>
      </c>
      <c r="C467">
        <v>400411.25760000001</v>
      </c>
      <c r="D467">
        <v>400411.25760000001</v>
      </c>
      <c r="E467">
        <v>1703699.88</v>
      </c>
      <c r="F467">
        <v>2165794.6690000002</v>
      </c>
      <c r="G467">
        <v>1942740.5090000001</v>
      </c>
      <c r="H467">
        <v>2404835.2969999998</v>
      </c>
      <c r="I467">
        <v>1</v>
      </c>
      <c r="J467">
        <v>400411.25760000001</v>
      </c>
      <c r="K467" t="s">
        <v>67</v>
      </c>
      <c r="L467" t="s">
        <v>67</v>
      </c>
      <c r="M467" t="s">
        <v>74</v>
      </c>
      <c r="N467">
        <v>1.7542168E-2</v>
      </c>
      <c r="O467">
        <v>7.6996360999999999E-2</v>
      </c>
      <c r="P467">
        <v>0.90546147099999996</v>
      </c>
      <c r="Q467">
        <v>0</v>
      </c>
      <c r="R467">
        <v>0</v>
      </c>
      <c r="S467">
        <v>1</v>
      </c>
      <c r="T467" t="s">
        <v>75</v>
      </c>
      <c r="U467">
        <v>0.03</v>
      </c>
      <c r="V467">
        <v>0.05</v>
      </c>
      <c r="W467">
        <v>0.2</v>
      </c>
      <c r="X467">
        <v>0.08</v>
      </c>
      <c r="Y467">
        <v>32032.900608</v>
      </c>
      <c r="Z467">
        <v>32032.900608</v>
      </c>
      <c r="AA467">
        <v>388548.1018</v>
      </c>
      <c r="AB467">
        <v>389866.30289593502</v>
      </c>
      <c r="AC467">
        <v>336345.45638400002</v>
      </c>
      <c r="AD467">
        <v>464477.058816</v>
      </c>
      <c r="AE467">
        <v>336345.45638400002</v>
      </c>
      <c r="AF467">
        <v>464477.058816</v>
      </c>
      <c r="AG467">
        <v>1165644.3054</v>
      </c>
      <c r="AH467">
        <v>2719836.7126000002</v>
      </c>
      <c r="AI467">
        <v>1625102.69120813</v>
      </c>
      <c r="AJ467">
        <v>3184567.9027918698</v>
      </c>
      <c r="AK467">
        <v>8964.5323346752593</v>
      </c>
      <c r="AL467">
        <v>248406.47195017801</v>
      </c>
      <c r="AM467">
        <v>484682.70223318698</v>
      </c>
      <c r="AN467">
        <v>0</v>
      </c>
      <c r="AO467">
        <v>0</v>
      </c>
      <c r="AP467">
        <v>742053.70651804004</v>
      </c>
      <c r="AQ467">
        <v>742053.70651804004</v>
      </c>
      <c r="AR467">
        <v>742053.70651804004</v>
      </c>
      <c r="AS467">
        <v>1.8532288801413599</v>
      </c>
      <c r="AT467">
        <v>0.616929458370158</v>
      </c>
      <c r="AU467">
        <v>88</v>
      </c>
      <c r="AV467">
        <v>1</v>
      </c>
      <c r="AW467" s="2">
        <v>400411.25760000001</v>
      </c>
      <c r="AX467" s="4">
        <v>742053.70651804004</v>
      </c>
      <c r="AY467">
        <v>1</v>
      </c>
      <c r="AZ467">
        <v>1.21E-2</v>
      </c>
      <c r="BA467">
        <v>0.33479999999999999</v>
      </c>
      <c r="BB467">
        <v>0.6532</v>
      </c>
      <c r="BC467">
        <v>0</v>
      </c>
      <c r="BD467">
        <v>0</v>
      </c>
      <c r="BE467">
        <v>1.27</v>
      </c>
      <c r="BF467" t="b">
        <v>0</v>
      </c>
      <c r="BG467">
        <v>0.91</v>
      </c>
      <c r="BH467" t="b">
        <v>0</v>
      </c>
      <c r="BI467">
        <v>1.85</v>
      </c>
      <c r="BJ467" t="b">
        <v>0</v>
      </c>
      <c r="BK467">
        <v>1</v>
      </c>
      <c r="BL467" t="b">
        <v>0</v>
      </c>
      <c r="BM467">
        <v>0</v>
      </c>
      <c r="BN467">
        <v>0</v>
      </c>
    </row>
    <row r="468" spans="1:66" x14ac:dyDescent="0.25">
      <c r="A468" t="s">
        <v>84</v>
      </c>
      <c r="B468">
        <v>2002</v>
      </c>
      <c r="C468">
        <v>290370.04139999999</v>
      </c>
      <c r="D468">
        <v>290370.04139999999</v>
      </c>
      <c r="E468">
        <v>350924.42670000001</v>
      </c>
      <c r="F468">
        <v>641294.46810000006</v>
      </c>
      <c r="G468">
        <v>371850.59889999998</v>
      </c>
      <c r="H468">
        <v>662220.64040000003</v>
      </c>
      <c r="I468">
        <v>1</v>
      </c>
      <c r="J468">
        <v>290370.04139999999</v>
      </c>
      <c r="K468" t="s">
        <v>67</v>
      </c>
      <c r="L468" t="s">
        <v>67</v>
      </c>
      <c r="M468" t="s">
        <v>74</v>
      </c>
      <c r="N468">
        <v>1.4014843000000001E-2</v>
      </c>
      <c r="O468">
        <v>0.51495300700000002</v>
      </c>
      <c r="P468">
        <v>0.47103214999999998</v>
      </c>
      <c r="Q468">
        <v>0</v>
      </c>
      <c r="R468">
        <v>0</v>
      </c>
      <c r="S468">
        <v>1</v>
      </c>
      <c r="T468" t="s">
        <v>75</v>
      </c>
      <c r="U468">
        <v>0.03</v>
      </c>
      <c r="V468">
        <v>0.05</v>
      </c>
      <c r="W468">
        <v>0.2</v>
      </c>
      <c r="X468">
        <v>0.08</v>
      </c>
      <c r="Y468">
        <v>23229.603311999999</v>
      </c>
      <c r="Z468">
        <v>23229.603311999999</v>
      </c>
      <c r="AA468">
        <v>74370.119779999994</v>
      </c>
      <c r="AB468">
        <v>77913.600777556305</v>
      </c>
      <c r="AC468">
        <v>243910.834776</v>
      </c>
      <c r="AD468">
        <v>336829.24802399997</v>
      </c>
      <c r="AE468">
        <v>243910.834776</v>
      </c>
      <c r="AF468">
        <v>336829.24802399997</v>
      </c>
      <c r="AG468">
        <v>223110.35934</v>
      </c>
      <c r="AH468">
        <v>520590.83846</v>
      </c>
      <c r="AI468">
        <v>506393.43884488702</v>
      </c>
      <c r="AJ468">
        <v>818047.84195511299</v>
      </c>
      <c r="AK468">
        <v>64724.553316176403</v>
      </c>
      <c r="AL468">
        <v>1395886.1801515501</v>
      </c>
      <c r="AM468">
        <v>1199099.93451787</v>
      </c>
      <c r="AN468">
        <v>0</v>
      </c>
      <c r="AO468">
        <v>0</v>
      </c>
      <c r="AP468">
        <v>2659710.6679856</v>
      </c>
      <c r="AQ468">
        <v>2659710.6679856</v>
      </c>
      <c r="AR468">
        <v>2659710.6679856</v>
      </c>
      <c r="AS468">
        <v>9.1597282390496595</v>
      </c>
      <c r="AT468">
        <v>2.2148165100199102</v>
      </c>
      <c r="AU468">
        <v>94</v>
      </c>
      <c r="AV468">
        <v>1</v>
      </c>
      <c r="AW468" s="2">
        <v>290370.04139999999</v>
      </c>
      <c r="AX468" s="4">
        <v>2659710.6679856</v>
      </c>
      <c r="AY468">
        <v>1</v>
      </c>
      <c r="AZ468">
        <v>2.4299999999999999E-2</v>
      </c>
      <c r="BA468">
        <v>0.52480000000000004</v>
      </c>
      <c r="BB468">
        <v>0.45079999999999998</v>
      </c>
      <c r="BC468">
        <v>0</v>
      </c>
      <c r="BD468">
        <v>0</v>
      </c>
      <c r="BE468">
        <v>0.92</v>
      </c>
      <c r="BF468" t="b">
        <v>0</v>
      </c>
      <c r="BG468">
        <v>3.26</v>
      </c>
      <c r="BH468" t="b">
        <v>0</v>
      </c>
      <c r="BI468">
        <v>9.16</v>
      </c>
      <c r="BJ468" t="b">
        <v>0</v>
      </c>
      <c r="BK468">
        <v>1</v>
      </c>
      <c r="BL468" t="b">
        <v>0</v>
      </c>
      <c r="BM468">
        <v>0</v>
      </c>
      <c r="BN468">
        <v>0</v>
      </c>
    </row>
    <row r="469" spans="1:66" x14ac:dyDescent="0.25">
      <c r="A469" t="s">
        <v>84</v>
      </c>
      <c r="B469">
        <v>2003</v>
      </c>
      <c r="C469">
        <v>460679.86739999999</v>
      </c>
      <c r="D469">
        <v>460679.86739999999</v>
      </c>
      <c r="E469">
        <v>342200.98680000001</v>
      </c>
      <c r="F469">
        <v>1025089.8689999999</v>
      </c>
      <c r="G469">
        <v>421376.83899999998</v>
      </c>
      <c r="H469">
        <v>1104265.7220000001</v>
      </c>
      <c r="I469">
        <v>1</v>
      </c>
      <c r="J469">
        <v>460679.86739999999</v>
      </c>
      <c r="K469" t="s">
        <v>67</v>
      </c>
      <c r="L469" t="s">
        <v>67</v>
      </c>
      <c r="M469" t="s">
        <v>74</v>
      </c>
      <c r="N469">
        <v>6.1724079000000001E-2</v>
      </c>
      <c r="O469">
        <v>0.230576317</v>
      </c>
      <c r="P469">
        <v>0.70769960399999998</v>
      </c>
      <c r="Q469">
        <v>0</v>
      </c>
      <c r="R469">
        <v>0</v>
      </c>
      <c r="S469">
        <v>1</v>
      </c>
      <c r="T469" t="s">
        <v>75</v>
      </c>
      <c r="U469">
        <v>0.03</v>
      </c>
      <c r="V469">
        <v>0.05</v>
      </c>
      <c r="W469">
        <v>0.2</v>
      </c>
      <c r="X469">
        <v>0.08</v>
      </c>
      <c r="Y469">
        <v>36854.389391999997</v>
      </c>
      <c r="Z469">
        <v>36854.389391999997</v>
      </c>
      <c r="AA469">
        <v>84275.367800000007</v>
      </c>
      <c r="AB469">
        <v>91981.430926478002</v>
      </c>
      <c r="AC469">
        <v>386971.08861600002</v>
      </c>
      <c r="AD469">
        <v>534388.64618399995</v>
      </c>
      <c r="AE469">
        <v>386971.08861600002</v>
      </c>
      <c r="AF469">
        <v>534388.64618399995</v>
      </c>
      <c r="AG469">
        <v>252826.10339999999</v>
      </c>
      <c r="AH469">
        <v>589927.57460000005</v>
      </c>
      <c r="AI469">
        <v>920302.86014704395</v>
      </c>
      <c r="AJ469">
        <v>1288228.58385296</v>
      </c>
      <c r="AK469">
        <v>19457.328615265698</v>
      </c>
      <c r="AL469">
        <v>78512.495821393095</v>
      </c>
      <c r="AM469">
        <v>282817.644376827</v>
      </c>
      <c r="AN469">
        <v>0</v>
      </c>
      <c r="AO469">
        <v>0</v>
      </c>
      <c r="AP469">
        <v>380787.46881348599</v>
      </c>
      <c r="AQ469">
        <v>380787.46881348599</v>
      </c>
      <c r="AR469">
        <v>380787.46881348599</v>
      </c>
      <c r="AS469">
        <v>0.82657718680563697</v>
      </c>
      <c r="AT469">
        <v>-0.19046197611715601</v>
      </c>
      <c r="AU469">
        <v>81</v>
      </c>
      <c r="AV469">
        <v>0</v>
      </c>
      <c r="AW469" s="2">
        <v>460679.86739999999</v>
      </c>
      <c r="AX469" s="4">
        <v>380787.46881348599</v>
      </c>
      <c r="AY469">
        <v>1</v>
      </c>
      <c r="AZ469">
        <v>5.11E-2</v>
      </c>
      <c r="BA469">
        <v>0.20619999999999999</v>
      </c>
      <c r="BB469">
        <v>0.74270000000000003</v>
      </c>
      <c r="BC469">
        <v>0</v>
      </c>
      <c r="BD469">
        <v>0</v>
      </c>
      <c r="BE469">
        <v>1.46</v>
      </c>
      <c r="BF469" t="b">
        <v>0</v>
      </c>
      <c r="BG469">
        <v>0.47</v>
      </c>
      <c r="BH469" t="b">
        <v>0</v>
      </c>
      <c r="BI469">
        <v>0.83</v>
      </c>
      <c r="BJ469" t="b">
        <v>0</v>
      </c>
      <c r="BK469">
        <v>1</v>
      </c>
      <c r="BL469" t="b">
        <v>0</v>
      </c>
      <c r="BM469">
        <v>0</v>
      </c>
      <c r="BN469">
        <v>0</v>
      </c>
    </row>
    <row r="470" spans="1:66" x14ac:dyDescent="0.25">
      <c r="A470" t="s">
        <v>84</v>
      </c>
      <c r="B470">
        <v>2004</v>
      </c>
      <c r="C470">
        <v>445304.0577</v>
      </c>
      <c r="D470">
        <v>445304.0577</v>
      </c>
      <c r="E470">
        <v>237349.01439999999</v>
      </c>
      <c r="F470">
        <v>682653.07209999999</v>
      </c>
      <c r="G470">
        <v>316585.53169999999</v>
      </c>
      <c r="H470">
        <v>761889.58940000006</v>
      </c>
      <c r="I470">
        <v>1</v>
      </c>
      <c r="J470">
        <v>445304.0577</v>
      </c>
      <c r="K470" t="s">
        <v>67</v>
      </c>
      <c r="L470" t="s">
        <v>67</v>
      </c>
      <c r="M470" t="s">
        <v>74</v>
      </c>
      <c r="N470">
        <v>1.1766183E-2</v>
      </c>
      <c r="O470">
        <v>0.76508424500000005</v>
      </c>
      <c r="P470">
        <v>0.22314957199999999</v>
      </c>
      <c r="Q470">
        <v>0</v>
      </c>
      <c r="R470">
        <v>0</v>
      </c>
      <c r="S470">
        <v>1</v>
      </c>
      <c r="T470" t="s">
        <v>75</v>
      </c>
      <c r="U470">
        <v>0.03</v>
      </c>
      <c r="V470">
        <v>0.05</v>
      </c>
      <c r="W470">
        <v>0.2</v>
      </c>
      <c r="X470">
        <v>0.08</v>
      </c>
      <c r="Y470">
        <v>35624.324615999998</v>
      </c>
      <c r="Z470">
        <v>35624.324615999998</v>
      </c>
      <c r="AA470">
        <v>63317.106339999998</v>
      </c>
      <c r="AB470">
        <v>72650.8668882692</v>
      </c>
      <c r="AC470">
        <v>374055.40846800001</v>
      </c>
      <c r="AD470">
        <v>516552.706932</v>
      </c>
      <c r="AE470">
        <v>374055.40846800001</v>
      </c>
      <c r="AF470">
        <v>516552.706932</v>
      </c>
      <c r="AG470">
        <v>189951.31902</v>
      </c>
      <c r="AH470">
        <v>443219.74437999999</v>
      </c>
      <c r="AI470">
        <v>616587.855623462</v>
      </c>
      <c r="AJ470">
        <v>907191.32317653799</v>
      </c>
      <c r="AK470">
        <v>29346.156660733101</v>
      </c>
      <c r="AL470">
        <v>1052228.0629169899</v>
      </c>
      <c r="AM470">
        <v>344657.551383221</v>
      </c>
      <c r="AN470">
        <v>0</v>
      </c>
      <c r="AO470">
        <v>0</v>
      </c>
      <c r="AP470">
        <v>1426231.7709609501</v>
      </c>
      <c r="AQ470">
        <v>1426231.7709609501</v>
      </c>
      <c r="AR470">
        <v>1426231.7709609501</v>
      </c>
      <c r="AS470">
        <v>3.2028268018204198</v>
      </c>
      <c r="AT470">
        <v>1.16403379542799</v>
      </c>
      <c r="AU470">
        <v>75</v>
      </c>
      <c r="AV470">
        <v>0</v>
      </c>
      <c r="AW470" s="2">
        <v>445304.0577</v>
      </c>
      <c r="AX470" s="4">
        <v>1426231.7709609501</v>
      </c>
      <c r="AY470">
        <v>1</v>
      </c>
      <c r="AZ470">
        <v>2.06E-2</v>
      </c>
      <c r="BA470">
        <v>0.73780000000000001</v>
      </c>
      <c r="BB470">
        <v>0.2417</v>
      </c>
      <c r="BC470">
        <v>0</v>
      </c>
      <c r="BD470">
        <v>0</v>
      </c>
      <c r="BE470">
        <v>1.41</v>
      </c>
      <c r="BF470" t="b">
        <v>0</v>
      </c>
      <c r="BG470">
        <v>1.75</v>
      </c>
      <c r="BH470" t="b">
        <v>0</v>
      </c>
      <c r="BI470">
        <v>3.2</v>
      </c>
      <c r="BJ470" t="b">
        <v>0</v>
      </c>
      <c r="BK470">
        <v>1</v>
      </c>
      <c r="BL470" t="b">
        <v>0</v>
      </c>
      <c r="BM470">
        <v>0</v>
      </c>
      <c r="BN470">
        <v>0</v>
      </c>
    </row>
    <row r="471" spans="1:66" x14ac:dyDescent="0.25">
      <c r="A471" t="s">
        <v>84</v>
      </c>
      <c r="B471">
        <v>2005</v>
      </c>
      <c r="C471">
        <v>327460</v>
      </c>
      <c r="D471">
        <v>327460</v>
      </c>
      <c r="E471">
        <v>86498.884279999998</v>
      </c>
      <c r="F471">
        <v>413958.88429999998</v>
      </c>
      <c r="G471">
        <v>181902.476</v>
      </c>
      <c r="H471">
        <v>509362.47600000002</v>
      </c>
      <c r="I471">
        <v>1</v>
      </c>
      <c r="J471">
        <v>327460</v>
      </c>
      <c r="K471" t="s">
        <v>67</v>
      </c>
      <c r="L471" t="s">
        <v>67</v>
      </c>
      <c r="M471" t="s">
        <v>74</v>
      </c>
      <c r="N471">
        <v>0.12706973199999999</v>
      </c>
      <c r="O471">
        <v>0.48768113800000001</v>
      </c>
      <c r="P471">
        <v>0.38524913</v>
      </c>
      <c r="Q471">
        <v>0</v>
      </c>
      <c r="R471">
        <v>0</v>
      </c>
      <c r="S471">
        <v>1</v>
      </c>
      <c r="T471" t="s">
        <v>75</v>
      </c>
      <c r="U471">
        <v>0.03</v>
      </c>
      <c r="V471">
        <v>0.05</v>
      </c>
      <c r="W471">
        <v>0.2</v>
      </c>
      <c r="X471">
        <v>0.08</v>
      </c>
      <c r="Y471">
        <v>26196.799999999999</v>
      </c>
      <c r="Z471">
        <v>26196.799999999999</v>
      </c>
      <c r="AA471">
        <v>36380.495199999998</v>
      </c>
      <c r="AB471">
        <v>44830.935315217597</v>
      </c>
      <c r="AC471">
        <v>275066.40000000002</v>
      </c>
      <c r="AD471">
        <v>379853.6</v>
      </c>
      <c r="AE471">
        <v>275066.40000000002</v>
      </c>
      <c r="AF471">
        <v>379853.6</v>
      </c>
      <c r="AG471">
        <v>109141.4856</v>
      </c>
      <c r="AH471">
        <v>254663.4664</v>
      </c>
      <c r="AI471">
        <v>419700.60536956502</v>
      </c>
      <c r="AJ471">
        <v>599024.34663043497</v>
      </c>
      <c r="AK471">
        <v>13141.293706181399</v>
      </c>
      <c r="AL471">
        <v>102252.00276838</v>
      </c>
      <c r="AM471">
        <v>192180.62997171</v>
      </c>
      <c r="AN471">
        <v>0</v>
      </c>
      <c r="AO471">
        <v>0</v>
      </c>
      <c r="AP471">
        <v>307573.92644627101</v>
      </c>
      <c r="AQ471">
        <v>307573.92644627101</v>
      </c>
      <c r="AR471">
        <v>307573.92644627101</v>
      </c>
      <c r="AS471">
        <v>0.93927174753029796</v>
      </c>
      <c r="AT471">
        <v>-6.2650440651530803E-2</v>
      </c>
      <c r="AU471">
        <v>48</v>
      </c>
      <c r="AV471">
        <v>0</v>
      </c>
      <c r="AW471" s="2">
        <v>327460</v>
      </c>
      <c r="AX471" s="4">
        <v>307573.92644627101</v>
      </c>
      <c r="AY471">
        <v>1</v>
      </c>
      <c r="AZ471">
        <v>4.2700000000000002E-2</v>
      </c>
      <c r="BA471">
        <v>0.33239999999999997</v>
      </c>
      <c r="BB471">
        <v>0.62480000000000002</v>
      </c>
      <c r="BC471">
        <v>0</v>
      </c>
      <c r="BD471">
        <v>0</v>
      </c>
      <c r="BE471">
        <v>1.04</v>
      </c>
      <c r="BF471" t="b">
        <v>0</v>
      </c>
      <c r="BG471">
        <v>0.38</v>
      </c>
      <c r="BH471" t="b">
        <v>0</v>
      </c>
      <c r="BI471">
        <v>0.94</v>
      </c>
      <c r="BJ471" t="b">
        <v>0</v>
      </c>
      <c r="BK471">
        <v>1</v>
      </c>
      <c r="BL471" t="b">
        <v>0</v>
      </c>
      <c r="BM471">
        <v>0</v>
      </c>
      <c r="BN471">
        <v>0</v>
      </c>
    </row>
    <row r="472" spans="1:66" x14ac:dyDescent="0.25">
      <c r="A472" t="s">
        <v>84</v>
      </c>
      <c r="B472">
        <v>2006</v>
      </c>
      <c r="C472">
        <v>461925.13780000003</v>
      </c>
      <c r="D472">
        <v>461925.13780000003</v>
      </c>
      <c r="E472">
        <v>1064843.656</v>
      </c>
      <c r="F472">
        <v>1748974.128</v>
      </c>
      <c r="G472">
        <v>1215895.74</v>
      </c>
      <c r="H472">
        <v>1900026.2109999999</v>
      </c>
      <c r="I472">
        <v>1</v>
      </c>
      <c r="J472">
        <v>461925.13780000003</v>
      </c>
      <c r="K472" t="s">
        <v>67</v>
      </c>
      <c r="L472" t="s">
        <v>67</v>
      </c>
      <c r="M472" t="s">
        <v>74</v>
      </c>
      <c r="N472">
        <v>1.0240558E-2</v>
      </c>
      <c r="O472">
        <v>0.73466680200000001</v>
      </c>
      <c r="P472">
        <v>0.25509263999999998</v>
      </c>
      <c r="Q472">
        <v>0</v>
      </c>
      <c r="R472">
        <v>0</v>
      </c>
      <c r="S472">
        <v>1</v>
      </c>
      <c r="T472" t="s">
        <v>75</v>
      </c>
      <c r="U472">
        <v>0.03</v>
      </c>
      <c r="V472">
        <v>0.05</v>
      </c>
      <c r="W472">
        <v>0.2</v>
      </c>
      <c r="X472">
        <v>0.08</v>
      </c>
      <c r="Y472">
        <v>36954.011023999999</v>
      </c>
      <c r="Z472">
        <v>36954.011023999999</v>
      </c>
      <c r="AA472">
        <v>243179.14799999999</v>
      </c>
      <c r="AB472">
        <v>245970.92704782801</v>
      </c>
      <c r="AC472">
        <v>388017.11575200001</v>
      </c>
      <c r="AD472">
        <v>535833.15984800004</v>
      </c>
      <c r="AE472">
        <v>388017.11575200001</v>
      </c>
      <c r="AF472">
        <v>535833.15984800004</v>
      </c>
      <c r="AG472">
        <v>729537.44400000002</v>
      </c>
      <c r="AH472">
        <v>1702254.0360000001</v>
      </c>
      <c r="AI472">
        <v>1408084.35690434</v>
      </c>
      <c r="AJ472">
        <v>2391968.0650956598</v>
      </c>
      <c r="AK472">
        <v>12340.1752483984</v>
      </c>
      <c r="AL472">
        <v>264248.366597338</v>
      </c>
      <c r="AM472">
        <v>591064.80966450099</v>
      </c>
      <c r="AN472">
        <v>0</v>
      </c>
      <c r="AO472">
        <v>0</v>
      </c>
      <c r="AP472">
        <v>867653.35151023802</v>
      </c>
      <c r="AQ472">
        <v>867653.35151023802</v>
      </c>
      <c r="AR472">
        <v>867653.35151023802</v>
      </c>
      <c r="AS472">
        <v>1.8783419227682401</v>
      </c>
      <c r="AT472">
        <v>0.63038943171552198</v>
      </c>
      <c r="AU472">
        <v>88</v>
      </c>
      <c r="AV472">
        <v>1</v>
      </c>
      <c r="AW472" s="2">
        <v>461925.13780000003</v>
      </c>
      <c r="AX472" s="4">
        <v>867653.35151023802</v>
      </c>
      <c r="AY472">
        <v>1</v>
      </c>
      <c r="AZ472">
        <v>1.4200000000000001E-2</v>
      </c>
      <c r="BA472">
        <v>0.30459999999999998</v>
      </c>
      <c r="BB472">
        <v>0.68120000000000003</v>
      </c>
      <c r="BC472">
        <v>0</v>
      </c>
      <c r="BD472">
        <v>0</v>
      </c>
      <c r="BE472">
        <v>1.46</v>
      </c>
      <c r="BF472" t="b">
        <v>0</v>
      </c>
      <c r="BG472">
        <v>1.06</v>
      </c>
      <c r="BH472" t="b">
        <v>0</v>
      </c>
      <c r="BI472">
        <v>1.88</v>
      </c>
      <c r="BJ472" t="b">
        <v>0</v>
      </c>
      <c r="BK472">
        <v>1</v>
      </c>
      <c r="BL472" t="b">
        <v>0</v>
      </c>
      <c r="BM472">
        <v>0</v>
      </c>
      <c r="BN472">
        <v>0</v>
      </c>
    </row>
    <row r="473" spans="1:66" x14ac:dyDescent="0.25">
      <c r="A473" t="s">
        <v>84</v>
      </c>
      <c r="B473">
        <v>2007</v>
      </c>
      <c r="C473">
        <v>458005.8579</v>
      </c>
      <c r="D473">
        <v>458005.8579</v>
      </c>
      <c r="E473">
        <v>453233.22499999998</v>
      </c>
      <c r="F473">
        <v>1061119.6769999999</v>
      </c>
      <c r="G473">
        <v>699072.13529999997</v>
      </c>
      <c r="H473">
        <v>1306958.5870000001</v>
      </c>
      <c r="I473">
        <v>1</v>
      </c>
      <c r="J473">
        <v>458005.8579</v>
      </c>
      <c r="K473" t="s">
        <v>67</v>
      </c>
      <c r="L473" t="s">
        <v>67</v>
      </c>
      <c r="M473" t="s">
        <v>74</v>
      </c>
      <c r="N473">
        <v>2.2453777000000001E-2</v>
      </c>
      <c r="O473">
        <v>6.0072673E-2</v>
      </c>
      <c r="P473">
        <v>0.91747354999999997</v>
      </c>
      <c r="Q473">
        <v>0</v>
      </c>
      <c r="R473">
        <v>0</v>
      </c>
      <c r="S473">
        <v>1</v>
      </c>
      <c r="T473" t="s">
        <v>75</v>
      </c>
      <c r="U473">
        <v>0.03</v>
      </c>
      <c r="V473">
        <v>0.05</v>
      </c>
      <c r="W473">
        <v>0.2</v>
      </c>
      <c r="X473">
        <v>0.08</v>
      </c>
      <c r="Y473">
        <v>36640.468631999996</v>
      </c>
      <c r="Z473">
        <v>36640.468631999996</v>
      </c>
      <c r="AA473">
        <v>139814.42705999999</v>
      </c>
      <c r="AB473">
        <v>144535.80163989999</v>
      </c>
      <c r="AC473">
        <v>384724.920636</v>
      </c>
      <c r="AD473">
        <v>531286.79516400001</v>
      </c>
      <c r="AE473">
        <v>384724.920636</v>
      </c>
      <c r="AF473">
        <v>531286.79516400001</v>
      </c>
      <c r="AG473">
        <v>419443.28117999999</v>
      </c>
      <c r="AH473">
        <v>978700.98942</v>
      </c>
      <c r="AI473">
        <v>1017886.9837202</v>
      </c>
      <c r="AJ473">
        <v>1596030.1902798</v>
      </c>
      <c r="AK473">
        <v>58554.467530951901</v>
      </c>
      <c r="AL473">
        <v>517754.44501935202</v>
      </c>
      <c r="AM473">
        <v>945292.55979805999</v>
      </c>
      <c r="AN473">
        <v>0</v>
      </c>
      <c r="AO473">
        <v>0</v>
      </c>
      <c r="AP473">
        <v>1521601.4723483601</v>
      </c>
      <c r="AQ473">
        <v>1521601.4723483601</v>
      </c>
      <c r="AR473">
        <v>1521601.4723483601</v>
      </c>
      <c r="AS473">
        <v>3.3222314651717602</v>
      </c>
      <c r="AT473">
        <v>1.2006366852152699</v>
      </c>
      <c r="AU473">
        <v>65</v>
      </c>
      <c r="AV473">
        <v>1</v>
      </c>
      <c r="AW473" s="2">
        <v>458005.8579</v>
      </c>
      <c r="AX473" s="4">
        <v>1521601.4723483601</v>
      </c>
      <c r="AY473">
        <v>1</v>
      </c>
      <c r="AZ473">
        <v>3.85E-2</v>
      </c>
      <c r="BA473">
        <v>0.34029999999999999</v>
      </c>
      <c r="BB473">
        <v>0.62119999999999997</v>
      </c>
      <c r="BC473">
        <v>0</v>
      </c>
      <c r="BD473">
        <v>0</v>
      </c>
      <c r="BE473">
        <v>1.45</v>
      </c>
      <c r="BF473" t="b">
        <v>0</v>
      </c>
      <c r="BG473">
        <v>1.87</v>
      </c>
      <c r="BH473" t="b">
        <v>0</v>
      </c>
      <c r="BI473">
        <v>3.32</v>
      </c>
      <c r="BJ473" t="b">
        <v>0</v>
      </c>
      <c r="BK473">
        <v>1</v>
      </c>
      <c r="BL473" t="b">
        <v>0</v>
      </c>
      <c r="BM473">
        <v>0</v>
      </c>
      <c r="BN473">
        <v>0</v>
      </c>
    </row>
    <row r="474" spans="1:66" x14ac:dyDescent="0.25">
      <c r="A474" t="s">
        <v>84</v>
      </c>
      <c r="B474">
        <v>2008</v>
      </c>
      <c r="C474">
        <v>357800.64649999997</v>
      </c>
      <c r="D474">
        <v>357800.64649999997</v>
      </c>
      <c r="E474">
        <v>818512.79940000002</v>
      </c>
      <c r="F474">
        <v>1326481.19</v>
      </c>
      <c r="G474">
        <v>840218.61010000005</v>
      </c>
      <c r="H474">
        <v>1348187.0009999999</v>
      </c>
      <c r="I474">
        <v>1</v>
      </c>
      <c r="J474">
        <v>357800.64649999997</v>
      </c>
      <c r="K474" t="s">
        <v>67</v>
      </c>
      <c r="L474" t="s">
        <v>67</v>
      </c>
      <c r="M474" t="s">
        <v>74</v>
      </c>
      <c r="N474">
        <v>9.7473820000000006E-3</v>
      </c>
      <c r="O474">
        <v>0.78047634499999996</v>
      </c>
      <c r="P474">
        <v>0.20977627300000001</v>
      </c>
      <c r="Q474">
        <v>0</v>
      </c>
      <c r="R474">
        <v>0</v>
      </c>
      <c r="S474">
        <v>1</v>
      </c>
      <c r="T474" t="s">
        <v>75</v>
      </c>
      <c r="U474">
        <v>0.03</v>
      </c>
      <c r="V474">
        <v>0.05</v>
      </c>
      <c r="W474">
        <v>0.2</v>
      </c>
      <c r="X474">
        <v>0.08</v>
      </c>
      <c r="Y474">
        <v>28624.051719999999</v>
      </c>
      <c r="Z474">
        <v>28624.051719999999</v>
      </c>
      <c r="AA474">
        <v>168043.72201999999</v>
      </c>
      <c r="AB474">
        <v>170464.15707474799</v>
      </c>
      <c r="AC474">
        <v>300552.54306</v>
      </c>
      <c r="AD474">
        <v>415048.74994000001</v>
      </c>
      <c r="AE474">
        <v>300552.54306</v>
      </c>
      <c r="AF474">
        <v>415048.74994000001</v>
      </c>
      <c r="AG474">
        <v>504131.16606000002</v>
      </c>
      <c r="AH474">
        <v>1176306.0541399999</v>
      </c>
      <c r="AI474">
        <v>1007258.6868504999</v>
      </c>
      <c r="AJ474">
        <v>1689115.3151495</v>
      </c>
      <c r="AK474">
        <v>19076.4623161462</v>
      </c>
      <c r="AL474">
        <v>170836.00505238201</v>
      </c>
      <c r="AM474">
        <v>78432.3327841274</v>
      </c>
      <c r="AN474">
        <v>0</v>
      </c>
      <c r="AO474">
        <v>0</v>
      </c>
      <c r="AP474">
        <v>268344.80015265499</v>
      </c>
      <c r="AQ474">
        <v>268344.80015265499</v>
      </c>
      <c r="AR474">
        <v>268344.80015265499</v>
      </c>
      <c r="AS474">
        <v>0.74998411204004201</v>
      </c>
      <c r="AT474">
        <v>-0.28770325662277502</v>
      </c>
      <c r="AU474">
        <v>97</v>
      </c>
      <c r="AV474">
        <v>1</v>
      </c>
      <c r="AW474" s="2">
        <v>357800.64649999997</v>
      </c>
      <c r="AX474" s="4">
        <v>268344.80015265499</v>
      </c>
      <c r="AY474">
        <v>1</v>
      </c>
      <c r="AZ474">
        <v>7.1099999999999997E-2</v>
      </c>
      <c r="BA474">
        <v>0.63660000000000005</v>
      </c>
      <c r="BB474">
        <v>0.2923</v>
      </c>
      <c r="BC474">
        <v>0</v>
      </c>
      <c r="BD474">
        <v>0</v>
      </c>
      <c r="BE474">
        <v>1.1299999999999999</v>
      </c>
      <c r="BF474" t="b">
        <v>0</v>
      </c>
      <c r="BG474">
        <v>0.33</v>
      </c>
      <c r="BH474" t="b">
        <v>0</v>
      </c>
      <c r="BI474">
        <v>0.75</v>
      </c>
      <c r="BJ474" t="b">
        <v>0</v>
      </c>
      <c r="BK474">
        <v>1</v>
      </c>
      <c r="BL474" t="b">
        <v>0</v>
      </c>
      <c r="BM474">
        <v>0</v>
      </c>
      <c r="BN474">
        <v>0</v>
      </c>
    </row>
    <row r="475" spans="1:66" x14ac:dyDescent="0.25">
      <c r="A475" t="s">
        <v>84</v>
      </c>
      <c r="B475">
        <v>2009</v>
      </c>
      <c r="C475">
        <v>317178.4302</v>
      </c>
      <c r="D475">
        <v>317178.4302</v>
      </c>
      <c r="E475">
        <v>85745.597020000001</v>
      </c>
      <c r="F475">
        <v>426000.04889999999</v>
      </c>
      <c r="G475">
        <v>118995.27740000001</v>
      </c>
      <c r="H475">
        <v>459249.72940000001</v>
      </c>
      <c r="I475">
        <v>1</v>
      </c>
      <c r="J475">
        <v>317178.4302</v>
      </c>
      <c r="K475" t="s">
        <v>67</v>
      </c>
      <c r="L475" t="s">
        <v>67</v>
      </c>
      <c r="M475" t="s">
        <v>74</v>
      </c>
      <c r="N475">
        <v>2.6870293999999999E-2</v>
      </c>
      <c r="O475">
        <v>0.22265011000000001</v>
      </c>
      <c r="P475">
        <v>0.75047959600000003</v>
      </c>
      <c r="Q475">
        <v>0</v>
      </c>
      <c r="R475">
        <v>0</v>
      </c>
      <c r="S475">
        <v>1</v>
      </c>
      <c r="T475" t="s">
        <v>75</v>
      </c>
      <c r="U475">
        <v>0.03</v>
      </c>
      <c r="V475">
        <v>0.05</v>
      </c>
      <c r="W475">
        <v>0.2</v>
      </c>
      <c r="X475">
        <v>0.08</v>
      </c>
      <c r="Y475">
        <v>25374.274416</v>
      </c>
      <c r="Z475">
        <v>25374.274416</v>
      </c>
      <c r="AA475">
        <v>23799.055479999999</v>
      </c>
      <c r="AB475">
        <v>34788.630957233603</v>
      </c>
      <c r="AC475">
        <v>266429.881368</v>
      </c>
      <c r="AD475">
        <v>367926.979032</v>
      </c>
      <c r="AE475">
        <v>266429.881368</v>
      </c>
      <c r="AF475">
        <v>367926.979032</v>
      </c>
      <c r="AG475">
        <v>71397.166440000001</v>
      </c>
      <c r="AH475">
        <v>166593.38836000001</v>
      </c>
      <c r="AI475">
        <v>389672.46748553298</v>
      </c>
      <c r="AJ475">
        <v>528826.99131446704</v>
      </c>
      <c r="AK475">
        <v>2710.78214955764</v>
      </c>
      <c r="AL475">
        <v>76727.282141901407</v>
      </c>
      <c r="AM475">
        <v>385628.11883366201</v>
      </c>
      <c r="AN475">
        <v>0</v>
      </c>
      <c r="AO475">
        <v>0</v>
      </c>
      <c r="AP475">
        <v>465066.183125121</v>
      </c>
      <c r="AQ475">
        <v>465066.183125121</v>
      </c>
      <c r="AR475">
        <v>465066.183125121</v>
      </c>
      <c r="AS475">
        <v>1.46626043527572</v>
      </c>
      <c r="AT475">
        <v>0.38271523794280998</v>
      </c>
      <c r="AU475">
        <v>72</v>
      </c>
      <c r="AV475">
        <v>0</v>
      </c>
      <c r="AW475" s="2">
        <v>317178.4302</v>
      </c>
      <c r="AX475" s="4">
        <v>465066.183125121</v>
      </c>
      <c r="AY475">
        <v>1</v>
      </c>
      <c r="AZ475">
        <v>5.7999999999999996E-3</v>
      </c>
      <c r="BA475">
        <v>0.16500000000000001</v>
      </c>
      <c r="BB475">
        <v>0.82920000000000005</v>
      </c>
      <c r="BC475">
        <v>0</v>
      </c>
      <c r="BD475">
        <v>0</v>
      </c>
      <c r="BE475">
        <v>1</v>
      </c>
      <c r="BF475" t="b">
        <v>0</v>
      </c>
      <c r="BG475">
        <v>0.56999999999999995</v>
      </c>
      <c r="BH475" t="b">
        <v>0</v>
      </c>
      <c r="BI475">
        <v>1.47</v>
      </c>
      <c r="BJ475" t="b">
        <v>0</v>
      </c>
      <c r="BK475">
        <v>1</v>
      </c>
      <c r="BL475" t="b">
        <v>0</v>
      </c>
      <c r="BM475">
        <v>0</v>
      </c>
      <c r="BN475">
        <v>0</v>
      </c>
    </row>
    <row r="476" spans="1:66" x14ac:dyDescent="0.25">
      <c r="A476" t="s">
        <v>84</v>
      </c>
      <c r="B476">
        <v>2010</v>
      </c>
      <c r="C476">
        <v>321952</v>
      </c>
      <c r="D476">
        <v>321952</v>
      </c>
      <c r="E476">
        <v>130704.2507</v>
      </c>
      <c r="F476">
        <v>491963.70319999999</v>
      </c>
      <c r="G476">
        <v>153724.0116</v>
      </c>
      <c r="H476">
        <v>514983.46409999998</v>
      </c>
      <c r="I476">
        <v>1</v>
      </c>
      <c r="J476">
        <v>321952</v>
      </c>
      <c r="K476" t="s">
        <v>67</v>
      </c>
      <c r="L476" t="s">
        <v>67</v>
      </c>
      <c r="M476" t="s">
        <v>74</v>
      </c>
      <c r="N476">
        <v>0.113701646</v>
      </c>
      <c r="O476">
        <v>0.51312009999999997</v>
      </c>
      <c r="P476">
        <v>0.37317825399999999</v>
      </c>
      <c r="Q476">
        <v>0</v>
      </c>
      <c r="R476">
        <v>0</v>
      </c>
      <c r="S476">
        <v>1</v>
      </c>
      <c r="T476" t="s">
        <v>75</v>
      </c>
      <c r="U476">
        <v>0.03</v>
      </c>
      <c r="V476">
        <v>0.05</v>
      </c>
      <c r="W476">
        <v>0.2</v>
      </c>
      <c r="X476">
        <v>0.08</v>
      </c>
      <c r="Y476">
        <v>25756.16</v>
      </c>
      <c r="Z476">
        <v>25756.16</v>
      </c>
      <c r="AA476">
        <v>30744.802319999999</v>
      </c>
      <c r="AB476">
        <v>40107.638270552401</v>
      </c>
      <c r="AC476">
        <v>270439.67999999999</v>
      </c>
      <c r="AD476">
        <v>373464.32000000001</v>
      </c>
      <c r="AE476">
        <v>270439.67999999999</v>
      </c>
      <c r="AF476">
        <v>373464.32000000001</v>
      </c>
      <c r="AG476">
        <v>92234.406959999993</v>
      </c>
      <c r="AH476">
        <v>215213.61624</v>
      </c>
      <c r="AI476">
        <v>434768.18755889498</v>
      </c>
      <c r="AJ476">
        <v>595198.74064110499</v>
      </c>
      <c r="AK476">
        <v>114984.820744116</v>
      </c>
      <c r="AL476">
        <v>2133808.92615582</v>
      </c>
      <c r="AM476">
        <v>874807.20982067904</v>
      </c>
      <c r="AN476">
        <v>0</v>
      </c>
      <c r="AO476">
        <v>0</v>
      </c>
      <c r="AP476">
        <v>3123600.9567206101</v>
      </c>
      <c r="AQ476">
        <v>3123600.9567206101</v>
      </c>
      <c r="AR476">
        <v>3123600.9567206101</v>
      </c>
      <c r="AS476">
        <v>9.7020703605525505</v>
      </c>
      <c r="AT476">
        <v>2.27233930196665</v>
      </c>
      <c r="AU476">
        <v>85</v>
      </c>
      <c r="AV476">
        <v>0</v>
      </c>
      <c r="AW476" s="2">
        <v>321952</v>
      </c>
      <c r="AX476" s="4">
        <v>3123600.9567206101</v>
      </c>
      <c r="AY476">
        <v>1</v>
      </c>
      <c r="AZ476">
        <v>3.6799999999999999E-2</v>
      </c>
      <c r="BA476">
        <v>0.68310000000000004</v>
      </c>
      <c r="BB476">
        <v>0.28010000000000002</v>
      </c>
      <c r="BC476">
        <v>0</v>
      </c>
      <c r="BD476">
        <v>0</v>
      </c>
      <c r="BE476">
        <v>1.02</v>
      </c>
      <c r="BF476" t="b">
        <v>0</v>
      </c>
      <c r="BG476">
        <v>3.83</v>
      </c>
      <c r="BH476" t="b">
        <v>0</v>
      </c>
      <c r="BI476">
        <v>9.6999999999999993</v>
      </c>
      <c r="BJ476" t="b">
        <v>0</v>
      </c>
      <c r="BK476">
        <v>1</v>
      </c>
      <c r="BL476" t="b">
        <v>0</v>
      </c>
      <c r="BM476">
        <v>0</v>
      </c>
      <c r="BN476">
        <v>0</v>
      </c>
    </row>
    <row r="477" spans="1:66" x14ac:dyDescent="0.25">
      <c r="A477" t="s">
        <v>84</v>
      </c>
      <c r="B477">
        <v>2011</v>
      </c>
      <c r="C477">
        <v>347869.33779999998</v>
      </c>
      <c r="D477">
        <v>347869.33779999998</v>
      </c>
      <c r="E477">
        <v>635099.48939999996</v>
      </c>
      <c r="F477">
        <v>1037325.691</v>
      </c>
      <c r="G477">
        <v>725669.51540000003</v>
      </c>
      <c r="H477">
        <v>1127895.7169999999</v>
      </c>
      <c r="I477">
        <v>1</v>
      </c>
      <c r="J477">
        <v>347869.33779999998</v>
      </c>
      <c r="K477" t="s">
        <v>67</v>
      </c>
      <c r="L477" t="s">
        <v>67</v>
      </c>
      <c r="M477" t="s">
        <v>74</v>
      </c>
      <c r="N477">
        <v>1.6913320999999999E-2</v>
      </c>
      <c r="O477">
        <v>0.45904460600000002</v>
      </c>
      <c r="P477">
        <v>0.52404207300000005</v>
      </c>
      <c r="Q477">
        <v>0</v>
      </c>
      <c r="R477">
        <v>0</v>
      </c>
      <c r="S477">
        <v>1</v>
      </c>
      <c r="T477" t="s">
        <v>75</v>
      </c>
      <c r="U477">
        <v>0.03</v>
      </c>
      <c r="V477">
        <v>0.05</v>
      </c>
      <c r="W477">
        <v>0.2</v>
      </c>
      <c r="X477">
        <v>0.08</v>
      </c>
      <c r="Y477">
        <v>27829.547024</v>
      </c>
      <c r="Z477">
        <v>27829.547024</v>
      </c>
      <c r="AA477">
        <v>145133.90307999999</v>
      </c>
      <c r="AB477">
        <v>147777.987233539</v>
      </c>
      <c r="AC477">
        <v>292210.24375199998</v>
      </c>
      <c r="AD477">
        <v>403528.43184799998</v>
      </c>
      <c r="AE477">
        <v>292210.24375199998</v>
      </c>
      <c r="AF477">
        <v>403528.43184799998</v>
      </c>
      <c r="AG477">
        <v>435401.70924</v>
      </c>
      <c r="AH477">
        <v>1015937.32156</v>
      </c>
      <c r="AI477">
        <v>832339.742532923</v>
      </c>
      <c r="AJ477">
        <v>1423451.69146708</v>
      </c>
      <c r="AK477">
        <v>129956.898010519</v>
      </c>
      <c r="AL477">
        <v>783357.93421158602</v>
      </c>
      <c r="AM477">
        <v>769341.85806453798</v>
      </c>
      <c r="AN477">
        <v>0</v>
      </c>
      <c r="AO477">
        <v>0</v>
      </c>
      <c r="AP477">
        <v>1682656.6902866401</v>
      </c>
      <c r="AQ477">
        <v>1682656.6902866401</v>
      </c>
      <c r="AR477">
        <v>1682656.6902866401</v>
      </c>
      <c r="AS477">
        <v>4.8370365175848002</v>
      </c>
      <c r="AT477">
        <v>1.5763022434474101</v>
      </c>
      <c r="AU477">
        <v>88</v>
      </c>
      <c r="AV477">
        <v>1</v>
      </c>
      <c r="AW477" s="2">
        <v>347869.33779999998</v>
      </c>
      <c r="AX477" s="4">
        <v>1682656.6902866401</v>
      </c>
      <c r="AY477">
        <v>1</v>
      </c>
      <c r="AZ477">
        <v>7.7200000000000005E-2</v>
      </c>
      <c r="BA477">
        <v>0.46550000000000002</v>
      </c>
      <c r="BB477">
        <v>0.4572</v>
      </c>
      <c r="BC477">
        <v>0</v>
      </c>
      <c r="BD477">
        <v>0</v>
      </c>
      <c r="BE477">
        <v>1.1000000000000001</v>
      </c>
      <c r="BF477" t="b">
        <v>0</v>
      </c>
      <c r="BG477">
        <v>2.06</v>
      </c>
      <c r="BH477" t="b">
        <v>0</v>
      </c>
      <c r="BI477">
        <v>4.84</v>
      </c>
      <c r="BJ477" t="b">
        <v>0</v>
      </c>
      <c r="BK477">
        <v>1</v>
      </c>
      <c r="BL477" t="b">
        <v>0</v>
      </c>
      <c r="BM477">
        <v>0</v>
      </c>
      <c r="BN477">
        <v>0</v>
      </c>
    </row>
    <row r="478" spans="1:66" x14ac:dyDescent="0.25">
      <c r="A478" t="s">
        <v>84</v>
      </c>
      <c r="B478">
        <v>2012</v>
      </c>
      <c r="C478">
        <v>337324.05170000001</v>
      </c>
      <c r="D478">
        <v>337324.05170000001</v>
      </c>
      <c r="E478">
        <v>508725.84409999999</v>
      </c>
      <c r="F478">
        <v>1092882.274</v>
      </c>
      <c r="G478">
        <v>534682.91700000002</v>
      </c>
      <c r="H478">
        <v>1118839.3470000001</v>
      </c>
      <c r="I478">
        <v>1</v>
      </c>
      <c r="J478">
        <v>337324.05170000001</v>
      </c>
      <c r="K478" t="s">
        <v>67</v>
      </c>
      <c r="L478" t="s">
        <v>67</v>
      </c>
      <c r="M478" t="s">
        <v>74</v>
      </c>
      <c r="N478">
        <v>2.4228520000000001E-3</v>
      </c>
      <c r="O478">
        <v>0.15269037999999999</v>
      </c>
      <c r="P478">
        <v>0.84488676799999995</v>
      </c>
      <c r="Q478">
        <v>0</v>
      </c>
      <c r="R478">
        <v>0</v>
      </c>
      <c r="S478">
        <v>1</v>
      </c>
      <c r="T478" t="s">
        <v>75</v>
      </c>
      <c r="U478">
        <v>0.03</v>
      </c>
      <c r="V478">
        <v>0.05</v>
      </c>
      <c r="W478">
        <v>0.2</v>
      </c>
      <c r="X478">
        <v>0.08</v>
      </c>
      <c r="Y478">
        <v>26985.924136000001</v>
      </c>
      <c r="Z478">
        <v>26985.924136000001</v>
      </c>
      <c r="AA478">
        <v>106936.5834</v>
      </c>
      <c r="AB478">
        <v>110289.042840797</v>
      </c>
      <c r="AC478">
        <v>283352.20342799998</v>
      </c>
      <c r="AD478">
        <v>391295.89997199998</v>
      </c>
      <c r="AE478">
        <v>283352.20342799998</v>
      </c>
      <c r="AF478">
        <v>391295.89997199998</v>
      </c>
      <c r="AG478">
        <v>320809.75020000001</v>
      </c>
      <c r="AH478">
        <v>748556.08380000002</v>
      </c>
      <c r="AI478">
        <v>898261.26131840702</v>
      </c>
      <c r="AJ478">
        <v>1339417.4326815901</v>
      </c>
      <c r="AK478">
        <v>17556.088967735501</v>
      </c>
      <c r="AL478">
        <v>198058.25315880301</v>
      </c>
      <c r="AM478">
        <v>549395.63377893902</v>
      </c>
      <c r="AN478">
        <v>0</v>
      </c>
      <c r="AO478">
        <v>0</v>
      </c>
      <c r="AP478">
        <v>765009.97590547695</v>
      </c>
      <c r="AQ478">
        <v>765009.97590547695</v>
      </c>
      <c r="AR478">
        <v>765009.97590547695</v>
      </c>
      <c r="AS478">
        <v>2.26787853415754</v>
      </c>
      <c r="AT478">
        <v>0.81884482806338299</v>
      </c>
      <c r="AU478">
        <v>95</v>
      </c>
      <c r="AV478">
        <v>0</v>
      </c>
      <c r="AW478" s="2">
        <v>337324.05170000001</v>
      </c>
      <c r="AX478" s="4">
        <v>765009.97590547695</v>
      </c>
      <c r="AY478">
        <v>1</v>
      </c>
      <c r="AZ478">
        <v>2.29E-2</v>
      </c>
      <c r="BA478">
        <v>0.25890000000000002</v>
      </c>
      <c r="BB478">
        <v>0.71819999999999995</v>
      </c>
      <c r="BC478">
        <v>0</v>
      </c>
      <c r="BD478">
        <v>0</v>
      </c>
      <c r="BE478">
        <v>1.07</v>
      </c>
      <c r="BF478" t="b">
        <v>0</v>
      </c>
      <c r="BG478">
        <v>0.94</v>
      </c>
      <c r="BH478" t="b">
        <v>0</v>
      </c>
      <c r="BI478">
        <v>2.27</v>
      </c>
      <c r="BJ478" t="b">
        <v>0</v>
      </c>
      <c r="BK478">
        <v>1</v>
      </c>
      <c r="BL478" t="b">
        <v>0</v>
      </c>
      <c r="BM478">
        <v>0</v>
      </c>
      <c r="BN478">
        <v>0</v>
      </c>
    </row>
    <row r="479" spans="1:66" x14ac:dyDescent="0.25">
      <c r="A479" t="s">
        <v>84</v>
      </c>
      <c r="B479">
        <v>2013</v>
      </c>
      <c r="C479">
        <v>220714</v>
      </c>
      <c r="D479">
        <v>220714</v>
      </c>
      <c r="E479">
        <v>40083.43793</v>
      </c>
      <c r="F479">
        <v>260797.43789999999</v>
      </c>
      <c r="G479">
        <v>49430.435389999999</v>
      </c>
      <c r="H479">
        <v>270144.43540000002</v>
      </c>
      <c r="I479">
        <v>1</v>
      </c>
      <c r="J479">
        <v>220714</v>
      </c>
      <c r="K479" t="s">
        <v>67</v>
      </c>
      <c r="L479" t="s">
        <v>67</v>
      </c>
      <c r="M479" t="s">
        <v>74</v>
      </c>
      <c r="N479">
        <v>0.42564201099999999</v>
      </c>
      <c r="O479">
        <v>0.28402318199999999</v>
      </c>
      <c r="P479">
        <v>0.290334808</v>
      </c>
      <c r="Q479">
        <v>0</v>
      </c>
      <c r="R479">
        <v>0</v>
      </c>
      <c r="S479">
        <v>1.0000000010000001</v>
      </c>
      <c r="T479" t="s">
        <v>75</v>
      </c>
      <c r="U479">
        <v>0.03</v>
      </c>
      <c r="V479">
        <v>0.05</v>
      </c>
      <c r="W479">
        <v>0.2</v>
      </c>
      <c r="X479">
        <v>0.08</v>
      </c>
      <c r="Y479">
        <v>17657.12</v>
      </c>
      <c r="Z479">
        <v>17657.12</v>
      </c>
      <c r="AA479">
        <v>9886.0870780000005</v>
      </c>
      <c r="AB479">
        <v>20236.318944121202</v>
      </c>
      <c r="AC479">
        <v>185399.76</v>
      </c>
      <c r="AD479">
        <v>256028.24</v>
      </c>
      <c r="AE479">
        <v>185399.76</v>
      </c>
      <c r="AF479">
        <v>256028.24</v>
      </c>
      <c r="AG479">
        <v>29658.261234000001</v>
      </c>
      <c r="AH479">
        <v>69202.609546000007</v>
      </c>
      <c r="AI479">
        <v>229671.79751175799</v>
      </c>
      <c r="AJ479">
        <v>310617.07328824198</v>
      </c>
      <c r="AK479">
        <v>3185.9808766592901</v>
      </c>
      <c r="AL479">
        <v>21521.483028803599</v>
      </c>
      <c r="AM479">
        <v>57807.866069203003</v>
      </c>
      <c r="AN479">
        <v>0</v>
      </c>
      <c r="AO479" t="s">
        <v>67</v>
      </c>
      <c r="AP479">
        <v>82515.329974665903</v>
      </c>
      <c r="AQ479">
        <v>82515.329974665903</v>
      </c>
      <c r="AR479">
        <v>82515.329974665903</v>
      </c>
      <c r="AS479">
        <v>0.37385634791932498</v>
      </c>
      <c r="AT479">
        <v>-0.983883651823942</v>
      </c>
      <c r="AU479">
        <v>81</v>
      </c>
      <c r="AV479">
        <v>0</v>
      </c>
      <c r="AW479" s="2">
        <v>220714</v>
      </c>
      <c r="AX479" s="4">
        <v>82515.329974665903</v>
      </c>
      <c r="AY479">
        <v>1</v>
      </c>
      <c r="AZ479">
        <v>3.8600000000000002E-2</v>
      </c>
      <c r="BA479">
        <v>0.26079999999999998</v>
      </c>
      <c r="BB479">
        <v>0.7006</v>
      </c>
      <c r="BC479">
        <v>0</v>
      </c>
      <c r="BD479" t="s">
        <v>67</v>
      </c>
      <c r="BE479">
        <v>0.7</v>
      </c>
      <c r="BF479" t="b">
        <v>0</v>
      </c>
      <c r="BG479">
        <v>0.1</v>
      </c>
      <c r="BH479" t="b">
        <v>0</v>
      </c>
      <c r="BI479">
        <v>0.37</v>
      </c>
      <c r="BJ479" t="b">
        <v>0</v>
      </c>
      <c r="BK479">
        <v>1</v>
      </c>
      <c r="BL479" t="b">
        <v>0</v>
      </c>
      <c r="BM479">
        <v>0</v>
      </c>
      <c r="BN479">
        <v>0</v>
      </c>
    </row>
    <row r="480" spans="1:66" x14ac:dyDescent="0.25">
      <c r="A480" t="s">
        <v>84</v>
      </c>
      <c r="B480">
        <v>2014</v>
      </c>
      <c r="C480">
        <v>425299.78499999997</v>
      </c>
      <c r="D480">
        <v>425299.78499999997</v>
      </c>
      <c r="E480">
        <v>1151014.639</v>
      </c>
      <c r="F480">
        <v>2265496.7599999998</v>
      </c>
      <c r="G480">
        <v>1534911.821</v>
      </c>
      <c r="H480">
        <v>2649393.943</v>
      </c>
      <c r="I480">
        <v>1</v>
      </c>
      <c r="J480">
        <v>425299.78499999997</v>
      </c>
      <c r="K480" t="s">
        <v>67</v>
      </c>
      <c r="L480" t="s">
        <v>67</v>
      </c>
      <c r="M480" t="s">
        <v>74</v>
      </c>
      <c r="N480">
        <v>4.9051557000000003E-2</v>
      </c>
      <c r="O480">
        <v>0.80539510999999997</v>
      </c>
      <c r="P480">
        <v>0.14555333300000001</v>
      </c>
      <c r="Q480">
        <v>0</v>
      </c>
      <c r="R480">
        <v>0</v>
      </c>
      <c r="S480">
        <v>1</v>
      </c>
      <c r="T480" t="s">
        <v>75</v>
      </c>
      <c r="U480">
        <v>0.03</v>
      </c>
      <c r="V480">
        <v>0.05</v>
      </c>
      <c r="W480">
        <v>0.2</v>
      </c>
      <c r="X480">
        <v>0.08</v>
      </c>
      <c r="Y480">
        <v>34023.982799999998</v>
      </c>
      <c r="Z480">
        <v>34023.982799999998</v>
      </c>
      <c r="AA480">
        <v>306982.36420000001</v>
      </c>
      <c r="AB480">
        <v>308862.11055323097</v>
      </c>
      <c r="AC480">
        <v>357251.81939999998</v>
      </c>
      <c r="AD480">
        <v>493347.75060000003</v>
      </c>
      <c r="AE480">
        <v>357251.81939999998</v>
      </c>
      <c r="AF480">
        <v>493347.75060000003</v>
      </c>
      <c r="AG480">
        <v>920947.09259999997</v>
      </c>
      <c r="AH480">
        <v>2148876.5493999999</v>
      </c>
      <c r="AI480">
        <v>2031669.7218935399</v>
      </c>
      <c r="AJ480">
        <v>3267118.1641064598</v>
      </c>
      <c r="AK480">
        <v>27909.648392257699</v>
      </c>
      <c r="AL480">
        <v>1098231.24619251</v>
      </c>
      <c r="AM480">
        <v>282091.15995839197</v>
      </c>
      <c r="AN480" t="s">
        <v>67</v>
      </c>
      <c r="AO480" t="s">
        <v>67</v>
      </c>
      <c r="AP480">
        <v>1408232.0545431599</v>
      </c>
      <c r="AQ480">
        <v>1408232.0545431599</v>
      </c>
      <c r="AR480">
        <v>1408232.0545431599</v>
      </c>
      <c r="AS480">
        <v>3.3111515787461898</v>
      </c>
      <c r="AT480">
        <v>1.1972960378694399</v>
      </c>
      <c r="AU480">
        <v>75</v>
      </c>
      <c r="AV480">
        <v>1</v>
      </c>
      <c r="AW480" s="2">
        <v>425299.78499999997</v>
      </c>
      <c r="AX480" s="4">
        <v>1408232.0545431599</v>
      </c>
      <c r="AY480">
        <v>1</v>
      </c>
      <c r="AZ480">
        <v>1.9800000000000002E-2</v>
      </c>
      <c r="BA480">
        <v>0.77990000000000004</v>
      </c>
      <c r="BB480">
        <v>0.20030000000000001</v>
      </c>
      <c r="BC480" t="s">
        <v>67</v>
      </c>
      <c r="BD480" t="s">
        <v>67</v>
      </c>
      <c r="BE480">
        <v>1.35</v>
      </c>
      <c r="BF480" t="b">
        <v>0</v>
      </c>
      <c r="BG480">
        <v>1.73</v>
      </c>
      <c r="BH480" t="b">
        <v>0</v>
      </c>
      <c r="BI480">
        <v>3.31</v>
      </c>
      <c r="BJ480" t="b">
        <v>0</v>
      </c>
      <c r="BK480">
        <v>1</v>
      </c>
      <c r="BL480" t="b">
        <v>0</v>
      </c>
      <c r="BM480">
        <v>0</v>
      </c>
      <c r="BN480">
        <v>0</v>
      </c>
    </row>
    <row r="481" spans="1:66" x14ac:dyDescent="0.25">
      <c r="A481" t="s">
        <v>84</v>
      </c>
      <c r="B481">
        <v>2015</v>
      </c>
      <c r="C481">
        <v>435158.58130000002</v>
      </c>
      <c r="D481">
        <v>435158.58130000002</v>
      </c>
      <c r="E481">
        <v>616791.2696</v>
      </c>
      <c r="F481">
        <v>1405092.254</v>
      </c>
      <c r="G481">
        <v>887420.2487</v>
      </c>
      <c r="H481">
        <v>1675721.233</v>
      </c>
      <c r="I481">
        <v>1</v>
      </c>
      <c r="J481">
        <v>435158.58130000002</v>
      </c>
      <c r="K481" t="s">
        <v>67</v>
      </c>
      <c r="L481" t="s">
        <v>67</v>
      </c>
      <c r="M481" t="s">
        <v>74</v>
      </c>
      <c r="N481">
        <v>1.0476736E-2</v>
      </c>
      <c r="O481">
        <v>0.46747508999999998</v>
      </c>
      <c r="P481">
        <v>0.52204817400000003</v>
      </c>
      <c r="Q481">
        <v>0</v>
      </c>
      <c r="R481">
        <v>0</v>
      </c>
      <c r="S481">
        <v>1</v>
      </c>
      <c r="T481" t="s">
        <v>75</v>
      </c>
      <c r="U481">
        <v>0.03</v>
      </c>
      <c r="V481">
        <v>0.05</v>
      </c>
      <c r="W481">
        <v>0.2</v>
      </c>
      <c r="X481">
        <v>0.08</v>
      </c>
      <c r="Y481">
        <v>34812.686503999998</v>
      </c>
      <c r="Z481">
        <v>34812.686503999998</v>
      </c>
      <c r="AA481">
        <v>177484.04973999999</v>
      </c>
      <c r="AB481">
        <v>180866.00303466801</v>
      </c>
      <c r="AC481">
        <v>365533.208292</v>
      </c>
      <c r="AD481">
        <v>504783.95430799999</v>
      </c>
      <c r="AE481">
        <v>365533.208292</v>
      </c>
      <c r="AF481">
        <v>504783.95430799999</v>
      </c>
      <c r="AG481">
        <v>532452.14922000002</v>
      </c>
      <c r="AH481">
        <v>1242388.34818</v>
      </c>
      <c r="AI481">
        <v>1313989.22693066</v>
      </c>
      <c r="AJ481">
        <v>2037453.2390693401</v>
      </c>
      <c r="AK481">
        <v>8445.1097382835105</v>
      </c>
      <c r="AL481">
        <v>63470.510804115802</v>
      </c>
      <c r="AM481" t="s">
        <v>67</v>
      </c>
      <c r="AN481" t="s">
        <v>67</v>
      </c>
      <c r="AO481" t="s">
        <v>67</v>
      </c>
      <c r="AP481" t="s">
        <v>67</v>
      </c>
      <c r="AQ481" t="s">
        <v>67</v>
      </c>
      <c r="AR481">
        <v>71915.620542399294</v>
      </c>
      <c r="AS481" t="s">
        <v>67</v>
      </c>
      <c r="AT481" t="s">
        <v>67</v>
      </c>
      <c r="AU481">
        <v>70</v>
      </c>
      <c r="AV481">
        <v>1</v>
      </c>
      <c r="AW481" s="2">
        <v>435158.58130000002</v>
      </c>
      <c r="AX481" s="4" t="s">
        <v>67</v>
      </c>
      <c r="AY481">
        <v>1</v>
      </c>
      <c r="AZ481">
        <v>0.1174</v>
      </c>
      <c r="BA481">
        <v>0.88260000000000005</v>
      </c>
      <c r="BB481" t="s">
        <v>67</v>
      </c>
      <c r="BC481" t="s">
        <v>67</v>
      </c>
      <c r="BD481" t="s">
        <v>67</v>
      </c>
      <c r="BE481">
        <v>1.38</v>
      </c>
      <c r="BF481" t="b">
        <v>0</v>
      </c>
      <c r="BG481" t="s">
        <v>67</v>
      </c>
      <c r="BH481" t="b">
        <v>0</v>
      </c>
      <c r="BI481" t="s">
        <v>67</v>
      </c>
      <c r="BJ481" t="b">
        <v>0</v>
      </c>
      <c r="BK481">
        <v>1</v>
      </c>
      <c r="BL481" t="b">
        <v>0</v>
      </c>
      <c r="BM481">
        <v>0</v>
      </c>
      <c r="BN481">
        <v>0</v>
      </c>
    </row>
    <row r="482" spans="1:66" x14ac:dyDescent="0.25">
      <c r="A482" t="s">
        <v>84</v>
      </c>
      <c r="B482">
        <v>2016</v>
      </c>
      <c r="C482">
        <v>464118.28720000002</v>
      </c>
      <c r="D482">
        <v>464118.28720000002</v>
      </c>
      <c r="E482">
        <v>317106.4584</v>
      </c>
      <c r="F482">
        <v>781224.74549999996</v>
      </c>
      <c r="G482">
        <v>506467.80499999999</v>
      </c>
      <c r="H482">
        <v>970586.09210000001</v>
      </c>
      <c r="I482">
        <v>1</v>
      </c>
      <c r="J482">
        <v>464118.28720000002</v>
      </c>
      <c r="K482" t="s">
        <v>67</v>
      </c>
      <c r="L482" t="s">
        <v>67</v>
      </c>
      <c r="M482" t="s">
        <v>74</v>
      </c>
      <c r="N482">
        <v>3.2825329999999998E-3</v>
      </c>
      <c r="O482">
        <v>0.20406046899999999</v>
      </c>
      <c r="P482">
        <v>0.792656998</v>
      </c>
      <c r="Q482">
        <v>0</v>
      </c>
      <c r="R482">
        <v>0</v>
      </c>
      <c r="S482">
        <v>1</v>
      </c>
      <c r="T482" t="s">
        <v>75</v>
      </c>
      <c r="U482">
        <v>0.03</v>
      </c>
      <c r="V482">
        <v>0.05</v>
      </c>
      <c r="W482">
        <v>0.2</v>
      </c>
      <c r="X482">
        <v>0.08</v>
      </c>
      <c r="Y482">
        <v>37129.462976000003</v>
      </c>
      <c r="Z482">
        <v>37129.462976000003</v>
      </c>
      <c r="AA482">
        <v>101293.561</v>
      </c>
      <c r="AB482">
        <v>107884.116166129</v>
      </c>
      <c r="AC482">
        <v>389859.361248</v>
      </c>
      <c r="AD482">
        <v>538377.21315199998</v>
      </c>
      <c r="AE482">
        <v>389859.361248</v>
      </c>
      <c r="AF482">
        <v>538377.21315199998</v>
      </c>
      <c r="AG482">
        <v>303880.68300000002</v>
      </c>
      <c r="AH482">
        <v>709054.92700000003</v>
      </c>
      <c r="AI482">
        <v>754817.85976774199</v>
      </c>
      <c r="AJ482">
        <v>1186354.3244322599</v>
      </c>
      <c r="AK482">
        <v>27483.309237491801</v>
      </c>
      <c r="AL482" t="s">
        <v>67</v>
      </c>
      <c r="AM482" t="s">
        <v>67</v>
      </c>
      <c r="AN482" t="s">
        <v>67</v>
      </c>
      <c r="AO482" t="s">
        <v>67</v>
      </c>
      <c r="AP482" t="s">
        <v>67</v>
      </c>
      <c r="AQ482" t="s">
        <v>67</v>
      </c>
      <c r="AR482">
        <v>27483.309237491801</v>
      </c>
      <c r="AS482" t="s">
        <v>67</v>
      </c>
      <c r="AT482" t="s">
        <v>67</v>
      </c>
      <c r="AU482">
        <v>63</v>
      </c>
      <c r="AV482">
        <v>1</v>
      </c>
      <c r="AW482" s="2">
        <v>464118.28720000002</v>
      </c>
      <c r="AX482" s="4" t="s">
        <v>67</v>
      </c>
      <c r="AY482">
        <v>1</v>
      </c>
      <c r="AZ482">
        <v>1</v>
      </c>
      <c r="BA482" t="s">
        <v>67</v>
      </c>
      <c r="BB482" t="s">
        <v>67</v>
      </c>
      <c r="BC482" t="s">
        <v>67</v>
      </c>
      <c r="BD482" t="s">
        <v>67</v>
      </c>
      <c r="BE482">
        <v>1.47</v>
      </c>
      <c r="BF482" t="b">
        <v>0</v>
      </c>
      <c r="BG482" t="s">
        <v>67</v>
      </c>
      <c r="BH482" t="b">
        <v>0</v>
      </c>
      <c r="BI482" t="s">
        <v>67</v>
      </c>
      <c r="BJ482" t="b">
        <v>0</v>
      </c>
      <c r="BK482">
        <v>1</v>
      </c>
      <c r="BL482" t="b">
        <v>0</v>
      </c>
      <c r="BM482">
        <v>0</v>
      </c>
      <c r="BN482">
        <v>0</v>
      </c>
    </row>
    <row r="483" spans="1:66" x14ac:dyDescent="0.25">
      <c r="A483" t="s">
        <v>84</v>
      </c>
      <c r="B483">
        <v>2017</v>
      </c>
      <c r="C483">
        <v>372529.81809999997</v>
      </c>
      <c r="D483">
        <v>372529.81809999997</v>
      </c>
      <c r="E483">
        <v>44763.63321</v>
      </c>
      <c r="F483">
        <v>576370.76150000002</v>
      </c>
      <c r="G483">
        <v>67219.636899999998</v>
      </c>
      <c r="H483">
        <v>598826.76520000002</v>
      </c>
      <c r="I483">
        <v>1</v>
      </c>
      <c r="J483">
        <v>372529.81809999997</v>
      </c>
      <c r="K483" t="s">
        <v>67</v>
      </c>
      <c r="L483" t="s">
        <v>67</v>
      </c>
      <c r="M483" t="s">
        <v>74</v>
      </c>
      <c r="N483">
        <v>4.6607216E-2</v>
      </c>
      <c r="O483">
        <v>3.5939414000000003E-2</v>
      </c>
      <c r="P483">
        <v>0.91745337000000005</v>
      </c>
      <c r="Q483">
        <v>0</v>
      </c>
      <c r="R483">
        <v>0</v>
      </c>
      <c r="S483">
        <v>1</v>
      </c>
      <c r="T483" t="s">
        <v>75</v>
      </c>
      <c r="U483">
        <v>0.03</v>
      </c>
      <c r="V483">
        <v>0.05</v>
      </c>
      <c r="W483">
        <v>0.2</v>
      </c>
      <c r="X483">
        <v>0.08</v>
      </c>
      <c r="Y483">
        <v>29802.385448000001</v>
      </c>
      <c r="Z483">
        <v>29802.385448000001</v>
      </c>
      <c r="AA483">
        <v>13443.927379999999</v>
      </c>
      <c r="AB483">
        <v>32694.362844225499</v>
      </c>
      <c r="AC483">
        <v>312925.047204</v>
      </c>
      <c r="AD483">
        <v>432134.58899600001</v>
      </c>
      <c r="AE483">
        <v>312925.047204</v>
      </c>
      <c r="AF483">
        <v>432134.58899600001</v>
      </c>
      <c r="AG483">
        <v>40331.782140000003</v>
      </c>
      <c r="AH483">
        <v>94107.49166</v>
      </c>
      <c r="AI483">
        <v>533438.03951154905</v>
      </c>
      <c r="AJ483">
        <v>664215.49088845099</v>
      </c>
      <c r="AK483" t="s">
        <v>67</v>
      </c>
      <c r="AL483" t="s">
        <v>67</v>
      </c>
      <c r="AM483" t="s">
        <v>67</v>
      </c>
      <c r="AN483" t="s">
        <v>67</v>
      </c>
      <c r="AO483" t="s">
        <v>67</v>
      </c>
      <c r="AP483" t="s">
        <v>67</v>
      </c>
      <c r="AQ483" t="s">
        <v>67</v>
      </c>
      <c r="AR483">
        <v>0</v>
      </c>
      <c r="AS483" t="s">
        <v>67</v>
      </c>
      <c r="AT483" t="s">
        <v>67</v>
      </c>
      <c r="AU483">
        <v>67</v>
      </c>
      <c r="AV483">
        <v>0</v>
      </c>
      <c r="AW483" s="2">
        <v>372529.81809999997</v>
      </c>
      <c r="AX483" s="4" t="s">
        <v>67</v>
      </c>
      <c r="AY483">
        <v>1</v>
      </c>
      <c r="AZ483" t="s">
        <v>67</v>
      </c>
      <c r="BA483" t="s">
        <v>67</v>
      </c>
      <c r="BB483" t="s">
        <v>67</v>
      </c>
      <c r="BC483" t="s">
        <v>67</v>
      </c>
      <c r="BD483" t="s">
        <v>67</v>
      </c>
      <c r="BE483">
        <v>1.18</v>
      </c>
      <c r="BF483" t="b">
        <v>0</v>
      </c>
      <c r="BG483" t="s">
        <v>67</v>
      </c>
      <c r="BH483" t="b">
        <v>0</v>
      </c>
      <c r="BI483" t="s">
        <v>67</v>
      </c>
      <c r="BJ483" t="b">
        <v>0</v>
      </c>
      <c r="BK483">
        <v>1</v>
      </c>
      <c r="BL483" t="b">
        <v>0</v>
      </c>
      <c r="BM483">
        <v>0</v>
      </c>
      <c r="BN483">
        <v>0</v>
      </c>
    </row>
    <row r="484" spans="1:66" x14ac:dyDescent="0.25">
      <c r="A484" t="s">
        <v>84</v>
      </c>
      <c r="B484">
        <v>2018</v>
      </c>
      <c r="C484">
        <v>392928.64429999999</v>
      </c>
      <c r="D484">
        <v>392928.64429999999</v>
      </c>
      <c r="E484">
        <v>386289.6066</v>
      </c>
      <c r="F484">
        <v>1134673.426</v>
      </c>
      <c r="G484">
        <v>416100.40269999998</v>
      </c>
      <c r="H484">
        <v>1164484.2220000001</v>
      </c>
      <c r="I484">
        <v>1</v>
      </c>
      <c r="J484">
        <v>392928.64429999999</v>
      </c>
      <c r="K484" t="s">
        <v>67</v>
      </c>
      <c r="L484" t="s">
        <v>67</v>
      </c>
      <c r="M484" t="s">
        <v>74</v>
      </c>
      <c r="N484">
        <v>7.2522319999999999E-3</v>
      </c>
      <c r="O484">
        <v>0.94310530400000003</v>
      </c>
      <c r="P484">
        <v>4.9642463999999997E-2</v>
      </c>
      <c r="Q484">
        <v>0</v>
      </c>
      <c r="R484">
        <v>0</v>
      </c>
      <c r="S484">
        <v>1</v>
      </c>
      <c r="T484" t="s">
        <v>75</v>
      </c>
      <c r="U484">
        <v>0.03</v>
      </c>
      <c r="V484">
        <v>0.05</v>
      </c>
      <c r="W484">
        <v>0.2</v>
      </c>
      <c r="X484">
        <v>0.08</v>
      </c>
      <c r="Y484">
        <v>31434.291544</v>
      </c>
      <c r="Z484">
        <v>31434.291544</v>
      </c>
      <c r="AA484">
        <v>83220.080539999995</v>
      </c>
      <c r="AB484">
        <v>88958.959582255004</v>
      </c>
      <c r="AC484">
        <v>330060.06121199997</v>
      </c>
      <c r="AD484">
        <v>455797.227388</v>
      </c>
      <c r="AE484">
        <v>330060.06121199997</v>
      </c>
      <c r="AF484">
        <v>455797.227388</v>
      </c>
      <c r="AG484">
        <v>249660.24161999999</v>
      </c>
      <c r="AH484">
        <v>582540.56377999997</v>
      </c>
      <c r="AI484">
        <v>986566.30283548997</v>
      </c>
      <c r="AJ484">
        <v>1342402.14116451</v>
      </c>
      <c r="AK484" t="s">
        <v>67</v>
      </c>
      <c r="AL484" t="s">
        <v>67</v>
      </c>
      <c r="AM484" t="s">
        <v>67</v>
      </c>
      <c r="AN484" t="s">
        <v>67</v>
      </c>
      <c r="AO484" t="s">
        <v>67</v>
      </c>
      <c r="AP484" t="s">
        <v>67</v>
      </c>
      <c r="AQ484" t="s">
        <v>67</v>
      </c>
      <c r="AR484">
        <v>0</v>
      </c>
      <c r="AS484" t="s">
        <v>67</v>
      </c>
      <c r="AT484" t="s">
        <v>67</v>
      </c>
      <c r="AU484">
        <v>93</v>
      </c>
      <c r="AV484">
        <v>0</v>
      </c>
      <c r="AW484" s="2">
        <v>392928.64429999999</v>
      </c>
      <c r="AX484" s="4" t="s">
        <v>67</v>
      </c>
      <c r="AY484">
        <v>1</v>
      </c>
      <c r="AZ484" t="s">
        <v>67</v>
      </c>
      <c r="BA484" t="s">
        <v>67</v>
      </c>
      <c r="BB484" t="s">
        <v>67</v>
      </c>
      <c r="BC484" t="s">
        <v>67</v>
      </c>
      <c r="BD484" t="s">
        <v>67</v>
      </c>
      <c r="BE484">
        <v>1.24</v>
      </c>
      <c r="BF484" t="b">
        <v>0</v>
      </c>
      <c r="BG484" t="s">
        <v>67</v>
      </c>
      <c r="BH484" t="b">
        <v>0</v>
      </c>
      <c r="BI484" t="s">
        <v>67</v>
      </c>
      <c r="BJ484" t="b">
        <v>0</v>
      </c>
      <c r="BK484">
        <v>1</v>
      </c>
      <c r="BL484" t="b">
        <v>0</v>
      </c>
      <c r="BM484">
        <v>0</v>
      </c>
      <c r="BN484">
        <v>0</v>
      </c>
    </row>
    <row r="485" spans="1:66" x14ac:dyDescent="0.25">
      <c r="A485" t="s">
        <v>84</v>
      </c>
      <c r="B485">
        <v>2019</v>
      </c>
      <c r="C485">
        <v>271174.31069999997</v>
      </c>
      <c r="D485">
        <v>271174.31069999997</v>
      </c>
      <c r="E485">
        <v>41922.340940000002</v>
      </c>
      <c r="F485">
        <v>313096.65169999999</v>
      </c>
      <c r="G485">
        <v>101870.6692</v>
      </c>
      <c r="H485">
        <v>373044.98</v>
      </c>
      <c r="I485">
        <v>1</v>
      </c>
      <c r="J485">
        <v>271174.31069999997</v>
      </c>
      <c r="K485" t="s">
        <v>67</v>
      </c>
      <c r="L485" t="s">
        <v>67</v>
      </c>
      <c r="M485" t="s">
        <v>74</v>
      </c>
      <c r="N485">
        <v>7.3672909999999994E-2</v>
      </c>
      <c r="O485">
        <v>0.17014171</v>
      </c>
      <c r="P485">
        <v>0.75618538000000002</v>
      </c>
      <c r="Q485">
        <v>0</v>
      </c>
      <c r="R485">
        <v>0</v>
      </c>
      <c r="S485">
        <v>1</v>
      </c>
      <c r="T485" t="s">
        <v>75</v>
      </c>
      <c r="U485">
        <v>0.03</v>
      </c>
      <c r="V485">
        <v>0.05</v>
      </c>
      <c r="W485">
        <v>0.2</v>
      </c>
      <c r="X485">
        <v>0.08</v>
      </c>
      <c r="Y485">
        <v>21693.944855999998</v>
      </c>
      <c r="Z485">
        <v>21693.944855999998</v>
      </c>
      <c r="AA485">
        <v>20374.133839999999</v>
      </c>
      <c r="AB485">
        <v>29761.2596028025</v>
      </c>
      <c r="AC485">
        <v>227786.420988</v>
      </c>
      <c r="AD485">
        <v>314562.20041200001</v>
      </c>
      <c r="AE485">
        <v>227786.420988</v>
      </c>
      <c r="AF485">
        <v>314562.20041200001</v>
      </c>
      <c r="AG485">
        <v>61122.401519999999</v>
      </c>
      <c r="AH485">
        <v>142618.93687999999</v>
      </c>
      <c r="AI485">
        <v>313522.46079439501</v>
      </c>
      <c r="AJ485">
        <v>432567.49920560501</v>
      </c>
      <c r="AK485" t="s">
        <v>67</v>
      </c>
      <c r="AL485" t="s">
        <v>67</v>
      </c>
      <c r="AM485" t="s">
        <v>67</v>
      </c>
      <c r="AN485" t="s">
        <v>67</v>
      </c>
      <c r="AO485" t="s">
        <v>67</v>
      </c>
      <c r="AP485" t="s">
        <v>67</v>
      </c>
      <c r="AQ485" t="s">
        <v>67</v>
      </c>
      <c r="AR485">
        <v>0</v>
      </c>
      <c r="AS485" t="s">
        <v>67</v>
      </c>
      <c r="AT485" t="s">
        <v>67</v>
      </c>
      <c r="AU485">
        <v>41</v>
      </c>
      <c r="AV485">
        <v>0</v>
      </c>
      <c r="AW485" s="2">
        <v>271174.31069999997</v>
      </c>
      <c r="AX485" s="4" t="s">
        <v>67</v>
      </c>
      <c r="AY485">
        <v>1</v>
      </c>
      <c r="AZ485" t="s">
        <v>67</v>
      </c>
      <c r="BA485" t="s">
        <v>67</v>
      </c>
      <c r="BB485" t="s">
        <v>67</v>
      </c>
      <c r="BC485" t="s">
        <v>67</v>
      </c>
      <c r="BD485" t="s">
        <v>67</v>
      </c>
      <c r="BE485">
        <v>0.86</v>
      </c>
      <c r="BF485" t="b">
        <v>0</v>
      </c>
      <c r="BG485" t="s">
        <v>67</v>
      </c>
      <c r="BH485" t="b">
        <v>0</v>
      </c>
      <c r="BI485" t="s">
        <v>67</v>
      </c>
      <c r="BJ485" t="b">
        <v>0</v>
      </c>
      <c r="BK485">
        <v>1</v>
      </c>
      <c r="BL485" t="b">
        <v>0</v>
      </c>
      <c r="BM485">
        <v>0</v>
      </c>
      <c r="BN485">
        <v>0</v>
      </c>
    </row>
    <row r="486" spans="1:66" x14ac:dyDescent="0.25">
      <c r="A486" t="s">
        <v>85</v>
      </c>
      <c r="B486">
        <v>1965</v>
      </c>
      <c r="C486">
        <v>2</v>
      </c>
      <c r="D486">
        <v>4</v>
      </c>
      <c r="E486">
        <v>1.9825516519999999</v>
      </c>
      <c r="F486">
        <v>5.9825516519999997</v>
      </c>
      <c r="G486">
        <v>2.6916115459999999</v>
      </c>
      <c r="H486">
        <v>6.6916115459999999</v>
      </c>
      <c r="I486">
        <v>2</v>
      </c>
      <c r="J486">
        <v>4</v>
      </c>
      <c r="K486" t="s">
        <v>67</v>
      </c>
      <c r="L486" t="s">
        <v>67</v>
      </c>
      <c r="M486" t="s">
        <v>72</v>
      </c>
      <c r="N486">
        <v>6.9376307999999998E-2</v>
      </c>
      <c r="O486">
        <v>0.44111162399999998</v>
      </c>
      <c r="P486">
        <v>0.48951206800000002</v>
      </c>
      <c r="Q486">
        <v>0</v>
      </c>
      <c r="R486">
        <v>0</v>
      </c>
      <c r="S486">
        <v>1</v>
      </c>
      <c r="T486" t="s">
        <v>69</v>
      </c>
      <c r="U486">
        <v>0.1</v>
      </c>
      <c r="V486">
        <v>0.1</v>
      </c>
      <c r="W486">
        <v>0.3</v>
      </c>
      <c r="X486">
        <v>0.2</v>
      </c>
      <c r="Y486">
        <v>0.8</v>
      </c>
      <c r="Z486">
        <v>0.8</v>
      </c>
      <c r="AA486">
        <v>0.80748346380000002</v>
      </c>
      <c r="AB486">
        <v>1.1366747750832</v>
      </c>
      <c r="AC486">
        <v>2.4</v>
      </c>
      <c r="AD486">
        <v>5.6</v>
      </c>
      <c r="AE486">
        <v>2.4</v>
      </c>
      <c r="AF486">
        <v>5.6</v>
      </c>
      <c r="AG486">
        <v>1.0766446184</v>
      </c>
      <c r="AH486">
        <v>4.3065784736000001</v>
      </c>
      <c r="AI486">
        <v>4.4182619958335998</v>
      </c>
      <c r="AJ486">
        <v>8.9649610961663999</v>
      </c>
      <c r="AK486">
        <v>227.22351253674199</v>
      </c>
      <c r="AL486">
        <v>636.24517796105602</v>
      </c>
      <c r="AM486">
        <v>6215.6275682004398</v>
      </c>
      <c r="AN486">
        <v>0</v>
      </c>
      <c r="AO486">
        <v>0</v>
      </c>
      <c r="AP486">
        <v>7079.0962586982396</v>
      </c>
      <c r="AQ486">
        <v>7079.0962586982396</v>
      </c>
      <c r="AR486">
        <v>7079.0962586982396</v>
      </c>
      <c r="AS486">
        <v>1769.7740646745599</v>
      </c>
      <c r="AT486">
        <v>7.4786071703437704</v>
      </c>
      <c r="AU486">
        <v>74</v>
      </c>
      <c r="AV486">
        <v>0</v>
      </c>
      <c r="AW486" s="2">
        <v>4</v>
      </c>
      <c r="AX486" s="4">
        <v>7079.0962586982396</v>
      </c>
      <c r="AY486">
        <v>2</v>
      </c>
      <c r="AZ486">
        <v>3.2099999999999997E-2</v>
      </c>
      <c r="BA486">
        <v>8.9899999999999994E-2</v>
      </c>
      <c r="BB486">
        <v>0.878</v>
      </c>
      <c r="BC486">
        <v>0</v>
      </c>
      <c r="BD486">
        <v>0</v>
      </c>
      <c r="BE486">
        <v>0</v>
      </c>
      <c r="BF486" t="b">
        <v>1</v>
      </c>
      <c r="BG486">
        <v>0.93</v>
      </c>
      <c r="BH486" t="b">
        <v>0</v>
      </c>
      <c r="BI486">
        <v>1769.77</v>
      </c>
      <c r="BJ486" t="b">
        <v>1</v>
      </c>
      <c r="BK486">
        <v>1</v>
      </c>
      <c r="BL486" t="b">
        <v>0</v>
      </c>
      <c r="BM486">
        <v>2</v>
      </c>
      <c r="BN486">
        <v>2</v>
      </c>
    </row>
    <row r="487" spans="1:66" x14ac:dyDescent="0.25">
      <c r="A487" t="s">
        <v>85</v>
      </c>
      <c r="B487">
        <v>1966</v>
      </c>
      <c r="C487">
        <v>25</v>
      </c>
      <c r="D487">
        <v>50</v>
      </c>
      <c r="E487">
        <v>59.56698067</v>
      </c>
      <c r="F487">
        <v>109.5669807</v>
      </c>
      <c r="G487">
        <v>63.091797749999998</v>
      </c>
      <c r="H487">
        <v>113.0917977</v>
      </c>
      <c r="I487">
        <v>2</v>
      </c>
      <c r="J487">
        <v>50</v>
      </c>
      <c r="K487" t="s">
        <v>67</v>
      </c>
      <c r="L487" t="s">
        <v>67</v>
      </c>
      <c r="M487" t="s">
        <v>72</v>
      </c>
      <c r="N487">
        <v>6.9376307999999998E-2</v>
      </c>
      <c r="O487">
        <v>0.44111162399999998</v>
      </c>
      <c r="P487">
        <v>0.48951206800000002</v>
      </c>
      <c r="Q487">
        <v>0</v>
      </c>
      <c r="R487">
        <v>0</v>
      </c>
      <c r="S487">
        <v>1</v>
      </c>
      <c r="T487" t="s">
        <v>69</v>
      </c>
      <c r="U487">
        <v>0.1</v>
      </c>
      <c r="V487">
        <v>0.1</v>
      </c>
      <c r="W487">
        <v>0.3</v>
      </c>
      <c r="X487">
        <v>0.2</v>
      </c>
      <c r="Y487">
        <v>10</v>
      </c>
      <c r="Z487">
        <v>10</v>
      </c>
      <c r="AA487">
        <v>18.927539325000001</v>
      </c>
      <c r="AB487">
        <v>21.406815384344799</v>
      </c>
      <c r="AC487">
        <v>30</v>
      </c>
      <c r="AD487">
        <v>70</v>
      </c>
      <c r="AE487">
        <v>30</v>
      </c>
      <c r="AF487">
        <v>70</v>
      </c>
      <c r="AG487">
        <v>25.236719099999998</v>
      </c>
      <c r="AH487">
        <v>100.94687639999999</v>
      </c>
      <c r="AI487">
        <v>70.278166931310395</v>
      </c>
      <c r="AJ487">
        <v>155.90542846868999</v>
      </c>
      <c r="AK487">
        <v>100.066148857009</v>
      </c>
      <c r="AL487">
        <v>5601.0581761348203</v>
      </c>
      <c r="AM487">
        <v>9532.7677388367902</v>
      </c>
      <c r="AN487">
        <v>0</v>
      </c>
      <c r="AO487">
        <v>0</v>
      </c>
      <c r="AP487">
        <v>15233.8920638286</v>
      </c>
      <c r="AQ487">
        <v>15233.8920638286</v>
      </c>
      <c r="AR487">
        <v>15233.8920638286</v>
      </c>
      <c r="AS487">
        <v>304.67784127657302</v>
      </c>
      <c r="AT487">
        <v>5.7192549602640899</v>
      </c>
      <c r="AU487">
        <v>94</v>
      </c>
      <c r="AV487">
        <v>1</v>
      </c>
      <c r="AW487" s="2">
        <v>50</v>
      </c>
      <c r="AX487" s="4">
        <v>15233.8920638286</v>
      </c>
      <c r="AY487">
        <v>2</v>
      </c>
      <c r="AZ487">
        <v>6.6E-3</v>
      </c>
      <c r="BA487">
        <v>0.36770000000000003</v>
      </c>
      <c r="BB487">
        <v>0.62580000000000002</v>
      </c>
      <c r="BC487">
        <v>0</v>
      </c>
      <c r="BD487">
        <v>0</v>
      </c>
      <c r="BE487">
        <v>0.03</v>
      </c>
      <c r="BF487" t="b">
        <v>1</v>
      </c>
      <c r="BG487">
        <v>1.99</v>
      </c>
      <c r="BH487" t="b">
        <v>0</v>
      </c>
      <c r="BI487">
        <v>304.68</v>
      </c>
      <c r="BJ487" t="b">
        <v>1</v>
      </c>
      <c r="BK487">
        <v>1</v>
      </c>
      <c r="BL487" t="b">
        <v>0</v>
      </c>
      <c r="BM487">
        <v>2</v>
      </c>
      <c r="BN487">
        <v>2</v>
      </c>
    </row>
    <row r="488" spans="1:66" x14ac:dyDescent="0.25">
      <c r="A488" t="s">
        <v>85</v>
      </c>
      <c r="B488">
        <v>1967</v>
      </c>
      <c r="C488">
        <v>750</v>
      </c>
      <c r="D488">
        <v>1500</v>
      </c>
      <c r="E488">
        <v>2017.432941</v>
      </c>
      <c r="F488">
        <v>3517.432941</v>
      </c>
      <c r="G488">
        <v>2370.76071</v>
      </c>
      <c r="H488">
        <v>3870.76071</v>
      </c>
      <c r="I488">
        <v>2</v>
      </c>
      <c r="J488">
        <v>1500</v>
      </c>
      <c r="K488" t="s">
        <v>67</v>
      </c>
      <c r="L488" t="s">
        <v>67</v>
      </c>
      <c r="M488" t="s">
        <v>72</v>
      </c>
      <c r="N488">
        <v>6.9376307999999998E-2</v>
      </c>
      <c r="O488">
        <v>0.44111162399999998</v>
      </c>
      <c r="P488">
        <v>0.48951206800000002</v>
      </c>
      <c r="Q488">
        <v>0</v>
      </c>
      <c r="R488">
        <v>0</v>
      </c>
      <c r="S488">
        <v>1</v>
      </c>
      <c r="T488" t="s">
        <v>69</v>
      </c>
      <c r="U488">
        <v>0.1</v>
      </c>
      <c r="V488">
        <v>0.1</v>
      </c>
      <c r="W488">
        <v>0.3</v>
      </c>
      <c r="X488">
        <v>0.2</v>
      </c>
      <c r="Y488">
        <v>300</v>
      </c>
      <c r="Z488">
        <v>300</v>
      </c>
      <c r="AA488">
        <v>711.22821299999998</v>
      </c>
      <c r="AB488">
        <v>771.91033868395198</v>
      </c>
      <c r="AC488">
        <v>900</v>
      </c>
      <c r="AD488">
        <v>2100</v>
      </c>
      <c r="AE488">
        <v>900</v>
      </c>
      <c r="AF488">
        <v>2100</v>
      </c>
      <c r="AG488">
        <v>948.30428400000005</v>
      </c>
      <c r="AH488">
        <v>3793.2171360000002</v>
      </c>
      <c r="AI488">
        <v>2326.9400326321002</v>
      </c>
      <c r="AJ488">
        <v>5414.5813873678999</v>
      </c>
      <c r="AK488">
        <v>880.91248566473496</v>
      </c>
      <c r="AL488">
        <v>8590.2165306639708</v>
      </c>
      <c r="AM488">
        <v>14645.4274301072</v>
      </c>
      <c r="AN488">
        <v>0</v>
      </c>
      <c r="AO488">
        <v>0</v>
      </c>
      <c r="AP488">
        <v>24116.556446436</v>
      </c>
      <c r="AQ488">
        <v>24116.556446436</v>
      </c>
      <c r="AR488">
        <v>24116.556446436</v>
      </c>
      <c r="AS488">
        <v>16.077704297623999</v>
      </c>
      <c r="AT488">
        <v>2.77743348599786</v>
      </c>
      <c r="AU488">
        <v>85</v>
      </c>
      <c r="AV488">
        <v>1</v>
      </c>
      <c r="AW488" s="2">
        <v>1500</v>
      </c>
      <c r="AX488" s="4">
        <v>24116.556446436</v>
      </c>
      <c r="AY488">
        <v>2</v>
      </c>
      <c r="AZ488">
        <v>3.6499999999999998E-2</v>
      </c>
      <c r="BA488">
        <v>0.35620000000000002</v>
      </c>
      <c r="BB488">
        <v>0.60729999999999995</v>
      </c>
      <c r="BC488">
        <v>0</v>
      </c>
      <c r="BD488">
        <v>0</v>
      </c>
      <c r="BE488">
        <v>1</v>
      </c>
      <c r="BF488" t="b">
        <v>0</v>
      </c>
      <c r="BG488">
        <v>3.15</v>
      </c>
      <c r="BH488" t="b">
        <v>0</v>
      </c>
      <c r="BI488">
        <v>16.079999999999998</v>
      </c>
      <c r="BJ488" t="b">
        <v>1</v>
      </c>
      <c r="BK488">
        <v>1</v>
      </c>
      <c r="BL488" t="b">
        <v>0</v>
      </c>
      <c r="BM488">
        <v>1</v>
      </c>
      <c r="BN488">
        <v>1</v>
      </c>
    </row>
    <row r="489" spans="1:66" x14ac:dyDescent="0.25">
      <c r="A489" t="s">
        <v>85</v>
      </c>
      <c r="B489">
        <v>1968</v>
      </c>
      <c r="C489">
        <v>750</v>
      </c>
      <c r="D489">
        <v>1500</v>
      </c>
      <c r="E489">
        <v>1658.524085</v>
      </c>
      <c r="F489">
        <v>3158.524085</v>
      </c>
      <c r="G489">
        <v>1775.232123</v>
      </c>
      <c r="H489">
        <v>3275.2321229999998</v>
      </c>
      <c r="I489">
        <v>2</v>
      </c>
      <c r="J489">
        <v>1500</v>
      </c>
      <c r="K489" t="s">
        <v>67</v>
      </c>
      <c r="L489" t="s">
        <v>67</v>
      </c>
      <c r="M489" t="s">
        <v>72</v>
      </c>
      <c r="N489">
        <v>6.9376307999999998E-2</v>
      </c>
      <c r="O489">
        <v>0.44111162399999998</v>
      </c>
      <c r="P489">
        <v>0.48951206800000002</v>
      </c>
      <c r="Q489">
        <v>0</v>
      </c>
      <c r="R489">
        <v>0</v>
      </c>
      <c r="S489">
        <v>1</v>
      </c>
      <c r="T489" t="s">
        <v>69</v>
      </c>
      <c r="U489">
        <v>0.1</v>
      </c>
      <c r="V489">
        <v>0.1</v>
      </c>
      <c r="W489">
        <v>0.3</v>
      </c>
      <c r="X489">
        <v>0.2</v>
      </c>
      <c r="Y489">
        <v>300</v>
      </c>
      <c r="Z489">
        <v>300</v>
      </c>
      <c r="AA489">
        <v>532.56963689999998</v>
      </c>
      <c r="AB489">
        <v>611.253153895992</v>
      </c>
      <c r="AC489">
        <v>900</v>
      </c>
      <c r="AD489">
        <v>2100</v>
      </c>
      <c r="AE489">
        <v>900</v>
      </c>
      <c r="AF489">
        <v>2100</v>
      </c>
      <c r="AG489">
        <v>710.09284920000005</v>
      </c>
      <c r="AH489">
        <v>2840.3713968000002</v>
      </c>
      <c r="AI489">
        <v>2052.7258152080099</v>
      </c>
      <c r="AJ489">
        <v>4497.7384307919801</v>
      </c>
      <c r="AK489">
        <v>1351.03560049924</v>
      </c>
      <c r="AL489">
        <v>13197.362639625</v>
      </c>
      <c r="AM489">
        <v>6611.3499365616699</v>
      </c>
      <c r="AN489">
        <v>0</v>
      </c>
      <c r="AO489">
        <v>0</v>
      </c>
      <c r="AP489">
        <v>21159.748176685898</v>
      </c>
      <c r="AQ489">
        <v>21159.748176685898</v>
      </c>
      <c r="AR489">
        <v>21159.748176685898</v>
      </c>
      <c r="AS489">
        <v>14.106498784457299</v>
      </c>
      <c r="AT489">
        <v>2.6466355978983498</v>
      </c>
      <c r="AU489">
        <v>93</v>
      </c>
      <c r="AV489">
        <v>1</v>
      </c>
      <c r="AW489" s="2">
        <v>1500</v>
      </c>
      <c r="AX489" s="4">
        <v>21159.748176685898</v>
      </c>
      <c r="AY489">
        <v>2</v>
      </c>
      <c r="AZ489">
        <v>6.3799999999999996E-2</v>
      </c>
      <c r="BA489">
        <v>0.62370000000000003</v>
      </c>
      <c r="BB489">
        <v>0.31240000000000001</v>
      </c>
      <c r="BC489">
        <v>0</v>
      </c>
      <c r="BD489">
        <v>0</v>
      </c>
      <c r="BE489">
        <v>1</v>
      </c>
      <c r="BF489" t="b">
        <v>0</v>
      </c>
      <c r="BG489">
        <v>2.77</v>
      </c>
      <c r="BH489" t="b">
        <v>0</v>
      </c>
      <c r="BI489">
        <v>14.11</v>
      </c>
      <c r="BJ489" t="b">
        <v>0</v>
      </c>
      <c r="BK489">
        <v>1</v>
      </c>
      <c r="BL489" t="b">
        <v>0</v>
      </c>
      <c r="BM489">
        <v>0</v>
      </c>
      <c r="BN489">
        <v>0</v>
      </c>
    </row>
    <row r="490" spans="1:66" x14ac:dyDescent="0.25">
      <c r="A490" t="s">
        <v>85</v>
      </c>
      <c r="B490">
        <v>1969</v>
      </c>
      <c r="C490">
        <v>400</v>
      </c>
      <c r="D490">
        <v>800</v>
      </c>
      <c r="E490">
        <v>580.89826860000005</v>
      </c>
      <c r="F490">
        <v>1380.898269</v>
      </c>
      <c r="G490">
        <v>642.36774419999995</v>
      </c>
      <c r="H490">
        <v>1442.3677439999999</v>
      </c>
      <c r="I490">
        <v>2</v>
      </c>
      <c r="J490">
        <v>800</v>
      </c>
      <c r="K490" t="s">
        <v>67</v>
      </c>
      <c r="L490" t="s">
        <v>67</v>
      </c>
      <c r="M490" t="s">
        <v>72</v>
      </c>
      <c r="N490">
        <v>6.9376307999999998E-2</v>
      </c>
      <c r="O490">
        <v>0.44111162399999998</v>
      </c>
      <c r="P490">
        <v>0.48951206800000002</v>
      </c>
      <c r="Q490">
        <v>0</v>
      </c>
      <c r="R490">
        <v>0</v>
      </c>
      <c r="S490">
        <v>1</v>
      </c>
      <c r="T490" t="s">
        <v>69</v>
      </c>
      <c r="U490">
        <v>0.1</v>
      </c>
      <c r="V490">
        <v>0.1</v>
      </c>
      <c r="W490">
        <v>0.3</v>
      </c>
      <c r="X490">
        <v>0.2</v>
      </c>
      <c r="Y490">
        <v>160</v>
      </c>
      <c r="Z490">
        <v>160</v>
      </c>
      <c r="AA490">
        <v>192.71032326</v>
      </c>
      <c r="AB490">
        <v>250.47408786334299</v>
      </c>
      <c r="AC490">
        <v>480</v>
      </c>
      <c r="AD490">
        <v>1120</v>
      </c>
      <c r="AE490">
        <v>480</v>
      </c>
      <c r="AF490">
        <v>1120</v>
      </c>
      <c r="AG490">
        <v>256.94709768000001</v>
      </c>
      <c r="AH490">
        <v>1027.7883907200001</v>
      </c>
      <c r="AI490">
        <v>941.41956827331398</v>
      </c>
      <c r="AJ490">
        <v>1943.31591972669</v>
      </c>
      <c r="AK490">
        <v>2075.6294902677801</v>
      </c>
      <c r="AL490">
        <v>5957.6535452217204</v>
      </c>
      <c r="AM490">
        <v>1845.2170713093101</v>
      </c>
      <c r="AN490">
        <v>0</v>
      </c>
      <c r="AO490">
        <v>0</v>
      </c>
      <c r="AP490">
        <v>9878.5001067988196</v>
      </c>
      <c r="AQ490">
        <v>9878.5001067988196</v>
      </c>
      <c r="AR490">
        <v>9878.5001067988196</v>
      </c>
      <c r="AS490">
        <v>12.348125133498501</v>
      </c>
      <c r="AT490">
        <v>2.5135042404967698</v>
      </c>
      <c r="AU490">
        <v>90</v>
      </c>
      <c r="AV490">
        <v>0</v>
      </c>
      <c r="AW490" s="2">
        <v>800</v>
      </c>
      <c r="AX490" s="4">
        <v>9878.5001067988196</v>
      </c>
      <c r="AY490">
        <v>2</v>
      </c>
      <c r="AZ490">
        <v>0.21010000000000001</v>
      </c>
      <c r="BA490">
        <v>0.60309999999999997</v>
      </c>
      <c r="BB490">
        <v>0.18679999999999999</v>
      </c>
      <c r="BC490">
        <v>0</v>
      </c>
      <c r="BD490">
        <v>0</v>
      </c>
      <c r="BE490">
        <v>0.53</v>
      </c>
      <c r="BF490" t="b">
        <v>0</v>
      </c>
      <c r="BG490">
        <v>1.29</v>
      </c>
      <c r="BH490" t="b">
        <v>0</v>
      </c>
      <c r="BI490">
        <v>12.35</v>
      </c>
      <c r="BJ490" t="b">
        <v>0</v>
      </c>
      <c r="BK490">
        <v>1</v>
      </c>
      <c r="BL490" t="b">
        <v>0</v>
      </c>
      <c r="BM490">
        <v>0</v>
      </c>
      <c r="BN490">
        <v>0</v>
      </c>
    </row>
    <row r="491" spans="1:66" x14ac:dyDescent="0.25">
      <c r="A491" t="s">
        <v>85</v>
      </c>
      <c r="B491">
        <v>1970</v>
      </c>
      <c r="C491">
        <v>3500</v>
      </c>
      <c r="D491">
        <v>7000</v>
      </c>
      <c r="E491">
        <v>5453.7926360000001</v>
      </c>
      <c r="F491">
        <v>12453.79264</v>
      </c>
      <c r="G491">
        <v>5697.5982260000001</v>
      </c>
      <c r="H491">
        <v>12697.59823</v>
      </c>
      <c r="I491">
        <v>2</v>
      </c>
      <c r="J491">
        <v>7000</v>
      </c>
      <c r="K491" t="s">
        <v>67</v>
      </c>
      <c r="L491" t="s">
        <v>67</v>
      </c>
      <c r="M491" t="s">
        <v>72</v>
      </c>
      <c r="N491">
        <v>6.9376307999999998E-2</v>
      </c>
      <c r="O491">
        <v>0.44111162399999998</v>
      </c>
      <c r="P491">
        <v>0.48951206800000002</v>
      </c>
      <c r="Q491">
        <v>0</v>
      </c>
      <c r="R491">
        <v>0</v>
      </c>
      <c r="S491">
        <v>1</v>
      </c>
      <c r="T491" t="s">
        <v>69</v>
      </c>
      <c r="U491">
        <v>0.1</v>
      </c>
      <c r="V491">
        <v>0.1</v>
      </c>
      <c r="W491">
        <v>0.3</v>
      </c>
      <c r="X491">
        <v>0.2</v>
      </c>
      <c r="Y491">
        <v>1400</v>
      </c>
      <c r="Z491">
        <v>1400</v>
      </c>
      <c r="AA491">
        <v>1709.2794678</v>
      </c>
      <c r="AB491">
        <v>2209.4425312830999</v>
      </c>
      <c r="AC491">
        <v>4200</v>
      </c>
      <c r="AD491">
        <v>9800</v>
      </c>
      <c r="AE491">
        <v>4200</v>
      </c>
      <c r="AF491">
        <v>9800</v>
      </c>
      <c r="AG491">
        <v>2279.0392904</v>
      </c>
      <c r="AH491">
        <v>9116.1571616000001</v>
      </c>
      <c r="AI491">
        <v>8278.7131674338107</v>
      </c>
      <c r="AJ491">
        <v>17116.483292566201</v>
      </c>
      <c r="AK491">
        <v>936.99640821660603</v>
      </c>
      <c r="AL491">
        <v>1662.7714660505101</v>
      </c>
      <c r="AM491">
        <v>1565.7284006944401</v>
      </c>
      <c r="AN491">
        <v>0</v>
      </c>
      <c r="AO491">
        <v>0</v>
      </c>
      <c r="AP491">
        <v>4165.4962749615497</v>
      </c>
      <c r="AQ491">
        <v>4165.4962749615497</v>
      </c>
      <c r="AR491">
        <v>4165.4962749615497</v>
      </c>
      <c r="AS491">
        <v>0.59507089642307798</v>
      </c>
      <c r="AT491">
        <v>-0.519074726882507</v>
      </c>
      <c r="AU491">
        <v>96</v>
      </c>
      <c r="AV491">
        <v>0</v>
      </c>
      <c r="AW491" s="2">
        <v>7000</v>
      </c>
      <c r="AX491" s="4">
        <v>4165.4962749615497</v>
      </c>
      <c r="AY491">
        <v>2</v>
      </c>
      <c r="AZ491">
        <v>0.22489999999999999</v>
      </c>
      <c r="BA491">
        <v>0.3992</v>
      </c>
      <c r="BB491">
        <v>0.37590000000000001</v>
      </c>
      <c r="BC491">
        <v>0</v>
      </c>
      <c r="BD491">
        <v>0</v>
      </c>
      <c r="BE491">
        <v>4.67</v>
      </c>
      <c r="BF491" t="b">
        <v>0</v>
      </c>
      <c r="BG491">
        <v>0.54</v>
      </c>
      <c r="BH491" t="b">
        <v>0</v>
      </c>
      <c r="BI491">
        <v>0.6</v>
      </c>
      <c r="BJ491" t="b">
        <v>0</v>
      </c>
      <c r="BK491">
        <v>1</v>
      </c>
      <c r="BL491" t="b">
        <v>0</v>
      </c>
      <c r="BM491">
        <v>0</v>
      </c>
      <c r="BN491">
        <v>0</v>
      </c>
    </row>
    <row r="492" spans="1:66" x14ac:dyDescent="0.25">
      <c r="A492" t="s">
        <v>85</v>
      </c>
      <c r="B492">
        <v>1971</v>
      </c>
      <c r="C492">
        <v>5000</v>
      </c>
      <c r="D492">
        <v>10000</v>
      </c>
      <c r="E492">
        <v>9151.8773199999996</v>
      </c>
      <c r="F492">
        <v>19151.87732</v>
      </c>
      <c r="G492">
        <v>9474.019875</v>
      </c>
      <c r="H492">
        <v>19474.01987</v>
      </c>
      <c r="I492">
        <v>2</v>
      </c>
      <c r="J492">
        <v>10000</v>
      </c>
      <c r="K492" t="s">
        <v>67</v>
      </c>
      <c r="L492" t="s">
        <v>67</v>
      </c>
      <c r="M492" t="s">
        <v>72</v>
      </c>
      <c r="N492">
        <v>6.9376307999999998E-2</v>
      </c>
      <c r="O492">
        <v>0.44111162399999998</v>
      </c>
      <c r="P492">
        <v>0.48951206800000002</v>
      </c>
      <c r="Q492">
        <v>0</v>
      </c>
      <c r="R492">
        <v>0</v>
      </c>
      <c r="S492">
        <v>1</v>
      </c>
      <c r="T492" t="s">
        <v>69</v>
      </c>
      <c r="U492">
        <v>0.1</v>
      </c>
      <c r="V492">
        <v>0.1</v>
      </c>
      <c r="W492">
        <v>0.3</v>
      </c>
      <c r="X492">
        <v>0.2</v>
      </c>
      <c r="Y492">
        <v>2000</v>
      </c>
      <c r="Z492">
        <v>2000</v>
      </c>
      <c r="AA492">
        <v>2842.2059625000002</v>
      </c>
      <c r="AB492">
        <v>3475.36109393982</v>
      </c>
      <c r="AC492">
        <v>6000</v>
      </c>
      <c r="AD492">
        <v>14000</v>
      </c>
      <c r="AE492">
        <v>6000</v>
      </c>
      <c r="AF492">
        <v>14000</v>
      </c>
      <c r="AG492">
        <v>3789.6079500000001</v>
      </c>
      <c r="AH492">
        <v>15158.4318</v>
      </c>
      <c r="AI492">
        <v>12523.297682120399</v>
      </c>
      <c r="AJ492">
        <v>26424.742057879601</v>
      </c>
      <c r="AK492">
        <v>261.51418164018099</v>
      </c>
      <c r="AL492">
        <v>1410.91720250142</v>
      </c>
      <c r="AM492">
        <v>5974.1442601383496</v>
      </c>
      <c r="AN492">
        <v>0</v>
      </c>
      <c r="AO492">
        <v>0</v>
      </c>
      <c r="AP492">
        <v>7646.5756442799502</v>
      </c>
      <c r="AQ492">
        <v>7646.5756442799502</v>
      </c>
      <c r="AR492">
        <v>7646.5756442799502</v>
      </c>
      <c r="AS492">
        <v>0.76465756442799504</v>
      </c>
      <c r="AT492">
        <v>-0.26832717356970998</v>
      </c>
      <c r="AU492">
        <v>97</v>
      </c>
      <c r="AV492">
        <v>0</v>
      </c>
      <c r="AW492" s="2">
        <v>10000</v>
      </c>
      <c r="AX492" s="4">
        <v>7646.5756442799502</v>
      </c>
      <c r="AY492">
        <v>2</v>
      </c>
      <c r="AZ492">
        <v>3.4200000000000001E-2</v>
      </c>
      <c r="BA492">
        <v>0.1845</v>
      </c>
      <c r="BB492">
        <v>0.78129999999999999</v>
      </c>
      <c r="BC492">
        <v>0</v>
      </c>
      <c r="BD492">
        <v>0</v>
      </c>
      <c r="BE492">
        <v>6.67</v>
      </c>
      <c r="BF492" t="b">
        <v>0</v>
      </c>
      <c r="BG492">
        <v>1</v>
      </c>
      <c r="BH492" t="b">
        <v>0</v>
      </c>
      <c r="BI492">
        <v>0.76</v>
      </c>
      <c r="BJ492" t="b">
        <v>0</v>
      </c>
      <c r="BK492">
        <v>1</v>
      </c>
      <c r="BL492" t="b">
        <v>0</v>
      </c>
      <c r="BM492">
        <v>0</v>
      </c>
      <c r="BN492">
        <v>0</v>
      </c>
    </row>
    <row r="493" spans="1:66" x14ac:dyDescent="0.25">
      <c r="A493" t="s">
        <v>85</v>
      </c>
      <c r="B493">
        <v>1972</v>
      </c>
      <c r="C493">
        <v>7500</v>
      </c>
      <c r="D493">
        <v>15000</v>
      </c>
      <c r="E493">
        <v>13464.40871</v>
      </c>
      <c r="F493">
        <v>28464.40871</v>
      </c>
      <c r="G493">
        <v>14918.41956</v>
      </c>
      <c r="H493">
        <v>29918.419559999998</v>
      </c>
      <c r="I493">
        <v>2</v>
      </c>
      <c r="J493">
        <v>15000</v>
      </c>
      <c r="K493" t="s">
        <v>67</v>
      </c>
      <c r="L493" t="s">
        <v>67</v>
      </c>
      <c r="M493" t="s">
        <v>72</v>
      </c>
      <c r="N493">
        <v>6.9376307999999998E-2</v>
      </c>
      <c r="O493">
        <v>0.44111162399999998</v>
      </c>
      <c r="P493">
        <v>0.48951206800000002</v>
      </c>
      <c r="Q493">
        <v>0</v>
      </c>
      <c r="R493">
        <v>0</v>
      </c>
      <c r="S493">
        <v>1</v>
      </c>
      <c r="T493" t="s">
        <v>69</v>
      </c>
      <c r="U493">
        <v>0.1</v>
      </c>
      <c r="V493">
        <v>0.1</v>
      </c>
      <c r="W493">
        <v>0.3</v>
      </c>
      <c r="X493">
        <v>0.2</v>
      </c>
      <c r="Y493">
        <v>3000</v>
      </c>
      <c r="Z493">
        <v>3000</v>
      </c>
      <c r="AA493">
        <v>4475.5258679999997</v>
      </c>
      <c r="AB493">
        <v>5387.9803076048001</v>
      </c>
      <c r="AC493">
        <v>9000</v>
      </c>
      <c r="AD493">
        <v>21000</v>
      </c>
      <c r="AE493">
        <v>9000</v>
      </c>
      <c r="AF493">
        <v>21000</v>
      </c>
      <c r="AG493">
        <v>5967.3678239999999</v>
      </c>
      <c r="AH493">
        <v>23869.471296</v>
      </c>
      <c r="AI493">
        <v>19142.4589447904</v>
      </c>
      <c r="AJ493">
        <v>40694.380175209597</v>
      </c>
      <c r="AK493">
        <v>221.90352980414099</v>
      </c>
      <c r="AL493">
        <v>5383.4514997082897</v>
      </c>
      <c r="AM493">
        <v>1006.9065172387</v>
      </c>
      <c r="AN493">
        <v>0</v>
      </c>
      <c r="AO493" t="s">
        <v>67</v>
      </c>
      <c r="AP493">
        <v>6612.2615467511296</v>
      </c>
      <c r="AQ493">
        <v>6612.2615467511296</v>
      </c>
      <c r="AR493">
        <v>6612.2615467511296</v>
      </c>
      <c r="AS493">
        <v>0.44081743645007498</v>
      </c>
      <c r="AT493">
        <v>-0.81912446555082097</v>
      </c>
      <c r="AU493">
        <v>90</v>
      </c>
      <c r="AV493">
        <v>0</v>
      </c>
      <c r="AW493" s="2">
        <v>15000</v>
      </c>
      <c r="AX493" s="4">
        <v>6612.2615467511296</v>
      </c>
      <c r="AY493">
        <v>2</v>
      </c>
      <c r="AZ493">
        <v>3.3599999999999998E-2</v>
      </c>
      <c r="BA493">
        <v>0.81420000000000003</v>
      </c>
      <c r="BB493">
        <v>0.15229999999999999</v>
      </c>
      <c r="BC493">
        <v>0</v>
      </c>
      <c r="BD493" t="s">
        <v>67</v>
      </c>
      <c r="BE493">
        <v>10</v>
      </c>
      <c r="BF493" t="b">
        <v>0</v>
      </c>
      <c r="BG493">
        <v>0.86</v>
      </c>
      <c r="BH493" t="b">
        <v>0</v>
      </c>
      <c r="BI493">
        <v>0.44</v>
      </c>
      <c r="BJ493" t="b">
        <v>0</v>
      </c>
      <c r="BK493">
        <v>1</v>
      </c>
      <c r="BL493" t="b">
        <v>0</v>
      </c>
      <c r="BM493">
        <v>0</v>
      </c>
      <c r="BN493">
        <v>0</v>
      </c>
    </row>
    <row r="494" spans="1:66" x14ac:dyDescent="0.25">
      <c r="A494" t="s">
        <v>85</v>
      </c>
      <c r="B494">
        <v>1973</v>
      </c>
      <c r="C494">
        <v>3000</v>
      </c>
      <c r="D494">
        <v>6000</v>
      </c>
      <c r="E494">
        <v>7033.5912090000002</v>
      </c>
      <c r="F494">
        <v>13033.591210000001</v>
      </c>
      <c r="G494">
        <v>7505.9998880000003</v>
      </c>
      <c r="H494">
        <v>13505.999889999999</v>
      </c>
      <c r="I494">
        <v>2</v>
      </c>
      <c r="J494">
        <v>6000</v>
      </c>
      <c r="K494" t="s">
        <v>67</v>
      </c>
      <c r="L494" t="s">
        <v>67</v>
      </c>
      <c r="M494" t="s">
        <v>72</v>
      </c>
      <c r="N494">
        <v>6.9376307999999998E-2</v>
      </c>
      <c r="O494">
        <v>0.44111162399999998</v>
      </c>
      <c r="P494">
        <v>0.48951206800000002</v>
      </c>
      <c r="Q494">
        <v>0</v>
      </c>
      <c r="R494">
        <v>0</v>
      </c>
      <c r="S494">
        <v>1</v>
      </c>
      <c r="T494" t="s">
        <v>69</v>
      </c>
      <c r="U494">
        <v>0.1</v>
      </c>
      <c r="V494">
        <v>0.1</v>
      </c>
      <c r="W494">
        <v>0.3</v>
      </c>
      <c r="X494">
        <v>0.2</v>
      </c>
      <c r="Y494">
        <v>1200</v>
      </c>
      <c r="Z494">
        <v>1200</v>
      </c>
      <c r="AA494">
        <v>2251.7999663999999</v>
      </c>
      <c r="AB494">
        <v>2551.5883462422098</v>
      </c>
      <c r="AC494">
        <v>3600</v>
      </c>
      <c r="AD494">
        <v>8400</v>
      </c>
      <c r="AE494">
        <v>3600</v>
      </c>
      <c r="AF494">
        <v>8400</v>
      </c>
      <c r="AG494">
        <v>3002.3999552</v>
      </c>
      <c r="AH494">
        <v>12009.5998208</v>
      </c>
      <c r="AI494">
        <v>8402.8231975155795</v>
      </c>
      <c r="AJ494">
        <v>18609.176582484401</v>
      </c>
      <c r="AK494">
        <v>846.68816015336699</v>
      </c>
      <c r="AL494">
        <v>907.34876230946998</v>
      </c>
      <c r="AM494">
        <v>1051.4876941428299</v>
      </c>
      <c r="AN494" t="s">
        <v>67</v>
      </c>
      <c r="AO494" t="s">
        <v>67</v>
      </c>
      <c r="AP494">
        <v>2805.52461660567</v>
      </c>
      <c r="AQ494">
        <v>2805.52461660567</v>
      </c>
      <c r="AR494">
        <v>2805.52461660567</v>
      </c>
      <c r="AS494">
        <v>0.467587436100945</v>
      </c>
      <c r="AT494">
        <v>-0.760168918648226</v>
      </c>
      <c r="AU494">
        <v>94</v>
      </c>
      <c r="AV494">
        <v>1</v>
      </c>
      <c r="AW494" s="2">
        <v>6000</v>
      </c>
      <c r="AX494" s="4">
        <v>2805.52461660567</v>
      </c>
      <c r="AY494">
        <v>2</v>
      </c>
      <c r="AZ494">
        <v>0.30180000000000001</v>
      </c>
      <c r="BA494">
        <v>0.32340000000000002</v>
      </c>
      <c r="BB494">
        <v>0.37480000000000002</v>
      </c>
      <c r="BC494" t="s">
        <v>67</v>
      </c>
      <c r="BD494" t="s">
        <v>67</v>
      </c>
      <c r="BE494">
        <v>4</v>
      </c>
      <c r="BF494" t="b">
        <v>0</v>
      </c>
      <c r="BG494">
        <v>0.37</v>
      </c>
      <c r="BH494" t="b">
        <v>0</v>
      </c>
      <c r="BI494">
        <v>0.47</v>
      </c>
      <c r="BJ494" t="b">
        <v>0</v>
      </c>
      <c r="BK494">
        <v>1</v>
      </c>
      <c r="BL494" t="b">
        <v>0</v>
      </c>
      <c r="BM494">
        <v>0</v>
      </c>
      <c r="BN494">
        <v>0</v>
      </c>
    </row>
    <row r="495" spans="1:66" x14ac:dyDescent="0.25">
      <c r="A495" t="s">
        <v>85</v>
      </c>
      <c r="B495">
        <v>1974</v>
      </c>
      <c r="C495">
        <v>750</v>
      </c>
      <c r="D495">
        <v>1500</v>
      </c>
      <c r="E495">
        <v>2132.8648830000002</v>
      </c>
      <c r="F495">
        <v>3632.8648830000002</v>
      </c>
      <c r="G495">
        <v>2269.5027190000001</v>
      </c>
      <c r="H495">
        <v>3769.5027190000001</v>
      </c>
      <c r="I495">
        <v>2</v>
      </c>
      <c r="J495">
        <v>1500</v>
      </c>
      <c r="K495" t="s">
        <v>67</v>
      </c>
      <c r="L495" t="s">
        <v>67</v>
      </c>
      <c r="M495" t="s">
        <v>72</v>
      </c>
      <c r="N495">
        <v>6.9376307999999998E-2</v>
      </c>
      <c r="O495">
        <v>0.44111162399999998</v>
      </c>
      <c r="P495">
        <v>0.48951206800000002</v>
      </c>
      <c r="Q495">
        <v>0</v>
      </c>
      <c r="R495">
        <v>0</v>
      </c>
      <c r="S495">
        <v>1</v>
      </c>
      <c r="T495" t="s">
        <v>69</v>
      </c>
      <c r="U495">
        <v>0.1</v>
      </c>
      <c r="V495">
        <v>0.1</v>
      </c>
      <c r="W495">
        <v>0.3</v>
      </c>
      <c r="X495">
        <v>0.2</v>
      </c>
      <c r="Y495">
        <v>300</v>
      </c>
      <c r="Z495">
        <v>300</v>
      </c>
      <c r="AA495">
        <v>680.8508157</v>
      </c>
      <c r="AB495">
        <v>744.01467273122705</v>
      </c>
      <c r="AC495">
        <v>900</v>
      </c>
      <c r="AD495">
        <v>2100</v>
      </c>
      <c r="AE495">
        <v>900</v>
      </c>
      <c r="AF495">
        <v>2100</v>
      </c>
      <c r="AG495">
        <v>907.80108759999996</v>
      </c>
      <c r="AH495">
        <v>3631.2043503999998</v>
      </c>
      <c r="AI495">
        <v>2281.4733735375498</v>
      </c>
      <c r="AJ495">
        <v>5257.5320644624599</v>
      </c>
      <c r="AK495">
        <v>142.70425845182601</v>
      </c>
      <c r="AL495">
        <v>947.52198096852499</v>
      </c>
      <c r="AM495" t="s">
        <v>67</v>
      </c>
      <c r="AN495" t="s">
        <v>67</v>
      </c>
      <c r="AO495">
        <v>0</v>
      </c>
      <c r="AP495" t="s">
        <v>67</v>
      </c>
      <c r="AQ495" t="s">
        <v>67</v>
      </c>
      <c r="AR495">
        <v>1090.2262394203501</v>
      </c>
      <c r="AS495" t="s">
        <v>67</v>
      </c>
      <c r="AT495" t="s">
        <v>67</v>
      </c>
      <c r="AU495">
        <v>94</v>
      </c>
      <c r="AV495">
        <v>1</v>
      </c>
      <c r="AW495" s="2">
        <v>1500</v>
      </c>
      <c r="AX495" s="4" t="s">
        <v>67</v>
      </c>
      <c r="AY495">
        <v>2</v>
      </c>
      <c r="AZ495">
        <v>0.13089999999999999</v>
      </c>
      <c r="BA495">
        <v>0.86909999999999998</v>
      </c>
      <c r="BB495" t="s">
        <v>67</v>
      </c>
      <c r="BC495" t="s">
        <v>67</v>
      </c>
      <c r="BD495">
        <v>0</v>
      </c>
      <c r="BE495">
        <v>1</v>
      </c>
      <c r="BF495" t="b">
        <v>0</v>
      </c>
      <c r="BG495" t="s">
        <v>67</v>
      </c>
      <c r="BH495" t="b">
        <v>0</v>
      </c>
      <c r="BI495" t="s">
        <v>67</v>
      </c>
      <c r="BJ495" t="b">
        <v>0</v>
      </c>
      <c r="BK495">
        <v>1</v>
      </c>
      <c r="BL495" t="b">
        <v>0</v>
      </c>
      <c r="BM495">
        <v>0</v>
      </c>
      <c r="BN495">
        <v>0</v>
      </c>
    </row>
    <row r="496" spans="1:66" x14ac:dyDescent="0.25">
      <c r="A496" t="s">
        <v>85</v>
      </c>
      <c r="B496">
        <v>1975</v>
      </c>
      <c r="C496">
        <v>1000</v>
      </c>
      <c r="D496">
        <v>2000</v>
      </c>
      <c r="E496">
        <v>1153.145035</v>
      </c>
      <c r="F496">
        <v>3153.145035</v>
      </c>
      <c r="G496">
        <v>1198.549133</v>
      </c>
      <c r="H496">
        <v>3198.549133</v>
      </c>
      <c r="I496">
        <v>2</v>
      </c>
      <c r="J496">
        <v>2000</v>
      </c>
      <c r="K496" t="s">
        <v>67</v>
      </c>
      <c r="L496" t="s">
        <v>67</v>
      </c>
      <c r="M496" t="s">
        <v>72</v>
      </c>
      <c r="N496">
        <v>6.9376307999999998E-2</v>
      </c>
      <c r="O496">
        <v>0.44111162399999998</v>
      </c>
      <c r="P496">
        <v>0.48951206800000002</v>
      </c>
      <c r="Q496">
        <v>0</v>
      </c>
      <c r="R496">
        <v>0</v>
      </c>
      <c r="S496">
        <v>1</v>
      </c>
      <c r="T496" t="s">
        <v>69</v>
      </c>
      <c r="U496">
        <v>0.1</v>
      </c>
      <c r="V496">
        <v>0.1</v>
      </c>
      <c r="W496">
        <v>0.3</v>
      </c>
      <c r="X496">
        <v>0.2</v>
      </c>
      <c r="Y496">
        <v>400</v>
      </c>
      <c r="Z496">
        <v>400</v>
      </c>
      <c r="AA496">
        <v>359.56473990000001</v>
      </c>
      <c r="AB496">
        <v>537.85388552966197</v>
      </c>
      <c r="AC496">
        <v>1200</v>
      </c>
      <c r="AD496">
        <v>2800</v>
      </c>
      <c r="AE496">
        <v>1200</v>
      </c>
      <c r="AF496">
        <v>2800</v>
      </c>
      <c r="AG496">
        <v>479.41965320000003</v>
      </c>
      <c r="AH496">
        <v>1917.6786128000001</v>
      </c>
      <c r="AI496">
        <v>2122.8413619406801</v>
      </c>
      <c r="AJ496">
        <v>4274.2569040593198</v>
      </c>
      <c r="AK496">
        <v>149.02254488864401</v>
      </c>
      <c r="AL496" t="s">
        <v>67</v>
      </c>
      <c r="AM496" t="s">
        <v>67</v>
      </c>
      <c r="AN496">
        <v>0</v>
      </c>
      <c r="AO496">
        <v>0</v>
      </c>
      <c r="AP496" t="s">
        <v>67</v>
      </c>
      <c r="AQ496" t="s">
        <v>67</v>
      </c>
      <c r="AR496">
        <v>149.02254488864401</v>
      </c>
      <c r="AS496" t="s">
        <v>67</v>
      </c>
      <c r="AT496" t="s">
        <v>67</v>
      </c>
      <c r="AU496">
        <v>96</v>
      </c>
      <c r="AV496">
        <v>0</v>
      </c>
      <c r="AW496" s="2">
        <v>2000</v>
      </c>
      <c r="AX496" s="4" t="s">
        <v>67</v>
      </c>
      <c r="AY496">
        <v>2</v>
      </c>
      <c r="AZ496">
        <v>1</v>
      </c>
      <c r="BA496" t="s">
        <v>67</v>
      </c>
      <c r="BB496" t="s">
        <v>67</v>
      </c>
      <c r="BC496">
        <v>0</v>
      </c>
      <c r="BD496">
        <v>0</v>
      </c>
      <c r="BE496">
        <v>1.33</v>
      </c>
      <c r="BF496" t="b">
        <v>0</v>
      </c>
      <c r="BG496" t="s">
        <v>67</v>
      </c>
      <c r="BH496" t="b">
        <v>0</v>
      </c>
      <c r="BI496" t="s">
        <v>67</v>
      </c>
      <c r="BJ496" t="b">
        <v>0</v>
      </c>
      <c r="BK496">
        <v>1</v>
      </c>
      <c r="BL496" t="b">
        <v>0</v>
      </c>
      <c r="BM496">
        <v>0</v>
      </c>
      <c r="BN496">
        <v>0</v>
      </c>
    </row>
    <row r="497" spans="1:66" x14ac:dyDescent="0.25">
      <c r="A497" t="s">
        <v>85</v>
      </c>
      <c r="B497">
        <v>1976</v>
      </c>
      <c r="C497">
        <v>3000</v>
      </c>
      <c r="D497">
        <v>6000</v>
      </c>
      <c r="E497">
        <v>5682.4459919999999</v>
      </c>
      <c r="F497">
        <v>11682.44599</v>
      </c>
      <c r="G497">
        <v>6204.2839210000002</v>
      </c>
      <c r="H497">
        <v>12204.28392</v>
      </c>
      <c r="I497">
        <v>2</v>
      </c>
      <c r="J497">
        <v>6000</v>
      </c>
      <c r="K497" t="s">
        <v>67</v>
      </c>
      <c r="L497" t="s">
        <v>67</v>
      </c>
      <c r="M497" t="s">
        <v>72</v>
      </c>
      <c r="N497">
        <v>6.9376307999999998E-2</v>
      </c>
      <c r="O497">
        <v>0.44111162399999998</v>
      </c>
      <c r="P497">
        <v>0.48951206800000002</v>
      </c>
      <c r="Q497">
        <v>0</v>
      </c>
      <c r="R497">
        <v>0</v>
      </c>
      <c r="S497">
        <v>1</v>
      </c>
      <c r="T497" t="s">
        <v>69</v>
      </c>
      <c r="U497">
        <v>0.1</v>
      </c>
      <c r="V497">
        <v>0.1</v>
      </c>
      <c r="W497">
        <v>0.3</v>
      </c>
      <c r="X497">
        <v>0.2</v>
      </c>
      <c r="Y497">
        <v>1200</v>
      </c>
      <c r="Z497">
        <v>1200</v>
      </c>
      <c r="AA497">
        <v>1861.2851763000001</v>
      </c>
      <c r="AB497">
        <v>2214.5840484195</v>
      </c>
      <c r="AC497">
        <v>3600</v>
      </c>
      <c r="AD497">
        <v>8400</v>
      </c>
      <c r="AE497">
        <v>3600</v>
      </c>
      <c r="AF497">
        <v>8400</v>
      </c>
      <c r="AG497">
        <v>2481.7135684</v>
      </c>
      <c r="AH497">
        <v>9926.8542735999999</v>
      </c>
      <c r="AI497">
        <v>7775.1158231609897</v>
      </c>
      <c r="AJ497">
        <v>16633.452016839001</v>
      </c>
      <c r="AK497" t="s">
        <v>67</v>
      </c>
      <c r="AL497" t="s">
        <v>67</v>
      </c>
      <c r="AM497">
        <v>1005.77369869069</v>
      </c>
      <c r="AN497">
        <v>0</v>
      </c>
      <c r="AO497" t="s">
        <v>67</v>
      </c>
      <c r="AP497" t="s">
        <v>67</v>
      </c>
      <c r="AQ497" t="s">
        <v>67</v>
      </c>
      <c r="AR497">
        <v>1005.77369869069</v>
      </c>
      <c r="AS497" t="s">
        <v>67</v>
      </c>
      <c r="AT497" t="s">
        <v>67</v>
      </c>
      <c r="AU497">
        <v>92</v>
      </c>
      <c r="AV497">
        <v>1</v>
      </c>
      <c r="AW497" s="2">
        <v>6000</v>
      </c>
      <c r="AX497" s="4" t="s">
        <v>67</v>
      </c>
      <c r="AY497">
        <v>2</v>
      </c>
      <c r="AZ497" t="s">
        <v>67</v>
      </c>
      <c r="BA497" t="s">
        <v>67</v>
      </c>
      <c r="BB497">
        <v>1</v>
      </c>
      <c r="BC497">
        <v>0</v>
      </c>
      <c r="BD497" t="s">
        <v>67</v>
      </c>
      <c r="BE497">
        <v>4</v>
      </c>
      <c r="BF497" t="b">
        <v>0</v>
      </c>
      <c r="BG497" t="s">
        <v>67</v>
      </c>
      <c r="BH497" t="b">
        <v>0</v>
      </c>
      <c r="BI497" t="s">
        <v>67</v>
      </c>
      <c r="BJ497" t="b">
        <v>0</v>
      </c>
      <c r="BK497">
        <v>1</v>
      </c>
      <c r="BL497" t="b">
        <v>0</v>
      </c>
      <c r="BM497">
        <v>0</v>
      </c>
      <c r="BN497">
        <v>0</v>
      </c>
    </row>
    <row r="498" spans="1:66" x14ac:dyDescent="0.25">
      <c r="A498" t="s">
        <v>85</v>
      </c>
      <c r="B498">
        <v>1977</v>
      </c>
      <c r="C498">
        <v>500</v>
      </c>
      <c r="D498">
        <v>1000</v>
      </c>
      <c r="E498">
        <v>937.7803543</v>
      </c>
      <c r="F498">
        <v>1937.780354</v>
      </c>
      <c r="G498">
        <v>1056.9595380000001</v>
      </c>
      <c r="H498">
        <v>2056.9595380000001</v>
      </c>
      <c r="I498">
        <v>2</v>
      </c>
      <c r="J498">
        <v>1000</v>
      </c>
      <c r="K498" t="s">
        <v>67</v>
      </c>
      <c r="L498" t="s">
        <v>67</v>
      </c>
      <c r="M498" t="s">
        <v>72</v>
      </c>
      <c r="N498">
        <v>6.9376307999999998E-2</v>
      </c>
      <c r="O498">
        <v>0.44111162399999998</v>
      </c>
      <c r="P498">
        <v>0.48951206800000002</v>
      </c>
      <c r="Q498">
        <v>0</v>
      </c>
      <c r="R498">
        <v>0</v>
      </c>
      <c r="S498">
        <v>1</v>
      </c>
      <c r="T498" t="s">
        <v>69</v>
      </c>
      <c r="U498">
        <v>0.1</v>
      </c>
      <c r="V498">
        <v>0.1</v>
      </c>
      <c r="W498">
        <v>0.3</v>
      </c>
      <c r="X498">
        <v>0.2</v>
      </c>
      <c r="Y498">
        <v>200</v>
      </c>
      <c r="Z498">
        <v>200</v>
      </c>
      <c r="AA498">
        <v>317.08786140000001</v>
      </c>
      <c r="AB498">
        <v>374.89293384541901</v>
      </c>
      <c r="AC498">
        <v>600</v>
      </c>
      <c r="AD498">
        <v>1400</v>
      </c>
      <c r="AE498">
        <v>600</v>
      </c>
      <c r="AF498">
        <v>1400</v>
      </c>
      <c r="AG498">
        <v>422.78381519999999</v>
      </c>
      <c r="AH498">
        <v>1691.1352608</v>
      </c>
      <c r="AI498">
        <v>1307.1736703091599</v>
      </c>
      <c r="AJ498">
        <v>2806.74540569084</v>
      </c>
      <c r="AK498" t="s">
        <v>67</v>
      </c>
      <c r="AL498">
        <v>906.32795105255298</v>
      </c>
      <c r="AM498">
        <v>1223.0718191144399</v>
      </c>
      <c r="AN498" t="s">
        <v>67</v>
      </c>
      <c r="AO498" t="s">
        <v>67</v>
      </c>
      <c r="AP498" t="s">
        <v>67</v>
      </c>
      <c r="AQ498" t="s">
        <v>67</v>
      </c>
      <c r="AR498">
        <v>2129.39977016699</v>
      </c>
      <c r="AS498" t="s">
        <v>67</v>
      </c>
      <c r="AT498" t="s">
        <v>67</v>
      </c>
      <c r="AU498">
        <v>89</v>
      </c>
      <c r="AV498">
        <v>1</v>
      </c>
      <c r="AW498" s="2">
        <v>1000</v>
      </c>
      <c r="AX498" s="4" t="s">
        <v>67</v>
      </c>
      <c r="AY498">
        <v>2</v>
      </c>
      <c r="AZ498" t="s">
        <v>67</v>
      </c>
      <c r="BA498">
        <v>0.42559999999999998</v>
      </c>
      <c r="BB498">
        <v>0.57440000000000002</v>
      </c>
      <c r="BC498" t="s">
        <v>67</v>
      </c>
      <c r="BD498" t="s">
        <v>67</v>
      </c>
      <c r="BE498">
        <v>0.67</v>
      </c>
      <c r="BF498" t="b">
        <v>0</v>
      </c>
      <c r="BG498" t="s">
        <v>67</v>
      </c>
      <c r="BH498" t="b">
        <v>0</v>
      </c>
      <c r="BI498" t="s">
        <v>67</v>
      </c>
      <c r="BJ498" t="b">
        <v>0</v>
      </c>
      <c r="BK498">
        <v>1</v>
      </c>
      <c r="BL498" t="b">
        <v>0</v>
      </c>
      <c r="BM498">
        <v>0</v>
      </c>
      <c r="BN498">
        <v>0</v>
      </c>
    </row>
    <row r="499" spans="1:66" x14ac:dyDescent="0.25">
      <c r="A499" t="s">
        <v>85</v>
      </c>
      <c r="B499">
        <v>1978</v>
      </c>
      <c r="C499">
        <v>500</v>
      </c>
      <c r="D499">
        <v>1000</v>
      </c>
      <c r="E499">
        <v>990.6668042</v>
      </c>
      <c r="F499">
        <v>1990.666804</v>
      </c>
      <c r="G499">
        <v>1148.0322200000001</v>
      </c>
      <c r="H499">
        <v>2148.0322200000001</v>
      </c>
      <c r="I499">
        <v>2</v>
      </c>
      <c r="J499">
        <v>1000</v>
      </c>
      <c r="K499" t="s">
        <v>67</v>
      </c>
      <c r="L499" t="s">
        <v>67</v>
      </c>
      <c r="M499" t="s">
        <v>72</v>
      </c>
      <c r="N499">
        <v>6.9376307999999998E-2</v>
      </c>
      <c r="O499">
        <v>0.44111162399999998</v>
      </c>
      <c r="P499">
        <v>0.48951206800000002</v>
      </c>
      <c r="Q499">
        <v>0</v>
      </c>
      <c r="R499">
        <v>0</v>
      </c>
      <c r="S499">
        <v>1</v>
      </c>
      <c r="T499" t="s">
        <v>69</v>
      </c>
      <c r="U499">
        <v>0.1</v>
      </c>
      <c r="V499">
        <v>0.1</v>
      </c>
      <c r="W499">
        <v>0.3</v>
      </c>
      <c r="X499">
        <v>0.2</v>
      </c>
      <c r="Y499">
        <v>200</v>
      </c>
      <c r="Z499">
        <v>200</v>
      </c>
      <c r="AA499">
        <v>344.40966600000002</v>
      </c>
      <c r="AB499">
        <v>398.26877612264798</v>
      </c>
      <c r="AC499">
        <v>600</v>
      </c>
      <c r="AD499">
        <v>1400</v>
      </c>
      <c r="AE499">
        <v>600</v>
      </c>
      <c r="AF499">
        <v>1400</v>
      </c>
      <c r="AG499">
        <v>459.21288800000002</v>
      </c>
      <c r="AH499">
        <v>1836.8515520000001</v>
      </c>
      <c r="AI499">
        <v>1351.49466775471</v>
      </c>
      <c r="AJ499">
        <v>2944.5697722453001</v>
      </c>
      <c r="AK499">
        <v>142.54370925675499</v>
      </c>
      <c r="AL499">
        <v>1102.1407472189301</v>
      </c>
      <c r="AM499" t="s">
        <v>67</v>
      </c>
      <c r="AN499" t="s">
        <v>67</v>
      </c>
      <c r="AO499">
        <v>0</v>
      </c>
      <c r="AP499" t="s">
        <v>67</v>
      </c>
      <c r="AQ499" t="s">
        <v>67</v>
      </c>
      <c r="AR499">
        <v>1244.68445647569</v>
      </c>
      <c r="AS499" t="s">
        <v>67</v>
      </c>
      <c r="AT499" t="s">
        <v>67</v>
      </c>
      <c r="AU499">
        <v>86</v>
      </c>
      <c r="AV499">
        <v>1</v>
      </c>
      <c r="AW499" s="2">
        <v>1000</v>
      </c>
      <c r="AX499" s="4" t="s">
        <v>67</v>
      </c>
      <c r="AY499">
        <v>2</v>
      </c>
      <c r="AZ499">
        <v>0.1145</v>
      </c>
      <c r="BA499">
        <v>0.88549999999999995</v>
      </c>
      <c r="BB499" t="s">
        <v>67</v>
      </c>
      <c r="BC499" t="s">
        <v>67</v>
      </c>
      <c r="BD499">
        <v>0</v>
      </c>
      <c r="BE499">
        <v>0.67</v>
      </c>
      <c r="BF499" t="b">
        <v>0</v>
      </c>
      <c r="BG499" t="s">
        <v>67</v>
      </c>
      <c r="BH499" t="b">
        <v>0</v>
      </c>
      <c r="BI499" t="s">
        <v>67</v>
      </c>
      <c r="BJ499" t="b">
        <v>0</v>
      </c>
      <c r="BK499">
        <v>1</v>
      </c>
      <c r="BL499" t="b">
        <v>0</v>
      </c>
      <c r="BM499">
        <v>0</v>
      </c>
      <c r="BN499">
        <v>0</v>
      </c>
    </row>
    <row r="500" spans="1:66" x14ac:dyDescent="0.25">
      <c r="A500" t="s">
        <v>85</v>
      </c>
      <c r="B500">
        <v>1981</v>
      </c>
      <c r="C500">
        <v>500</v>
      </c>
      <c r="D500">
        <v>1007.272727</v>
      </c>
      <c r="E500">
        <v>949.45442530000003</v>
      </c>
      <c r="F500">
        <v>1956.727153</v>
      </c>
      <c r="G500">
        <v>1047.372631</v>
      </c>
      <c r="H500">
        <v>2054.6453590000001</v>
      </c>
      <c r="I500">
        <v>2.0099999999999998</v>
      </c>
      <c r="J500">
        <v>1007.272727</v>
      </c>
      <c r="K500" t="s">
        <v>67</v>
      </c>
      <c r="L500" t="s">
        <v>67</v>
      </c>
      <c r="M500" t="s">
        <v>72</v>
      </c>
      <c r="N500">
        <v>6.9376307999999998E-2</v>
      </c>
      <c r="O500">
        <v>0.44111162399999998</v>
      </c>
      <c r="P500">
        <v>0.48951206800000002</v>
      </c>
      <c r="Q500">
        <v>0</v>
      </c>
      <c r="R500">
        <v>0</v>
      </c>
      <c r="S500">
        <v>1</v>
      </c>
      <c r="T500" t="s">
        <v>69</v>
      </c>
      <c r="U500">
        <v>0.1</v>
      </c>
      <c r="V500">
        <v>0.1</v>
      </c>
      <c r="W500">
        <v>0.3</v>
      </c>
      <c r="X500">
        <v>0.2</v>
      </c>
      <c r="Y500">
        <v>201.4545454</v>
      </c>
      <c r="Z500">
        <v>201.4545454</v>
      </c>
      <c r="AA500">
        <v>314.21178930000002</v>
      </c>
      <c r="AB500">
        <v>373.24654371799397</v>
      </c>
      <c r="AC500">
        <v>604.36363619999997</v>
      </c>
      <c r="AD500">
        <v>1410.1818178000001</v>
      </c>
      <c r="AE500">
        <v>604.36363619999997</v>
      </c>
      <c r="AF500">
        <v>1410.1818178000001</v>
      </c>
      <c r="AG500">
        <v>418.94905240000003</v>
      </c>
      <c r="AH500">
        <v>1675.7962096000001</v>
      </c>
      <c r="AI500">
        <v>1308.1522715640101</v>
      </c>
      <c r="AJ500">
        <v>2801.1384464359899</v>
      </c>
      <c r="AK500" t="s">
        <v>67</v>
      </c>
      <c r="AL500">
        <v>1641.4905170034101</v>
      </c>
      <c r="AM500">
        <v>649.55801464650904</v>
      </c>
      <c r="AN500">
        <v>0</v>
      </c>
      <c r="AO500">
        <v>0</v>
      </c>
      <c r="AP500" t="s">
        <v>67</v>
      </c>
      <c r="AQ500" t="s">
        <v>67</v>
      </c>
      <c r="AR500">
        <v>2291.0485316499198</v>
      </c>
      <c r="AS500" t="s">
        <v>67</v>
      </c>
      <c r="AT500" t="s">
        <v>67</v>
      </c>
      <c r="AU500">
        <v>91</v>
      </c>
      <c r="AV500">
        <v>1</v>
      </c>
      <c r="AW500" s="2">
        <v>1007.272727</v>
      </c>
      <c r="AX500" s="4" t="s">
        <v>67</v>
      </c>
      <c r="AY500">
        <v>2.0099999999999998</v>
      </c>
      <c r="AZ500" t="s">
        <v>67</v>
      </c>
      <c r="BA500">
        <v>0.71650000000000003</v>
      </c>
      <c r="BB500">
        <v>0.28349999999999997</v>
      </c>
      <c r="BC500">
        <v>0</v>
      </c>
      <c r="BD500">
        <v>0</v>
      </c>
      <c r="BE500">
        <v>0.67</v>
      </c>
      <c r="BF500" t="b">
        <v>0</v>
      </c>
      <c r="BG500" t="s">
        <v>67</v>
      </c>
      <c r="BH500" t="b">
        <v>0</v>
      </c>
      <c r="BI500" t="s">
        <v>67</v>
      </c>
      <c r="BJ500" t="b">
        <v>0</v>
      </c>
      <c r="BK500">
        <v>1</v>
      </c>
      <c r="BL500" t="b">
        <v>0</v>
      </c>
      <c r="BM500">
        <v>0</v>
      </c>
      <c r="BN500">
        <v>0</v>
      </c>
    </row>
    <row r="501" spans="1:66" x14ac:dyDescent="0.25">
      <c r="A501" t="s">
        <v>85</v>
      </c>
      <c r="B501">
        <v>1982</v>
      </c>
      <c r="C501">
        <v>500</v>
      </c>
      <c r="D501">
        <v>1007.272727</v>
      </c>
      <c r="E501">
        <v>1322.3780389999999</v>
      </c>
      <c r="F501">
        <v>2329.6507660000002</v>
      </c>
      <c r="G501">
        <v>1491.2802180000001</v>
      </c>
      <c r="H501">
        <v>2498.5529449999999</v>
      </c>
      <c r="I501">
        <v>2.0099999999999998</v>
      </c>
      <c r="J501">
        <v>1007.272727</v>
      </c>
      <c r="K501" t="s">
        <v>67</v>
      </c>
      <c r="L501" t="s">
        <v>67</v>
      </c>
      <c r="M501" t="s">
        <v>72</v>
      </c>
      <c r="N501">
        <v>6.9376307999999998E-2</v>
      </c>
      <c r="O501">
        <v>0.44111162399999998</v>
      </c>
      <c r="P501">
        <v>0.48951206800000002</v>
      </c>
      <c r="Q501">
        <v>0</v>
      </c>
      <c r="R501">
        <v>0</v>
      </c>
      <c r="S501">
        <v>1</v>
      </c>
      <c r="T501" t="s">
        <v>69</v>
      </c>
      <c r="U501">
        <v>0.1</v>
      </c>
      <c r="V501">
        <v>0.1</v>
      </c>
      <c r="W501">
        <v>0.3</v>
      </c>
      <c r="X501">
        <v>0.2</v>
      </c>
      <c r="Y501">
        <v>201.4545454</v>
      </c>
      <c r="Z501">
        <v>201.4545454</v>
      </c>
      <c r="AA501">
        <v>447.3840654</v>
      </c>
      <c r="AB501">
        <v>490.64899453290701</v>
      </c>
      <c r="AC501">
        <v>604.36363619999997</v>
      </c>
      <c r="AD501">
        <v>1410.1818178000001</v>
      </c>
      <c r="AE501">
        <v>604.36363619999997</v>
      </c>
      <c r="AF501">
        <v>1410.1818178000001</v>
      </c>
      <c r="AG501">
        <v>596.5120872</v>
      </c>
      <c r="AH501">
        <v>2386.0483488</v>
      </c>
      <c r="AI501">
        <v>1517.2549559341901</v>
      </c>
      <c r="AJ501">
        <v>3479.8509340658102</v>
      </c>
      <c r="AK501">
        <v>258.167197350273</v>
      </c>
      <c r="AL501">
        <v>585.33304785232997</v>
      </c>
      <c r="AM501">
        <v>908.98303406027401</v>
      </c>
      <c r="AN501">
        <v>0</v>
      </c>
      <c r="AO501">
        <v>0</v>
      </c>
      <c r="AP501">
        <v>1752.4832792628799</v>
      </c>
      <c r="AQ501">
        <v>1752.4832792628799</v>
      </c>
      <c r="AR501">
        <v>1752.4832792628799</v>
      </c>
      <c r="AS501">
        <v>1.73982997085841</v>
      </c>
      <c r="AT501">
        <v>0.55378739055426496</v>
      </c>
      <c r="AU501">
        <v>89</v>
      </c>
      <c r="AV501">
        <v>1</v>
      </c>
      <c r="AW501" s="2">
        <v>1007.272727</v>
      </c>
      <c r="AX501" s="4">
        <v>1752.4832792628799</v>
      </c>
      <c r="AY501">
        <v>2.0099999999999998</v>
      </c>
      <c r="AZ501">
        <v>0.14729999999999999</v>
      </c>
      <c r="BA501">
        <v>0.33400000000000002</v>
      </c>
      <c r="BB501">
        <v>0.51870000000000005</v>
      </c>
      <c r="BC501">
        <v>0</v>
      </c>
      <c r="BD501">
        <v>0</v>
      </c>
      <c r="BE501">
        <v>0.67</v>
      </c>
      <c r="BF501" t="b">
        <v>0</v>
      </c>
      <c r="BG501">
        <v>0.23</v>
      </c>
      <c r="BH501" t="b">
        <v>0</v>
      </c>
      <c r="BI501">
        <v>1.74</v>
      </c>
      <c r="BJ501" t="b">
        <v>0</v>
      </c>
      <c r="BK501">
        <v>1</v>
      </c>
      <c r="BL501" t="b">
        <v>0</v>
      </c>
      <c r="BM501">
        <v>0</v>
      </c>
      <c r="BN501">
        <v>0</v>
      </c>
    </row>
    <row r="502" spans="1:66" x14ac:dyDescent="0.25">
      <c r="A502" t="s">
        <v>85</v>
      </c>
      <c r="B502">
        <v>1985</v>
      </c>
      <c r="C502">
        <v>900</v>
      </c>
      <c r="D502">
        <v>1813.090909</v>
      </c>
      <c r="E502">
        <v>1622.0030979999999</v>
      </c>
      <c r="F502">
        <v>3435.0940070000001</v>
      </c>
      <c r="G502">
        <v>1908.1678999999999</v>
      </c>
      <c r="H502">
        <v>3721.2588099999998</v>
      </c>
      <c r="I502">
        <v>2.0099999999999998</v>
      </c>
      <c r="J502">
        <v>1813.090909</v>
      </c>
      <c r="K502" t="s">
        <v>67</v>
      </c>
      <c r="L502" t="s">
        <v>67</v>
      </c>
      <c r="M502" t="s">
        <v>72</v>
      </c>
      <c r="N502">
        <v>6.9376307999999998E-2</v>
      </c>
      <c r="O502">
        <v>0.44111162399999998</v>
      </c>
      <c r="P502">
        <v>0.48951206800000002</v>
      </c>
      <c r="Q502">
        <v>0</v>
      </c>
      <c r="R502">
        <v>0</v>
      </c>
      <c r="S502">
        <v>1</v>
      </c>
      <c r="T502" t="s">
        <v>69</v>
      </c>
      <c r="U502">
        <v>0.1</v>
      </c>
      <c r="V502">
        <v>0.1</v>
      </c>
      <c r="W502">
        <v>0.3</v>
      </c>
      <c r="X502">
        <v>0.2</v>
      </c>
      <c r="Y502">
        <v>362.6181818</v>
      </c>
      <c r="Z502">
        <v>362.6181818</v>
      </c>
      <c r="AA502">
        <v>572.45037000000002</v>
      </c>
      <c r="AB502">
        <v>677.63660754498403</v>
      </c>
      <c r="AC502">
        <v>1087.8545454</v>
      </c>
      <c r="AD502">
        <v>2538.3272726</v>
      </c>
      <c r="AE502">
        <v>1087.8545454</v>
      </c>
      <c r="AF502">
        <v>2538.3272726</v>
      </c>
      <c r="AG502">
        <v>763.26715999999999</v>
      </c>
      <c r="AH502">
        <v>3053.06864</v>
      </c>
      <c r="AI502">
        <v>2365.9855949100302</v>
      </c>
      <c r="AJ502">
        <v>5076.5320250899704</v>
      </c>
      <c r="AK502">
        <v>229.197926117365</v>
      </c>
      <c r="AL502">
        <v>491.42466188548298</v>
      </c>
      <c r="AM502" t="s">
        <v>67</v>
      </c>
      <c r="AN502">
        <v>0</v>
      </c>
      <c r="AO502" t="s">
        <v>67</v>
      </c>
      <c r="AP502" t="s">
        <v>67</v>
      </c>
      <c r="AQ502" t="s">
        <v>67</v>
      </c>
      <c r="AR502">
        <v>720.62258800284906</v>
      </c>
      <c r="AS502" t="s">
        <v>67</v>
      </c>
      <c r="AT502" t="s">
        <v>67</v>
      </c>
      <c r="AU502">
        <v>85</v>
      </c>
      <c r="AV502">
        <v>1</v>
      </c>
      <c r="AW502" s="2">
        <v>1813.090909</v>
      </c>
      <c r="AX502" s="4" t="s">
        <v>67</v>
      </c>
      <c r="AY502">
        <v>2.0099999999999998</v>
      </c>
      <c r="AZ502">
        <v>0.31809999999999999</v>
      </c>
      <c r="BA502">
        <v>0.68189999999999995</v>
      </c>
      <c r="BB502" t="s">
        <v>67</v>
      </c>
      <c r="BC502">
        <v>0</v>
      </c>
      <c r="BD502" t="s">
        <v>67</v>
      </c>
      <c r="BE502">
        <v>1.21</v>
      </c>
      <c r="BF502" t="b">
        <v>0</v>
      </c>
      <c r="BG502" t="s">
        <v>67</v>
      </c>
      <c r="BH502" t="b">
        <v>0</v>
      </c>
      <c r="BI502" t="s">
        <v>67</v>
      </c>
      <c r="BJ502" t="b">
        <v>0</v>
      </c>
      <c r="BK502">
        <v>1</v>
      </c>
      <c r="BL502" t="b">
        <v>0</v>
      </c>
      <c r="BM502">
        <v>0</v>
      </c>
      <c r="BN502">
        <v>0</v>
      </c>
    </row>
    <row r="503" spans="1:66" x14ac:dyDescent="0.25">
      <c r="A503" t="s">
        <v>85</v>
      </c>
      <c r="B503">
        <v>1986</v>
      </c>
      <c r="C503">
        <v>350</v>
      </c>
      <c r="D503">
        <v>705.09090909999998</v>
      </c>
      <c r="E503">
        <v>432.23789410000001</v>
      </c>
      <c r="F503">
        <v>1137.3288030000001</v>
      </c>
      <c r="G503">
        <v>621.85904210000001</v>
      </c>
      <c r="H503">
        <v>1326.9499510000001</v>
      </c>
      <c r="I503">
        <v>2.0099999999999998</v>
      </c>
      <c r="J503">
        <v>705.09090909999998</v>
      </c>
      <c r="K503" t="s">
        <v>67</v>
      </c>
      <c r="L503" t="s">
        <v>67</v>
      </c>
      <c r="M503" t="s">
        <v>72</v>
      </c>
      <c r="N503">
        <v>6.9376307999999998E-2</v>
      </c>
      <c r="O503">
        <v>0.44111162399999998</v>
      </c>
      <c r="P503">
        <v>0.48951206800000002</v>
      </c>
      <c r="Q503">
        <v>0</v>
      </c>
      <c r="R503">
        <v>0</v>
      </c>
      <c r="S503">
        <v>1</v>
      </c>
      <c r="T503" t="s">
        <v>69</v>
      </c>
      <c r="U503">
        <v>0.1</v>
      </c>
      <c r="V503">
        <v>0.1</v>
      </c>
      <c r="W503">
        <v>0.3</v>
      </c>
      <c r="X503">
        <v>0.2</v>
      </c>
      <c r="Y503">
        <v>141.01818182</v>
      </c>
      <c r="Z503">
        <v>141.01818182</v>
      </c>
      <c r="AA503">
        <v>186.55771263</v>
      </c>
      <c r="AB503">
        <v>233.85873459325001</v>
      </c>
      <c r="AC503">
        <v>423.05454545999999</v>
      </c>
      <c r="AD503">
        <v>987.12727273999997</v>
      </c>
      <c r="AE503">
        <v>423.05454545999999</v>
      </c>
      <c r="AF503">
        <v>987.12727273999997</v>
      </c>
      <c r="AG503">
        <v>248.74361683999999</v>
      </c>
      <c r="AH503">
        <v>994.97446735999995</v>
      </c>
      <c r="AI503">
        <v>859.23248181350004</v>
      </c>
      <c r="AJ503">
        <v>1794.6674201865001</v>
      </c>
      <c r="AK503">
        <v>77.289345478148505</v>
      </c>
      <c r="AL503" t="s">
        <v>67</v>
      </c>
      <c r="AM503">
        <v>1447.6755018371</v>
      </c>
      <c r="AN503" t="s">
        <v>67</v>
      </c>
      <c r="AO503" t="s">
        <v>67</v>
      </c>
      <c r="AP503" t="s">
        <v>67</v>
      </c>
      <c r="AQ503" t="s">
        <v>67</v>
      </c>
      <c r="AR503">
        <v>1524.9648473152399</v>
      </c>
      <c r="AS503" t="s">
        <v>67</v>
      </c>
      <c r="AT503" t="s">
        <v>67</v>
      </c>
      <c r="AU503">
        <v>70</v>
      </c>
      <c r="AV503">
        <v>0</v>
      </c>
      <c r="AW503" s="2">
        <v>705.09090909999998</v>
      </c>
      <c r="AX503" s="4" t="s">
        <v>67</v>
      </c>
      <c r="AY503">
        <v>2.0099999999999998</v>
      </c>
      <c r="AZ503">
        <v>5.0700000000000002E-2</v>
      </c>
      <c r="BA503" t="s">
        <v>67</v>
      </c>
      <c r="BB503">
        <v>0.94930000000000003</v>
      </c>
      <c r="BC503" t="s">
        <v>67</v>
      </c>
      <c r="BD503" t="s">
        <v>67</v>
      </c>
      <c r="BE503">
        <v>0.47</v>
      </c>
      <c r="BF503" t="b">
        <v>0</v>
      </c>
      <c r="BG503" t="s">
        <v>67</v>
      </c>
      <c r="BH503" t="b">
        <v>0</v>
      </c>
      <c r="BI503" t="s">
        <v>67</v>
      </c>
      <c r="BJ503" t="b">
        <v>0</v>
      </c>
      <c r="BK503">
        <v>1</v>
      </c>
      <c r="BL503" t="b">
        <v>0</v>
      </c>
      <c r="BM503">
        <v>0</v>
      </c>
      <c r="BN503">
        <v>0</v>
      </c>
    </row>
    <row r="504" spans="1:66" x14ac:dyDescent="0.25">
      <c r="A504" t="s">
        <v>85</v>
      </c>
      <c r="B504">
        <v>1987</v>
      </c>
      <c r="C504">
        <v>600</v>
      </c>
      <c r="D504">
        <v>1208.727273</v>
      </c>
      <c r="E504">
        <v>566.48489770000003</v>
      </c>
      <c r="F504">
        <v>1775.21217</v>
      </c>
      <c r="G504">
        <v>648.18922350000003</v>
      </c>
      <c r="H504">
        <v>1856.9164960000001</v>
      </c>
      <c r="I504">
        <v>2.0099999999999998</v>
      </c>
      <c r="J504">
        <v>1208.727273</v>
      </c>
      <c r="K504" t="s">
        <v>67</v>
      </c>
      <c r="L504" t="s">
        <v>67</v>
      </c>
      <c r="M504" t="s">
        <v>72</v>
      </c>
      <c r="N504">
        <v>6.9376307999999998E-2</v>
      </c>
      <c r="O504">
        <v>0.44111162399999998</v>
      </c>
      <c r="P504">
        <v>0.48951206800000002</v>
      </c>
      <c r="Q504">
        <v>0</v>
      </c>
      <c r="R504">
        <v>0</v>
      </c>
      <c r="S504">
        <v>1</v>
      </c>
      <c r="T504" t="s">
        <v>69</v>
      </c>
      <c r="U504">
        <v>0.1</v>
      </c>
      <c r="V504">
        <v>0.1</v>
      </c>
      <c r="W504">
        <v>0.3</v>
      </c>
      <c r="X504">
        <v>0.2</v>
      </c>
      <c r="Y504">
        <v>241.74545459999999</v>
      </c>
      <c r="Z504">
        <v>241.74545459999999</v>
      </c>
      <c r="AA504">
        <v>194.45676705</v>
      </c>
      <c r="AB504">
        <v>310.248769653159</v>
      </c>
      <c r="AC504">
        <v>725.23636380000005</v>
      </c>
      <c r="AD504">
        <v>1692.2181822</v>
      </c>
      <c r="AE504">
        <v>725.23636380000005</v>
      </c>
      <c r="AF504">
        <v>1692.2181822</v>
      </c>
      <c r="AG504">
        <v>259.27568939999998</v>
      </c>
      <c r="AH504">
        <v>1037.1027575999999</v>
      </c>
      <c r="AI504">
        <v>1236.41895669368</v>
      </c>
      <c r="AJ504">
        <v>2477.4140353063199</v>
      </c>
      <c r="AK504" t="s">
        <v>67</v>
      </c>
      <c r="AL504">
        <v>1304.53676913309</v>
      </c>
      <c r="AM504" t="s">
        <v>67</v>
      </c>
      <c r="AN504" t="s">
        <v>67</v>
      </c>
      <c r="AO504" t="s">
        <v>67</v>
      </c>
      <c r="AP504" t="s">
        <v>67</v>
      </c>
      <c r="AQ504" t="s">
        <v>67</v>
      </c>
      <c r="AR504">
        <v>1304.53676913309</v>
      </c>
      <c r="AS504" t="s">
        <v>67</v>
      </c>
      <c r="AT504" t="s">
        <v>67</v>
      </c>
      <c r="AU504">
        <v>87</v>
      </c>
      <c r="AV504">
        <v>0</v>
      </c>
      <c r="AW504" s="2">
        <v>1208.727273</v>
      </c>
      <c r="AX504" s="4" t="s">
        <v>67</v>
      </c>
      <c r="AY504">
        <v>2.0099999999999998</v>
      </c>
      <c r="AZ504" t="s">
        <v>67</v>
      </c>
      <c r="BA504">
        <v>1</v>
      </c>
      <c r="BB504" t="s">
        <v>67</v>
      </c>
      <c r="BC504" t="s">
        <v>67</v>
      </c>
      <c r="BD504" t="s">
        <v>67</v>
      </c>
      <c r="BE504">
        <v>0.81</v>
      </c>
      <c r="BF504" t="b">
        <v>0</v>
      </c>
      <c r="BG504" t="s">
        <v>67</v>
      </c>
      <c r="BH504" t="b">
        <v>0</v>
      </c>
      <c r="BI504" t="s">
        <v>67</v>
      </c>
      <c r="BJ504" t="b">
        <v>0</v>
      </c>
      <c r="BK504">
        <v>1</v>
      </c>
      <c r="BL504" t="b">
        <v>0</v>
      </c>
      <c r="BM504">
        <v>0</v>
      </c>
      <c r="BN504">
        <v>0</v>
      </c>
    </row>
    <row r="505" spans="1:66" x14ac:dyDescent="0.25">
      <c r="A505" t="s">
        <v>85</v>
      </c>
      <c r="B505">
        <v>1988</v>
      </c>
      <c r="C505">
        <v>700</v>
      </c>
      <c r="D505">
        <v>1410.181818</v>
      </c>
      <c r="E505">
        <v>1509.6208200000001</v>
      </c>
      <c r="F505">
        <v>2919.8026380000001</v>
      </c>
      <c r="G505">
        <v>1893.5097840000001</v>
      </c>
      <c r="H505">
        <v>3303.6916019999999</v>
      </c>
      <c r="I505">
        <v>2.0099999999999998</v>
      </c>
      <c r="J505">
        <v>1410.181818</v>
      </c>
      <c r="K505" t="s">
        <v>67</v>
      </c>
      <c r="L505" t="s">
        <v>67</v>
      </c>
      <c r="M505" t="s">
        <v>72</v>
      </c>
      <c r="N505">
        <v>6.9376307999999998E-2</v>
      </c>
      <c r="O505">
        <v>0.44111162399999998</v>
      </c>
      <c r="P505">
        <v>0.48951206800000002</v>
      </c>
      <c r="Q505">
        <v>0</v>
      </c>
      <c r="R505">
        <v>0</v>
      </c>
      <c r="S505">
        <v>1</v>
      </c>
      <c r="T505" t="s">
        <v>69</v>
      </c>
      <c r="U505">
        <v>0.1</v>
      </c>
      <c r="V505">
        <v>0.1</v>
      </c>
      <c r="W505">
        <v>0.3</v>
      </c>
      <c r="X505">
        <v>0.2</v>
      </c>
      <c r="Y505">
        <v>282.03636360000002</v>
      </c>
      <c r="Z505">
        <v>282.03636360000002</v>
      </c>
      <c r="AA505">
        <v>568.05293519999998</v>
      </c>
      <c r="AB505">
        <v>634.21498530233998</v>
      </c>
      <c r="AC505">
        <v>846.10909079999999</v>
      </c>
      <c r="AD505">
        <v>1974.2545451999999</v>
      </c>
      <c r="AE505">
        <v>846.10909079999999</v>
      </c>
      <c r="AF505">
        <v>1974.2545451999999</v>
      </c>
      <c r="AG505">
        <v>757.40391360000001</v>
      </c>
      <c r="AH505">
        <v>3029.6156544</v>
      </c>
      <c r="AI505">
        <v>2035.2616313953199</v>
      </c>
      <c r="AJ505">
        <v>4572.1215726046803</v>
      </c>
      <c r="AK505">
        <v>205.172432029817</v>
      </c>
      <c r="AL505" t="s">
        <v>67</v>
      </c>
      <c r="AM505" t="s">
        <v>67</v>
      </c>
      <c r="AN505" t="s">
        <v>67</v>
      </c>
      <c r="AO505">
        <v>0</v>
      </c>
      <c r="AP505" t="s">
        <v>67</v>
      </c>
      <c r="AQ505" t="s">
        <v>67</v>
      </c>
      <c r="AR505">
        <v>205.172432029817</v>
      </c>
      <c r="AS505" t="s">
        <v>67</v>
      </c>
      <c r="AT505" t="s">
        <v>67</v>
      </c>
      <c r="AU505">
        <v>80</v>
      </c>
      <c r="AV505">
        <v>1</v>
      </c>
      <c r="AW505" s="2">
        <v>1410.181818</v>
      </c>
      <c r="AX505" s="4" t="s">
        <v>67</v>
      </c>
      <c r="AY505">
        <v>2.0099999999999998</v>
      </c>
      <c r="AZ505">
        <v>1</v>
      </c>
      <c r="BA505" t="s">
        <v>67</v>
      </c>
      <c r="BB505" t="s">
        <v>67</v>
      </c>
      <c r="BC505" t="s">
        <v>67</v>
      </c>
      <c r="BD505">
        <v>0</v>
      </c>
      <c r="BE505">
        <v>0.94</v>
      </c>
      <c r="BF505" t="b">
        <v>0</v>
      </c>
      <c r="BG505" t="s">
        <v>67</v>
      </c>
      <c r="BH505" t="b">
        <v>0</v>
      </c>
      <c r="BI505" t="s">
        <v>67</v>
      </c>
      <c r="BJ505" t="b">
        <v>0</v>
      </c>
      <c r="BK505">
        <v>1</v>
      </c>
      <c r="BL505" t="b">
        <v>0</v>
      </c>
      <c r="BM505">
        <v>0</v>
      </c>
      <c r="BN505">
        <v>0</v>
      </c>
    </row>
    <row r="506" spans="1:66" x14ac:dyDescent="0.25">
      <c r="A506" t="s">
        <v>85</v>
      </c>
      <c r="B506">
        <v>1989</v>
      </c>
      <c r="C506">
        <v>300</v>
      </c>
      <c r="D506">
        <v>604.36363640000002</v>
      </c>
      <c r="E506">
        <v>366.09372580000002</v>
      </c>
      <c r="F506">
        <v>970.45736209999995</v>
      </c>
      <c r="G506">
        <v>509.6960148</v>
      </c>
      <c r="H506">
        <v>1114.059651</v>
      </c>
      <c r="I506">
        <v>2.0099999999999998</v>
      </c>
      <c r="J506">
        <v>604.36363640000002</v>
      </c>
      <c r="K506" t="s">
        <v>67</v>
      </c>
      <c r="L506" t="s">
        <v>67</v>
      </c>
      <c r="M506" t="s">
        <v>72</v>
      </c>
      <c r="N506">
        <v>6.9376307999999998E-2</v>
      </c>
      <c r="O506">
        <v>0.44111162399999998</v>
      </c>
      <c r="P506">
        <v>0.48951206800000002</v>
      </c>
      <c r="Q506">
        <v>0</v>
      </c>
      <c r="R506">
        <v>0</v>
      </c>
      <c r="S506">
        <v>1</v>
      </c>
      <c r="T506" t="s">
        <v>69</v>
      </c>
      <c r="U506">
        <v>0.1</v>
      </c>
      <c r="V506">
        <v>0.1</v>
      </c>
      <c r="W506">
        <v>0.3</v>
      </c>
      <c r="X506">
        <v>0.2</v>
      </c>
      <c r="Y506">
        <v>120.87272728000001</v>
      </c>
      <c r="Z506">
        <v>120.87272728000001</v>
      </c>
      <c r="AA506">
        <v>152.90880444000001</v>
      </c>
      <c r="AB506">
        <v>194.913618496439</v>
      </c>
      <c r="AC506">
        <v>362.61818183999998</v>
      </c>
      <c r="AD506">
        <v>846.10909096</v>
      </c>
      <c r="AE506">
        <v>362.61818183999998</v>
      </c>
      <c r="AF506">
        <v>846.10909096</v>
      </c>
      <c r="AG506">
        <v>203.87840592000001</v>
      </c>
      <c r="AH506">
        <v>815.51362368000002</v>
      </c>
      <c r="AI506">
        <v>724.23241400712197</v>
      </c>
      <c r="AJ506">
        <v>1503.88688799288</v>
      </c>
      <c r="AK506" t="s">
        <v>67</v>
      </c>
      <c r="AL506" t="s">
        <v>67</v>
      </c>
      <c r="AM506" t="s">
        <v>67</v>
      </c>
      <c r="AN506">
        <v>0</v>
      </c>
      <c r="AO506" t="s">
        <v>67</v>
      </c>
      <c r="AP506" t="s">
        <v>67</v>
      </c>
      <c r="AQ506" t="s">
        <v>67</v>
      </c>
      <c r="AR506">
        <v>0</v>
      </c>
      <c r="AS506" t="s">
        <v>67</v>
      </c>
      <c r="AT506" t="s">
        <v>67</v>
      </c>
      <c r="AU506">
        <v>72</v>
      </c>
      <c r="AV506">
        <v>0</v>
      </c>
      <c r="AW506" s="2">
        <v>604.36363640000002</v>
      </c>
      <c r="AX506" s="4" t="s">
        <v>67</v>
      </c>
      <c r="AY506">
        <v>2.0099999999999998</v>
      </c>
      <c r="AZ506" t="s">
        <v>67</v>
      </c>
      <c r="BA506" t="s">
        <v>67</v>
      </c>
      <c r="BB506" t="s">
        <v>67</v>
      </c>
      <c r="BC506" t="s">
        <v>67</v>
      </c>
      <c r="BD506" t="s">
        <v>67</v>
      </c>
      <c r="BE506">
        <v>0.4</v>
      </c>
      <c r="BF506" t="b">
        <v>0</v>
      </c>
      <c r="BG506" t="s">
        <v>67</v>
      </c>
      <c r="BH506" t="b">
        <v>0</v>
      </c>
      <c r="BI506" t="s">
        <v>67</v>
      </c>
      <c r="BJ506" t="b">
        <v>0</v>
      </c>
      <c r="BK506">
        <v>1</v>
      </c>
      <c r="BL506" t="b">
        <v>0</v>
      </c>
      <c r="BM506">
        <v>0</v>
      </c>
      <c r="BN506">
        <v>0</v>
      </c>
    </row>
    <row r="507" spans="1:66" x14ac:dyDescent="0.25">
      <c r="A507" t="s">
        <v>85</v>
      </c>
      <c r="B507">
        <v>1991</v>
      </c>
      <c r="C507">
        <v>600</v>
      </c>
      <c r="D507">
        <v>1227.7992280000001</v>
      </c>
      <c r="E507">
        <v>1302.834863</v>
      </c>
      <c r="F507">
        <v>2530.6340909999999</v>
      </c>
      <c r="G507">
        <v>1729.585476</v>
      </c>
      <c r="H507">
        <v>2957.3847030000002</v>
      </c>
      <c r="I507">
        <v>2.0499999999999998</v>
      </c>
      <c r="J507">
        <v>1227.7992280000001</v>
      </c>
      <c r="K507" t="s">
        <v>67</v>
      </c>
      <c r="L507" t="s">
        <v>67</v>
      </c>
      <c r="M507" t="s">
        <v>72</v>
      </c>
      <c r="N507">
        <v>6.9376307999999998E-2</v>
      </c>
      <c r="O507">
        <v>0.44111162399999998</v>
      </c>
      <c r="P507">
        <v>0.48951206800000002</v>
      </c>
      <c r="Q507">
        <v>0</v>
      </c>
      <c r="R507">
        <v>0</v>
      </c>
      <c r="S507">
        <v>1</v>
      </c>
      <c r="T507" t="s">
        <v>69</v>
      </c>
      <c r="U507">
        <v>0.1</v>
      </c>
      <c r="V507">
        <v>0.1</v>
      </c>
      <c r="W507">
        <v>0.3</v>
      </c>
      <c r="X507">
        <v>0.2</v>
      </c>
      <c r="Y507">
        <v>245.55984559999999</v>
      </c>
      <c r="Z507">
        <v>245.55984559999999</v>
      </c>
      <c r="AA507">
        <v>518.87564280000004</v>
      </c>
      <c r="AB507">
        <v>574.04840428504701</v>
      </c>
      <c r="AC507">
        <v>736.67953680000005</v>
      </c>
      <c r="AD507">
        <v>1718.9189191999999</v>
      </c>
      <c r="AE507">
        <v>736.67953680000005</v>
      </c>
      <c r="AF507">
        <v>1718.9189191999999</v>
      </c>
      <c r="AG507">
        <v>691.83419040000001</v>
      </c>
      <c r="AH507">
        <v>2767.3367616</v>
      </c>
      <c r="AI507">
        <v>1809.28789442991</v>
      </c>
      <c r="AJ507">
        <v>4105.4815115700903</v>
      </c>
      <c r="AK507" t="s">
        <v>67</v>
      </c>
      <c r="AL507">
        <v>13260.447398063699</v>
      </c>
      <c r="AM507" t="s">
        <v>67</v>
      </c>
      <c r="AN507">
        <v>0</v>
      </c>
      <c r="AO507" t="s">
        <v>67</v>
      </c>
      <c r="AP507" t="s">
        <v>67</v>
      </c>
      <c r="AQ507" t="s">
        <v>67</v>
      </c>
      <c r="AR507">
        <v>13260.447398063699</v>
      </c>
      <c r="AS507" t="s">
        <v>67</v>
      </c>
      <c r="AT507" t="s">
        <v>67</v>
      </c>
      <c r="AU507">
        <v>75</v>
      </c>
      <c r="AV507">
        <v>1</v>
      </c>
      <c r="AW507" s="2">
        <v>1227.7992280000001</v>
      </c>
      <c r="AX507" s="4" t="s">
        <v>67</v>
      </c>
      <c r="AY507">
        <v>2.0499999999999998</v>
      </c>
      <c r="AZ507" t="s">
        <v>67</v>
      </c>
      <c r="BA507">
        <v>1</v>
      </c>
      <c r="BB507" t="s">
        <v>67</v>
      </c>
      <c r="BC507">
        <v>0</v>
      </c>
      <c r="BD507" t="s">
        <v>67</v>
      </c>
      <c r="BE507">
        <v>0.82</v>
      </c>
      <c r="BF507" t="b">
        <v>0</v>
      </c>
      <c r="BG507" t="s">
        <v>67</v>
      </c>
      <c r="BH507" t="b">
        <v>0</v>
      </c>
      <c r="BI507" t="s">
        <v>67</v>
      </c>
      <c r="BJ507" t="b">
        <v>0</v>
      </c>
      <c r="BK507">
        <v>1.02</v>
      </c>
      <c r="BL507" t="b">
        <v>0</v>
      </c>
      <c r="BM507">
        <v>0</v>
      </c>
      <c r="BN507">
        <v>0</v>
      </c>
    </row>
    <row r="508" spans="1:66" x14ac:dyDescent="0.25">
      <c r="A508" t="s">
        <v>85</v>
      </c>
      <c r="B508">
        <v>1995</v>
      </c>
      <c r="C508">
        <v>6000</v>
      </c>
      <c r="D508">
        <v>12277.99228</v>
      </c>
      <c r="E508">
        <v>14085.8842</v>
      </c>
      <c r="F508">
        <v>26363.876479999999</v>
      </c>
      <c r="G508">
        <v>17783.440419999999</v>
      </c>
      <c r="H508">
        <v>30061.432700000001</v>
      </c>
      <c r="I508">
        <v>2.0499999999999998</v>
      </c>
      <c r="J508">
        <v>12277.99228</v>
      </c>
      <c r="K508" t="s">
        <v>67</v>
      </c>
      <c r="L508" t="s">
        <v>67</v>
      </c>
      <c r="M508" t="s">
        <v>72</v>
      </c>
      <c r="N508">
        <v>6.9376307999999998E-2</v>
      </c>
      <c r="O508">
        <v>0.44111162399999998</v>
      </c>
      <c r="P508">
        <v>0.48951206800000002</v>
      </c>
      <c r="Q508">
        <v>0</v>
      </c>
      <c r="R508">
        <v>0</v>
      </c>
      <c r="S508">
        <v>1</v>
      </c>
      <c r="T508" t="s">
        <v>69</v>
      </c>
      <c r="U508">
        <v>0.1</v>
      </c>
      <c r="V508">
        <v>0.1</v>
      </c>
      <c r="W508">
        <v>0.3</v>
      </c>
      <c r="X508">
        <v>0.2</v>
      </c>
      <c r="Y508">
        <v>2455.5984560000002</v>
      </c>
      <c r="Z508">
        <v>2455.5984560000002</v>
      </c>
      <c r="AA508">
        <v>5335.0321260000001</v>
      </c>
      <c r="AB508">
        <v>5873.0342722107198</v>
      </c>
      <c r="AC508">
        <v>7366.7953680000001</v>
      </c>
      <c r="AD508">
        <v>17189.189192000002</v>
      </c>
      <c r="AE508">
        <v>7366.7953680000001</v>
      </c>
      <c r="AF508">
        <v>17189.189192000002</v>
      </c>
      <c r="AG508">
        <v>7113.3761679999998</v>
      </c>
      <c r="AH508">
        <v>28453.504671999999</v>
      </c>
      <c r="AI508">
        <v>18315.364155578602</v>
      </c>
      <c r="AJ508">
        <v>41807.501244421401</v>
      </c>
      <c r="AK508" t="s">
        <v>67</v>
      </c>
      <c r="AL508">
        <v>6765.0161409242601</v>
      </c>
      <c r="AM508">
        <v>2333.4663043979899</v>
      </c>
      <c r="AN508">
        <v>0</v>
      </c>
      <c r="AO508">
        <v>0</v>
      </c>
      <c r="AP508" t="s">
        <v>67</v>
      </c>
      <c r="AQ508" t="s">
        <v>67</v>
      </c>
      <c r="AR508">
        <v>9098.48244532225</v>
      </c>
      <c r="AS508" t="s">
        <v>67</v>
      </c>
      <c r="AT508" t="s">
        <v>67</v>
      </c>
      <c r="AU508">
        <v>79</v>
      </c>
      <c r="AV508">
        <v>1</v>
      </c>
      <c r="AW508" s="2">
        <v>12277.99228</v>
      </c>
      <c r="AX508" s="4" t="s">
        <v>67</v>
      </c>
      <c r="AY508">
        <v>2.0499999999999998</v>
      </c>
      <c r="AZ508" t="s">
        <v>67</v>
      </c>
      <c r="BA508">
        <v>0.74350000000000005</v>
      </c>
      <c r="BB508">
        <v>0.25650000000000001</v>
      </c>
      <c r="BC508">
        <v>0</v>
      </c>
      <c r="BD508">
        <v>0</v>
      </c>
      <c r="BE508">
        <v>8.19</v>
      </c>
      <c r="BF508" t="b">
        <v>0</v>
      </c>
      <c r="BG508" t="s">
        <v>67</v>
      </c>
      <c r="BH508" t="b">
        <v>0</v>
      </c>
      <c r="BI508" t="s">
        <v>67</v>
      </c>
      <c r="BJ508" t="b">
        <v>0</v>
      </c>
      <c r="BK508">
        <v>1.02</v>
      </c>
      <c r="BL508" t="b">
        <v>0</v>
      </c>
      <c r="BM508">
        <v>0</v>
      </c>
      <c r="BN508">
        <v>0</v>
      </c>
    </row>
    <row r="509" spans="1:66" x14ac:dyDescent="0.25">
      <c r="A509" t="s">
        <v>85</v>
      </c>
      <c r="B509">
        <v>1997</v>
      </c>
      <c r="C509">
        <v>4000</v>
      </c>
      <c r="D509">
        <v>8185.3281850000003</v>
      </c>
      <c r="E509">
        <v>10346.14985</v>
      </c>
      <c r="F509">
        <v>18531.478029999998</v>
      </c>
      <c r="G509">
        <v>13724.671850000001</v>
      </c>
      <c r="H509">
        <v>21910.000039999999</v>
      </c>
      <c r="I509">
        <v>2.0499999999999998</v>
      </c>
      <c r="J509">
        <v>8185.3281850000003</v>
      </c>
      <c r="K509" t="s">
        <v>67</v>
      </c>
      <c r="L509" t="s">
        <v>67</v>
      </c>
      <c r="M509" t="s">
        <v>72</v>
      </c>
      <c r="N509">
        <v>6.9376307999999998E-2</v>
      </c>
      <c r="O509">
        <v>0.44111162399999998</v>
      </c>
      <c r="P509">
        <v>0.48951206800000002</v>
      </c>
      <c r="Q509">
        <v>0</v>
      </c>
      <c r="R509">
        <v>0</v>
      </c>
      <c r="S509">
        <v>1</v>
      </c>
      <c r="T509" t="s">
        <v>69</v>
      </c>
      <c r="U509">
        <v>0.1</v>
      </c>
      <c r="V509">
        <v>0.1</v>
      </c>
      <c r="W509">
        <v>0.3</v>
      </c>
      <c r="X509">
        <v>0.2</v>
      </c>
      <c r="Y509">
        <v>1637.0656369999999</v>
      </c>
      <c r="Z509">
        <v>1637.0656369999999</v>
      </c>
      <c r="AA509">
        <v>4117.4015550000004</v>
      </c>
      <c r="AB509">
        <v>4430.9118096575403</v>
      </c>
      <c r="AC509">
        <v>4911.196911</v>
      </c>
      <c r="AD509">
        <v>11459.459459</v>
      </c>
      <c r="AE509">
        <v>4911.196911</v>
      </c>
      <c r="AF509">
        <v>11459.459459</v>
      </c>
      <c r="AG509">
        <v>5489.8687399999999</v>
      </c>
      <c r="AH509">
        <v>21959.47496</v>
      </c>
      <c r="AI509">
        <v>13048.1764206849</v>
      </c>
      <c r="AJ509">
        <v>30771.823659315101</v>
      </c>
      <c r="AK509">
        <v>330.71151382020003</v>
      </c>
      <c r="AL509">
        <v>5893.47737075842</v>
      </c>
      <c r="AM509">
        <v>5446.9012725684397</v>
      </c>
      <c r="AN509">
        <v>0</v>
      </c>
      <c r="AO509" t="s">
        <v>67</v>
      </c>
      <c r="AP509">
        <v>11671.0901571471</v>
      </c>
      <c r="AQ509">
        <v>11671.0901571471</v>
      </c>
      <c r="AR509">
        <v>11671.0901571471</v>
      </c>
      <c r="AS509">
        <v>1.4258548824633399</v>
      </c>
      <c r="AT509">
        <v>0.35477155136017202</v>
      </c>
      <c r="AU509">
        <v>75</v>
      </c>
      <c r="AV509">
        <v>1</v>
      </c>
      <c r="AW509" s="2">
        <v>8185.3281850000003</v>
      </c>
      <c r="AX509" s="4">
        <v>11671.0901571471</v>
      </c>
      <c r="AY509">
        <v>2.0499999999999998</v>
      </c>
      <c r="AZ509">
        <v>2.8299999999999999E-2</v>
      </c>
      <c r="BA509">
        <v>0.505</v>
      </c>
      <c r="BB509">
        <v>0.4667</v>
      </c>
      <c r="BC509">
        <v>0</v>
      </c>
      <c r="BD509" t="s">
        <v>67</v>
      </c>
      <c r="BE509">
        <v>5.46</v>
      </c>
      <c r="BF509" t="b">
        <v>0</v>
      </c>
      <c r="BG509">
        <v>1.53</v>
      </c>
      <c r="BH509" t="b">
        <v>0</v>
      </c>
      <c r="BI509">
        <v>1.43</v>
      </c>
      <c r="BJ509" t="b">
        <v>0</v>
      </c>
      <c r="BK509">
        <v>1.02</v>
      </c>
      <c r="BL509" t="b">
        <v>0</v>
      </c>
      <c r="BM509">
        <v>0</v>
      </c>
      <c r="BN509">
        <v>0</v>
      </c>
    </row>
    <row r="510" spans="1:66" x14ac:dyDescent="0.25">
      <c r="A510" t="s">
        <v>85</v>
      </c>
      <c r="B510">
        <v>1999</v>
      </c>
      <c r="C510">
        <v>6666.6666670000004</v>
      </c>
      <c r="D510">
        <v>13642.21364</v>
      </c>
      <c r="E510">
        <v>772.36608279999996</v>
      </c>
      <c r="F510">
        <v>14414.57972</v>
      </c>
      <c r="G510">
        <v>1694.07716</v>
      </c>
      <c r="H510">
        <v>15336.290800000001</v>
      </c>
      <c r="I510">
        <v>2.0499999999999998</v>
      </c>
      <c r="J510">
        <v>13642.21364</v>
      </c>
      <c r="K510" t="s">
        <v>67</v>
      </c>
      <c r="L510" t="s">
        <v>67</v>
      </c>
      <c r="M510" t="s">
        <v>72</v>
      </c>
      <c r="N510">
        <v>6.9376307999999998E-2</v>
      </c>
      <c r="O510">
        <v>0.44111162399999998</v>
      </c>
      <c r="P510">
        <v>0.48951206800000002</v>
      </c>
      <c r="Q510">
        <v>0</v>
      </c>
      <c r="R510">
        <v>0</v>
      </c>
      <c r="S510">
        <v>1</v>
      </c>
      <c r="T510" t="s">
        <v>69</v>
      </c>
      <c r="U510">
        <v>0.1</v>
      </c>
      <c r="V510">
        <v>0.1</v>
      </c>
      <c r="W510">
        <v>0.3</v>
      </c>
      <c r="X510">
        <v>0.2</v>
      </c>
      <c r="Y510">
        <v>2728.442728</v>
      </c>
      <c r="Z510">
        <v>2728.442728</v>
      </c>
      <c r="AA510">
        <v>508.22314799999998</v>
      </c>
      <c r="AB510">
        <v>2775.3721350729002</v>
      </c>
      <c r="AC510">
        <v>8185.328184</v>
      </c>
      <c r="AD510">
        <v>19099.099096000002</v>
      </c>
      <c r="AE510">
        <v>8185.328184</v>
      </c>
      <c r="AF510">
        <v>19099.099096000002</v>
      </c>
      <c r="AG510">
        <v>677.63086399999997</v>
      </c>
      <c r="AH510">
        <v>2710.5234559999999</v>
      </c>
      <c r="AI510">
        <v>9785.5465298542003</v>
      </c>
      <c r="AJ510">
        <v>20887.035070145801</v>
      </c>
      <c r="AK510">
        <v>771.96442137826898</v>
      </c>
      <c r="AL510">
        <v>5143.2180466398304</v>
      </c>
      <c r="AM510" t="s">
        <v>67</v>
      </c>
      <c r="AN510" t="s">
        <v>67</v>
      </c>
      <c r="AO510" t="s">
        <v>67</v>
      </c>
      <c r="AP510" t="s">
        <v>67</v>
      </c>
      <c r="AQ510" t="s">
        <v>67</v>
      </c>
      <c r="AR510">
        <v>5915.1824680180998</v>
      </c>
      <c r="AS510" t="s">
        <v>67</v>
      </c>
      <c r="AT510" t="s">
        <v>67</v>
      </c>
      <c r="AU510">
        <v>46</v>
      </c>
      <c r="AV510">
        <v>0</v>
      </c>
      <c r="AW510" s="2">
        <v>13642.21364</v>
      </c>
      <c r="AX510" s="4" t="s">
        <v>67</v>
      </c>
      <c r="AY510">
        <v>2.0499999999999998</v>
      </c>
      <c r="AZ510">
        <v>0.1305</v>
      </c>
      <c r="BA510">
        <v>0.86950000000000005</v>
      </c>
      <c r="BB510" t="s">
        <v>67</v>
      </c>
      <c r="BC510" t="s">
        <v>67</v>
      </c>
      <c r="BD510" t="s">
        <v>67</v>
      </c>
      <c r="BE510">
        <v>9.09</v>
      </c>
      <c r="BF510" t="b">
        <v>0</v>
      </c>
      <c r="BG510" t="s">
        <v>67</v>
      </c>
      <c r="BH510" t="b">
        <v>0</v>
      </c>
      <c r="BI510" t="s">
        <v>67</v>
      </c>
      <c r="BJ510" t="b">
        <v>0</v>
      </c>
      <c r="BK510">
        <v>1.02</v>
      </c>
      <c r="BL510" t="b">
        <v>0</v>
      </c>
      <c r="BM510">
        <v>0</v>
      </c>
      <c r="BN510">
        <v>0</v>
      </c>
    </row>
    <row r="511" spans="1:66" x14ac:dyDescent="0.25">
      <c r="A511" t="s">
        <v>85</v>
      </c>
      <c r="B511">
        <v>2000</v>
      </c>
      <c r="C511">
        <v>1250</v>
      </c>
      <c r="D511">
        <v>2500</v>
      </c>
      <c r="E511">
        <v>2061.9452500000002</v>
      </c>
      <c r="F511">
        <v>4561.9452499999998</v>
      </c>
      <c r="G511">
        <v>2266.9229359999999</v>
      </c>
      <c r="H511">
        <v>4766.9229359999999</v>
      </c>
      <c r="I511">
        <v>2</v>
      </c>
      <c r="J511">
        <v>2500</v>
      </c>
      <c r="K511" t="s">
        <v>67</v>
      </c>
      <c r="L511" t="s">
        <v>67</v>
      </c>
      <c r="M511" t="s">
        <v>72</v>
      </c>
      <c r="N511">
        <v>6.9376307999999998E-2</v>
      </c>
      <c r="O511">
        <v>0.44111162399999998</v>
      </c>
      <c r="P511">
        <v>0.48951206800000002</v>
      </c>
      <c r="Q511">
        <v>0</v>
      </c>
      <c r="R511">
        <v>0</v>
      </c>
      <c r="S511">
        <v>1</v>
      </c>
      <c r="T511" t="s">
        <v>69</v>
      </c>
      <c r="U511">
        <v>0.1</v>
      </c>
      <c r="V511">
        <v>0.1</v>
      </c>
      <c r="W511">
        <v>0.3</v>
      </c>
      <c r="X511">
        <v>0.2</v>
      </c>
      <c r="Y511">
        <v>500</v>
      </c>
      <c r="Z511">
        <v>500</v>
      </c>
      <c r="AA511">
        <v>680.07688080000003</v>
      </c>
      <c r="AB511">
        <v>844.099854163391</v>
      </c>
      <c r="AC511">
        <v>1500</v>
      </c>
      <c r="AD511">
        <v>3500</v>
      </c>
      <c r="AE511">
        <v>1500</v>
      </c>
      <c r="AF511">
        <v>3500</v>
      </c>
      <c r="AG511">
        <v>906.7691744</v>
      </c>
      <c r="AH511">
        <v>3627.0766976</v>
      </c>
      <c r="AI511">
        <v>3078.7232276732202</v>
      </c>
      <c r="AJ511">
        <v>6455.1226443267797</v>
      </c>
      <c r="AK511">
        <v>808.90518386077099</v>
      </c>
      <c r="AL511" t="s">
        <v>67</v>
      </c>
      <c r="AM511" t="s">
        <v>67</v>
      </c>
      <c r="AN511" t="s">
        <v>67</v>
      </c>
      <c r="AO511" t="s">
        <v>67</v>
      </c>
      <c r="AP511" t="s">
        <v>67</v>
      </c>
      <c r="AQ511" t="s">
        <v>67</v>
      </c>
      <c r="AR511">
        <v>808.90518386077099</v>
      </c>
      <c r="AS511" t="s">
        <v>67</v>
      </c>
      <c r="AT511" t="s">
        <v>67</v>
      </c>
      <c r="AU511">
        <v>91</v>
      </c>
      <c r="AV511">
        <v>0</v>
      </c>
      <c r="AW511" s="2">
        <v>2500</v>
      </c>
      <c r="AX511" s="4" t="s">
        <v>67</v>
      </c>
      <c r="AY511">
        <v>2</v>
      </c>
      <c r="AZ511">
        <v>1</v>
      </c>
      <c r="BA511" t="s">
        <v>67</v>
      </c>
      <c r="BB511" t="s">
        <v>67</v>
      </c>
      <c r="BC511" t="s">
        <v>67</v>
      </c>
      <c r="BD511" t="s">
        <v>67</v>
      </c>
      <c r="BE511">
        <v>1.67</v>
      </c>
      <c r="BF511" t="b">
        <v>0</v>
      </c>
      <c r="BG511" t="s">
        <v>67</v>
      </c>
      <c r="BH511" t="b">
        <v>0</v>
      </c>
      <c r="BI511" t="s">
        <v>67</v>
      </c>
      <c r="BJ511" t="b">
        <v>0</v>
      </c>
      <c r="BK511">
        <v>1</v>
      </c>
      <c r="BL511" t="b">
        <v>0</v>
      </c>
      <c r="BM511">
        <v>0</v>
      </c>
      <c r="BN511">
        <v>0</v>
      </c>
    </row>
    <row r="512" spans="1:66" x14ac:dyDescent="0.25">
      <c r="A512" t="s">
        <v>85</v>
      </c>
      <c r="B512">
        <v>2001</v>
      </c>
      <c r="C512">
        <v>3750</v>
      </c>
      <c r="D512">
        <v>7500</v>
      </c>
      <c r="E512">
        <v>4779.6470470000004</v>
      </c>
      <c r="F512">
        <v>12279.64705</v>
      </c>
      <c r="G512">
        <v>5860.5125090000001</v>
      </c>
      <c r="H512">
        <v>13360.51251</v>
      </c>
      <c r="I512">
        <v>2</v>
      </c>
      <c r="J512">
        <v>7500</v>
      </c>
      <c r="K512" t="s">
        <v>67</v>
      </c>
      <c r="L512" t="s">
        <v>67</v>
      </c>
      <c r="M512" t="s">
        <v>72</v>
      </c>
      <c r="N512">
        <v>6.9376307999999998E-2</v>
      </c>
      <c r="O512">
        <v>0.44111162399999998</v>
      </c>
      <c r="P512">
        <v>0.48951206800000002</v>
      </c>
      <c r="Q512">
        <v>0</v>
      </c>
      <c r="R512">
        <v>0</v>
      </c>
      <c r="S512">
        <v>1</v>
      </c>
      <c r="T512" t="s">
        <v>69</v>
      </c>
      <c r="U512">
        <v>0.1</v>
      </c>
      <c r="V512">
        <v>0.1</v>
      </c>
      <c r="W512">
        <v>0.3</v>
      </c>
      <c r="X512">
        <v>0.2</v>
      </c>
      <c r="Y512">
        <v>1500</v>
      </c>
      <c r="Z512">
        <v>1500</v>
      </c>
      <c r="AA512">
        <v>1758.1537527</v>
      </c>
      <c r="AB512">
        <v>2311.08299680758</v>
      </c>
      <c r="AC512">
        <v>4500</v>
      </c>
      <c r="AD512">
        <v>10500</v>
      </c>
      <c r="AE512">
        <v>4500</v>
      </c>
      <c r="AF512">
        <v>10500</v>
      </c>
      <c r="AG512">
        <v>2344.2050036000001</v>
      </c>
      <c r="AH512">
        <v>9376.8200144000002</v>
      </c>
      <c r="AI512">
        <v>8738.3465163848505</v>
      </c>
      <c r="AJ512">
        <v>17982.6785036152</v>
      </c>
      <c r="AK512" t="s">
        <v>67</v>
      </c>
      <c r="AL512" t="s">
        <v>67</v>
      </c>
      <c r="AM512" t="s">
        <v>67</v>
      </c>
      <c r="AN512" t="s">
        <v>67</v>
      </c>
      <c r="AO512" t="s">
        <v>67</v>
      </c>
      <c r="AP512" t="s">
        <v>67</v>
      </c>
      <c r="AQ512" t="s">
        <v>67</v>
      </c>
      <c r="AR512">
        <v>0</v>
      </c>
      <c r="AS512" t="s">
        <v>67</v>
      </c>
      <c r="AT512" t="s">
        <v>67</v>
      </c>
      <c r="AU512">
        <v>82</v>
      </c>
      <c r="AV512">
        <v>0</v>
      </c>
      <c r="AW512" s="2">
        <v>7500</v>
      </c>
      <c r="AX512" s="4" t="s">
        <v>67</v>
      </c>
      <c r="AY512">
        <v>2</v>
      </c>
      <c r="AZ512" t="s">
        <v>67</v>
      </c>
      <c r="BA512" t="s">
        <v>67</v>
      </c>
      <c r="BB512" t="s">
        <v>67</v>
      </c>
      <c r="BC512" t="s">
        <v>67</v>
      </c>
      <c r="BD512" t="s">
        <v>67</v>
      </c>
      <c r="BE512">
        <v>5</v>
      </c>
      <c r="BF512" t="b">
        <v>0</v>
      </c>
      <c r="BG512" t="s">
        <v>67</v>
      </c>
      <c r="BH512" t="b">
        <v>0</v>
      </c>
      <c r="BI512" t="s">
        <v>67</v>
      </c>
      <c r="BJ512" t="b">
        <v>0</v>
      </c>
      <c r="BK512">
        <v>1</v>
      </c>
      <c r="BL512" t="b">
        <v>0</v>
      </c>
      <c r="BM512">
        <v>0</v>
      </c>
      <c r="BN512">
        <v>0</v>
      </c>
    </row>
    <row r="513" spans="1:66" x14ac:dyDescent="0.25">
      <c r="A513" t="s">
        <v>85</v>
      </c>
      <c r="B513">
        <v>2002</v>
      </c>
      <c r="C513">
        <v>3259.2592589999999</v>
      </c>
      <c r="D513">
        <v>6518.5185190000002</v>
      </c>
      <c r="E513">
        <v>4264.8561259999997</v>
      </c>
      <c r="F513">
        <v>10783.37464</v>
      </c>
      <c r="G513">
        <v>4608.6867700000003</v>
      </c>
      <c r="H513">
        <v>11127.20529</v>
      </c>
      <c r="I513">
        <v>2</v>
      </c>
      <c r="J513">
        <v>6518.5185190000002</v>
      </c>
      <c r="K513" t="s">
        <v>67</v>
      </c>
      <c r="L513" t="s">
        <v>67</v>
      </c>
      <c r="M513" t="s">
        <v>72</v>
      </c>
      <c r="N513">
        <v>6.9376307999999998E-2</v>
      </c>
      <c r="O513">
        <v>0.44111162399999998</v>
      </c>
      <c r="P513">
        <v>0.48951206800000002</v>
      </c>
      <c r="Q513">
        <v>0</v>
      </c>
      <c r="R513">
        <v>0</v>
      </c>
      <c r="S513">
        <v>1</v>
      </c>
      <c r="T513" t="s">
        <v>69</v>
      </c>
      <c r="U513">
        <v>0.1</v>
      </c>
      <c r="V513">
        <v>0.1</v>
      </c>
      <c r="W513">
        <v>0.3</v>
      </c>
      <c r="X513">
        <v>0.2</v>
      </c>
      <c r="Y513">
        <v>1303.7037038000001</v>
      </c>
      <c r="Z513">
        <v>1303.7037038000001</v>
      </c>
      <c r="AA513">
        <v>1382.606031</v>
      </c>
      <c r="AB513">
        <v>1900.32702034661</v>
      </c>
      <c r="AC513">
        <v>3911.1111114</v>
      </c>
      <c r="AD513">
        <v>9125.9259266000008</v>
      </c>
      <c r="AE513">
        <v>3911.1111114</v>
      </c>
      <c r="AF513">
        <v>9125.9259266000008</v>
      </c>
      <c r="AG513">
        <v>1843.474708</v>
      </c>
      <c r="AH513">
        <v>7373.8988319999999</v>
      </c>
      <c r="AI513">
        <v>7326.5512493067899</v>
      </c>
      <c r="AJ513">
        <v>14927.8593306932</v>
      </c>
      <c r="AK513" t="s">
        <v>67</v>
      </c>
      <c r="AL513" t="s">
        <v>67</v>
      </c>
      <c r="AM513" t="s">
        <v>67</v>
      </c>
      <c r="AN513" t="s">
        <v>67</v>
      </c>
      <c r="AO513" t="s">
        <v>67</v>
      </c>
      <c r="AP513" t="s">
        <v>67</v>
      </c>
      <c r="AQ513" t="s">
        <v>67</v>
      </c>
      <c r="AR513">
        <v>0</v>
      </c>
      <c r="AS513" t="s">
        <v>67</v>
      </c>
      <c r="AT513" t="s">
        <v>67</v>
      </c>
      <c r="AU513">
        <v>93</v>
      </c>
      <c r="AV513">
        <v>0</v>
      </c>
      <c r="AW513" s="2">
        <v>6518.5185190000002</v>
      </c>
      <c r="AX513" s="4" t="s">
        <v>67</v>
      </c>
      <c r="AY513">
        <v>2</v>
      </c>
      <c r="AZ513" t="s">
        <v>67</v>
      </c>
      <c r="BA513" t="s">
        <v>67</v>
      </c>
      <c r="BB513" t="s">
        <v>67</v>
      </c>
      <c r="BC513" t="s">
        <v>67</v>
      </c>
      <c r="BD513" t="s">
        <v>67</v>
      </c>
      <c r="BE513">
        <v>4.3499999999999996</v>
      </c>
      <c r="BF513" t="b">
        <v>0</v>
      </c>
      <c r="BG513" t="s">
        <v>67</v>
      </c>
      <c r="BH513" t="b">
        <v>0</v>
      </c>
      <c r="BI513" t="s">
        <v>67</v>
      </c>
      <c r="BJ513" t="b">
        <v>0</v>
      </c>
      <c r="BK513">
        <v>1</v>
      </c>
      <c r="BL513" t="b">
        <v>0</v>
      </c>
      <c r="BM513">
        <v>0</v>
      </c>
      <c r="BN513">
        <v>0</v>
      </c>
    </row>
    <row r="514" spans="1:66" x14ac:dyDescent="0.25">
      <c r="A514" t="s">
        <v>85</v>
      </c>
      <c r="B514">
        <v>2003</v>
      </c>
      <c r="C514">
        <v>4166.6666670000004</v>
      </c>
      <c r="D514">
        <v>8333.3333330000005</v>
      </c>
      <c r="E514">
        <v>2599.9436430000001</v>
      </c>
      <c r="F514">
        <v>10933.276980000001</v>
      </c>
      <c r="G514">
        <v>3326.3413780000001</v>
      </c>
      <c r="H514">
        <v>11659.674709999999</v>
      </c>
      <c r="I514">
        <v>2</v>
      </c>
      <c r="J514">
        <v>8333.3333330000005</v>
      </c>
      <c r="K514" t="s">
        <v>67</v>
      </c>
      <c r="L514" t="s">
        <v>67</v>
      </c>
      <c r="M514" t="s">
        <v>72</v>
      </c>
      <c r="N514">
        <v>6.9376307999999998E-2</v>
      </c>
      <c r="O514">
        <v>0.44111162399999998</v>
      </c>
      <c r="P514">
        <v>0.48951206800000002</v>
      </c>
      <c r="Q514">
        <v>0</v>
      </c>
      <c r="R514">
        <v>0</v>
      </c>
      <c r="S514">
        <v>1</v>
      </c>
      <c r="T514" t="s">
        <v>69</v>
      </c>
      <c r="U514">
        <v>0.1</v>
      </c>
      <c r="V514">
        <v>0.1</v>
      </c>
      <c r="W514">
        <v>0.3</v>
      </c>
      <c r="X514">
        <v>0.2</v>
      </c>
      <c r="Y514">
        <v>1666.6666666000001</v>
      </c>
      <c r="Z514">
        <v>1666.6666666000001</v>
      </c>
      <c r="AA514">
        <v>997.9024134</v>
      </c>
      <c r="AB514">
        <v>1942.5722648656099</v>
      </c>
      <c r="AC514">
        <v>4999.9999998000003</v>
      </c>
      <c r="AD514">
        <v>11666.666666200001</v>
      </c>
      <c r="AE514">
        <v>4999.9999998000003</v>
      </c>
      <c r="AF514">
        <v>11666.666666200001</v>
      </c>
      <c r="AG514">
        <v>1330.5365512000001</v>
      </c>
      <c r="AH514">
        <v>5322.1462048000003</v>
      </c>
      <c r="AI514">
        <v>7774.53018026878</v>
      </c>
      <c r="AJ514">
        <v>15544.8192397312</v>
      </c>
      <c r="AK514" t="s">
        <v>67</v>
      </c>
      <c r="AL514" t="s">
        <v>67</v>
      </c>
      <c r="AM514" t="s">
        <v>67</v>
      </c>
      <c r="AN514" t="s">
        <v>67</v>
      </c>
      <c r="AO514" t="s">
        <v>67</v>
      </c>
      <c r="AP514" t="s">
        <v>67</v>
      </c>
      <c r="AQ514" t="s">
        <v>67</v>
      </c>
      <c r="AR514">
        <v>0</v>
      </c>
      <c r="AS514" t="s">
        <v>67</v>
      </c>
      <c r="AT514" t="s">
        <v>67</v>
      </c>
      <c r="AU514">
        <v>78</v>
      </c>
      <c r="AV514">
        <v>0</v>
      </c>
      <c r="AW514" s="2">
        <v>8333.3333330000005</v>
      </c>
      <c r="AX514" s="4" t="s">
        <v>67</v>
      </c>
      <c r="AY514">
        <v>2</v>
      </c>
      <c r="AZ514" t="s">
        <v>67</v>
      </c>
      <c r="BA514" t="s">
        <v>67</v>
      </c>
      <c r="BB514" t="s">
        <v>67</v>
      </c>
      <c r="BC514" t="s">
        <v>67</v>
      </c>
      <c r="BD514" t="s">
        <v>67</v>
      </c>
      <c r="BE514">
        <v>5.56</v>
      </c>
      <c r="BF514" t="b">
        <v>0</v>
      </c>
      <c r="BG514" t="s">
        <v>67</v>
      </c>
      <c r="BH514" t="b">
        <v>0</v>
      </c>
      <c r="BI514" t="s">
        <v>67</v>
      </c>
      <c r="BJ514" t="b">
        <v>0</v>
      </c>
      <c r="BK514">
        <v>1</v>
      </c>
      <c r="BL514" t="b">
        <v>0</v>
      </c>
      <c r="BM514">
        <v>0</v>
      </c>
      <c r="BN514">
        <v>0</v>
      </c>
    </row>
    <row r="515" spans="1:66" x14ac:dyDescent="0.25">
      <c r="A515" t="s">
        <v>85</v>
      </c>
      <c r="B515">
        <v>2018</v>
      </c>
      <c r="C515">
        <v>1171.765725</v>
      </c>
      <c r="D515">
        <v>2343.5314499999999</v>
      </c>
      <c r="E515">
        <v>58.134015789999999</v>
      </c>
      <c r="F515">
        <v>2401.6654659999999</v>
      </c>
      <c r="G515">
        <v>69.475146800000005</v>
      </c>
      <c r="H515">
        <v>2413.0065970000001</v>
      </c>
      <c r="I515">
        <v>2</v>
      </c>
      <c r="J515">
        <v>2343.5314499999999</v>
      </c>
      <c r="K515" t="s">
        <v>67</v>
      </c>
      <c r="L515" t="s">
        <v>67</v>
      </c>
      <c r="M515" t="s">
        <v>72</v>
      </c>
      <c r="N515">
        <v>6.9376307999999998E-2</v>
      </c>
      <c r="O515">
        <v>0.44111162399999998</v>
      </c>
      <c r="P515">
        <v>0.48951206800000002</v>
      </c>
      <c r="Q515">
        <v>0</v>
      </c>
      <c r="R515">
        <v>0</v>
      </c>
      <c r="S515">
        <v>1</v>
      </c>
      <c r="T515" t="s">
        <v>69</v>
      </c>
      <c r="U515">
        <v>0.1</v>
      </c>
      <c r="V515">
        <v>0.1</v>
      </c>
      <c r="W515">
        <v>0.3</v>
      </c>
      <c r="X515">
        <v>0.2</v>
      </c>
      <c r="Y515">
        <v>468.70629000000002</v>
      </c>
      <c r="Z515">
        <v>468.70629000000002</v>
      </c>
      <c r="AA515">
        <v>20.84254404</v>
      </c>
      <c r="AB515">
        <v>469.16947676465799</v>
      </c>
      <c r="AC515">
        <v>1406.11887</v>
      </c>
      <c r="AD515">
        <v>3280.9440300000001</v>
      </c>
      <c r="AE515">
        <v>1406.11887</v>
      </c>
      <c r="AF515">
        <v>3280.9440300000001</v>
      </c>
      <c r="AG515">
        <v>27.790058720000001</v>
      </c>
      <c r="AH515">
        <v>111.16023488</v>
      </c>
      <c r="AI515">
        <v>1474.6676434706801</v>
      </c>
      <c r="AJ515">
        <v>3351.34555052932</v>
      </c>
      <c r="AK515" t="s">
        <v>67</v>
      </c>
      <c r="AL515" t="s">
        <v>67</v>
      </c>
      <c r="AM515" t="s">
        <v>67</v>
      </c>
      <c r="AN515" t="s">
        <v>67</v>
      </c>
      <c r="AO515" t="s">
        <v>67</v>
      </c>
      <c r="AP515" t="s">
        <v>67</v>
      </c>
      <c r="AQ515" t="s">
        <v>67</v>
      </c>
      <c r="AR515">
        <v>0</v>
      </c>
      <c r="AS515" t="s">
        <v>67</v>
      </c>
      <c r="AT515" t="s">
        <v>67</v>
      </c>
      <c r="AU515">
        <v>84</v>
      </c>
      <c r="AV515">
        <v>0</v>
      </c>
      <c r="AW515" s="2">
        <v>2343.5314499999999</v>
      </c>
      <c r="AX515" s="4" t="s">
        <v>67</v>
      </c>
      <c r="AY515">
        <v>2</v>
      </c>
      <c r="AZ515" t="s">
        <v>67</v>
      </c>
      <c r="BA515" t="s">
        <v>67</v>
      </c>
      <c r="BB515" t="s">
        <v>67</v>
      </c>
      <c r="BC515" t="s">
        <v>67</v>
      </c>
      <c r="BD515" t="s">
        <v>67</v>
      </c>
      <c r="BE515">
        <v>1.56</v>
      </c>
      <c r="BF515" t="b">
        <v>0</v>
      </c>
      <c r="BG515" t="s">
        <v>67</v>
      </c>
      <c r="BH515" t="b">
        <v>0</v>
      </c>
      <c r="BI515" t="s">
        <v>67</v>
      </c>
      <c r="BJ515" t="b">
        <v>0</v>
      </c>
      <c r="BK515">
        <v>1</v>
      </c>
      <c r="BL515" t="b">
        <v>0</v>
      </c>
      <c r="BM515">
        <v>0</v>
      </c>
      <c r="BN515">
        <v>0</v>
      </c>
    </row>
    <row r="516" spans="1:66" x14ac:dyDescent="0.25">
      <c r="A516" t="s">
        <v>85</v>
      </c>
      <c r="B516">
        <v>2019</v>
      </c>
      <c r="C516">
        <v>140</v>
      </c>
      <c r="D516">
        <v>280</v>
      </c>
      <c r="E516">
        <v>5.9636785899999998</v>
      </c>
      <c r="F516">
        <v>285.96367859999998</v>
      </c>
      <c r="G516">
        <v>14.68639591</v>
      </c>
      <c r="H516">
        <v>294.68639589999998</v>
      </c>
      <c r="I516">
        <v>2</v>
      </c>
      <c r="J516">
        <v>280</v>
      </c>
      <c r="K516" t="s">
        <v>67</v>
      </c>
      <c r="L516" t="s">
        <v>67</v>
      </c>
      <c r="M516" t="s">
        <v>72</v>
      </c>
      <c r="N516">
        <v>6.9376307999999998E-2</v>
      </c>
      <c r="O516">
        <v>0.44111162399999998</v>
      </c>
      <c r="P516">
        <v>0.48951206800000002</v>
      </c>
      <c r="Q516">
        <v>0</v>
      </c>
      <c r="R516">
        <v>0</v>
      </c>
      <c r="S516">
        <v>1</v>
      </c>
      <c r="T516" t="s">
        <v>69</v>
      </c>
      <c r="U516">
        <v>0.1</v>
      </c>
      <c r="V516">
        <v>0.1</v>
      </c>
      <c r="W516">
        <v>0.3</v>
      </c>
      <c r="X516">
        <v>0.2</v>
      </c>
      <c r="Y516">
        <v>56</v>
      </c>
      <c r="Z516">
        <v>56</v>
      </c>
      <c r="AA516">
        <v>4.4059187729999998</v>
      </c>
      <c r="AB516">
        <v>56.173055108604103</v>
      </c>
      <c r="AC516">
        <v>168</v>
      </c>
      <c r="AD516">
        <v>392</v>
      </c>
      <c r="AE516">
        <v>168</v>
      </c>
      <c r="AF516">
        <v>392</v>
      </c>
      <c r="AG516">
        <v>5.8745583640000003</v>
      </c>
      <c r="AH516">
        <v>23.498233456000001</v>
      </c>
      <c r="AI516">
        <v>182.340285682792</v>
      </c>
      <c r="AJ516">
        <v>407.03250611720802</v>
      </c>
      <c r="AK516" t="s">
        <v>67</v>
      </c>
      <c r="AL516" t="s">
        <v>67</v>
      </c>
      <c r="AM516" t="s">
        <v>67</v>
      </c>
      <c r="AN516" t="s">
        <v>67</v>
      </c>
      <c r="AO516" t="s">
        <v>67</v>
      </c>
      <c r="AP516" t="s">
        <v>67</v>
      </c>
      <c r="AQ516" t="s">
        <v>67</v>
      </c>
      <c r="AR516">
        <v>0</v>
      </c>
      <c r="AS516" t="s">
        <v>67</v>
      </c>
      <c r="AT516" t="s">
        <v>67</v>
      </c>
      <c r="AU516">
        <v>41</v>
      </c>
      <c r="AV516">
        <v>0</v>
      </c>
      <c r="AW516" s="2">
        <v>280</v>
      </c>
      <c r="AX516" s="4" t="s">
        <v>67</v>
      </c>
      <c r="AY516">
        <v>2</v>
      </c>
      <c r="AZ516" t="s">
        <v>67</v>
      </c>
      <c r="BA516" t="s">
        <v>67</v>
      </c>
      <c r="BB516" t="s">
        <v>67</v>
      </c>
      <c r="BC516" t="s">
        <v>67</v>
      </c>
      <c r="BD516" t="s">
        <v>67</v>
      </c>
      <c r="BE516">
        <v>0.19</v>
      </c>
      <c r="BF516" t="b">
        <v>0</v>
      </c>
      <c r="BG516" t="s">
        <v>67</v>
      </c>
      <c r="BH516" t="b">
        <v>0</v>
      </c>
      <c r="BI516" t="s">
        <v>67</v>
      </c>
      <c r="BJ516" t="b">
        <v>0</v>
      </c>
      <c r="BK516">
        <v>1</v>
      </c>
      <c r="BL516" t="b">
        <v>0</v>
      </c>
      <c r="BM516">
        <v>0</v>
      </c>
      <c r="BN516">
        <v>0</v>
      </c>
    </row>
    <row r="517" spans="1:66" x14ac:dyDescent="0.25">
      <c r="A517" t="s">
        <v>86</v>
      </c>
      <c r="B517">
        <v>1954</v>
      </c>
      <c r="C517" t="s">
        <v>67</v>
      </c>
      <c r="D517" t="s">
        <v>67</v>
      </c>
      <c r="E517" t="s">
        <v>67</v>
      </c>
      <c r="F517" t="s">
        <v>67</v>
      </c>
      <c r="G517" t="s">
        <v>67</v>
      </c>
      <c r="H517" t="s">
        <v>67</v>
      </c>
      <c r="I517" t="s">
        <v>67</v>
      </c>
      <c r="J517" t="s">
        <v>67</v>
      </c>
      <c r="K517">
        <v>99</v>
      </c>
      <c r="L517" t="s">
        <v>67</v>
      </c>
      <c r="M517" t="s">
        <v>72</v>
      </c>
      <c r="N517">
        <v>6.9376307999999998E-2</v>
      </c>
      <c r="O517">
        <v>0.44111162399999998</v>
      </c>
      <c r="P517">
        <v>0.48951206800000002</v>
      </c>
      <c r="Q517">
        <v>0</v>
      </c>
      <c r="R517">
        <v>0</v>
      </c>
      <c r="S517">
        <v>1</v>
      </c>
      <c r="T517" t="s">
        <v>67</v>
      </c>
      <c r="U517" t="s">
        <v>67</v>
      </c>
      <c r="V517">
        <v>0.1</v>
      </c>
      <c r="W517">
        <v>0.3</v>
      </c>
      <c r="X517" t="s">
        <v>67</v>
      </c>
      <c r="Y517" t="s">
        <v>67</v>
      </c>
      <c r="Z517" t="s">
        <v>67</v>
      </c>
      <c r="AA517" t="s">
        <v>67</v>
      </c>
      <c r="AB517" t="s">
        <v>67</v>
      </c>
      <c r="AC517" t="s">
        <v>67</v>
      </c>
      <c r="AD517" t="s">
        <v>67</v>
      </c>
      <c r="AE517" t="s">
        <v>67</v>
      </c>
      <c r="AF517" t="s">
        <v>67</v>
      </c>
      <c r="AG517" t="s">
        <v>67</v>
      </c>
      <c r="AH517" t="s">
        <v>67</v>
      </c>
      <c r="AI517" t="s">
        <v>67</v>
      </c>
      <c r="AJ517" t="s">
        <v>67</v>
      </c>
      <c r="AK517" t="s">
        <v>67</v>
      </c>
      <c r="AL517" t="s">
        <v>67</v>
      </c>
      <c r="AM517" t="s">
        <v>67</v>
      </c>
      <c r="AN517">
        <v>0</v>
      </c>
      <c r="AO517">
        <v>0</v>
      </c>
      <c r="AP517" t="s">
        <v>67</v>
      </c>
      <c r="AQ517" t="s">
        <v>67</v>
      </c>
      <c r="AR517">
        <v>0</v>
      </c>
      <c r="AS517" t="s">
        <v>67</v>
      </c>
      <c r="AT517" t="s">
        <v>67</v>
      </c>
      <c r="AU517" t="s">
        <v>67</v>
      </c>
      <c r="AV517" t="s">
        <v>67</v>
      </c>
      <c r="AW517" s="2" t="s">
        <v>67</v>
      </c>
      <c r="AX517" s="4" t="s">
        <v>67</v>
      </c>
      <c r="AY517" t="s">
        <v>67</v>
      </c>
      <c r="AZ517" t="s">
        <v>67</v>
      </c>
      <c r="BA517" t="s">
        <v>67</v>
      </c>
      <c r="BB517" t="s">
        <v>67</v>
      </c>
      <c r="BC517" t="s">
        <v>67</v>
      </c>
      <c r="BD517" t="s">
        <v>67</v>
      </c>
      <c r="BE517" t="s">
        <v>67</v>
      </c>
      <c r="BF517" t="b">
        <v>0</v>
      </c>
      <c r="BG517" t="s">
        <v>67</v>
      </c>
      <c r="BH517" t="b">
        <v>0</v>
      </c>
      <c r="BI517" t="s">
        <v>67</v>
      </c>
      <c r="BJ517" t="b">
        <v>0</v>
      </c>
      <c r="BK517" t="s">
        <v>67</v>
      </c>
      <c r="BL517" t="b">
        <v>0</v>
      </c>
      <c r="BM517">
        <v>0</v>
      </c>
      <c r="BN517">
        <v>0</v>
      </c>
    </row>
    <row r="518" spans="1:66" x14ac:dyDescent="0.25">
      <c r="A518" t="s">
        <v>86</v>
      </c>
      <c r="B518">
        <v>1955</v>
      </c>
      <c r="C518" t="s">
        <v>67</v>
      </c>
      <c r="D518" t="s">
        <v>67</v>
      </c>
      <c r="E518" t="s">
        <v>67</v>
      </c>
      <c r="F518" t="s">
        <v>67</v>
      </c>
      <c r="G518" t="s">
        <v>67</v>
      </c>
      <c r="H518" t="s">
        <v>67</v>
      </c>
      <c r="I518" t="s">
        <v>67</v>
      </c>
      <c r="J518" t="s">
        <v>67</v>
      </c>
      <c r="K518">
        <v>1111</v>
      </c>
      <c r="L518" t="s">
        <v>67</v>
      </c>
      <c r="M518" t="s">
        <v>72</v>
      </c>
      <c r="N518">
        <v>6.9376307999999998E-2</v>
      </c>
      <c r="O518">
        <v>0.44111162399999998</v>
      </c>
      <c r="P518">
        <v>0.48951206800000002</v>
      </c>
      <c r="Q518">
        <v>0</v>
      </c>
      <c r="R518">
        <v>0</v>
      </c>
      <c r="S518">
        <v>1</v>
      </c>
      <c r="T518" t="s">
        <v>67</v>
      </c>
      <c r="U518" t="s">
        <v>67</v>
      </c>
      <c r="V518">
        <v>0.1</v>
      </c>
      <c r="W518">
        <v>0.3</v>
      </c>
      <c r="X518" t="s">
        <v>67</v>
      </c>
      <c r="Y518" t="s">
        <v>67</v>
      </c>
      <c r="Z518" t="s">
        <v>67</v>
      </c>
      <c r="AA518" t="s">
        <v>67</v>
      </c>
      <c r="AB518" t="s">
        <v>67</v>
      </c>
      <c r="AC518" t="s">
        <v>67</v>
      </c>
      <c r="AD518" t="s">
        <v>67</v>
      </c>
      <c r="AE518" t="s">
        <v>67</v>
      </c>
      <c r="AF518" t="s">
        <v>67</v>
      </c>
      <c r="AG518" t="s">
        <v>67</v>
      </c>
      <c r="AH518" t="s">
        <v>67</v>
      </c>
      <c r="AI518" t="s">
        <v>67</v>
      </c>
      <c r="AJ518" t="s">
        <v>67</v>
      </c>
      <c r="AK518" t="s">
        <v>67</v>
      </c>
      <c r="AL518" t="s">
        <v>67</v>
      </c>
      <c r="AM518">
        <v>841.66508775483101</v>
      </c>
      <c r="AN518">
        <v>0</v>
      </c>
      <c r="AO518">
        <v>0</v>
      </c>
      <c r="AP518" t="s">
        <v>67</v>
      </c>
      <c r="AQ518" t="s">
        <v>67</v>
      </c>
      <c r="AR518">
        <v>841.66508775483101</v>
      </c>
      <c r="AS518" t="s">
        <v>67</v>
      </c>
      <c r="AT518" t="s">
        <v>67</v>
      </c>
      <c r="AU518" t="s">
        <v>67</v>
      </c>
      <c r="AV518" t="s">
        <v>67</v>
      </c>
      <c r="AW518" s="2" t="s">
        <v>67</v>
      </c>
      <c r="AX518" s="4" t="s">
        <v>67</v>
      </c>
      <c r="AY518" t="s">
        <v>67</v>
      </c>
      <c r="AZ518" t="s">
        <v>67</v>
      </c>
      <c r="BA518" t="s">
        <v>67</v>
      </c>
      <c r="BB518">
        <v>1</v>
      </c>
      <c r="BC518">
        <v>0</v>
      </c>
      <c r="BD518">
        <v>0</v>
      </c>
      <c r="BE518" t="s">
        <v>67</v>
      </c>
      <c r="BF518" t="b">
        <v>0</v>
      </c>
      <c r="BG518" t="s">
        <v>67</v>
      </c>
      <c r="BH518" t="b">
        <v>0</v>
      </c>
      <c r="BI518" t="s">
        <v>67</v>
      </c>
      <c r="BJ518" t="b">
        <v>0</v>
      </c>
      <c r="BK518" t="s">
        <v>67</v>
      </c>
      <c r="BL518" t="b">
        <v>0</v>
      </c>
      <c r="BM518">
        <v>0</v>
      </c>
      <c r="BN518">
        <v>0</v>
      </c>
    </row>
    <row r="519" spans="1:66" x14ac:dyDescent="0.25">
      <c r="A519" t="s">
        <v>86</v>
      </c>
      <c r="B519">
        <v>1956</v>
      </c>
      <c r="C519" t="s">
        <v>67</v>
      </c>
      <c r="D519" t="s">
        <v>67</v>
      </c>
      <c r="E519" t="s">
        <v>67</v>
      </c>
      <c r="F519" t="s">
        <v>67</v>
      </c>
      <c r="G519" t="s">
        <v>67</v>
      </c>
      <c r="H519" t="s">
        <v>67</v>
      </c>
      <c r="I519" t="s">
        <v>67</v>
      </c>
      <c r="J519" t="s">
        <v>67</v>
      </c>
      <c r="K519">
        <v>3141</v>
      </c>
      <c r="L519" t="s">
        <v>67</v>
      </c>
      <c r="M519" t="s">
        <v>72</v>
      </c>
      <c r="N519">
        <v>6.9376307999999998E-2</v>
      </c>
      <c r="O519">
        <v>0.44111162399999998</v>
      </c>
      <c r="P519">
        <v>0.48951206800000002</v>
      </c>
      <c r="Q519">
        <v>0</v>
      </c>
      <c r="R519">
        <v>0</v>
      </c>
      <c r="S519">
        <v>1</v>
      </c>
      <c r="T519" t="s">
        <v>67</v>
      </c>
      <c r="U519" t="s">
        <v>67</v>
      </c>
      <c r="V519">
        <v>0.1</v>
      </c>
      <c r="W519">
        <v>0.3</v>
      </c>
      <c r="X519" t="s">
        <v>67</v>
      </c>
      <c r="Y519" t="s">
        <v>67</v>
      </c>
      <c r="Z519" t="s">
        <v>67</v>
      </c>
      <c r="AA519" t="s">
        <v>67</v>
      </c>
      <c r="AB519" t="s">
        <v>67</v>
      </c>
      <c r="AC519" t="s">
        <v>67</v>
      </c>
      <c r="AD519" t="s">
        <v>67</v>
      </c>
      <c r="AE519" t="s">
        <v>67</v>
      </c>
      <c r="AF519" t="s">
        <v>67</v>
      </c>
      <c r="AG519" t="s">
        <v>67</v>
      </c>
      <c r="AH519" t="s">
        <v>67</v>
      </c>
      <c r="AI519" t="s">
        <v>67</v>
      </c>
      <c r="AJ519" t="s">
        <v>67</v>
      </c>
      <c r="AK519" t="s">
        <v>67</v>
      </c>
      <c r="AL519">
        <v>758.44555833021104</v>
      </c>
      <c r="AM519">
        <v>2127.3908595337198</v>
      </c>
      <c r="AN519">
        <v>0</v>
      </c>
      <c r="AO519">
        <v>0</v>
      </c>
      <c r="AP519" t="s">
        <v>67</v>
      </c>
      <c r="AQ519" t="s">
        <v>67</v>
      </c>
      <c r="AR519">
        <v>2885.8364178639299</v>
      </c>
      <c r="AS519" t="s">
        <v>67</v>
      </c>
      <c r="AT519" t="s">
        <v>67</v>
      </c>
      <c r="AU519" t="s">
        <v>67</v>
      </c>
      <c r="AV519" t="s">
        <v>67</v>
      </c>
      <c r="AW519" s="2" t="s">
        <v>67</v>
      </c>
      <c r="AX519" s="4" t="s">
        <v>67</v>
      </c>
      <c r="AY519" t="s">
        <v>67</v>
      </c>
      <c r="AZ519" t="s">
        <v>67</v>
      </c>
      <c r="BA519">
        <v>0.26279999999999998</v>
      </c>
      <c r="BB519">
        <v>0.73719999999999997</v>
      </c>
      <c r="BC519">
        <v>0</v>
      </c>
      <c r="BD519">
        <v>0</v>
      </c>
      <c r="BE519" t="s">
        <v>67</v>
      </c>
      <c r="BF519" t="b">
        <v>0</v>
      </c>
      <c r="BG519" t="s">
        <v>67</v>
      </c>
      <c r="BH519" t="b">
        <v>0</v>
      </c>
      <c r="BI519" t="s">
        <v>67</v>
      </c>
      <c r="BJ519" t="b">
        <v>0</v>
      </c>
      <c r="BK519" t="s">
        <v>67</v>
      </c>
      <c r="BL519" t="b">
        <v>0</v>
      </c>
      <c r="BM519">
        <v>0</v>
      </c>
      <c r="BN519">
        <v>0</v>
      </c>
    </row>
    <row r="520" spans="1:66" x14ac:dyDescent="0.25">
      <c r="A520" t="s">
        <v>86</v>
      </c>
      <c r="B520">
        <v>1957</v>
      </c>
      <c r="C520" t="s">
        <v>67</v>
      </c>
      <c r="D520" t="s">
        <v>67</v>
      </c>
      <c r="E520" t="s">
        <v>67</v>
      </c>
      <c r="F520" t="s">
        <v>67</v>
      </c>
      <c r="G520" t="s">
        <v>67</v>
      </c>
      <c r="H520" t="s">
        <v>67</v>
      </c>
      <c r="I520" t="s">
        <v>67</v>
      </c>
      <c r="J520" t="s">
        <v>67</v>
      </c>
      <c r="K520">
        <v>4279</v>
      </c>
      <c r="L520" t="s">
        <v>67</v>
      </c>
      <c r="M520" t="s">
        <v>72</v>
      </c>
      <c r="N520">
        <v>6.9376307999999998E-2</v>
      </c>
      <c r="O520">
        <v>0.44111162399999998</v>
      </c>
      <c r="P520">
        <v>0.48951206800000002</v>
      </c>
      <c r="Q520">
        <v>0</v>
      </c>
      <c r="R520">
        <v>0</v>
      </c>
      <c r="S520">
        <v>1</v>
      </c>
      <c r="T520" t="s">
        <v>67</v>
      </c>
      <c r="U520" t="s">
        <v>67</v>
      </c>
      <c r="V520">
        <v>0.1</v>
      </c>
      <c r="W520">
        <v>0.3</v>
      </c>
      <c r="X520" t="s">
        <v>67</v>
      </c>
      <c r="Y520" t="s">
        <v>67</v>
      </c>
      <c r="Z520" t="s">
        <v>67</v>
      </c>
      <c r="AA520" t="s">
        <v>67</v>
      </c>
      <c r="AB520" t="s">
        <v>67</v>
      </c>
      <c r="AC520" t="s">
        <v>67</v>
      </c>
      <c r="AD520" t="s">
        <v>67</v>
      </c>
      <c r="AE520" t="s">
        <v>67</v>
      </c>
      <c r="AF520" t="s">
        <v>67</v>
      </c>
      <c r="AG520" t="s">
        <v>67</v>
      </c>
      <c r="AH520" t="s">
        <v>67</v>
      </c>
      <c r="AI520" t="s">
        <v>67</v>
      </c>
      <c r="AJ520" t="s">
        <v>67</v>
      </c>
      <c r="AK520">
        <v>119.285345914958</v>
      </c>
      <c r="AL520">
        <v>1917.04535654405</v>
      </c>
      <c r="AM520">
        <v>2319.9475577981998</v>
      </c>
      <c r="AN520">
        <v>0</v>
      </c>
      <c r="AO520">
        <v>0</v>
      </c>
      <c r="AP520">
        <v>4356.2782602572097</v>
      </c>
      <c r="AQ520">
        <v>4356.2782602572097</v>
      </c>
      <c r="AR520">
        <v>4356.2782602572097</v>
      </c>
      <c r="AS520" t="s">
        <v>67</v>
      </c>
      <c r="AT520" t="s">
        <v>67</v>
      </c>
      <c r="AU520" t="s">
        <v>67</v>
      </c>
      <c r="AV520" t="s">
        <v>67</v>
      </c>
      <c r="AW520" s="2" t="s">
        <v>67</v>
      </c>
      <c r="AX520" s="4">
        <v>4356.2782602572097</v>
      </c>
      <c r="AY520" t="s">
        <v>67</v>
      </c>
      <c r="AZ520">
        <v>2.7400000000000001E-2</v>
      </c>
      <c r="BA520">
        <v>0.44009999999999999</v>
      </c>
      <c r="BB520">
        <v>0.53259999999999996</v>
      </c>
      <c r="BC520">
        <v>0</v>
      </c>
      <c r="BD520">
        <v>0</v>
      </c>
      <c r="BE520" t="s">
        <v>67</v>
      </c>
      <c r="BF520" t="b">
        <v>0</v>
      </c>
      <c r="BG520">
        <v>0.4</v>
      </c>
      <c r="BH520" t="b">
        <v>0</v>
      </c>
      <c r="BI520" t="s">
        <v>67</v>
      </c>
      <c r="BJ520" t="b">
        <v>0</v>
      </c>
      <c r="BK520" t="s">
        <v>67</v>
      </c>
      <c r="BL520" t="b">
        <v>0</v>
      </c>
      <c r="BM520">
        <v>0</v>
      </c>
      <c r="BN520">
        <v>0</v>
      </c>
    </row>
    <row r="521" spans="1:66" x14ac:dyDescent="0.25">
      <c r="A521" t="s">
        <v>86</v>
      </c>
      <c r="B521">
        <v>1958</v>
      </c>
      <c r="C521" t="s">
        <v>67</v>
      </c>
      <c r="D521" t="s">
        <v>67</v>
      </c>
      <c r="E521" t="s">
        <v>67</v>
      </c>
      <c r="F521" t="s">
        <v>67</v>
      </c>
      <c r="G521" t="s">
        <v>67</v>
      </c>
      <c r="H521" t="s">
        <v>67</v>
      </c>
      <c r="I521" t="s">
        <v>67</v>
      </c>
      <c r="J521" t="s">
        <v>67</v>
      </c>
      <c r="K521">
        <v>3677</v>
      </c>
      <c r="L521" t="s">
        <v>67</v>
      </c>
      <c r="M521" t="s">
        <v>72</v>
      </c>
      <c r="N521">
        <v>6.9376307999999998E-2</v>
      </c>
      <c r="O521">
        <v>0.44111162399999998</v>
      </c>
      <c r="P521">
        <v>0.48951206800000002</v>
      </c>
      <c r="Q521">
        <v>0</v>
      </c>
      <c r="R521">
        <v>0</v>
      </c>
      <c r="S521">
        <v>1</v>
      </c>
      <c r="T521" t="s">
        <v>67</v>
      </c>
      <c r="U521" t="s">
        <v>67</v>
      </c>
      <c r="V521">
        <v>0.1</v>
      </c>
      <c r="W521">
        <v>0.3</v>
      </c>
      <c r="X521" t="s">
        <v>67</v>
      </c>
      <c r="Y521" t="s">
        <v>67</v>
      </c>
      <c r="Z521" t="s">
        <v>67</v>
      </c>
      <c r="AA521" t="s">
        <v>67</v>
      </c>
      <c r="AB521" t="s">
        <v>67</v>
      </c>
      <c r="AC521" t="s">
        <v>67</v>
      </c>
      <c r="AD521" t="s">
        <v>67</v>
      </c>
      <c r="AE521" t="s">
        <v>67</v>
      </c>
      <c r="AF521" t="s">
        <v>67</v>
      </c>
      <c r="AG521" t="s">
        <v>67</v>
      </c>
      <c r="AH521" t="s">
        <v>67</v>
      </c>
      <c r="AI521" t="s">
        <v>67</v>
      </c>
      <c r="AJ521" t="s">
        <v>67</v>
      </c>
      <c r="AK521">
        <v>301.50538292223598</v>
      </c>
      <c r="AL521">
        <v>2090.56303554747</v>
      </c>
      <c r="AM521">
        <v>1484.52650045771</v>
      </c>
      <c r="AN521">
        <v>0</v>
      </c>
      <c r="AO521">
        <v>0</v>
      </c>
      <c r="AP521">
        <v>3876.5949189274102</v>
      </c>
      <c r="AQ521">
        <v>3876.5949189274102</v>
      </c>
      <c r="AR521">
        <v>3876.5949189274102</v>
      </c>
      <c r="AS521" t="s">
        <v>67</v>
      </c>
      <c r="AT521" t="s">
        <v>67</v>
      </c>
      <c r="AU521" t="s">
        <v>67</v>
      </c>
      <c r="AV521" t="s">
        <v>67</v>
      </c>
      <c r="AW521" s="2" t="s">
        <v>67</v>
      </c>
      <c r="AX521" s="4">
        <v>3876.5949189274102</v>
      </c>
      <c r="AY521" t="s">
        <v>67</v>
      </c>
      <c r="AZ521">
        <v>7.7799999999999994E-2</v>
      </c>
      <c r="BA521">
        <v>0.5393</v>
      </c>
      <c r="BB521">
        <v>0.38290000000000002</v>
      </c>
      <c r="BC521">
        <v>0</v>
      </c>
      <c r="BD521">
        <v>0</v>
      </c>
      <c r="BE521" t="s">
        <v>67</v>
      </c>
      <c r="BF521" t="b">
        <v>0</v>
      </c>
      <c r="BG521">
        <v>0.35</v>
      </c>
      <c r="BH521" t="b">
        <v>0</v>
      </c>
      <c r="BI521" t="s">
        <v>67</v>
      </c>
      <c r="BJ521" t="b">
        <v>0</v>
      </c>
      <c r="BK521" t="s">
        <v>67</v>
      </c>
      <c r="BL521" t="b">
        <v>0</v>
      </c>
      <c r="BM521">
        <v>0</v>
      </c>
      <c r="BN521">
        <v>0</v>
      </c>
    </row>
    <row r="522" spans="1:66" x14ac:dyDescent="0.25">
      <c r="A522" t="s">
        <v>86</v>
      </c>
      <c r="B522">
        <v>1959</v>
      </c>
      <c r="C522" t="s">
        <v>67</v>
      </c>
      <c r="D522" t="s">
        <v>67</v>
      </c>
      <c r="E522" t="s">
        <v>67</v>
      </c>
      <c r="F522" t="s">
        <v>67</v>
      </c>
      <c r="G522" t="s">
        <v>67</v>
      </c>
      <c r="H522" t="s">
        <v>67</v>
      </c>
      <c r="I522" t="s">
        <v>67</v>
      </c>
      <c r="J522" t="s">
        <v>67</v>
      </c>
      <c r="K522">
        <v>3173</v>
      </c>
      <c r="L522" t="s">
        <v>67</v>
      </c>
      <c r="M522" t="s">
        <v>72</v>
      </c>
      <c r="N522">
        <v>6.9376307999999998E-2</v>
      </c>
      <c r="O522">
        <v>0.44111162399999998</v>
      </c>
      <c r="P522">
        <v>0.48951206800000002</v>
      </c>
      <c r="Q522">
        <v>0</v>
      </c>
      <c r="R522">
        <v>0</v>
      </c>
      <c r="S522">
        <v>1</v>
      </c>
      <c r="T522" t="s">
        <v>67</v>
      </c>
      <c r="U522" t="s">
        <v>67</v>
      </c>
      <c r="V522">
        <v>0.1</v>
      </c>
      <c r="W522">
        <v>0.3</v>
      </c>
      <c r="X522" t="s">
        <v>67</v>
      </c>
      <c r="Y522" t="s">
        <v>67</v>
      </c>
      <c r="Z522" t="s">
        <v>67</v>
      </c>
      <c r="AA522" t="s">
        <v>67</v>
      </c>
      <c r="AB522" t="s">
        <v>67</v>
      </c>
      <c r="AC522" t="s">
        <v>67</v>
      </c>
      <c r="AD522" t="s">
        <v>67</v>
      </c>
      <c r="AE522" t="s">
        <v>67</v>
      </c>
      <c r="AF522" t="s">
        <v>67</v>
      </c>
      <c r="AG522" t="s">
        <v>67</v>
      </c>
      <c r="AH522" t="s">
        <v>67</v>
      </c>
      <c r="AI522" t="s">
        <v>67</v>
      </c>
      <c r="AJ522" t="s">
        <v>67</v>
      </c>
      <c r="AK522">
        <v>328.79556365432802</v>
      </c>
      <c r="AL522">
        <v>1337.7441299116999</v>
      </c>
      <c r="AM522">
        <v>1518.46033610514</v>
      </c>
      <c r="AN522">
        <v>0</v>
      </c>
      <c r="AO522">
        <v>0</v>
      </c>
      <c r="AP522">
        <v>3185.0000296711701</v>
      </c>
      <c r="AQ522">
        <v>3185.0000296711701</v>
      </c>
      <c r="AR522">
        <v>3185.0000296711701</v>
      </c>
      <c r="AS522" t="s">
        <v>67</v>
      </c>
      <c r="AT522" t="s">
        <v>67</v>
      </c>
      <c r="AU522" t="s">
        <v>67</v>
      </c>
      <c r="AV522" t="s">
        <v>67</v>
      </c>
      <c r="AW522" s="2" t="s">
        <v>67</v>
      </c>
      <c r="AX522" s="4">
        <v>3185.0000296711701</v>
      </c>
      <c r="AY522" t="s">
        <v>67</v>
      </c>
      <c r="AZ522">
        <v>0.1032</v>
      </c>
      <c r="BA522">
        <v>0.42</v>
      </c>
      <c r="BB522">
        <v>0.4768</v>
      </c>
      <c r="BC522">
        <v>0</v>
      </c>
      <c r="BD522">
        <v>0</v>
      </c>
      <c r="BE522" t="s">
        <v>67</v>
      </c>
      <c r="BF522" t="b">
        <v>0</v>
      </c>
      <c r="BG522">
        <v>0.28999999999999998</v>
      </c>
      <c r="BH522" t="b">
        <v>0</v>
      </c>
      <c r="BI522" t="s">
        <v>67</v>
      </c>
      <c r="BJ522" t="b">
        <v>0</v>
      </c>
      <c r="BK522" t="s">
        <v>67</v>
      </c>
      <c r="BL522" t="b">
        <v>0</v>
      </c>
      <c r="BM522">
        <v>0</v>
      </c>
      <c r="BN522">
        <v>0</v>
      </c>
    </row>
    <row r="523" spans="1:66" x14ac:dyDescent="0.25">
      <c r="A523" t="s">
        <v>86</v>
      </c>
      <c r="B523">
        <v>1960</v>
      </c>
      <c r="C523">
        <v>225</v>
      </c>
      <c r="D523">
        <v>860.41760250000004</v>
      </c>
      <c r="E523">
        <v>660.19973430000005</v>
      </c>
      <c r="F523">
        <v>1520.6173369999999</v>
      </c>
      <c r="G523">
        <v>858.97838920000004</v>
      </c>
      <c r="H523">
        <v>1719.395992</v>
      </c>
      <c r="I523">
        <v>3.82</v>
      </c>
      <c r="J523">
        <v>860.41760250000004</v>
      </c>
      <c r="K523">
        <v>4195</v>
      </c>
      <c r="L523">
        <v>924</v>
      </c>
      <c r="M523" t="s">
        <v>72</v>
      </c>
      <c r="N523">
        <v>6.9376307999999998E-2</v>
      </c>
      <c r="O523">
        <v>0.44111162399999998</v>
      </c>
      <c r="P523">
        <v>0.48951206800000002</v>
      </c>
      <c r="Q523">
        <v>0</v>
      </c>
      <c r="R523">
        <v>0</v>
      </c>
      <c r="S523">
        <v>1</v>
      </c>
      <c r="T523" t="s">
        <v>70</v>
      </c>
      <c r="U523">
        <v>0.3</v>
      </c>
      <c r="V523">
        <v>0.1</v>
      </c>
      <c r="W523">
        <v>0.3</v>
      </c>
      <c r="X523">
        <v>0.4</v>
      </c>
      <c r="Y523">
        <v>344.16704099999998</v>
      </c>
      <c r="Z523">
        <v>344.16704099999998</v>
      </c>
      <c r="AA523">
        <v>257.69351676000002</v>
      </c>
      <c r="AB523">
        <v>429.94988160346298</v>
      </c>
      <c r="AC523">
        <v>172.08352049999999</v>
      </c>
      <c r="AD523">
        <v>1548.7516845</v>
      </c>
      <c r="AE523">
        <v>172.08352049999999</v>
      </c>
      <c r="AF523">
        <v>1548.7516845</v>
      </c>
      <c r="AG523">
        <v>343.59135567999999</v>
      </c>
      <c r="AH523">
        <v>1374.36542272</v>
      </c>
      <c r="AI523">
        <v>859.49622879307299</v>
      </c>
      <c r="AJ523">
        <v>2579.2957552069302</v>
      </c>
      <c r="AK523">
        <v>210.395155630598</v>
      </c>
      <c r="AL523">
        <v>1368.32276183828</v>
      </c>
      <c r="AM523">
        <v>2599.29473935543</v>
      </c>
      <c r="AN523">
        <v>0</v>
      </c>
      <c r="AO523">
        <v>0</v>
      </c>
      <c r="AP523">
        <v>4178.0126568243104</v>
      </c>
      <c r="AQ523">
        <v>4178.0126568243104</v>
      </c>
      <c r="AR523">
        <v>4178.0126568243104</v>
      </c>
      <c r="AS523">
        <v>4.8557963536366699</v>
      </c>
      <c r="AT523">
        <v>1.5801731158178201</v>
      </c>
      <c r="AU523">
        <v>77</v>
      </c>
      <c r="AV523">
        <v>0</v>
      </c>
      <c r="AW523" s="2">
        <v>860.41760250000004</v>
      </c>
      <c r="AX523" s="4">
        <v>4178.0126568243104</v>
      </c>
      <c r="AY523">
        <v>3.82</v>
      </c>
      <c r="AZ523">
        <v>5.04E-2</v>
      </c>
      <c r="BA523">
        <v>0.32750000000000001</v>
      </c>
      <c r="BB523">
        <v>0.62209999999999999</v>
      </c>
      <c r="BC523">
        <v>0</v>
      </c>
      <c r="BD523">
        <v>0</v>
      </c>
      <c r="BE523">
        <v>0.13</v>
      </c>
      <c r="BF523" t="b">
        <v>0</v>
      </c>
      <c r="BG523">
        <v>0.38</v>
      </c>
      <c r="BH523" t="b">
        <v>0</v>
      </c>
      <c r="BI523">
        <v>4.8600000000000003</v>
      </c>
      <c r="BJ523" t="b">
        <v>0</v>
      </c>
      <c r="BK523">
        <v>1</v>
      </c>
      <c r="BL523" t="b">
        <v>0</v>
      </c>
      <c r="BM523">
        <v>0</v>
      </c>
      <c r="BN523">
        <v>0</v>
      </c>
    </row>
    <row r="524" spans="1:66" x14ac:dyDescent="0.25">
      <c r="A524" t="s">
        <v>86</v>
      </c>
      <c r="B524">
        <v>1961</v>
      </c>
      <c r="C524">
        <v>600</v>
      </c>
      <c r="D524">
        <v>2294.4469399999998</v>
      </c>
      <c r="E524">
        <v>1977.6807160000001</v>
      </c>
      <c r="F524">
        <v>4272.1276559999997</v>
      </c>
      <c r="G524">
        <v>2051.494659</v>
      </c>
      <c r="H524">
        <v>4345.9415989999998</v>
      </c>
      <c r="I524">
        <v>3.82</v>
      </c>
      <c r="J524">
        <v>2294.4469399999998</v>
      </c>
      <c r="K524">
        <v>4504</v>
      </c>
      <c r="L524">
        <v>2464</v>
      </c>
      <c r="M524" t="s">
        <v>72</v>
      </c>
      <c r="N524">
        <v>6.9376307999999998E-2</v>
      </c>
      <c r="O524">
        <v>0.44111162399999998</v>
      </c>
      <c r="P524">
        <v>0.48951206800000002</v>
      </c>
      <c r="Q524">
        <v>0</v>
      </c>
      <c r="R524">
        <v>0</v>
      </c>
      <c r="S524">
        <v>1</v>
      </c>
      <c r="T524" t="s">
        <v>70</v>
      </c>
      <c r="U524">
        <v>0.3</v>
      </c>
      <c r="V524">
        <v>0.1</v>
      </c>
      <c r="W524">
        <v>0.3</v>
      </c>
      <c r="X524">
        <v>0.4</v>
      </c>
      <c r="Y524">
        <v>917.77877599999999</v>
      </c>
      <c r="Z524">
        <v>917.77877599999999</v>
      </c>
      <c r="AA524">
        <v>615.44839769999999</v>
      </c>
      <c r="AB524">
        <v>1105.0314981517699</v>
      </c>
      <c r="AC524">
        <v>458.889388</v>
      </c>
      <c r="AD524">
        <v>4130.004492</v>
      </c>
      <c r="AE524">
        <v>458.889388</v>
      </c>
      <c r="AF524">
        <v>4130.004492</v>
      </c>
      <c r="AG524">
        <v>820.59786359999998</v>
      </c>
      <c r="AH524">
        <v>3282.3914543999999</v>
      </c>
      <c r="AI524">
        <v>2135.8786026964499</v>
      </c>
      <c r="AJ524">
        <v>6556.0045953035496</v>
      </c>
      <c r="AK524">
        <v>215.20444305657901</v>
      </c>
      <c r="AL524">
        <v>2342.2897997516402</v>
      </c>
      <c r="AM524">
        <v>1930.42650160167</v>
      </c>
      <c r="AN524">
        <v>0</v>
      </c>
      <c r="AO524">
        <v>0</v>
      </c>
      <c r="AP524">
        <v>4487.9207444098802</v>
      </c>
      <c r="AQ524">
        <v>4487.9207444098802</v>
      </c>
      <c r="AR524">
        <v>4487.9207444098802</v>
      </c>
      <c r="AS524">
        <v>1.9559923858644099</v>
      </c>
      <c r="AT524">
        <v>0.67089767889769003</v>
      </c>
      <c r="AU524">
        <v>96</v>
      </c>
      <c r="AV524">
        <v>0</v>
      </c>
      <c r="AW524" s="2">
        <v>2294.4469399999998</v>
      </c>
      <c r="AX524" s="4">
        <v>4487.9207444098802</v>
      </c>
      <c r="AY524">
        <v>3.82</v>
      </c>
      <c r="AZ524">
        <v>4.8000000000000001E-2</v>
      </c>
      <c r="BA524">
        <v>0.52190000000000003</v>
      </c>
      <c r="BB524">
        <v>0.43009999999999998</v>
      </c>
      <c r="BC524">
        <v>0</v>
      </c>
      <c r="BD524">
        <v>0</v>
      </c>
      <c r="BE524">
        <v>0.35</v>
      </c>
      <c r="BF524" t="b">
        <v>0</v>
      </c>
      <c r="BG524">
        <v>0.41</v>
      </c>
      <c r="BH524" t="b">
        <v>0</v>
      </c>
      <c r="BI524">
        <v>1.96</v>
      </c>
      <c r="BJ524" t="b">
        <v>0</v>
      </c>
      <c r="BK524">
        <v>1</v>
      </c>
      <c r="BL524" t="b">
        <v>0</v>
      </c>
      <c r="BM524">
        <v>0</v>
      </c>
      <c r="BN524">
        <v>0</v>
      </c>
    </row>
    <row r="525" spans="1:66" x14ac:dyDescent="0.25">
      <c r="A525" t="s">
        <v>86</v>
      </c>
      <c r="B525">
        <v>1962</v>
      </c>
      <c r="C525">
        <v>600</v>
      </c>
      <c r="D525">
        <v>2294.4469399999998</v>
      </c>
      <c r="E525">
        <v>2137.5681890000001</v>
      </c>
      <c r="F525">
        <v>4432.0151290000003</v>
      </c>
      <c r="G525">
        <v>2444.8592170000002</v>
      </c>
      <c r="H525">
        <v>4739.306157</v>
      </c>
      <c r="I525">
        <v>3.82</v>
      </c>
      <c r="J525">
        <v>2294.4469399999998</v>
      </c>
      <c r="K525">
        <v>5607</v>
      </c>
      <c r="L525">
        <v>2464</v>
      </c>
      <c r="M525" t="s">
        <v>72</v>
      </c>
      <c r="N525">
        <v>6.9376307999999998E-2</v>
      </c>
      <c r="O525">
        <v>0.44111162399999998</v>
      </c>
      <c r="P525">
        <v>0.48951206800000002</v>
      </c>
      <c r="Q525">
        <v>0</v>
      </c>
      <c r="R525">
        <v>0</v>
      </c>
      <c r="S525">
        <v>1</v>
      </c>
      <c r="T525" t="s">
        <v>70</v>
      </c>
      <c r="U525">
        <v>0.3</v>
      </c>
      <c r="V525">
        <v>0.1</v>
      </c>
      <c r="W525">
        <v>0.3</v>
      </c>
      <c r="X525">
        <v>0.4</v>
      </c>
      <c r="Y525">
        <v>917.77877599999999</v>
      </c>
      <c r="Z525">
        <v>917.77877599999999</v>
      </c>
      <c r="AA525">
        <v>733.45776509999996</v>
      </c>
      <c r="AB525">
        <v>1174.85240556486</v>
      </c>
      <c r="AC525">
        <v>458.889388</v>
      </c>
      <c r="AD525">
        <v>4130.004492</v>
      </c>
      <c r="AE525">
        <v>458.889388</v>
      </c>
      <c r="AF525">
        <v>4130.004492</v>
      </c>
      <c r="AG525">
        <v>977.94368680000002</v>
      </c>
      <c r="AH525">
        <v>3911.7747472000001</v>
      </c>
      <c r="AI525">
        <v>2389.6013458702701</v>
      </c>
      <c r="AJ525">
        <v>7089.0109681297299</v>
      </c>
      <c r="AK525">
        <v>368.38616289292798</v>
      </c>
      <c r="AL525">
        <v>1739.55582466692</v>
      </c>
      <c r="AM525">
        <v>4091.3571199876001</v>
      </c>
      <c r="AN525">
        <v>0</v>
      </c>
      <c r="AO525">
        <v>0</v>
      </c>
      <c r="AP525">
        <v>6199.2991075474501</v>
      </c>
      <c r="AQ525">
        <v>6199.2991075474501</v>
      </c>
      <c r="AR525">
        <v>6199.2991075474501</v>
      </c>
      <c r="AS525">
        <v>2.7018707643539801</v>
      </c>
      <c r="AT525">
        <v>0.99394440876940404</v>
      </c>
      <c r="AU525">
        <v>87</v>
      </c>
      <c r="AV525">
        <v>1</v>
      </c>
      <c r="AW525" s="2">
        <v>2294.4469399999998</v>
      </c>
      <c r="AX525" s="4">
        <v>6199.2991075474501</v>
      </c>
      <c r="AY525">
        <v>3.82</v>
      </c>
      <c r="AZ525">
        <v>5.9400000000000001E-2</v>
      </c>
      <c r="BA525">
        <v>0.28060000000000002</v>
      </c>
      <c r="BB525">
        <v>0.66</v>
      </c>
      <c r="BC525">
        <v>0</v>
      </c>
      <c r="BD525">
        <v>0</v>
      </c>
      <c r="BE525">
        <v>0.35</v>
      </c>
      <c r="BF525" t="b">
        <v>0</v>
      </c>
      <c r="BG525">
        <v>0.56000000000000005</v>
      </c>
      <c r="BH525" t="b">
        <v>0</v>
      </c>
      <c r="BI525">
        <v>2.7</v>
      </c>
      <c r="BJ525" t="b">
        <v>0</v>
      </c>
      <c r="BK525">
        <v>1</v>
      </c>
      <c r="BL525" t="b">
        <v>0</v>
      </c>
      <c r="BM525">
        <v>0</v>
      </c>
      <c r="BN525">
        <v>0</v>
      </c>
    </row>
    <row r="526" spans="1:66" x14ac:dyDescent="0.25">
      <c r="A526" t="s">
        <v>86</v>
      </c>
      <c r="B526">
        <v>1963</v>
      </c>
      <c r="C526">
        <v>400</v>
      </c>
      <c r="D526">
        <v>2072.555981</v>
      </c>
      <c r="E526">
        <v>716.58614899999998</v>
      </c>
      <c r="F526">
        <v>2789.1421300000002</v>
      </c>
      <c r="G526">
        <v>960.10980549999999</v>
      </c>
      <c r="H526">
        <v>3032.665786</v>
      </c>
      <c r="I526">
        <v>5.18</v>
      </c>
      <c r="J526">
        <v>2072.555981</v>
      </c>
      <c r="K526">
        <v>5353</v>
      </c>
      <c r="L526">
        <v>2226</v>
      </c>
      <c r="M526" t="s">
        <v>72</v>
      </c>
      <c r="N526">
        <v>6.9376307999999998E-2</v>
      </c>
      <c r="O526">
        <v>0.44111162399999998</v>
      </c>
      <c r="P526">
        <v>0.48951206800000002</v>
      </c>
      <c r="Q526">
        <v>0</v>
      </c>
      <c r="R526">
        <v>0</v>
      </c>
      <c r="S526">
        <v>1</v>
      </c>
      <c r="T526" t="s">
        <v>81</v>
      </c>
      <c r="U526">
        <v>0.5</v>
      </c>
      <c r="V526">
        <v>0.1</v>
      </c>
      <c r="W526">
        <v>0.3</v>
      </c>
      <c r="X526">
        <v>0.6</v>
      </c>
      <c r="Y526">
        <v>1243.5335886</v>
      </c>
      <c r="Z526">
        <v>1243.5335886</v>
      </c>
      <c r="AA526">
        <v>288.03294165</v>
      </c>
      <c r="AB526">
        <v>1276.45554621066</v>
      </c>
      <c r="AC526">
        <v>-414.51119619999997</v>
      </c>
      <c r="AD526">
        <v>4559.6231582</v>
      </c>
      <c r="AE526">
        <v>-414.51119619999997</v>
      </c>
      <c r="AF526">
        <v>4559.6231582</v>
      </c>
      <c r="AG526">
        <v>384.0439222</v>
      </c>
      <c r="AH526">
        <v>1536.1756888</v>
      </c>
      <c r="AI526">
        <v>479.75469357868599</v>
      </c>
      <c r="AJ526">
        <v>5585.5768784213096</v>
      </c>
      <c r="AK526">
        <v>273.59052473141401</v>
      </c>
      <c r="AL526">
        <v>3686.8247006357601</v>
      </c>
      <c r="AM526">
        <v>2073.4300351810102</v>
      </c>
      <c r="AN526">
        <v>0</v>
      </c>
      <c r="AO526">
        <v>0</v>
      </c>
      <c r="AP526">
        <v>6033.8452605481898</v>
      </c>
      <c r="AQ526">
        <v>6033.8452605481898</v>
      </c>
      <c r="AR526">
        <v>6033.8452605481898</v>
      </c>
      <c r="AS526">
        <v>2.9113062884009002</v>
      </c>
      <c r="AT526">
        <v>1.06860187681727</v>
      </c>
      <c r="AU526">
        <v>75</v>
      </c>
      <c r="AV526">
        <v>0</v>
      </c>
      <c r="AW526" s="2">
        <v>2072.555981</v>
      </c>
      <c r="AX526" s="4">
        <v>6033.8452605481898</v>
      </c>
      <c r="AY526">
        <v>5.18</v>
      </c>
      <c r="AZ526">
        <v>4.53E-2</v>
      </c>
      <c r="BA526">
        <v>0.61099999999999999</v>
      </c>
      <c r="BB526">
        <v>0.34360000000000002</v>
      </c>
      <c r="BC526">
        <v>0</v>
      </c>
      <c r="BD526">
        <v>0</v>
      </c>
      <c r="BE526">
        <v>0.32</v>
      </c>
      <c r="BF526" t="b">
        <v>0</v>
      </c>
      <c r="BG526">
        <v>0.55000000000000004</v>
      </c>
      <c r="BH526" t="b">
        <v>0</v>
      </c>
      <c r="BI526">
        <v>2.91</v>
      </c>
      <c r="BJ526" t="b">
        <v>0</v>
      </c>
      <c r="BK526">
        <v>1.36</v>
      </c>
      <c r="BL526" t="b">
        <v>0</v>
      </c>
      <c r="BM526">
        <v>0</v>
      </c>
      <c r="BN526">
        <v>0</v>
      </c>
    </row>
    <row r="527" spans="1:66" x14ac:dyDescent="0.25">
      <c r="A527" t="s">
        <v>86</v>
      </c>
      <c r="B527">
        <v>1964</v>
      </c>
      <c r="C527">
        <v>300</v>
      </c>
      <c r="D527">
        <v>1554.416986</v>
      </c>
      <c r="E527">
        <v>1331.5154460000001</v>
      </c>
      <c r="F527">
        <v>2885.9324310000002</v>
      </c>
      <c r="G527">
        <v>1547.570555</v>
      </c>
      <c r="H527">
        <v>3101.987541</v>
      </c>
      <c r="I527">
        <v>5.18</v>
      </c>
      <c r="J527">
        <v>1554.416986</v>
      </c>
      <c r="K527">
        <v>4068</v>
      </c>
      <c r="L527">
        <v>1669</v>
      </c>
      <c r="M527" t="s">
        <v>72</v>
      </c>
      <c r="N527">
        <v>6.9376307999999998E-2</v>
      </c>
      <c r="O527">
        <v>0.44111162399999998</v>
      </c>
      <c r="P527">
        <v>0.48951206800000002</v>
      </c>
      <c r="Q527">
        <v>0</v>
      </c>
      <c r="R527">
        <v>0</v>
      </c>
      <c r="S527">
        <v>1</v>
      </c>
      <c r="T527" t="s">
        <v>81</v>
      </c>
      <c r="U527">
        <v>0.5</v>
      </c>
      <c r="V527">
        <v>0.1</v>
      </c>
      <c r="W527">
        <v>0.3</v>
      </c>
      <c r="X527">
        <v>0.6</v>
      </c>
      <c r="Y527">
        <v>932.65019159999997</v>
      </c>
      <c r="Z527">
        <v>932.65019159999997</v>
      </c>
      <c r="AA527">
        <v>464.27116649999999</v>
      </c>
      <c r="AB527">
        <v>1041.8176884344</v>
      </c>
      <c r="AC527">
        <v>-310.88339719999999</v>
      </c>
      <c r="AD527">
        <v>3419.7173692000001</v>
      </c>
      <c r="AE527">
        <v>-310.88339719999999</v>
      </c>
      <c r="AF527">
        <v>3419.7173692000001</v>
      </c>
      <c r="AG527">
        <v>619.02822200000003</v>
      </c>
      <c r="AH527">
        <v>2476.1128880000001</v>
      </c>
      <c r="AI527">
        <v>1018.35216413121</v>
      </c>
      <c r="AJ527">
        <v>5185.62291786879</v>
      </c>
      <c r="AK527">
        <v>579.84934437663901</v>
      </c>
      <c r="AL527">
        <v>1868.4199018951899</v>
      </c>
      <c r="AM527">
        <v>2116.3846285882801</v>
      </c>
      <c r="AN527">
        <v>0</v>
      </c>
      <c r="AO527">
        <v>0</v>
      </c>
      <c r="AP527">
        <v>4564.6538748601097</v>
      </c>
      <c r="AQ527">
        <v>4564.6538748601097</v>
      </c>
      <c r="AR527">
        <v>4564.6538748601097</v>
      </c>
      <c r="AS527">
        <v>2.93656973384368</v>
      </c>
      <c r="AT527">
        <v>1.07724214296348</v>
      </c>
      <c r="AU527">
        <v>86</v>
      </c>
      <c r="AV527">
        <v>0</v>
      </c>
      <c r="AW527" s="2">
        <v>1554.416986</v>
      </c>
      <c r="AX527" s="4">
        <v>4564.6538748601097</v>
      </c>
      <c r="AY527">
        <v>5.18</v>
      </c>
      <c r="AZ527">
        <v>0.127</v>
      </c>
      <c r="BA527">
        <v>0.4093</v>
      </c>
      <c r="BB527">
        <v>0.46360000000000001</v>
      </c>
      <c r="BC527">
        <v>0</v>
      </c>
      <c r="BD527">
        <v>0</v>
      </c>
      <c r="BE527">
        <v>0.24</v>
      </c>
      <c r="BF527" t="b">
        <v>0</v>
      </c>
      <c r="BG527">
        <v>0.41</v>
      </c>
      <c r="BH527" t="b">
        <v>0</v>
      </c>
      <c r="BI527">
        <v>2.94</v>
      </c>
      <c r="BJ527" t="b">
        <v>0</v>
      </c>
      <c r="BK527">
        <v>1.36</v>
      </c>
      <c r="BL527" t="b">
        <v>0</v>
      </c>
      <c r="BM527">
        <v>0</v>
      </c>
      <c r="BN527">
        <v>0</v>
      </c>
    </row>
    <row r="528" spans="1:66" x14ac:dyDescent="0.25">
      <c r="A528" t="s">
        <v>86</v>
      </c>
      <c r="B528">
        <v>1965</v>
      </c>
      <c r="C528">
        <v>800</v>
      </c>
      <c r="D528">
        <v>3059.2625870000002</v>
      </c>
      <c r="E528">
        <v>1657.7968310000001</v>
      </c>
      <c r="F528">
        <v>4717.0594179999998</v>
      </c>
      <c r="G528">
        <v>2250.7081149999999</v>
      </c>
      <c r="H528">
        <v>5309.9707019999996</v>
      </c>
      <c r="I528">
        <v>3.82</v>
      </c>
      <c r="J528">
        <v>3059.2625870000002</v>
      </c>
      <c r="K528">
        <v>3769</v>
      </c>
      <c r="L528">
        <v>3285</v>
      </c>
      <c r="M528" t="s">
        <v>72</v>
      </c>
      <c r="N528">
        <v>6.9376307999999998E-2</v>
      </c>
      <c r="O528">
        <v>0.44111162399999998</v>
      </c>
      <c r="P528">
        <v>0.48951206800000002</v>
      </c>
      <c r="Q528">
        <v>0</v>
      </c>
      <c r="R528">
        <v>0</v>
      </c>
      <c r="S528">
        <v>1</v>
      </c>
      <c r="T528" t="s">
        <v>70</v>
      </c>
      <c r="U528">
        <v>0.3</v>
      </c>
      <c r="V528">
        <v>0.1</v>
      </c>
      <c r="W528">
        <v>0.3</v>
      </c>
      <c r="X528">
        <v>0.4</v>
      </c>
      <c r="Y528">
        <v>1223.7050348</v>
      </c>
      <c r="Z528">
        <v>1223.7050348</v>
      </c>
      <c r="AA528">
        <v>675.21243449999997</v>
      </c>
      <c r="AB528">
        <v>1397.62865021374</v>
      </c>
      <c r="AC528">
        <v>611.85251740000001</v>
      </c>
      <c r="AD528">
        <v>5506.6726565999998</v>
      </c>
      <c r="AE528">
        <v>611.85251740000001</v>
      </c>
      <c r="AF528">
        <v>5506.6726565999998</v>
      </c>
      <c r="AG528">
        <v>900.28324599999996</v>
      </c>
      <c r="AH528">
        <v>3601.1329839999999</v>
      </c>
      <c r="AI528">
        <v>2514.7134015725201</v>
      </c>
      <c r="AJ528">
        <v>8105.2280024274796</v>
      </c>
      <c r="AK528">
        <v>293.85776192379501</v>
      </c>
      <c r="AL528">
        <v>1907.1273652955399</v>
      </c>
      <c r="AM528">
        <v>1686.7184977643799</v>
      </c>
      <c r="AN528">
        <v>0</v>
      </c>
      <c r="AO528">
        <v>0</v>
      </c>
      <c r="AP528">
        <v>3887.7036249837201</v>
      </c>
      <c r="AQ528">
        <v>3887.7036249837201</v>
      </c>
      <c r="AR528">
        <v>3887.7036249837201</v>
      </c>
      <c r="AS528">
        <v>1.2707976234220899</v>
      </c>
      <c r="AT528">
        <v>0.23964475326833001</v>
      </c>
      <c r="AU528">
        <v>74</v>
      </c>
      <c r="AV528">
        <v>0</v>
      </c>
      <c r="AW528" s="2">
        <v>3059.2625870000002</v>
      </c>
      <c r="AX528" s="4">
        <v>3887.7036249837201</v>
      </c>
      <c r="AY528">
        <v>3.82</v>
      </c>
      <c r="AZ528">
        <v>7.5600000000000001E-2</v>
      </c>
      <c r="BA528">
        <v>0.49059999999999998</v>
      </c>
      <c r="BB528">
        <v>0.43390000000000001</v>
      </c>
      <c r="BC528">
        <v>0</v>
      </c>
      <c r="BD528">
        <v>0</v>
      </c>
      <c r="BE528">
        <v>0.47</v>
      </c>
      <c r="BF528" t="b">
        <v>0</v>
      </c>
      <c r="BG528">
        <v>0.35</v>
      </c>
      <c r="BH528" t="b">
        <v>0</v>
      </c>
      <c r="BI528">
        <v>1.27</v>
      </c>
      <c r="BJ528" t="b">
        <v>0</v>
      </c>
      <c r="BK528">
        <v>1</v>
      </c>
      <c r="BL528" t="b">
        <v>0</v>
      </c>
      <c r="BM528">
        <v>0</v>
      </c>
      <c r="BN528">
        <v>0</v>
      </c>
    </row>
    <row r="529" spans="1:66" x14ac:dyDescent="0.25">
      <c r="A529" t="s">
        <v>86</v>
      </c>
      <c r="B529">
        <v>1966</v>
      </c>
      <c r="C529">
        <v>425</v>
      </c>
      <c r="D529">
        <v>1625.2332489999999</v>
      </c>
      <c r="E529">
        <v>2188.8184390000001</v>
      </c>
      <c r="F529">
        <v>3814.0516889999999</v>
      </c>
      <c r="G529">
        <v>2318.339602</v>
      </c>
      <c r="H529">
        <v>3943.5728509999999</v>
      </c>
      <c r="I529">
        <v>3.82</v>
      </c>
      <c r="J529">
        <v>1625.2332489999999</v>
      </c>
      <c r="K529">
        <v>4528</v>
      </c>
      <c r="L529">
        <v>1745</v>
      </c>
      <c r="M529" t="s">
        <v>72</v>
      </c>
      <c r="N529">
        <v>6.9376307999999998E-2</v>
      </c>
      <c r="O529">
        <v>0.44111162399999998</v>
      </c>
      <c r="P529">
        <v>0.48951206800000002</v>
      </c>
      <c r="Q529">
        <v>0</v>
      </c>
      <c r="R529">
        <v>0</v>
      </c>
      <c r="S529">
        <v>1</v>
      </c>
      <c r="T529" t="s">
        <v>70</v>
      </c>
      <c r="U529">
        <v>0.3</v>
      </c>
      <c r="V529">
        <v>0.1</v>
      </c>
      <c r="W529">
        <v>0.3</v>
      </c>
      <c r="X529">
        <v>0.4</v>
      </c>
      <c r="Y529">
        <v>650.09329960000002</v>
      </c>
      <c r="Z529">
        <v>650.09329960000002</v>
      </c>
      <c r="AA529">
        <v>695.50188060000005</v>
      </c>
      <c r="AB529">
        <v>952.02109435818295</v>
      </c>
      <c r="AC529">
        <v>325.04664980000001</v>
      </c>
      <c r="AD529">
        <v>2925.4198482000002</v>
      </c>
      <c r="AE529">
        <v>325.04664980000001</v>
      </c>
      <c r="AF529">
        <v>2925.4198482000002</v>
      </c>
      <c r="AG529">
        <v>927.33584080000003</v>
      </c>
      <c r="AH529">
        <v>3709.3433632000001</v>
      </c>
      <c r="AI529">
        <v>2039.5306622836299</v>
      </c>
      <c r="AJ529">
        <v>5847.6150397163701</v>
      </c>
      <c r="AK529">
        <v>299.94552011617799</v>
      </c>
      <c r="AL529">
        <v>1519.9444189794399</v>
      </c>
      <c r="AM529">
        <v>2304.64334187452</v>
      </c>
      <c r="AN529">
        <v>0</v>
      </c>
      <c r="AO529">
        <v>0</v>
      </c>
      <c r="AP529">
        <v>4124.5332809701404</v>
      </c>
      <c r="AQ529">
        <v>4124.5332809701404</v>
      </c>
      <c r="AR529">
        <v>4124.5332809701404</v>
      </c>
      <c r="AS529">
        <v>2.53781005496162</v>
      </c>
      <c r="AT529">
        <v>0.93130152605085703</v>
      </c>
      <c r="AU529">
        <v>94</v>
      </c>
      <c r="AV529">
        <v>1</v>
      </c>
      <c r="AW529" s="2">
        <v>1625.2332489999999</v>
      </c>
      <c r="AX529" s="4">
        <v>4124.5332809701404</v>
      </c>
      <c r="AY529">
        <v>3.82</v>
      </c>
      <c r="AZ529">
        <v>7.2700000000000001E-2</v>
      </c>
      <c r="BA529">
        <v>0.36849999999999999</v>
      </c>
      <c r="BB529">
        <v>0.55879999999999996</v>
      </c>
      <c r="BC529">
        <v>0</v>
      </c>
      <c r="BD529">
        <v>0</v>
      </c>
      <c r="BE529">
        <v>0.25</v>
      </c>
      <c r="BF529" t="b">
        <v>0</v>
      </c>
      <c r="BG529">
        <v>0.37</v>
      </c>
      <c r="BH529" t="b">
        <v>0</v>
      </c>
      <c r="BI529">
        <v>2.54</v>
      </c>
      <c r="BJ529" t="b">
        <v>0</v>
      </c>
      <c r="BK529">
        <v>1</v>
      </c>
      <c r="BL529" t="b">
        <v>0</v>
      </c>
      <c r="BM529">
        <v>0</v>
      </c>
      <c r="BN529">
        <v>0</v>
      </c>
    </row>
    <row r="530" spans="1:66" x14ac:dyDescent="0.25">
      <c r="A530" t="s">
        <v>86</v>
      </c>
      <c r="B530">
        <v>1967</v>
      </c>
      <c r="C530">
        <v>775</v>
      </c>
      <c r="D530">
        <v>2963.6606310000002</v>
      </c>
      <c r="E530">
        <v>4590.4172289999997</v>
      </c>
      <c r="F530">
        <v>7554.0778600000003</v>
      </c>
      <c r="G530">
        <v>5394.3705339999997</v>
      </c>
      <c r="H530">
        <v>8358.0311650000003</v>
      </c>
      <c r="I530">
        <v>3.82</v>
      </c>
      <c r="J530">
        <v>2963.6606310000002</v>
      </c>
      <c r="K530">
        <v>9498</v>
      </c>
      <c r="L530">
        <v>3182</v>
      </c>
      <c r="M530" t="s">
        <v>72</v>
      </c>
      <c r="N530">
        <v>6.9376307999999998E-2</v>
      </c>
      <c r="O530">
        <v>0.44111162399999998</v>
      </c>
      <c r="P530">
        <v>0.48951206800000002</v>
      </c>
      <c r="Q530">
        <v>0</v>
      </c>
      <c r="R530">
        <v>0</v>
      </c>
      <c r="S530">
        <v>1</v>
      </c>
      <c r="T530" t="s">
        <v>70</v>
      </c>
      <c r="U530">
        <v>0.3</v>
      </c>
      <c r="V530">
        <v>0.1</v>
      </c>
      <c r="W530">
        <v>0.3</v>
      </c>
      <c r="X530">
        <v>0.4</v>
      </c>
      <c r="Y530">
        <v>1185.4642524000001</v>
      </c>
      <c r="Z530">
        <v>1185.4642524000001</v>
      </c>
      <c r="AA530">
        <v>1618.3111601999999</v>
      </c>
      <c r="AB530">
        <v>2006.05496059957</v>
      </c>
      <c r="AC530">
        <v>592.73212620000004</v>
      </c>
      <c r="AD530">
        <v>5334.5891357999999</v>
      </c>
      <c r="AE530">
        <v>592.73212620000004</v>
      </c>
      <c r="AF530">
        <v>5334.5891357999999</v>
      </c>
      <c r="AG530">
        <v>2157.7482135999999</v>
      </c>
      <c r="AH530">
        <v>8630.9928543999995</v>
      </c>
      <c r="AI530">
        <v>4345.9212438008499</v>
      </c>
      <c r="AJ530">
        <v>12370.141086199101</v>
      </c>
      <c r="AK530">
        <v>239.05090325617701</v>
      </c>
      <c r="AL530">
        <v>2076.7720220435099</v>
      </c>
      <c r="AM530">
        <v>6705.8692588329104</v>
      </c>
      <c r="AN530">
        <v>0</v>
      </c>
      <c r="AO530">
        <v>0</v>
      </c>
      <c r="AP530">
        <v>9021.6921841326002</v>
      </c>
      <c r="AQ530">
        <v>9021.6921841326002</v>
      </c>
      <c r="AR530">
        <v>9021.6921841326002</v>
      </c>
      <c r="AS530">
        <v>3.04410433831909</v>
      </c>
      <c r="AT530">
        <v>1.11320671612656</v>
      </c>
      <c r="AU530">
        <v>85</v>
      </c>
      <c r="AV530">
        <v>1</v>
      </c>
      <c r="AW530" s="2">
        <v>2963.6606310000002</v>
      </c>
      <c r="AX530" s="4">
        <v>9021.6921841326002</v>
      </c>
      <c r="AY530">
        <v>3.82</v>
      </c>
      <c r="AZ530">
        <v>2.6499999999999999E-2</v>
      </c>
      <c r="BA530">
        <v>0.23019999999999999</v>
      </c>
      <c r="BB530">
        <v>0.74329999999999996</v>
      </c>
      <c r="BC530">
        <v>0</v>
      </c>
      <c r="BD530">
        <v>0</v>
      </c>
      <c r="BE530">
        <v>0.46</v>
      </c>
      <c r="BF530" t="b">
        <v>0</v>
      </c>
      <c r="BG530">
        <v>0.82</v>
      </c>
      <c r="BH530" t="b">
        <v>0</v>
      </c>
      <c r="BI530">
        <v>3.04</v>
      </c>
      <c r="BJ530" t="b">
        <v>0</v>
      </c>
      <c r="BK530">
        <v>1</v>
      </c>
      <c r="BL530" t="b">
        <v>0</v>
      </c>
      <c r="BM530">
        <v>0</v>
      </c>
      <c r="BN530">
        <v>0</v>
      </c>
    </row>
    <row r="531" spans="1:66" x14ac:dyDescent="0.25">
      <c r="A531" t="s">
        <v>86</v>
      </c>
      <c r="B531">
        <v>1968</v>
      </c>
      <c r="C531">
        <v>475</v>
      </c>
      <c r="D531">
        <v>1816.4371610000001</v>
      </c>
      <c r="E531">
        <v>2260.221861</v>
      </c>
      <c r="F531">
        <v>4076.6590219999998</v>
      </c>
      <c r="G531">
        <v>2419.2705380000002</v>
      </c>
      <c r="H531">
        <v>4235.7076989999996</v>
      </c>
      <c r="I531">
        <v>3.82</v>
      </c>
      <c r="J531">
        <v>1816.4371610000001</v>
      </c>
      <c r="K531">
        <v>13821</v>
      </c>
      <c r="L531">
        <v>1951</v>
      </c>
      <c r="M531" t="s">
        <v>72</v>
      </c>
      <c r="N531">
        <v>6.9376307999999998E-2</v>
      </c>
      <c r="O531">
        <v>0.44111162399999998</v>
      </c>
      <c r="P531">
        <v>0.48951206800000002</v>
      </c>
      <c r="Q531">
        <v>0</v>
      </c>
      <c r="R531">
        <v>0</v>
      </c>
      <c r="S531">
        <v>1</v>
      </c>
      <c r="T531" t="s">
        <v>70</v>
      </c>
      <c r="U531">
        <v>0.3</v>
      </c>
      <c r="V531">
        <v>0.1</v>
      </c>
      <c r="W531">
        <v>0.3</v>
      </c>
      <c r="X531">
        <v>0.4</v>
      </c>
      <c r="Y531">
        <v>726.57486440000002</v>
      </c>
      <c r="Z531">
        <v>726.57486440000002</v>
      </c>
      <c r="AA531">
        <v>725.78116139999997</v>
      </c>
      <c r="AB531">
        <v>1026.97094789532</v>
      </c>
      <c r="AC531">
        <v>363.28743220000001</v>
      </c>
      <c r="AD531">
        <v>3269.5868897999999</v>
      </c>
      <c r="AE531">
        <v>363.28743220000001</v>
      </c>
      <c r="AF531">
        <v>3269.5868897999999</v>
      </c>
      <c r="AG531">
        <v>967.70821520000004</v>
      </c>
      <c r="AH531">
        <v>3870.8328608000002</v>
      </c>
      <c r="AI531">
        <v>2181.76580320936</v>
      </c>
      <c r="AJ531">
        <v>6289.6495947906396</v>
      </c>
      <c r="AK531">
        <v>326.62656708197102</v>
      </c>
      <c r="AL531">
        <v>6042.8272814215097</v>
      </c>
      <c r="AM531">
        <v>7679.9126584922196</v>
      </c>
      <c r="AN531">
        <v>0</v>
      </c>
      <c r="AO531">
        <v>0</v>
      </c>
      <c r="AP531">
        <v>14049.366506995701</v>
      </c>
      <c r="AQ531">
        <v>14049.366506995701</v>
      </c>
      <c r="AR531">
        <v>14049.366506995701</v>
      </c>
      <c r="AS531">
        <v>7.7345733772926799</v>
      </c>
      <c r="AT531">
        <v>2.0457003276613701</v>
      </c>
      <c r="AU531">
        <v>93</v>
      </c>
      <c r="AV531">
        <v>1</v>
      </c>
      <c r="AW531" s="2">
        <v>1816.4371610000001</v>
      </c>
      <c r="AX531" s="4">
        <v>14049.366506995701</v>
      </c>
      <c r="AY531">
        <v>3.82</v>
      </c>
      <c r="AZ531">
        <v>2.3199999999999998E-2</v>
      </c>
      <c r="BA531">
        <v>0.43009999999999998</v>
      </c>
      <c r="BB531">
        <v>0.54659999999999997</v>
      </c>
      <c r="BC531">
        <v>0</v>
      </c>
      <c r="BD531">
        <v>0</v>
      </c>
      <c r="BE531">
        <v>0.28000000000000003</v>
      </c>
      <c r="BF531" t="b">
        <v>0</v>
      </c>
      <c r="BG531">
        <v>1.28</v>
      </c>
      <c r="BH531" t="b">
        <v>0</v>
      </c>
      <c r="BI531">
        <v>7.73</v>
      </c>
      <c r="BJ531" t="b">
        <v>0</v>
      </c>
      <c r="BK531">
        <v>1</v>
      </c>
      <c r="BL531" t="b">
        <v>0</v>
      </c>
      <c r="BM531">
        <v>0</v>
      </c>
      <c r="BN531">
        <v>0</v>
      </c>
    </row>
    <row r="532" spans="1:66" x14ac:dyDescent="0.25">
      <c r="A532" t="s">
        <v>86</v>
      </c>
      <c r="B532">
        <v>1969</v>
      </c>
      <c r="C532">
        <v>600</v>
      </c>
      <c r="D532">
        <v>2294.4469399999998</v>
      </c>
      <c r="E532">
        <v>1834.850426</v>
      </c>
      <c r="F532">
        <v>4129.2973659999998</v>
      </c>
      <c r="G532">
        <v>2029.0105739999999</v>
      </c>
      <c r="H532">
        <v>4323.4575139999997</v>
      </c>
      <c r="I532">
        <v>3.82</v>
      </c>
      <c r="J532">
        <v>2294.4469399999998</v>
      </c>
      <c r="K532">
        <v>14629</v>
      </c>
      <c r="L532">
        <v>2464</v>
      </c>
      <c r="M532" t="s">
        <v>72</v>
      </c>
      <c r="N532">
        <v>6.9376307999999998E-2</v>
      </c>
      <c r="O532">
        <v>0.44111162399999998</v>
      </c>
      <c r="P532">
        <v>0.48951206800000002</v>
      </c>
      <c r="Q532">
        <v>0</v>
      </c>
      <c r="R532">
        <v>0</v>
      </c>
      <c r="S532">
        <v>1</v>
      </c>
      <c r="T532" t="s">
        <v>70</v>
      </c>
      <c r="U532">
        <v>0.3</v>
      </c>
      <c r="V532">
        <v>0.1</v>
      </c>
      <c r="W532">
        <v>0.3</v>
      </c>
      <c r="X532">
        <v>0.4</v>
      </c>
      <c r="Y532">
        <v>917.77877599999999</v>
      </c>
      <c r="Z532">
        <v>917.77877599999999</v>
      </c>
      <c r="AA532">
        <v>608.70317220000004</v>
      </c>
      <c r="AB532">
        <v>1101.2889872882599</v>
      </c>
      <c r="AC532">
        <v>458.889388</v>
      </c>
      <c r="AD532">
        <v>4130.004492</v>
      </c>
      <c r="AE532">
        <v>458.889388</v>
      </c>
      <c r="AF532">
        <v>4130.004492</v>
      </c>
      <c r="AG532">
        <v>811.60422960000005</v>
      </c>
      <c r="AH532">
        <v>3246.4169184000002</v>
      </c>
      <c r="AI532">
        <v>2120.8795394234799</v>
      </c>
      <c r="AJ532">
        <v>6526.03548857652</v>
      </c>
      <c r="AK532">
        <v>950.39219974557204</v>
      </c>
      <c r="AL532">
        <v>6920.5622627584798</v>
      </c>
      <c r="AM532">
        <v>8705.2850208706295</v>
      </c>
      <c r="AN532">
        <v>0</v>
      </c>
      <c r="AO532">
        <v>0</v>
      </c>
      <c r="AP532">
        <v>16576.239483374698</v>
      </c>
      <c r="AQ532">
        <v>16576.239483374698</v>
      </c>
      <c r="AR532">
        <v>16576.239483374698</v>
      </c>
      <c r="AS532">
        <v>7.2245032972410703</v>
      </c>
      <c r="AT532">
        <v>1.97747848384856</v>
      </c>
      <c r="AU532">
        <v>90</v>
      </c>
      <c r="AV532">
        <v>0</v>
      </c>
      <c r="AW532" s="2">
        <v>2294.4469399999998</v>
      </c>
      <c r="AX532" s="4">
        <v>16576.239483374698</v>
      </c>
      <c r="AY532">
        <v>3.82</v>
      </c>
      <c r="AZ532">
        <v>5.7299999999999997E-2</v>
      </c>
      <c r="BA532">
        <v>0.41749999999999998</v>
      </c>
      <c r="BB532">
        <v>0.5252</v>
      </c>
      <c r="BC532">
        <v>0</v>
      </c>
      <c r="BD532">
        <v>0</v>
      </c>
      <c r="BE532">
        <v>0.35</v>
      </c>
      <c r="BF532" t="b">
        <v>0</v>
      </c>
      <c r="BG532">
        <v>1.51</v>
      </c>
      <c r="BH532" t="b">
        <v>0</v>
      </c>
      <c r="BI532">
        <v>7.22</v>
      </c>
      <c r="BJ532" t="b">
        <v>0</v>
      </c>
      <c r="BK532">
        <v>1</v>
      </c>
      <c r="BL532" t="b">
        <v>0</v>
      </c>
      <c r="BM532">
        <v>0</v>
      </c>
      <c r="BN532">
        <v>0</v>
      </c>
    </row>
    <row r="533" spans="1:66" x14ac:dyDescent="0.25">
      <c r="A533" t="s">
        <v>86</v>
      </c>
      <c r="B533">
        <v>1970</v>
      </c>
      <c r="C533">
        <v>475</v>
      </c>
      <c r="D533">
        <v>1816.4371610000001</v>
      </c>
      <c r="E533">
        <v>1559.5583779999999</v>
      </c>
      <c r="F533">
        <v>3375.995539</v>
      </c>
      <c r="G533">
        <v>1629.2766590000001</v>
      </c>
      <c r="H533">
        <v>3445.7138199999999</v>
      </c>
      <c r="I533">
        <v>3.82</v>
      </c>
      <c r="J533">
        <v>1816.4371610000001</v>
      </c>
      <c r="K533">
        <v>9964</v>
      </c>
      <c r="L533">
        <v>1951</v>
      </c>
      <c r="M533" t="s">
        <v>72</v>
      </c>
      <c r="N533">
        <v>6.9376307999999998E-2</v>
      </c>
      <c r="O533">
        <v>0.44111162399999998</v>
      </c>
      <c r="P533">
        <v>0.48951206800000002</v>
      </c>
      <c r="Q533">
        <v>0</v>
      </c>
      <c r="R533">
        <v>0</v>
      </c>
      <c r="S533">
        <v>1</v>
      </c>
      <c r="T533" t="s">
        <v>70</v>
      </c>
      <c r="U533">
        <v>0.3</v>
      </c>
      <c r="V533">
        <v>0.1</v>
      </c>
      <c r="W533">
        <v>0.3</v>
      </c>
      <c r="X533">
        <v>0.4</v>
      </c>
      <c r="Y533">
        <v>726.57486440000002</v>
      </c>
      <c r="Z533">
        <v>726.57486440000002</v>
      </c>
      <c r="AA533">
        <v>488.78299770000001</v>
      </c>
      <c r="AB533">
        <v>875.682506630386</v>
      </c>
      <c r="AC533">
        <v>363.28743220000001</v>
      </c>
      <c r="AD533">
        <v>3269.5868897999999</v>
      </c>
      <c r="AE533">
        <v>363.28743220000001</v>
      </c>
      <c r="AF533">
        <v>3269.5868897999999</v>
      </c>
      <c r="AG533">
        <v>651.71066359999998</v>
      </c>
      <c r="AH533">
        <v>2606.8426543999999</v>
      </c>
      <c r="AI533">
        <v>1694.34880673923</v>
      </c>
      <c r="AJ533">
        <v>5197.0788332607699</v>
      </c>
      <c r="AK533">
        <v>1088.4389187493</v>
      </c>
      <c r="AL533">
        <v>7844.5510620978603</v>
      </c>
      <c r="AM533">
        <v>2938.7403861058701</v>
      </c>
      <c r="AN533">
        <v>0</v>
      </c>
      <c r="AO533">
        <v>0</v>
      </c>
      <c r="AP533">
        <v>11871.730366952999</v>
      </c>
      <c r="AQ533">
        <v>11871.730366952999</v>
      </c>
      <c r="AR533">
        <v>11871.730366952999</v>
      </c>
      <c r="AS533">
        <v>6.5357231297873799</v>
      </c>
      <c r="AT533">
        <v>1.87728299585681</v>
      </c>
      <c r="AU533">
        <v>96</v>
      </c>
      <c r="AV533">
        <v>0</v>
      </c>
      <c r="AW533" s="2">
        <v>1816.4371610000001</v>
      </c>
      <c r="AX533" s="4">
        <v>11871.730366952999</v>
      </c>
      <c r="AY533">
        <v>3.82</v>
      </c>
      <c r="AZ533">
        <v>9.1700000000000004E-2</v>
      </c>
      <c r="BA533">
        <v>0.66080000000000005</v>
      </c>
      <c r="BB533">
        <v>0.2475</v>
      </c>
      <c r="BC533">
        <v>0</v>
      </c>
      <c r="BD533">
        <v>0</v>
      </c>
      <c r="BE533">
        <v>0.28000000000000003</v>
      </c>
      <c r="BF533" t="b">
        <v>0</v>
      </c>
      <c r="BG533">
        <v>1.08</v>
      </c>
      <c r="BH533" t="b">
        <v>0</v>
      </c>
      <c r="BI533">
        <v>6.54</v>
      </c>
      <c r="BJ533" t="b">
        <v>0</v>
      </c>
      <c r="BK533">
        <v>1</v>
      </c>
      <c r="BL533" t="b">
        <v>0</v>
      </c>
      <c r="BM533">
        <v>0</v>
      </c>
      <c r="BN533">
        <v>0</v>
      </c>
    </row>
    <row r="534" spans="1:66" x14ac:dyDescent="0.25">
      <c r="A534" t="s">
        <v>86</v>
      </c>
      <c r="B534">
        <v>1971</v>
      </c>
      <c r="C534">
        <v>600</v>
      </c>
      <c r="D534">
        <v>2294.4469399999998</v>
      </c>
      <c r="E534">
        <v>2331.5261679999999</v>
      </c>
      <c r="F534">
        <v>4625.9731080000001</v>
      </c>
      <c r="G534">
        <v>2413.5949909999999</v>
      </c>
      <c r="H534">
        <v>4708.0419309999997</v>
      </c>
      <c r="I534">
        <v>3.82</v>
      </c>
      <c r="J534">
        <v>2294.4469399999998</v>
      </c>
      <c r="K534">
        <v>5332</v>
      </c>
      <c r="L534">
        <v>2464</v>
      </c>
      <c r="M534" t="s">
        <v>72</v>
      </c>
      <c r="N534">
        <v>6.9376307999999998E-2</v>
      </c>
      <c r="O534">
        <v>0.44111162399999998</v>
      </c>
      <c r="P534">
        <v>0.48951206800000002</v>
      </c>
      <c r="Q534">
        <v>0</v>
      </c>
      <c r="R534">
        <v>0</v>
      </c>
      <c r="S534">
        <v>1</v>
      </c>
      <c r="T534" t="s">
        <v>70</v>
      </c>
      <c r="U534">
        <v>0.3</v>
      </c>
      <c r="V534">
        <v>0.1</v>
      </c>
      <c r="W534">
        <v>0.3</v>
      </c>
      <c r="X534">
        <v>0.4</v>
      </c>
      <c r="Y534">
        <v>917.77877599999999</v>
      </c>
      <c r="Z534">
        <v>917.77877599999999</v>
      </c>
      <c r="AA534">
        <v>724.07849729999998</v>
      </c>
      <c r="AB534">
        <v>1169.0199108348299</v>
      </c>
      <c r="AC534">
        <v>458.889388</v>
      </c>
      <c r="AD534">
        <v>4130.004492</v>
      </c>
      <c r="AE534">
        <v>458.889388</v>
      </c>
      <c r="AF534">
        <v>4130.004492</v>
      </c>
      <c r="AG534">
        <v>965.43799639999997</v>
      </c>
      <c r="AH534">
        <v>3861.7519855999999</v>
      </c>
      <c r="AI534">
        <v>2370.0021093303299</v>
      </c>
      <c r="AJ534">
        <v>7046.0817526696701</v>
      </c>
      <c r="AK534">
        <v>1233.76025703151</v>
      </c>
      <c r="AL534">
        <v>2648.1728009809699</v>
      </c>
      <c r="AM534">
        <v>1915.0877628393901</v>
      </c>
      <c r="AN534">
        <v>0</v>
      </c>
      <c r="AO534">
        <v>0</v>
      </c>
      <c r="AP534">
        <v>5797.0208208518698</v>
      </c>
      <c r="AQ534">
        <v>5797.0208208518698</v>
      </c>
      <c r="AR534">
        <v>5797.0208208518698</v>
      </c>
      <c r="AS534">
        <v>2.5265438567308398</v>
      </c>
      <c r="AT534">
        <v>0.92685230428938503</v>
      </c>
      <c r="AU534">
        <v>97</v>
      </c>
      <c r="AV534">
        <v>1</v>
      </c>
      <c r="AW534" s="2">
        <v>2294.4469399999998</v>
      </c>
      <c r="AX534" s="4">
        <v>5797.0208208518698</v>
      </c>
      <c r="AY534">
        <v>3.82</v>
      </c>
      <c r="AZ534">
        <v>0.21279999999999999</v>
      </c>
      <c r="BA534">
        <v>0.45679999999999998</v>
      </c>
      <c r="BB534">
        <v>0.33040000000000003</v>
      </c>
      <c r="BC534">
        <v>0</v>
      </c>
      <c r="BD534">
        <v>0</v>
      </c>
      <c r="BE534">
        <v>0.35</v>
      </c>
      <c r="BF534" t="b">
        <v>0</v>
      </c>
      <c r="BG534">
        <v>0.53</v>
      </c>
      <c r="BH534" t="b">
        <v>0</v>
      </c>
      <c r="BI534">
        <v>2.5299999999999998</v>
      </c>
      <c r="BJ534" t="b">
        <v>0</v>
      </c>
      <c r="BK534">
        <v>1</v>
      </c>
      <c r="BL534" t="b">
        <v>0</v>
      </c>
      <c r="BM534">
        <v>0</v>
      </c>
      <c r="BN534">
        <v>0</v>
      </c>
    </row>
    <row r="535" spans="1:66" x14ac:dyDescent="0.25">
      <c r="A535" t="s">
        <v>86</v>
      </c>
      <c r="B535">
        <v>1972</v>
      </c>
      <c r="C535">
        <v>1700</v>
      </c>
      <c r="D535">
        <v>6500.9329969999999</v>
      </c>
      <c r="E535">
        <v>6496.5937169999997</v>
      </c>
      <c r="F535">
        <v>12997.52671</v>
      </c>
      <c r="G535">
        <v>7198.1557380000004</v>
      </c>
      <c r="H535">
        <v>13699.088739999999</v>
      </c>
      <c r="I535">
        <v>3.82</v>
      </c>
      <c r="J535">
        <v>6500.9329969999999</v>
      </c>
      <c r="K535">
        <v>8747</v>
      </c>
      <c r="L535">
        <v>6981</v>
      </c>
      <c r="M535" t="s">
        <v>72</v>
      </c>
      <c r="N535">
        <v>6.9376307999999998E-2</v>
      </c>
      <c r="O535">
        <v>0.44111162399999998</v>
      </c>
      <c r="P535">
        <v>0.48951206800000002</v>
      </c>
      <c r="Q535">
        <v>0</v>
      </c>
      <c r="R535">
        <v>0</v>
      </c>
      <c r="S535">
        <v>1</v>
      </c>
      <c r="T535" t="s">
        <v>70</v>
      </c>
      <c r="U535">
        <v>0.3</v>
      </c>
      <c r="V535">
        <v>0.1</v>
      </c>
      <c r="W535">
        <v>0.3</v>
      </c>
      <c r="X535">
        <v>0.4</v>
      </c>
      <c r="Y535">
        <v>2600.3731988</v>
      </c>
      <c r="Z535">
        <v>2600.3731988</v>
      </c>
      <c r="AA535">
        <v>2159.4467214000001</v>
      </c>
      <c r="AB535">
        <v>3380.1110803644501</v>
      </c>
      <c r="AC535">
        <v>1300.1865994</v>
      </c>
      <c r="AD535">
        <v>11701.6793946</v>
      </c>
      <c r="AE535">
        <v>1300.1865994</v>
      </c>
      <c r="AF535">
        <v>11701.6793946</v>
      </c>
      <c r="AG535">
        <v>2879.2622952000002</v>
      </c>
      <c r="AH535">
        <v>11517.049180800001</v>
      </c>
      <c r="AI535">
        <v>6938.8665792710899</v>
      </c>
      <c r="AJ535">
        <v>20459.310900728899</v>
      </c>
      <c r="AK535">
        <v>416.49424291316802</v>
      </c>
      <c r="AL535">
        <v>1725.73370176567</v>
      </c>
      <c r="AM535">
        <v>6940.2576670935896</v>
      </c>
      <c r="AN535">
        <v>0</v>
      </c>
      <c r="AO535">
        <v>0</v>
      </c>
      <c r="AP535">
        <v>9082.4856117724303</v>
      </c>
      <c r="AQ535">
        <v>9082.4856117724303</v>
      </c>
      <c r="AR535">
        <v>9082.4856117724303</v>
      </c>
      <c r="AS535">
        <v>1.3971049410851899</v>
      </c>
      <c r="AT535">
        <v>0.334402196340576</v>
      </c>
      <c r="AU535">
        <v>90</v>
      </c>
      <c r="AV535">
        <v>1</v>
      </c>
      <c r="AW535" s="2">
        <v>6500.9329969999999</v>
      </c>
      <c r="AX535" s="4">
        <v>9082.4856117724303</v>
      </c>
      <c r="AY535">
        <v>3.82</v>
      </c>
      <c r="AZ535">
        <v>4.5900000000000003E-2</v>
      </c>
      <c r="BA535">
        <v>0.19</v>
      </c>
      <c r="BB535">
        <v>0.7641</v>
      </c>
      <c r="BC535">
        <v>0</v>
      </c>
      <c r="BD535">
        <v>0</v>
      </c>
      <c r="BE535">
        <v>1</v>
      </c>
      <c r="BF535" t="b">
        <v>0</v>
      </c>
      <c r="BG535">
        <v>0.83</v>
      </c>
      <c r="BH535" t="b">
        <v>0</v>
      </c>
      <c r="BI535">
        <v>1.4</v>
      </c>
      <c r="BJ535" t="b">
        <v>0</v>
      </c>
      <c r="BK535">
        <v>1</v>
      </c>
      <c r="BL535" t="b">
        <v>0</v>
      </c>
      <c r="BM535">
        <v>0</v>
      </c>
      <c r="BN535">
        <v>0</v>
      </c>
    </row>
    <row r="536" spans="1:66" x14ac:dyDescent="0.25">
      <c r="A536" t="s">
        <v>86</v>
      </c>
      <c r="B536">
        <v>1973</v>
      </c>
      <c r="C536">
        <v>1700</v>
      </c>
      <c r="D536">
        <v>6500.9329969999999</v>
      </c>
      <c r="E536">
        <v>8609.7125259999993</v>
      </c>
      <c r="F536">
        <v>15110.64552</v>
      </c>
      <c r="G536">
        <v>9187.9808389999998</v>
      </c>
      <c r="H536">
        <v>15688.913839999999</v>
      </c>
      <c r="I536">
        <v>3.82</v>
      </c>
      <c r="J536">
        <v>6500.9329969999999</v>
      </c>
      <c r="K536">
        <v>7618</v>
      </c>
      <c r="L536">
        <v>6981</v>
      </c>
      <c r="M536" t="s">
        <v>72</v>
      </c>
      <c r="N536">
        <v>6.9376307999999998E-2</v>
      </c>
      <c r="O536">
        <v>0.44111162399999998</v>
      </c>
      <c r="P536">
        <v>0.48951206800000002</v>
      </c>
      <c r="Q536">
        <v>0</v>
      </c>
      <c r="R536">
        <v>0</v>
      </c>
      <c r="S536">
        <v>1</v>
      </c>
      <c r="T536" t="s">
        <v>70</v>
      </c>
      <c r="U536">
        <v>0.3</v>
      </c>
      <c r="V536">
        <v>0.1</v>
      </c>
      <c r="W536">
        <v>0.3</v>
      </c>
      <c r="X536">
        <v>0.4</v>
      </c>
      <c r="Y536">
        <v>2600.3731988</v>
      </c>
      <c r="Z536">
        <v>2600.3731988</v>
      </c>
      <c r="AA536">
        <v>2756.3942517</v>
      </c>
      <c r="AB536">
        <v>3789.4128890689799</v>
      </c>
      <c r="AC536">
        <v>1300.1865994</v>
      </c>
      <c r="AD536">
        <v>11701.6793946</v>
      </c>
      <c r="AE536">
        <v>1300.1865994</v>
      </c>
      <c r="AF536">
        <v>11701.6793946</v>
      </c>
      <c r="AG536">
        <v>3675.1923356000002</v>
      </c>
      <c r="AH536">
        <v>14700.769342400001</v>
      </c>
      <c r="AI536">
        <v>8110.0880618620304</v>
      </c>
      <c r="AJ536">
        <v>23267.739618137999</v>
      </c>
      <c r="AK536">
        <v>271.41663539493499</v>
      </c>
      <c r="AL536">
        <v>6254.0405653698899</v>
      </c>
      <c r="AM536">
        <v>2035.6168330380799</v>
      </c>
      <c r="AN536">
        <v>0</v>
      </c>
      <c r="AO536">
        <v>0</v>
      </c>
      <c r="AP536">
        <v>8561.07403380291</v>
      </c>
      <c r="AQ536">
        <v>8561.07403380291</v>
      </c>
      <c r="AR536">
        <v>8561.07403380291</v>
      </c>
      <c r="AS536">
        <v>1.3168992878027801</v>
      </c>
      <c r="AT536">
        <v>0.27527994892045199</v>
      </c>
      <c r="AU536">
        <v>94</v>
      </c>
      <c r="AV536">
        <v>1</v>
      </c>
      <c r="AW536" s="2">
        <v>6500.9329969999999</v>
      </c>
      <c r="AX536" s="4">
        <v>8561.07403380291</v>
      </c>
      <c r="AY536">
        <v>3.82</v>
      </c>
      <c r="AZ536">
        <v>3.1699999999999999E-2</v>
      </c>
      <c r="BA536">
        <v>0.73050000000000004</v>
      </c>
      <c r="BB536">
        <v>0.23780000000000001</v>
      </c>
      <c r="BC536">
        <v>0</v>
      </c>
      <c r="BD536">
        <v>0</v>
      </c>
      <c r="BE536">
        <v>1</v>
      </c>
      <c r="BF536" t="b">
        <v>0</v>
      </c>
      <c r="BG536">
        <v>0.78</v>
      </c>
      <c r="BH536" t="b">
        <v>0</v>
      </c>
      <c r="BI536">
        <v>1.32</v>
      </c>
      <c r="BJ536" t="b">
        <v>0</v>
      </c>
      <c r="BK536">
        <v>1</v>
      </c>
      <c r="BL536" t="b">
        <v>0</v>
      </c>
      <c r="BM536">
        <v>0</v>
      </c>
      <c r="BN536">
        <v>0</v>
      </c>
    </row>
    <row r="537" spans="1:66" x14ac:dyDescent="0.25">
      <c r="A537" t="s">
        <v>86</v>
      </c>
      <c r="B537">
        <v>1974</v>
      </c>
      <c r="C537">
        <v>1700</v>
      </c>
      <c r="D537">
        <v>6500.9329969999999</v>
      </c>
      <c r="E537">
        <v>10603.37854</v>
      </c>
      <c r="F537">
        <v>17104.311539999999</v>
      </c>
      <c r="G537">
        <v>11282.663339999999</v>
      </c>
      <c r="H537">
        <v>17783.59634</v>
      </c>
      <c r="I537">
        <v>3.82</v>
      </c>
      <c r="J537">
        <v>6500.9329969999999</v>
      </c>
      <c r="K537">
        <v>2664</v>
      </c>
      <c r="L537">
        <v>6981</v>
      </c>
      <c r="M537" t="s">
        <v>72</v>
      </c>
      <c r="N537">
        <v>6.9376307999999998E-2</v>
      </c>
      <c r="O537">
        <v>0.44111162399999998</v>
      </c>
      <c r="P537">
        <v>0.48951206800000002</v>
      </c>
      <c r="Q537">
        <v>0</v>
      </c>
      <c r="R537">
        <v>0</v>
      </c>
      <c r="S537">
        <v>1</v>
      </c>
      <c r="T537" t="s">
        <v>70</v>
      </c>
      <c r="U537">
        <v>0.3</v>
      </c>
      <c r="V537">
        <v>0.1</v>
      </c>
      <c r="W537">
        <v>0.3</v>
      </c>
      <c r="X537">
        <v>0.4</v>
      </c>
      <c r="Y537">
        <v>2600.3731988</v>
      </c>
      <c r="Z537">
        <v>2600.3731988</v>
      </c>
      <c r="AA537">
        <v>3384.7990020000002</v>
      </c>
      <c r="AB537">
        <v>4268.3492191920704</v>
      </c>
      <c r="AC537">
        <v>1300.1865994</v>
      </c>
      <c r="AD537">
        <v>11701.6793946</v>
      </c>
      <c r="AE537">
        <v>1300.1865994</v>
      </c>
      <c r="AF537">
        <v>11701.6793946</v>
      </c>
      <c r="AG537">
        <v>4513.0653359999997</v>
      </c>
      <c r="AH537">
        <v>18052.261343999999</v>
      </c>
      <c r="AI537">
        <v>9246.8979016158592</v>
      </c>
      <c r="AJ537">
        <v>26320.294778384101</v>
      </c>
      <c r="AK537">
        <v>983.61099753652297</v>
      </c>
      <c r="AL537">
        <v>1834.3454753462099</v>
      </c>
      <c r="AM537">
        <v>828.80327907761205</v>
      </c>
      <c r="AN537">
        <v>0</v>
      </c>
      <c r="AO537">
        <v>0</v>
      </c>
      <c r="AP537">
        <v>3646.7597519603401</v>
      </c>
      <c r="AQ537">
        <v>3646.7597519603401</v>
      </c>
      <c r="AR537">
        <v>3646.7597519603401</v>
      </c>
      <c r="AS537">
        <v>0.56095944284354604</v>
      </c>
      <c r="AT537">
        <v>-0.57810667046933795</v>
      </c>
      <c r="AU537">
        <v>94</v>
      </c>
      <c r="AV537">
        <v>1</v>
      </c>
      <c r="AW537" s="2">
        <v>6500.9329969999999</v>
      </c>
      <c r="AX537" s="4">
        <v>3646.7597519603401</v>
      </c>
      <c r="AY537">
        <v>3.82</v>
      </c>
      <c r="AZ537">
        <v>0.2697</v>
      </c>
      <c r="BA537">
        <v>0.503</v>
      </c>
      <c r="BB537">
        <v>0.2273</v>
      </c>
      <c r="BC537">
        <v>0</v>
      </c>
      <c r="BD537">
        <v>0</v>
      </c>
      <c r="BE537">
        <v>1</v>
      </c>
      <c r="BF537" t="b">
        <v>0</v>
      </c>
      <c r="BG537">
        <v>0.33</v>
      </c>
      <c r="BH537" t="b">
        <v>0</v>
      </c>
      <c r="BI537">
        <v>0.56000000000000005</v>
      </c>
      <c r="BJ537" t="b">
        <v>0</v>
      </c>
      <c r="BK537">
        <v>1</v>
      </c>
      <c r="BL537" t="b">
        <v>0</v>
      </c>
      <c r="BM537">
        <v>0</v>
      </c>
      <c r="BN537">
        <v>0</v>
      </c>
    </row>
    <row r="538" spans="1:66" x14ac:dyDescent="0.25">
      <c r="A538" t="s">
        <v>86</v>
      </c>
      <c r="B538">
        <v>1975</v>
      </c>
      <c r="C538">
        <v>950</v>
      </c>
      <c r="D538">
        <v>3632.8743220000001</v>
      </c>
      <c r="E538">
        <v>2280.7312689999999</v>
      </c>
      <c r="F538">
        <v>5913.6055900000001</v>
      </c>
      <c r="G538">
        <v>2370.5331080000001</v>
      </c>
      <c r="H538">
        <v>6003.4074300000002</v>
      </c>
      <c r="I538">
        <v>3.82</v>
      </c>
      <c r="J538">
        <v>3632.8743220000001</v>
      </c>
      <c r="K538">
        <v>1719</v>
      </c>
      <c r="L538">
        <v>3901</v>
      </c>
      <c r="M538" t="s">
        <v>72</v>
      </c>
      <c r="N538">
        <v>6.9376307999999998E-2</v>
      </c>
      <c r="O538">
        <v>0.44111162399999998</v>
      </c>
      <c r="P538">
        <v>0.48951206800000002</v>
      </c>
      <c r="Q538">
        <v>0</v>
      </c>
      <c r="R538">
        <v>0</v>
      </c>
      <c r="S538">
        <v>1</v>
      </c>
      <c r="T538" t="s">
        <v>70</v>
      </c>
      <c r="U538">
        <v>0.3</v>
      </c>
      <c r="V538">
        <v>0.1</v>
      </c>
      <c r="W538">
        <v>0.3</v>
      </c>
      <c r="X538">
        <v>0.4</v>
      </c>
      <c r="Y538">
        <v>1453.1497288</v>
      </c>
      <c r="Z538">
        <v>1453.1497288</v>
      </c>
      <c r="AA538">
        <v>711.1599324</v>
      </c>
      <c r="AB538">
        <v>1617.8357715672801</v>
      </c>
      <c r="AC538">
        <v>726.57486440000002</v>
      </c>
      <c r="AD538">
        <v>6539.1737795999998</v>
      </c>
      <c r="AE538">
        <v>726.57486440000002</v>
      </c>
      <c r="AF538">
        <v>6539.1737795999998</v>
      </c>
      <c r="AG538">
        <v>948.21324319999997</v>
      </c>
      <c r="AH538">
        <v>3792.8529727999999</v>
      </c>
      <c r="AI538">
        <v>2767.7358868654501</v>
      </c>
      <c r="AJ538">
        <v>9239.0789731345503</v>
      </c>
      <c r="AK538">
        <v>288.49866961570899</v>
      </c>
      <c r="AL538">
        <v>746.85545936418202</v>
      </c>
      <c r="AM538">
        <v>946.97491594021596</v>
      </c>
      <c r="AN538">
        <v>0</v>
      </c>
      <c r="AO538">
        <v>0</v>
      </c>
      <c r="AP538">
        <v>1982.3290449201099</v>
      </c>
      <c r="AQ538">
        <v>1982.3290449201099</v>
      </c>
      <c r="AR538">
        <v>1982.3290449201099</v>
      </c>
      <c r="AS538">
        <v>0.54566408557419599</v>
      </c>
      <c r="AT538">
        <v>-0.605751720453654</v>
      </c>
      <c r="AU538">
        <v>96</v>
      </c>
      <c r="AV538">
        <v>0</v>
      </c>
      <c r="AW538" s="2">
        <v>3632.8743220000001</v>
      </c>
      <c r="AX538" s="4">
        <v>1982.3290449201099</v>
      </c>
      <c r="AY538">
        <v>3.82</v>
      </c>
      <c r="AZ538">
        <v>0.14549999999999999</v>
      </c>
      <c r="BA538">
        <v>0.37680000000000002</v>
      </c>
      <c r="BB538">
        <v>0.47770000000000001</v>
      </c>
      <c r="BC538">
        <v>0</v>
      </c>
      <c r="BD538">
        <v>0</v>
      </c>
      <c r="BE538">
        <v>0.56000000000000005</v>
      </c>
      <c r="BF538" t="b">
        <v>0</v>
      </c>
      <c r="BG538">
        <v>0.18</v>
      </c>
      <c r="BH538" t="b">
        <v>0</v>
      </c>
      <c r="BI538">
        <v>0.55000000000000004</v>
      </c>
      <c r="BJ538" t="b">
        <v>0</v>
      </c>
      <c r="BK538">
        <v>1</v>
      </c>
      <c r="BL538" t="b">
        <v>0</v>
      </c>
      <c r="BM538">
        <v>0</v>
      </c>
      <c r="BN538">
        <v>0</v>
      </c>
    </row>
    <row r="539" spans="1:66" x14ac:dyDescent="0.25">
      <c r="A539" t="s">
        <v>86</v>
      </c>
      <c r="B539">
        <v>1976</v>
      </c>
      <c r="C539">
        <v>475</v>
      </c>
      <c r="D539">
        <v>1816.4371610000001</v>
      </c>
      <c r="E539">
        <v>1919.5246059999999</v>
      </c>
      <c r="F539">
        <v>3735.9617669999998</v>
      </c>
      <c r="G539">
        <v>2095.8009400000001</v>
      </c>
      <c r="H539">
        <v>3912.2381</v>
      </c>
      <c r="I539">
        <v>3.82</v>
      </c>
      <c r="J539">
        <v>1816.4371610000001</v>
      </c>
      <c r="K539">
        <v>1621</v>
      </c>
      <c r="L539">
        <v>1951</v>
      </c>
      <c r="M539" t="s">
        <v>72</v>
      </c>
      <c r="N539">
        <v>6.9376307999999998E-2</v>
      </c>
      <c r="O539">
        <v>0.44111162399999998</v>
      </c>
      <c r="P539">
        <v>0.48951206800000002</v>
      </c>
      <c r="Q539">
        <v>0</v>
      </c>
      <c r="R539">
        <v>0</v>
      </c>
      <c r="S539">
        <v>1</v>
      </c>
      <c r="T539" t="s">
        <v>70</v>
      </c>
      <c r="U539">
        <v>0.3</v>
      </c>
      <c r="V539">
        <v>0.1</v>
      </c>
      <c r="W539">
        <v>0.3</v>
      </c>
      <c r="X539">
        <v>0.4</v>
      </c>
      <c r="Y539">
        <v>726.57486440000002</v>
      </c>
      <c r="Z539">
        <v>726.57486440000002</v>
      </c>
      <c r="AA539">
        <v>628.74028199999998</v>
      </c>
      <c r="AB539">
        <v>960.84617696451198</v>
      </c>
      <c r="AC539">
        <v>363.28743220000001</v>
      </c>
      <c r="AD539">
        <v>3269.5868897999999</v>
      </c>
      <c r="AE539">
        <v>363.28743220000001</v>
      </c>
      <c r="AF539">
        <v>3269.5868897999999</v>
      </c>
      <c r="AG539">
        <v>838.32037600000001</v>
      </c>
      <c r="AH539">
        <v>3353.281504</v>
      </c>
      <c r="AI539">
        <v>1990.5457460709799</v>
      </c>
      <c r="AJ539">
        <v>5833.9304539290197</v>
      </c>
      <c r="AK539">
        <v>117.462500558206</v>
      </c>
      <c r="AL539">
        <v>853.34289053248006</v>
      </c>
      <c r="AM539">
        <v>707.78994193272899</v>
      </c>
      <c r="AN539">
        <v>0</v>
      </c>
      <c r="AO539">
        <v>0</v>
      </c>
      <c r="AP539">
        <v>1678.5953330234199</v>
      </c>
      <c r="AQ539">
        <v>1678.5953330234199</v>
      </c>
      <c r="AR539">
        <v>1678.5953330234199</v>
      </c>
      <c r="AS539">
        <v>0.92411417750300895</v>
      </c>
      <c r="AT539">
        <v>-7.89196462482393E-2</v>
      </c>
      <c r="AU539">
        <v>92</v>
      </c>
      <c r="AV539">
        <v>1</v>
      </c>
      <c r="AW539" s="2">
        <v>1816.4371610000001</v>
      </c>
      <c r="AX539" s="4">
        <v>1678.5953330234199</v>
      </c>
      <c r="AY539">
        <v>3.82</v>
      </c>
      <c r="AZ539">
        <v>7.0000000000000007E-2</v>
      </c>
      <c r="BA539">
        <v>0.50839999999999996</v>
      </c>
      <c r="BB539">
        <v>0.42170000000000002</v>
      </c>
      <c r="BC539">
        <v>0</v>
      </c>
      <c r="BD539">
        <v>0</v>
      </c>
      <c r="BE539">
        <v>0.28000000000000003</v>
      </c>
      <c r="BF539" t="b">
        <v>0</v>
      </c>
      <c r="BG539">
        <v>0.15</v>
      </c>
      <c r="BH539" t="b">
        <v>0</v>
      </c>
      <c r="BI539">
        <v>0.92</v>
      </c>
      <c r="BJ539" t="b">
        <v>0</v>
      </c>
      <c r="BK539">
        <v>1</v>
      </c>
      <c r="BL539" t="b">
        <v>0</v>
      </c>
      <c r="BM539">
        <v>0</v>
      </c>
      <c r="BN539">
        <v>0</v>
      </c>
    </row>
    <row r="540" spans="1:66" x14ac:dyDescent="0.25">
      <c r="A540" t="s">
        <v>86</v>
      </c>
      <c r="B540">
        <v>1977</v>
      </c>
      <c r="C540">
        <v>1700</v>
      </c>
      <c r="D540">
        <v>6500.9329969999999</v>
      </c>
      <c r="E540">
        <v>6811.3463499999998</v>
      </c>
      <c r="F540">
        <v>13312.279350000001</v>
      </c>
      <c r="G540">
        <v>7676.9762339999997</v>
      </c>
      <c r="H540">
        <v>14177.909229999999</v>
      </c>
      <c r="I540">
        <v>3.82</v>
      </c>
      <c r="J540">
        <v>6500.9329969999999</v>
      </c>
      <c r="K540">
        <v>1998</v>
      </c>
      <c r="L540">
        <v>6981</v>
      </c>
      <c r="M540" t="s">
        <v>72</v>
      </c>
      <c r="N540">
        <v>6.9376307999999998E-2</v>
      </c>
      <c r="O540">
        <v>0.44111162399999998</v>
      </c>
      <c r="P540">
        <v>0.48951206800000002</v>
      </c>
      <c r="Q540">
        <v>0</v>
      </c>
      <c r="R540">
        <v>0</v>
      </c>
      <c r="S540">
        <v>1</v>
      </c>
      <c r="T540" t="s">
        <v>70</v>
      </c>
      <c r="U540">
        <v>0.3</v>
      </c>
      <c r="V540">
        <v>0.1</v>
      </c>
      <c r="W540">
        <v>0.3</v>
      </c>
      <c r="X540">
        <v>0.4</v>
      </c>
      <c r="Y540">
        <v>2600.3731988</v>
      </c>
      <c r="Z540">
        <v>2600.3731988</v>
      </c>
      <c r="AA540">
        <v>2303.0928702000001</v>
      </c>
      <c r="AB540">
        <v>3473.6403875190399</v>
      </c>
      <c r="AC540">
        <v>1300.1865994</v>
      </c>
      <c r="AD540">
        <v>11701.6793946</v>
      </c>
      <c r="AE540">
        <v>1300.1865994</v>
      </c>
      <c r="AF540">
        <v>11701.6793946</v>
      </c>
      <c r="AG540">
        <v>3070.7904936</v>
      </c>
      <c r="AH540">
        <v>12283.1619744</v>
      </c>
      <c r="AI540">
        <v>7230.6284549619204</v>
      </c>
      <c r="AJ540">
        <v>21125.190005038101</v>
      </c>
      <c r="AK540">
        <v>134.21042652730401</v>
      </c>
      <c r="AL540">
        <v>637.80730067069896</v>
      </c>
      <c r="AM540">
        <v>1320.6326742004601</v>
      </c>
      <c r="AN540">
        <v>0</v>
      </c>
      <c r="AO540">
        <v>0</v>
      </c>
      <c r="AP540">
        <v>2092.65040139846</v>
      </c>
      <c r="AQ540">
        <v>2092.65040139846</v>
      </c>
      <c r="AR540">
        <v>2092.65040139846</v>
      </c>
      <c r="AS540">
        <v>0.32190001071602498</v>
      </c>
      <c r="AT540">
        <v>-1.1335143073874601</v>
      </c>
      <c r="AU540">
        <v>89</v>
      </c>
      <c r="AV540">
        <v>1</v>
      </c>
      <c r="AW540" s="2">
        <v>6500.9329969999999</v>
      </c>
      <c r="AX540" s="4">
        <v>2092.65040139846</v>
      </c>
      <c r="AY540">
        <v>3.82</v>
      </c>
      <c r="AZ540">
        <v>6.4100000000000004E-2</v>
      </c>
      <c r="BA540">
        <v>0.30480000000000002</v>
      </c>
      <c r="BB540">
        <v>0.63109999999999999</v>
      </c>
      <c r="BC540">
        <v>0</v>
      </c>
      <c r="BD540">
        <v>0</v>
      </c>
      <c r="BE540">
        <v>1</v>
      </c>
      <c r="BF540" t="b">
        <v>0</v>
      </c>
      <c r="BG540">
        <v>0.19</v>
      </c>
      <c r="BH540" t="b">
        <v>0</v>
      </c>
      <c r="BI540">
        <v>0.32</v>
      </c>
      <c r="BJ540" t="b">
        <v>0</v>
      </c>
      <c r="BK540">
        <v>1</v>
      </c>
      <c r="BL540" t="b">
        <v>0</v>
      </c>
      <c r="BM540">
        <v>0</v>
      </c>
      <c r="BN540">
        <v>0</v>
      </c>
    </row>
    <row r="541" spans="1:66" x14ac:dyDescent="0.25">
      <c r="A541" t="s">
        <v>86</v>
      </c>
      <c r="B541">
        <v>1978</v>
      </c>
      <c r="C541">
        <v>475</v>
      </c>
      <c r="D541">
        <v>1816.4371610000001</v>
      </c>
      <c r="E541">
        <v>2020.9931469999999</v>
      </c>
      <c r="F541">
        <v>3837.430308</v>
      </c>
      <c r="G541">
        <v>2342.0238169999998</v>
      </c>
      <c r="H541">
        <v>4158.4609780000001</v>
      </c>
      <c r="I541">
        <v>3.82</v>
      </c>
      <c r="J541">
        <v>1816.4371610000001</v>
      </c>
      <c r="K541">
        <v>1934</v>
      </c>
      <c r="L541">
        <v>1951</v>
      </c>
      <c r="M541" t="s">
        <v>72</v>
      </c>
      <c r="N541">
        <v>6.9376307999999998E-2</v>
      </c>
      <c r="O541">
        <v>0.44111162399999998</v>
      </c>
      <c r="P541">
        <v>0.48951206800000002</v>
      </c>
      <c r="Q541">
        <v>0</v>
      </c>
      <c r="R541">
        <v>0</v>
      </c>
      <c r="S541">
        <v>1</v>
      </c>
      <c r="T541" t="s">
        <v>70</v>
      </c>
      <c r="U541">
        <v>0.3</v>
      </c>
      <c r="V541">
        <v>0.1</v>
      </c>
      <c r="W541">
        <v>0.3</v>
      </c>
      <c r="X541">
        <v>0.4</v>
      </c>
      <c r="Y541">
        <v>726.57486440000002</v>
      </c>
      <c r="Z541">
        <v>726.57486440000002</v>
      </c>
      <c r="AA541">
        <v>702.60714510000003</v>
      </c>
      <c r="AB541">
        <v>1010.7263892485699</v>
      </c>
      <c r="AC541">
        <v>363.28743220000001</v>
      </c>
      <c r="AD541">
        <v>3269.5868897999999</v>
      </c>
      <c r="AE541">
        <v>363.28743220000001</v>
      </c>
      <c r="AF541">
        <v>3269.5868897999999</v>
      </c>
      <c r="AG541">
        <v>936.80952679999996</v>
      </c>
      <c r="AH541">
        <v>3747.2381071999998</v>
      </c>
      <c r="AI541">
        <v>2137.00819950286</v>
      </c>
      <c r="AJ541">
        <v>6179.9137564971397</v>
      </c>
      <c r="AK541">
        <v>100.311833396571</v>
      </c>
      <c r="AL541">
        <v>1190.0552850599499</v>
      </c>
      <c r="AM541">
        <v>768.56251762136105</v>
      </c>
      <c r="AN541">
        <v>0</v>
      </c>
      <c r="AO541">
        <v>0</v>
      </c>
      <c r="AP541">
        <v>2058.9296360778799</v>
      </c>
      <c r="AQ541">
        <v>2058.9296360778799</v>
      </c>
      <c r="AR541">
        <v>2058.9296360778799</v>
      </c>
      <c r="AS541">
        <v>1.1334989617501501</v>
      </c>
      <c r="AT541">
        <v>0.12530927499691599</v>
      </c>
      <c r="AU541">
        <v>86</v>
      </c>
      <c r="AV541">
        <v>1</v>
      </c>
      <c r="AW541" s="2">
        <v>1816.4371610000001</v>
      </c>
      <c r="AX541" s="4">
        <v>2058.9296360778799</v>
      </c>
      <c r="AY541">
        <v>3.82</v>
      </c>
      <c r="AZ541">
        <v>4.87E-2</v>
      </c>
      <c r="BA541">
        <v>0.57799999999999996</v>
      </c>
      <c r="BB541">
        <v>0.37330000000000002</v>
      </c>
      <c r="BC541">
        <v>0</v>
      </c>
      <c r="BD541">
        <v>0</v>
      </c>
      <c r="BE541">
        <v>0.28000000000000003</v>
      </c>
      <c r="BF541" t="b">
        <v>0</v>
      </c>
      <c r="BG541">
        <v>0.19</v>
      </c>
      <c r="BH541" t="b">
        <v>0</v>
      </c>
      <c r="BI541">
        <v>1.1299999999999999</v>
      </c>
      <c r="BJ541" t="b">
        <v>0</v>
      </c>
      <c r="BK541">
        <v>1</v>
      </c>
      <c r="BL541" t="b">
        <v>0</v>
      </c>
      <c r="BM541">
        <v>0</v>
      </c>
      <c r="BN541">
        <v>0</v>
      </c>
    </row>
    <row r="542" spans="1:66" x14ac:dyDescent="0.25">
      <c r="A542" t="s">
        <v>86</v>
      </c>
      <c r="B542">
        <v>1979</v>
      </c>
      <c r="C542">
        <v>210</v>
      </c>
      <c r="D542">
        <v>803.05642899999998</v>
      </c>
      <c r="E542">
        <v>797.95205469999996</v>
      </c>
      <c r="F542">
        <v>1601.008484</v>
      </c>
      <c r="G542">
        <v>890.06480999999997</v>
      </c>
      <c r="H542">
        <v>1693.1212390000001</v>
      </c>
      <c r="I542">
        <v>3.82</v>
      </c>
      <c r="J542">
        <v>803.05642899999998</v>
      </c>
      <c r="K542">
        <v>1922</v>
      </c>
      <c r="L542">
        <v>862</v>
      </c>
      <c r="M542" t="s">
        <v>72</v>
      </c>
      <c r="N542">
        <v>6.9376307999999998E-2</v>
      </c>
      <c r="O542">
        <v>0.44111162399999998</v>
      </c>
      <c r="P542">
        <v>0.48951206800000002</v>
      </c>
      <c r="Q542">
        <v>0</v>
      </c>
      <c r="R542">
        <v>0</v>
      </c>
      <c r="S542">
        <v>1</v>
      </c>
      <c r="T542" t="s">
        <v>70</v>
      </c>
      <c r="U542">
        <v>0.3</v>
      </c>
      <c r="V542">
        <v>0.1</v>
      </c>
      <c r="W542">
        <v>0.3</v>
      </c>
      <c r="X542">
        <v>0.4</v>
      </c>
      <c r="Y542">
        <v>321.22257159999998</v>
      </c>
      <c r="Z542">
        <v>321.22257159999998</v>
      </c>
      <c r="AA542">
        <v>267.01944300000002</v>
      </c>
      <c r="AB542">
        <v>417.71201017608701</v>
      </c>
      <c r="AC542">
        <v>160.61128579999999</v>
      </c>
      <c r="AD542">
        <v>1445.5015722000001</v>
      </c>
      <c r="AE542">
        <v>160.61128579999999</v>
      </c>
      <c r="AF542">
        <v>1445.5015722000001</v>
      </c>
      <c r="AG542">
        <v>356.02592399999997</v>
      </c>
      <c r="AH542">
        <v>1424.1036959999999</v>
      </c>
      <c r="AI542">
        <v>857.69721864782605</v>
      </c>
      <c r="AJ542">
        <v>2528.54525935217</v>
      </c>
      <c r="AK542">
        <v>187.16723273959099</v>
      </c>
      <c r="AL542">
        <v>692.57099560104598</v>
      </c>
      <c r="AM542">
        <v>1014.70291720429</v>
      </c>
      <c r="AN542">
        <v>0</v>
      </c>
      <c r="AO542">
        <v>0</v>
      </c>
      <c r="AP542">
        <v>1894.4411455449299</v>
      </c>
      <c r="AQ542">
        <v>1894.4411455449299</v>
      </c>
      <c r="AR542">
        <v>1894.4411455449299</v>
      </c>
      <c r="AS542">
        <v>2.3590386392945901</v>
      </c>
      <c r="AT542">
        <v>0.85825417981432295</v>
      </c>
      <c r="AU542">
        <v>90</v>
      </c>
      <c r="AV542">
        <v>1</v>
      </c>
      <c r="AW542" s="2">
        <v>803.05642899999998</v>
      </c>
      <c r="AX542" s="4">
        <v>1894.4411455449299</v>
      </c>
      <c r="AY542">
        <v>3.82</v>
      </c>
      <c r="AZ542">
        <v>9.8799999999999999E-2</v>
      </c>
      <c r="BA542">
        <v>0.36559999999999998</v>
      </c>
      <c r="BB542">
        <v>0.53559999999999997</v>
      </c>
      <c r="BC542">
        <v>0</v>
      </c>
      <c r="BD542">
        <v>0</v>
      </c>
      <c r="BE542">
        <v>0.12</v>
      </c>
      <c r="BF542" t="b">
        <v>0</v>
      </c>
      <c r="BG542">
        <v>0.17</v>
      </c>
      <c r="BH542" t="b">
        <v>0</v>
      </c>
      <c r="BI542">
        <v>2.36</v>
      </c>
      <c r="BJ542" t="b">
        <v>0</v>
      </c>
      <c r="BK542">
        <v>1</v>
      </c>
      <c r="BL542" t="b">
        <v>0</v>
      </c>
      <c r="BM542">
        <v>0</v>
      </c>
      <c r="BN542">
        <v>0</v>
      </c>
    </row>
    <row r="543" spans="1:66" x14ac:dyDescent="0.25">
      <c r="A543" t="s">
        <v>86</v>
      </c>
      <c r="B543">
        <v>1980</v>
      </c>
      <c r="C543">
        <v>225</v>
      </c>
      <c r="D543">
        <v>860.41760250000004</v>
      </c>
      <c r="E543">
        <v>769.28945499999998</v>
      </c>
      <c r="F543">
        <v>1629.707058</v>
      </c>
      <c r="G543">
        <v>1074.1106299999999</v>
      </c>
      <c r="H543">
        <v>1934.528233</v>
      </c>
      <c r="I543">
        <v>3.82</v>
      </c>
      <c r="J543">
        <v>860.41760250000004</v>
      </c>
      <c r="K543">
        <v>3443</v>
      </c>
      <c r="L543">
        <v>924</v>
      </c>
      <c r="M543" t="s">
        <v>72</v>
      </c>
      <c r="N543">
        <v>6.9376307999999998E-2</v>
      </c>
      <c r="O543">
        <v>0.44111162399999998</v>
      </c>
      <c r="P543">
        <v>0.48951206800000002</v>
      </c>
      <c r="Q543">
        <v>0</v>
      </c>
      <c r="R543">
        <v>0</v>
      </c>
      <c r="S543">
        <v>1</v>
      </c>
      <c r="T543" t="s">
        <v>70</v>
      </c>
      <c r="U543">
        <v>0.3</v>
      </c>
      <c r="V543">
        <v>0.1</v>
      </c>
      <c r="W543">
        <v>0.3</v>
      </c>
      <c r="X543">
        <v>0.4</v>
      </c>
      <c r="Y543">
        <v>344.16704099999998</v>
      </c>
      <c r="Z543">
        <v>344.16704099999998</v>
      </c>
      <c r="AA543">
        <v>322.23318899999998</v>
      </c>
      <c r="AB543">
        <v>471.47129308559801</v>
      </c>
      <c r="AC543">
        <v>172.08352049999999</v>
      </c>
      <c r="AD543">
        <v>1548.7516845</v>
      </c>
      <c r="AE543">
        <v>172.08352049999999</v>
      </c>
      <c r="AF543">
        <v>1548.7516845</v>
      </c>
      <c r="AG543">
        <v>429.64425199999999</v>
      </c>
      <c r="AH543">
        <v>1718.577008</v>
      </c>
      <c r="AI543">
        <v>991.58564682880501</v>
      </c>
      <c r="AJ543">
        <v>2877.4708191712002</v>
      </c>
      <c r="AK543">
        <v>108.924852777593</v>
      </c>
      <c r="AL543">
        <v>914.37429421152297</v>
      </c>
      <c r="AM543">
        <v>2244.5694276695799</v>
      </c>
      <c r="AN543">
        <v>0</v>
      </c>
      <c r="AO543">
        <v>0</v>
      </c>
      <c r="AP543">
        <v>3267.8685746586898</v>
      </c>
      <c r="AQ543">
        <v>3267.8685746586898</v>
      </c>
      <c r="AR543">
        <v>3267.8685746586898</v>
      </c>
      <c r="AS543">
        <v>3.7980029292330699</v>
      </c>
      <c r="AT543">
        <v>1.33447538364653</v>
      </c>
      <c r="AU543">
        <v>72</v>
      </c>
      <c r="AV543">
        <v>1</v>
      </c>
      <c r="AW543" s="2">
        <v>860.41760250000004</v>
      </c>
      <c r="AX543" s="4">
        <v>3267.8685746586898</v>
      </c>
      <c r="AY543">
        <v>3.82</v>
      </c>
      <c r="AZ543">
        <v>3.3300000000000003E-2</v>
      </c>
      <c r="BA543">
        <v>0.27979999999999999</v>
      </c>
      <c r="BB543">
        <v>0.68689999999999996</v>
      </c>
      <c r="BC543">
        <v>0</v>
      </c>
      <c r="BD543">
        <v>0</v>
      </c>
      <c r="BE543">
        <v>0.13</v>
      </c>
      <c r="BF543" t="b">
        <v>0</v>
      </c>
      <c r="BG543">
        <v>0.3</v>
      </c>
      <c r="BH543" t="b">
        <v>0</v>
      </c>
      <c r="BI543">
        <v>3.8</v>
      </c>
      <c r="BJ543" t="b">
        <v>0</v>
      </c>
      <c r="BK543">
        <v>1</v>
      </c>
      <c r="BL543" t="b">
        <v>0</v>
      </c>
      <c r="BM543">
        <v>0</v>
      </c>
      <c r="BN543">
        <v>0</v>
      </c>
    </row>
    <row r="544" spans="1:66" x14ac:dyDescent="0.25">
      <c r="A544" t="s">
        <v>86</v>
      </c>
      <c r="B544">
        <v>1981</v>
      </c>
      <c r="C544">
        <v>175</v>
      </c>
      <c r="D544">
        <v>669.21369089999996</v>
      </c>
      <c r="E544">
        <v>704.08262430000002</v>
      </c>
      <c r="F544">
        <v>1373.296315</v>
      </c>
      <c r="G544">
        <v>776.69538539999996</v>
      </c>
      <c r="H544">
        <v>1445.9090759999999</v>
      </c>
      <c r="I544">
        <v>3.82</v>
      </c>
      <c r="J544">
        <v>669.21369089999996</v>
      </c>
      <c r="K544">
        <v>4432</v>
      </c>
      <c r="L544">
        <v>719</v>
      </c>
      <c r="M544" t="s">
        <v>72</v>
      </c>
      <c r="N544">
        <v>6.9376307999999998E-2</v>
      </c>
      <c r="O544">
        <v>0.44111162399999998</v>
      </c>
      <c r="P544">
        <v>0.48951206800000002</v>
      </c>
      <c r="Q544">
        <v>0</v>
      </c>
      <c r="R544">
        <v>0</v>
      </c>
      <c r="S544">
        <v>1</v>
      </c>
      <c r="T544" t="s">
        <v>70</v>
      </c>
      <c r="U544">
        <v>0.3</v>
      </c>
      <c r="V544">
        <v>0.1</v>
      </c>
      <c r="W544">
        <v>0.3</v>
      </c>
      <c r="X544">
        <v>0.4</v>
      </c>
      <c r="Y544">
        <v>267.68547636</v>
      </c>
      <c r="Z544">
        <v>267.68547636</v>
      </c>
      <c r="AA544">
        <v>233.00861562</v>
      </c>
      <c r="AB544">
        <v>354.89227831446101</v>
      </c>
      <c r="AC544">
        <v>133.84273818</v>
      </c>
      <c r="AD544">
        <v>1204.58464362</v>
      </c>
      <c r="AE544">
        <v>133.84273818</v>
      </c>
      <c r="AF544">
        <v>1204.58464362</v>
      </c>
      <c r="AG544">
        <v>310.67815416000002</v>
      </c>
      <c r="AH544">
        <v>1242.7126166400001</v>
      </c>
      <c r="AI544">
        <v>736.12451937107699</v>
      </c>
      <c r="AJ544">
        <v>2155.6936326289201</v>
      </c>
      <c r="AK544">
        <v>143.80920658418501</v>
      </c>
      <c r="AL544">
        <v>2022.6379085307401</v>
      </c>
      <c r="AM544">
        <v>2134.54587141709</v>
      </c>
      <c r="AN544">
        <v>0</v>
      </c>
      <c r="AO544">
        <v>0</v>
      </c>
      <c r="AP544">
        <v>4300.99298653201</v>
      </c>
      <c r="AQ544">
        <v>4300.99298653201</v>
      </c>
      <c r="AR544">
        <v>4300.99298653201</v>
      </c>
      <c r="AS544">
        <v>6.4269351404747397</v>
      </c>
      <c r="AT544">
        <v>1.86049777461188</v>
      </c>
      <c r="AU544">
        <v>91</v>
      </c>
      <c r="AV544">
        <v>1</v>
      </c>
      <c r="AW544" s="2">
        <v>669.21369089999996</v>
      </c>
      <c r="AX544" s="4">
        <v>4300.99298653201</v>
      </c>
      <c r="AY544">
        <v>3.82</v>
      </c>
      <c r="AZ544">
        <v>3.3399999999999999E-2</v>
      </c>
      <c r="BA544">
        <v>0.4703</v>
      </c>
      <c r="BB544">
        <v>0.49630000000000002</v>
      </c>
      <c r="BC544">
        <v>0</v>
      </c>
      <c r="BD544">
        <v>0</v>
      </c>
      <c r="BE544">
        <v>0.1</v>
      </c>
      <c r="BF544" t="b">
        <v>0</v>
      </c>
      <c r="BG544">
        <v>0.39</v>
      </c>
      <c r="BH544" t="b">
        <v>0</v>
      </c>
      <c r="BI544">
        <v>6.43</v>
      </c>
      <c r="BJ544" t="b">
        <v>0</v>
      </c>
      <c r="BK544">
        <v>1</v>
      </c>
      <c r="BL544" t="b">
        <v>0</v>
      </c>
      <c r="BM544">
        <v>0</v>
      </c>
      <c r="BN544">
        <v>0</v>
      </c>
    </row>
    <row r="545" spans="1:66" x14ac:dyDescent="0.25">
      <c r="A545" t="s">
        <v>86</v>
      </c>
      <c r="B545">
        <v>1982</v>
      </c>
      <c r="C545">
        <v>275</v>
      </c>
      <c r="D545">
        <v>1051.6215139999999</v>
      </c>
      <c r="E545">
        <v>1443.894538</v>
      </c>
      <c r="F545">
        <v>2495.5160519999999</v>
      </c>
      <c r="G545">
        <v>1646.2336769999999</v>
      </c>
      <c r="H545">
        <v>2697.855192</v>
      </c>
      <c r="I545">
        <v>3.82</v>
      </c>
      <c r="J545">
        <v>1051.6215139999999</v>
      </c>
      <c r="K545">
        <v>5584</v>
      </c>
      <c r="L545">
        <v>1129</v>
      </c>
      <c r="M545" t="s">
        <v>72</v>
      </c>
      <c r="N545">
        <v>6.9376307999999998E-2</v>
      </c>
      <c r="O545">
        <v>0.44111162399999998</v>
      </c>
      <c r="P545">
        <v>0.48951206800000002</v>
      </c>
      <c r="Q545">
        <v>0</v>
      </c>
      <c r="R545">
        <v>0</v>
      </c>
      <c r="S545">
        <v>1</v>
      </c>
      <c r="T545" t="s">
        <v>70</v>
      </c>
      <c r="U545">
        <v>0.3</v>
      </c>
      <c r="V545">
        <v>0.1</v>
      </c>
      <c r="W545">
        <v>0.3</v>
      </c>
      <c r="X545">
        <v>0.4</v>
      </c>
      <c r="Y545">
        <v>420.6486056</v>
      </c>
      <c r="Z545">
        <v>420.6486056</v>
      </c>
      <c r="AA545">
        <v>493.87010309999999</v>
      </c>
      <c r="AB545">
        <v>648.73178442961205</v>
      </c>
      <c r="AC545">
        <v>210.3243028</v>
      </c>
      <c r="AD545">
        <v>1892.9187251999999</v>
      </c>
      <c r="AE545">
        <v>210.3243028</v>
      </c>
      <c r="AF545">
        <v>1892.9187251999999</v>
      </c>
      <c r="AG545">
        <v>658.49347079999995</v>
      </c>
      <c r="AH545">
        <v>2633.9738831999998</v>
      </c>
      <c r="AI545">
        <v>1400.39162314078</v>
      </c>
      <c r="AJ545">
        <v>3995.3187608592202</v>
      </c>
      <c r="AK545">
        <v>318.11256579968199</v>
      </c>
      <c r="AL545">
        <v>1923.49291752964</v>
      </c>
      <c r="AM545">
        <v>3433.07426399003</v>
      </c>
      <c r="AN545">
        <v>0</v>
      </c>
      <c r="AO545">
        <v>0</v>
      </c>
      <c r="AP545">
        <v>5674.6797473193401</v>
      </c>
      <c r="AQ545">
        <v>5674.6797473193401</v>
      </c>
      <c r="AR545">
        <v>5674.6797473193401</v>
      </c>
      <c r="AS545">
        <v>5.3961236735589901</v>
      </c>
      <c r="AT545">
        <v>1.6856808575711799</v>
      </c>
      <c r="AU545">
        <v>88</v>
      </c>
      <c r="AV545">
        <v>1</v>
      </c>
      <c r="AW545" s="2">
        <v>1051.6215139999999</v>
      </c>
      <c r="AX545" s="4">
        <v>5674.6797473193401</v>
      </c>
      <c r="AY545">
        <v>3.82</v>
      </c>
      <c r="AZ545">
        <v>5.6099999999999997E-2</v>
      </c>
      <c r="BA545">
        <v>0.33900000000000002</v>
      </c>
      <c r="BB545">
        <v>0.60499999999999998</v>
      </c>
      <c r="BC545">
        <v>0</v>
      </c>
      <c r="BD545">
        <v>0</v>
      </c>
      <c r="BE545">
        <v>0.16</v>
      </c>
      <c r="BF545" t="b">
        <v>0</v>
      </c>
      <c r="BG545">
        <v>0.52</v>
      </c>
      <c r="BH545" t="b">
        <v>0</v>
      </c>
      <c r="BI545">
        <v>5.4</v>
      </c>
      <c r="BJ545" t="b">
        <v>0</v>
      </c>
      <c r="BK545">
        <v>1</v>
      </c>
      <c r="BL545" t="b">
        <v>0</v>
      </c>
      <c r="BM545">
        <v>0</v>
      </c>
      <c r="BN545">
        <v>0</v>
      </c>
    </row>
    <row r="546" spans="1:66" x14ac:dyDescent="0.25">
      <c r="A546" t="s">
        <v>86</v>
      </c>
      <c r="B546">
        <v>1983</v>
      </c>
      <c r="C546">
        <v>220</v>
      </c>
      <c r="D546">
        <v>841.29721140000004</v>
      </c>
      <c r="E546">
        <v>429.351024</v>
      </c>
      <c r="F546">
        <v>1270.6482350000001</v>
      </c>
      <c r="G546">
        <v>728.76115440000001</v>
      </c>
      <c r="H546">
        <v>1570.058366</v>
      </c>
      <c r="I546">
        <v>3.82</v>
      </c>
      <c r="J546">
        <v>841.29721140000004</v>
      </c>
      <c r="K546">
        <v>6483</v>
      </c>
      <c r="L546">
        <v>903</v>
      </c>
      <c r="M546" t="s">
        <v>72</v>
      </c>
      <c r="N546">
        <v>6.9376307999999998E-2</v>
      </c>
      <c r="O546">
        <v>0.44111162399999998</v>
      </c>
      <c r="P546">
        <v>0.48951206800000002</v>
      </c>
      <c r="Q546">
        <v>0</v>
      </c>
      <c r="R546">
        <v>0</v>
      </c>
      <c r="S546">
        <v>1</v>
      </c>
      <c r="T546" t="s">
        <v>70</v>
      </c>
      <c r="U546">
        <v>0.3</v>
      </c>
      <c r="V546">
        <v>0.1</v>
      </c>
      <c r="W546">
        <v>0.3</v>
      </c>
      <c r="X546">
        <v>0.4</v>
      </c>
      <c r="Y546">
        <v>336.51888456</v>
      </c>
      <c r="Z546">
        <v>336.51888456</v>
      </c>
      <c r="AA546">
        <v>218.62834631999999</v>
      </c>
      <c r="AB546">
        <v>401.30202277103501</v>
      </c>
      <c r="AC546">
        <v>168.25944228</v>
      </c>
      <c r="AD546">
        <v>1514.33498052</v>
      </c>
      <c r="AE546">
        <v>168.25944228</v>
      </c>
      <c r="AF546">
        <v>1514.33498052</v>
      </c>
      <c r="AG546">
        <v>291.50446176000003</v>
      </c>
      <c r="AH546">
        <v>1166.0178470400001</v>
      </c>
      <c r="AI546">
        <v>767.45432045792904</v>
      </c>
      <c r="AJ546">
        <v>2372.66241154207</v>
      </c>
      <c r="AK546">
        <v>302.51943005327502</v>
      </c>
      <c r="AL546">
        <v>3093.6294790208199</v>
      </c>
      <c r="AM546">
        <v>3070.2928221304201</v>
      </c>
      <c r="AN546">
        <v>0</v>
      </c>
      <c r="AO546">
        <v>0</v>
      </c>
      <c r="AP546">
        <v>6466.4417312045198</v>
      </c>
      <c r="AQ546">
        <v>6466.4417312045198</v>
      </c>
      <c r="AR546">
        <v>6466.4417312045198</v>
      </c>
      <c r="AS546">
        <v>7.6862750090942704</v>
      </c>
      <c r="AT546">
        <v>2.03943627202483</v>
      </c>
      <c r="AU546">
        <v>59</v>
      </c>
      <c r="AV546">
        <v>0</v>
      </c>
      <c r="AW546" s="2">
        <v>841.29721140000004</v>
      </c>
      <c r="AX546" s="4">
        <v>6466.4417312045198</v>
      </c>
      <c r="AY546">
        <v>3.82</v>
      </c>
      <c r="AZ546">
        <v>4.6800000000000001E-2</v>
      </c>
      <c r="BA546">
        <v>0.47839999999999999</v>
      </c>
      <c r="BB546">
        <v>0.4748</v>
      </c>
      <c r="BC546">
        <v>0</v>
      </c>
      <c r="BD546">
        <v>0</v>
      </c>
      <c r="BE546">
        <v>0.13</v>
      </c>
      <c r="BF546" t="b">
        <v>0</v>
      </c>
      <c r="BG546">
        <v>0.59</v>
      </c>
      <c r="BH546" t="b">
        <v>0</v>
      </c>
      <c r="BI546">
        <v>7.69</v>
      </c>
      <c r="BJ546" t="b">
        <v>0</v>
      </c>
      <c r="BK546">
        <v>1</v>
      </c>
      <c r="BL546" t="b">
        <v>0</v>
      </c>
      <c r="BM546">
        <v>0</v>
      </c>
      <c r="BN546">
        <v>0</v>
      </c>
    </row>
    <row r="547" spans="1:66" x14ac:dyDescent="0.25">
      <c r="A547" t="s">
        <v>86</v>
      </c>
      <c r="B547">
        <v>1984</v>
      </c>
      <c r="C547">
        <v>250</v>
      </c>
      <c r="D547">
        <v>1089.1018260000001</v>
      </c>
      <c r="E547">
        <v>758.66912690000004</v>
      </c>
      <c r="F547">
        <v>1847.770953</v>
      </c>
      <c r="G547">
        <v>983.78459190000001</v>
      </c>
      <c r="H547">
        <v>2072.886418</v>
      </c>
      <c r="I547">
        <v>4.3600000000000003</v>
      </c>
      <c r="J547">
        <v>1089.1018260000001</v>
      </c>
      <c r="K547">
        <v>7415</v>
      </c>
      <c r="L547">
        <v>1169</v>
      </c>
      <c r="M547" t="s">
        <v>72</v>
      </c>
      <c r="N547">
        <v>6.9376307999999998E-2</v>
      </c>
      <c r="O547">
        <v>0.44111162399999998</v>
      </c>
      <c r="P547">
        <v>0.48951206800000002</v>
      </c>
      <c r="Q547">
        <v>0</v>
      </c>
      <c r="R547">
        <v>0</v>
      </c>
      <c r="S547">
        <v>1</v>
      </c>
      <c r="T547" t="s">
        <v>70</v>
      </c>
      <c r="U547">
        <v>0.3</v>
      </c>
      <c r="V547">
        <v>0.1</v>
      </c>
      <c r="W547">
        <v>0.3</v>
      </c>
      <c r="X547">
        <v>0.4</v>
      </c>
      <c r="Y547">
        <v>435.6407304</v>
      </c>
      <c r="Z547">
        <v>435.6407304</v>
      </c>
      <c r="AA547">
        <v>295.13537757</v>
      </c>
      <c r="AB547">
        <v>526.20123249269602</v>
      </c>
      <c r="AC547">
        <v>217.8203652</v>
      </c>
      <c r="AD547">
        <v>1960.3832868</v>
      </c>
      <c r="AE547">
        <v>217.8203652</v>
      </c>
      <c r="AF547">
        <v>1960.3832868</v>
      </c>
      <c r="AG547">
        <v>393.51383676</v>
      </c>
      <c r="AH547">
        <v>1574.05534704</v>
      </c>
      <c r="AI547">
        <v>1020.4839530146101</v>
      </c>
      <c r="AJ547">
        <v>3125.28888298539</v>
      </c>
      <c r="AK547">
        <v>486.55392398915302</v>
      </c>
      <c r="AL547">
        <v>2766.7180064812901</v>
      </c>
      <c r="AM547">
        <v>3751.4833210173801</v>
      </c>
      <c r="AN547">
        <v>0</v>
      </c>
      <c r="AO547">
        <v>0</v>
      </c>
      <c r="AP547">
        <v>7004.7552514878198</v>
      </c>
      <c r="AQ547">
        <v>7004.7552514878198</v>
      </c>
      <c r="AR547">
        <v>7004.7552514878198</v>
      </c>
      <c r="AS547">
        <v>6.4316807522163</v>
      </c>
      <c r="AT547">
        <v>1.8612358963501101</v>
      </c>
      <c r="AU547">
        <v>77</v>
      </c>
      <c r="AV547">
        <v>0</v>
      </c>
      <c r="AW547" s="2">
        <v>1089.1018260000001</v>
      </c>
      <c r="AX547" s="4">
        <v>7004.7552514878198</v>
      </c>
      <c r="AY547">
        <v>4.3600000000000003</v>
      </c>
      <c r="AZ547">
        <v>6.9500000000000006E-2</v>
      </c>
      <c r="BA547">
        <v>0.39500000000000002</v>
      </c>
      <c r="BB547">
        <v>0.53559999999999997</v>
      </c>
      <c r="BC547">
        <v>0</v>
      </c>
      <c r="BD547">
        <v>0</v>
      </c>
      <c r="BE547">
        <v>0.17</v>
      </c>
      <c r="BF547" t="b">
        <v>0</v>
      </c>
      <c r="BG547">
        <v>0.64</v>
      </c>
      <c r="BH547" t="b">
        <v>0</v>
      </c>
      <c r="BI547">
        <v>6.43</v>
      </c>
      <c r="BJ547" t="b">
        <v>0</v>
      </c>
      <c r="BK547">
        <v>1.1399999999999999</v>
      </c>
      <c r="BL547" t="b">
        <v>0</v>
      </c>
      <c r="BM547">
        <v>0</v>
      </c>
      <c r="BN547">
        <v>0</v>
      </c>
    </row>
    <row r="548" spans="1:66" x14ac:dyDescent="0.25">
      <c r="A548" t="s">
        <v>86</v>
      </c>
      <c r="B548">
        <v>1985</v>
      </c>
      <c r="C548">
        <v>500</v>
      </c>
      <c r="D548">
        <v>2178.203653</v>
      </c>
      <c r="E548">
        <v>1982.974158</v>
      </c>
      <c r="F548">
        <v>4161.1778109999996</v>
      </c>
      <c r="G548">
        <v>2407.1162490000002</v>
      </c>
      <c r="H548">
        <v>4585.3199020000002</v>
      </c>
      <c r="I548">
        <v>4.3600000000000003</v>
      </c>
      <c r="J548">
        <v>2178.203653</v>
      </c>
      <c r="K548">
        <v>11516</v>
      </c>
      <c r="L548">
        <v>2339</v>
      </c>
      <c r="M548" t="s">
        <v>72</v>
      </c>
      <c r="N548">
        <v>6.9376307999999998E-2</v>
      </c>
      <c r="O548">
        <v>0.44111162399999998</v>
      </c>
      <c r="P548">
        <v>0.48951206800000002</v>
      </c>
      <c r="Q548">
        <v>0</v>
      </c>
      <c r="R548">
        <v>0</v>
      </c>
      <c r="S548">
        <v>1</v>
      </c>
      <c r="T548" t="s">
        <v>70</v>
      </c>
      <c r="U548">
        <v>0.3</v>
      </c>
      <c r="V548">
        <v>0.1</v>
      </c>
      <c r="W548">
        <v>0.3</v>
      </c>
      <c r="X548">
        <v>0.4</v>
      </c>
      <c r="Y548">
        <v>871.28146119999997</v>
      </c>
      <c r="Z548">
        <v>871.28146119999997</v>
      </c>
      <c r="AA548">
        <v>722.13487469999995</v>
      </c>
      <c r="AB548">
        <v>1131.6404737763601</v>
      </c>
      <c r="AC548">
        <v>435.64073059999998</v>
      </c>
      <c r="AD548">
        <v>3920.7665754</v>
      </c>
      <c r="AE548">
        <v>435.64073059999998</v>
      </c>
      <c r="AF548">
        <v>3920.7665754</v>
      </c>
      <c r="AG548">
        <v>962.84649960000002</v>
      </c>
      <c r="AH548">
        <v>3851.3859984000001</v>
      </c>
      <c r="AI548">
        <v>2322.03895444727</v>
      </c>
      <c r="AJ548">
        <v>6848.6008495527303</v>
      </c>
      <c r="AK548">
        <v>435.13856838828599</v>
      </c>
      <c r="AL548">
        <v>3380.5558806833901</v>
      </c>
      <c r="AM548">
        <v>7190.2970244239996</v>
      </c>
      <c r="AN548">
        <v>0</v>
      </c>
      <c r="AO548">
        <v>0</v>
      </c>
      <c r="AP548">
        <v>11005.9914734957</v>
      </c>
      <c r="AQ548">
        <v>11005.9914734957</v>
      </c>
      <c r="AR548">
        <v>11005.9914734957</v>
      </c>
      <c r="AS548">
        <v>5.0527834981533202</v>
      </c>
      <c r="AT548">
        <v>1.61993927919223</v>
      </c>
      <c r="AU548">
        <v>82</v>
      </c>
      <c r="AV548">
        <v>1</v>
      </c>
      <c r="AW548" s="2">
        <v>2178.203653</v>
      </c>
      <c r="AX548" s="4">
        <v>11005.9914734957</v>
      </c>
      <c r="AY548">
        <v>4.3600000000000003</v>
      </c>
      <c r="AZ548">
        <v>3.95E-2</v>
      </c>
      <c r="BA548">
        <v>0.30719999999999997</v>
      </c>
      <c r="BB548">
        <v>0.65329999999999999</v>
      </c>
      <c r="BC548">
        <v>0</v>
      </c>
      <c r="BD548">
        <v>0</v>
      </c>
      <c r="BE548">
        <v>0.34</v>
      </c>
      <c r="BF548" t="b">
        <v>0</v>
      </c>
      <c r="BG548">
        <v>1</v>
      </c>
      <c r="BH548" t="b">
        <v>0</v>
      </c>
      <c r="BI548">
        <v>5.05</v>
      </c>
      <c r="BJ548" t="b">
        <v>0</v>
      </c>
      <c r="BK548">
        <v>1.1399999999999999</v>
      </c>
      <c r="BL548" t="b">
        <v>0</v>
      </c>
      <c r="BM548">
        <v>0</v>
      </c>
      <c r="BN548">
        <v>0</v>
      </c>
    </row>
    <row r="549" spans="1:66" x14ac:dyDescent="0.25">
      <c r="A549" t="s">
        <v>86</v>
      </c>
      <c r="B549">
        <v>1986</v>
      </c>
      <c r="C549">
        <v>500</v>
      </c>
      <c r="D549">
        <v>2178.203653</v>
      </c>
      <c r="E549">
        <v>1448.472618</v>
      </c>
      <c r="F549">
        <v>3626.6762709999998</v>
      </c>
      <c r="G549">
        <v>2182.354566</v>
      </c>
      <c r="H549">
        <v>4360.5582189999996</v>
      </c>
      <c r="I549">
        <v>4.3600000000000003</v>
      </c>
      <c r="J549">
        <v>2178.203653</v>
      </c>
      <c r="K549">
        <v>16449</v>
      </c>
      <c r="L549">
        <v>2339</v>
      </c>
      <c r="M549" t="s">
        <v>72</v>
      </c>
      <c r="N549">
        <v>6.9376307999999998E-2</v>
      </c>
      <c r="O549">
        <v>0.44111162399999998</v>
      </c>
      <c r="P549">
        <v>0.48951206800000002</v>
      </c>
      <c r="Q549">
        <v>0</v>
      </c>
      <c r="R549">
        <v>0</v>
      </c>
      <c r="S549">
        <v>1</v>
      </c>
      <c r="T549" t="s">
        <v>70</v>
      </c>
      <c r="U549">
        <v>0.3</v>
      </c>
      <c r="V549">
        <v>0.1</v>
      </c>
      <c r="W549">
        <v>0.3</v>
      </c>
      <c r="X549">
        <v>0.4</v>
      </c>
      <c r="Y549">
        <v>871.28146119999997</v>
      </c>
      <c r="Z549">
        <v>871.28146119999997</v>
      </c>
      <c r="AA549">
        <v>654.70636979999995</v>
      </c>
      <c r="AB549">
        <v>1089.8494461564401</v>
      </c>
      <c r="AC549">
        <v>435.64073059999998</v>
      </c>
      <c r="AD549">
        <v>3920.7665754</v>
      </c>
      <c r="AE549">
        <v>435.64073059999998</v>
      </c>
      <c r="AF549">
        <v>3920.7665754</v>
      </c>
      <c r="AG549">
        <v>872.94182639999997</v>
      </c>
      <c r="AH549">
        <v>3491.7673055999999</v>
      </c>
      <c r="AI549">
        <v>2180.8593266871198</v>
      </c>
      <c r="AJ549">
        <v>6540.2571113128797</v>
      </c>
      <c r="AK549">
        <v>531.68058429922996</v>
      </c>
      <c r="AL549">
        <v>6479.3573127721902</v>
      </c>
      <c r="AM549">
        <v>8151.2877463290697</v>
      </c>
      <c r="AN549">
        <v>0</v>
      </c>
      <c r="AO549">
        <v>0</v>
      </c>
      <c r="AP549">
        <v>15162.3256434005</v>
      </c>
      <c r="AQ549">
        <v>15162.3256434005</v>
      </c>
      <c r="AR549">
        <v>15162.3256434005</v>
      </c>
      <c r="AS549">
        <v>6.9609311427412601</v>
      </c>
      <c r="AT549">
        <v>1.9403132502745499</v>
      </c>
      <c r="AU549">
        <v>66</v>
      </c>
      <c r="AV549">
        <v>1</v>
      </c>
      <c r="AW549" s="2">
        <v>2178.203653</v>
      </c>
      <c r="AX549" s="4">
        <v>15162.3256434005</v>
      </c>
      <c r="AY549">
        <v>4.3600000000000003</v>
      </c>
      <c r="AZ549">
        <v>3.5099999999999999E-2</v>
      </c>
      <c r="BA549">
        <v>0.42730000000000001</v>
      </c>
      <c r="BB549">
        <v>0.53759999999999997</v>
      </c>
      <c r="BC549">
        <v>0</v>
      </c>
      <c r="BD549">
        <v>0</v>
      </c>
      <c r="BE549">
        <v>0.34</v>
      </c>
      <c r="BF549" t="b">
        <v>0</v>
      </c>
      <c r="BG549">
        <v>1.38</v>
      </c>
      <c r="BH549" t="b">
        <v>0</v>
      </c>
      <c r="BI549">
        <v>6.96</v>
      </c>
      <c r="BJ549" t="b">
        <v>0</v>
      </c>
      <c r="BK549">
        <v>1.1399999999999999</v>
      </c>
      <c r="BL549" t="b">
        <v>0</v>
      </c>
      <c r="BM549">
        <v>0</v>
      </c>
      <c r="BN549">
        <v>0</v>
      </c>
    </row>
    <row r="550" spans="1:66" x14ac:dyDescent="0.25">
      <c r="A550" t="s">
        <v>86</v>
      </c>
      <c r="B550">
        <v>1987</v>
      </c>
      <c r="C550">
        <v>1000</v>
      </c>
      <c r="D550">
        <v>4356.4073060000001</v>
      </c>
      <c r="E550">
        <v>2302.6808489999999</v>
      </c>
      <c r="F550">
        <v>6659.0881550000004</v>
      </c>
      <c r="G550">
        <v>2656.8503609999998</v>
      </c>
      <c r="H550">
        <v>7013.2576669999999</v>
      </c>
      <c r="I550">
        <v>4.3600000000000003</v>
      </c>
      <c r="J550">
        <v>4356.4073060000001</v>
      </c>
      <c r="K550">
        <v>31655</v>
      </c>
      <c r="L550">
        <v>4678</v>
      </c>
      <c r="M550" t="s">
        <v>72</v>
      </c>
      <c r="N550">
        <v>6.9376307999999998E-2</v>
      </c>
      <c r="O550">
        <v>0.44111162399999998</v>
      </c>
      <c r="P550">
        <v>0.48951206800000002</v>
      </c>
      <c r="Q550">
        <v>0</v>
      </c>
      <c r="R550">
        <v>0</v>
      </c>
      <c r="S550">
        <v>1</v>
      </c>
      <c r="T550" t="s">
        <v>70</v>
      </c>
      <c r="U550">
        <v>0.3</v>
      </c>
      <c r="V550">
        <v>0.1</v>
      </c>
      <c r="W550">
        <v>0.3</v>
      </c>
      <c r="X550">
        <v>0.4</v>
      </c>
      <c r="Y550">
        <v>1742.5629223999999</v>
      </c>
      <c r="Z550">
        <v>1742.5629223999999</v>
      </c>
      <c r="AA550">
        <v>797.05510830000003</v>
      </c>
      <c r="AB550">
        <v>1916.1999854374201</v>
      </c>
      <c r="AC550">
        <v>871.28146119999997</v>
      </c>
      <c r="AD550">
        <v>7841.5331507999999</v>
      </c>
      <c r="AE550">
        <v>871.28146119999997</v>
      </c>
      <c r="AF550">
        <v>7841.5331507999999</v>
      </c>
      <c r="AG550">
        <v>1062.7401444</v>
      </c>
      <c r="AH550">
        <v>4250.9605775999999</v>
      </c>
      <c r="AI550">
        <v>3180.8576961251702</v>
      </c>
      <c r="AJ550">
        <v>10845.6576378748</v>
      </c>
      <c r="AK550">
        <v>1019.04793280382</v>
      </c>
      <c r="AL550">
        <v>7345.33019822203</v>
      </c>
      <c r="AM550">
        <v>22552.409694238799</v>
      </c>
      <c r="AN550">
        <v>0</v>
      </c>
      <c r="AO550">
        <v>0</v>
      </c>
      <c r="AP550">
        <v>30916.787825264699</v>
      </c>
      <c r="AQ550">
        <v>30916.787825264699</v>
      </c>
      <c r="AR550">
        <v>30916.787825264699</v>
      </c>
      <c r="AS550">
        <v>7.0968542777631303</v>
      </c>
      <c r="AT550">
        <v>1.9596516263974399</v>
      </c>
      <c r="AU550">
        <v>87</v>
      </c>
      <c r="AV550">
        <v>0</v>
      </c>
      <c r="AW550" s="2">
        <v>4356.4073060000001</v>
      </c>
      <c r="AX550" s="4">
        <v>30916.787825264699</v>
      </c>
      <c r="AY550">
        <v>4.3600000000000003</v>
      </c>
      <c r="AZ550">
        <v>3.3000000000000002E-2</v>
      </c>
      <c r="BA550">
        <v>0.23760000000000001</v>
      </c>
      <c r="BB550">
        <v>0.72950000000000004</v>
      </c>
      <c r="BC550">
        <v>0</v>
      </c>
      <c r="BD550">
        <v>0</v>
      </c>
      <c r="BE550">
        <v>0.67</v>
      </c>
      <c r="BF550" t="b">
        <v>0</v>
      </c>
      <c r="BG550">
        <v>2.81</v>
      </c>
      <c r="BH550" t="b">
        <v>0</v>
      </c>
      <c r="BI550">
        <v>7.1</v>
      </c>
      <c r="BJ550" t="b">
        <v>0</v>
      </c>
      <c r="BK550">
        <v>1.1399999999999999</v>
      </c>
      <c r="BL550" t="b">
        <v>0</v>
      </c>
      <c r="BM550">
        <v>0</v>
      </c>
      <c r="BN550">
        <v>0</v>
      </c>
    </row>
    <row r="551" spans="1:66" x14ac:dyDescent="0.25">
      <c r="A551" t="s">
        <v>86</v>
      </c>
      <c r="B551">
        <v>1988</v>
      </c>
      <c r="C551">
        <v>600</v>
      </c>
      <c r="D551">
        <v>2613.8443830000001</v>
      </c>
      <c r="E551">
        <v>2822.2274990000001</v>
      </c>
      <c r="F551">
        <v>5436.0718829999996</v>
      </c>
      <c r="G551">
        <v>3658.305014</v>
      </c>
      <c r="H551">
        <v>6272.1493970000001</v>
      </c>
      <c r="I551">
        <v>4.3600000000000003</v>
      </c>
      <c r="J551">
        <v>2613.8443830000001</v>
      </c>
      <c r="K551">
        <v>39784</v>
      </c>
      <c r="L551">
        <v>2807</v>
      </c>
      <c r="M551" t="s">
        <v>72</v>
      </c>
      <c r="N551">
        <v>6.9376307999999998E-2</v>
      </c>
      <c r="O551">
        <v>0.44111162399999998</v>
      </c>
      <c r="P551">
        <v>0.48951206800000002</v>
      </c>
      <c r="Q551">
        <v>0</v>
      </c>
      <c r="R551">
        <v>0</v>
      </c>
      <c r="S551">
        <v>1</v>
      </c>
      <c r="T551" t="s">
        <v>70</v>
      </c>
      <c r="U551">
        <v>0.3</v>
      </c>
      <c r="V551">
        <v>0.1</v>
      </c>
      <c r="W551">
        <v>0.3</v>
      </c>
      <c r="X551">
        <v>0.4</v>
      </c>
      <c r="Y551">
        <v>1045.5377532</v>
      </c>
      <c r="Z551">
        <v>1045.5377532</v>
      </c>
      <c r="AA551">
        <v>1097.4915042</v>
      </c>
      <c r="AB551">
        <v>1515.79576300954</v>
      </c>
      <c r="AC551">
        <v>522.7688766</v>
      </c>
      <c r="AD551">
        <v>4704.9198894000001</v>
      </c>
      <c r="AE551">
        <v>522.7688766</v>
      </c>
      <c r="AF551">
        <v>4704.9198894000001</v>
      </c>
      <c r="AG551">
        <v>1463.3220056</v>
      </c>
      <c r="AH551">
        <v>5853.2880224</v>
      </c>
      <c r="AI551">
        <v>3240.5578709809101</v>
      </c>
      <c r="AJ551">
        <v>9303.7409230190897</v>
      </c>
      <c r="AK551">
        <v>1155.2447554489099</v>
      </c>
      <c r="AL551">
        <v>20322.543029396798</v>
      </c>
      <c r="AM551">
        <v>17105.908827856601</v>
      </c>
      <c r="AN551">
        <v>0</v>
      </c>
      <c r="AO551">
        <v>0</v>
      </c>
      <c r="AP551">
        <v>38583.696612702399</v>
      </c>
      <c r="AQ551">
        <v>38583.696612702399</v>
      </c>
      <c r="AR551">
        <v>38583.696612702399</v>
      </c>
      <c r="AS551">
        <v>14.761282983655899</v>
      </c>
      <c r="AT551">
        <v>2.6920077384066601</v>
      </c>
      <c r="AU551">
        <v>77</v>
      </c>
      <c r="AV551">
        <v>1</v>
      </c>
      <c r="AW551" s="2">
        <v>2613.8443830000001</v>
      </c>
      <c r="AX551" s="4">
        <v>38583.696612702399</v>
      </c>
      <c r="AY551">
        <v>4.3600000000000003</v>
      </c>
      <c r="AZ551">
        <v>2.9899999999999999E-2</v>
      </c>
      <c r="BA551">
        <v>0.52669999999999995</v>
      </c>
      <c r="BB551">
        <v>0.44330000000000003</v>
      </c>
      <c r="BC551">
        <v>0</v>
      </c>
      <c r="BD551">
        <v>0</v>
      </c>
      <c r="BE551">
        <v>0.4</v>
      </c>
      <c r="BF551" t="b">
        <v>0</v>
      </c>
      <c r="BG551">
        <v>3.51</v>
      </c>
      <c r="BH551" t="b">
        <v>0</v>
      </c>
      <c r="BI551">
        <v>14.76</v>
      </c>
      <c r="BJ551" t="b">
        <v>0</v>
      </c>
      <c r="BK551">
        <v>1.1399999999999999</v>
      </c>
      <c r="BL551" t="b">
        <v>0</v>
      </c>
      <c r="BM551">
        <v>0</v>
      </c>
      <c r="BN551">
        <v>0</v>
      </c>
    </row>
    <row r="552" spans="1:66" x14ac:dyDescent="0.25">
      <c r="A552" t="s">
        <v>86</v>
      </c>
      <c r="B552">
        <v>1989</v>
      </c>
      <c r="C552">
        <v>900</v>
      </c>
      <c r="D552">
        <v>3920.7665750000001</v>
      </c>
      <c r="E552">
        <v>2559.6748750000002</v>
      </c>
      <c r="F552">
        <v>6480.4414509999997</v>
      </c>
      <c r="G552">
        <v>3742.9532100000001</v>
      </c>
      <c r="H552">
        <v>7663.7197859999997</v>
      </c>
      <c r="I552">
        <v>4.3600000000000003</v>
      </c>
      <c r="J552">
        <v>3920.7665750000001</v>
      </c>
      <c r="K552">
        <v>43381</v>
      </c>
      <c r="L552">
        <v>4210</v>
      </c>
      <c r="M552" t="s">
        <v>72</v>
      </c>
      <c r="N552">
        <v>6.9376307999999998E-2</v>
      </c>
      <c r="O552">
        <v>0.44111162399999998</v>
      </c>
      <c r="P552">
        <v>0.48951206800000002</v>
      </c>
      <c r="Q552">
        <v>0</v>
      </c>
      <c r="R552">
        <v>0</v>
      </c>
      <c r="S552">
        <v>1</v>
      </c>
      <c r="T552" t="s">
        <v>70</v>
      </c>
      <c r="U552">
        <v>0.3</v>
      </c>
      <c r="V552">
        <v>0.1</v>
      </c>
      <c r="W552">
        <v>0.3</v>
      </c>
      <c r="X552">
        <v>0.4</v>
      </c>
      <c r="Y552">
        <v>1568.30663</v>
      </c>
      <c r="Z552">
        <v>1568.30663</v>
      </c>
      <c r="AA552">
        <v>1122.8859629999999</v>
      </c>
      <c r="AB552">
        <v>1928.8490276857799</v>
      </c>
      <c r="AC552">
        <v>784.15331500000002</v>
      </c>
      <c r="AD552">
        <v>7057.3798349999997</v>
      </c>
      <c r="AE552">
        <v>784.15331500000002</v>
      </c>
      <c r="AF552">
        <v>7057.3798349999997</v>
      </c>
      <c r="AG552">
        <v>1497.181284</v>
      </c>
      <c r="AH552">
        <v>5988.725136</v>
      </c>
      <c r="AI552">
        <v>3806.0217306284299</v>
      </c>
      <c r="AJ552">
        <v>11521.4178413716</v>
      </c>
      <c r="AK552">
        <v>3196.2499463643398</v>
      </c>
      <c r="AL552">
        <v>15414.5642494186</v>
      </c>
      <c r="AM552">
        <v>26035.1486939731</v>
      </c>
      <c r="AN552">
        <v>0</v>
      </c>
      <c r="AO552">
        <v>0</v>
      </c>
      <c r="AP552">
        <v>44645.962889756003</v>
      </c>
      <c r="AQ552">
        <v>44645.962889756003</v>
      </c>
      <c r="AR552">
        <v>44645.962889756003</v>
      </c>
      <c r="AS552">
        <v>11.3870494546735</v>
      </c>
      <c r="AT552">
        <v>2.4324766969009302</v>
      </c>
      <c r="AU552">
        <v>68</v>
      </c>
      <c r="AV552">
        <v>0</v>
      </c>
      <c r="AW552" s="2">
        <v>3920.7665750000001</v>
      </c>
      <c r="AX552" s="4">
        <v>44645.962889756003</v>
      </c>
      <c r="AY552">
        <v>4.3600000000000003</v>
      </c>
      <c r="AZ552">
        <v>7.1599999999999997E-2</v>
      </c>
      <c r="BA552">
        <v>0.3453</v>
      </c>
      <c r="BB552">
        <v>0.58309999999999995</v>
      </c>
      <c r="BC552">
        <v>0</v>
      </c>
      <c r="BD552">
        <v>0</v>
      </c>
      <c r="BE552">
        <v>0.6</v>
      </c>
      <c r="BF552" t="b">
        <v>0</v>
      </c>
      <c r="BG552">
        <v>4.0599999999999996</v>
      </c>
      <c r="BH552" t="b">
        <v>0</v>
      </c>
      <c r="BI552">
        <v>11.39</v>
      </c>
      <c r="BJ552" t="b">
        <v>0</v>
      </c>
      <c r="BK552">
        <v>1.1399999999999999</v>
      </c>
      <c r="BL552" t="b">
        <v>0</v>
      </c>
      <c r="BM552">
        <v>0</v>
      </c>
      <c r="BN552">
        <v>0</v>
      </c>
    </row>
    <row r="553" spans="1:66" x14ac:dyDescent="0.25">
      <c r="A553" t="s">
        <v>86</v>
      </c>
      <c r="B553">
        <v>1990</v>
      </c>
      <c r="C553">
        <v>1500</v>
      </c>
      <c r="D553">
        <v>6534.6109589999996</v>
      </c>
      <c r="E553">
        <v>5557.128753</v>
      </c>
      <c r="F553">
        <v>12091.73971</v>
      </c>
      <c r="G553">
        <v>8154.0913149999997</v>
      </c>
      <c r="H553">
        <v>14688.70227</v>
      </c>
      <c r="I553">
        <v>4.3600000000000003</v>
      </c>
      <c r="J553">
        <v>6534.6109589999996</v>
      </c>
      <c r="K553">
        <v>48526</v>
      </c>
      <c r="L553">
        <v>7017</v>
      </c>
      <c r="M553" t="s">
        <v>72</v>
      </c>
      <c r="N553">
        <v>6.9376307999999998E-2</v>
      </c>
      <c r="O553">
        <v>0.44111162399999998</v>
      </c>
      <c r="P553">
        <v>0.48951206800000002</v>
      </c>
      <c r="Q553">
        <v>0</v>
      </c>
      <c r="R553">
        <v>0</v>
      </c>
      <c r="S553">
        <v>1</v>
      </c>
      <c r="T553" t="s">
        <v>70</v>
      </c>
      <c r="U553">
        <v>0.3</v>
      </c>
      <c r="V553">
        <v>0.1</v>
      </c>
      <c r="W553">
        <v>0.3</v>
      </c>
      <c r="X553">
        <v>0.4</v>
      </c>
      <c r="Y553">
        <v>2613.8443836000001</v>
      </c>
      <c r="Z553">
        <v>2613.8443836000001</v>
      </c>
      <c r="AA553">
        <v>2446.2273945000002</v>
      </c>
      <c r="AB553">
        <v>3579.9735930980701</v>
      </c>
      <c r="AC553">
        <v>1306.9221918000001</v>
      </c>
      <c r="AD553">
        <v>11762.299726200001</v>
      </c>
      <c r="AE553">
        <v>1306.9221918000001</v>
      </c>
      <c r="AF553">
        <v>11762.299726200001</v>
      </c>
      <c r="AG553">
        <v>3261.6365259999998</v>
      </c>
      <c r="AH553">
        <v>13046.546103999999</v>
      </c>
      <c r="AI553">
        <v>7528.7550838038596</v>
      </c>
      <c r="AJ553">
        <v>21848.649456196101</v>
      </c>
      <c r="AK553">
        <v>2424.3422727247298</v>
      </c>
      <c r="AL553">
        <v>23460.926649677502</v>
      </c>
      <c r="AM553">
        <v>27420.869838618401</v>
      </c>
      <c r="AN553">
        <v>0</v>
      </c>
      <c r="AO553">
        <v>0</v>
      </c>
      <c r="AP553">
        <v>53306.1387610206</v>
      </c>
      <c r="AQ553">
        <v>53306.1387610206</v>
      </c>
      <c r="AR553">
        <v>53306.1387610206</v>
      </c>
      <c r="AS553">
        <v>8.1575076305962906</v>
      </c>
      <c r="AT553">
        <v>2.09893868489358</v>
      </c>
      <c r="AU553">
        <v>68</v>
      </c>
      <c r="AV553">
        <v>1</v>
      </c>
      <c r="AW553" s="2">
        <v>6534.6109589999996</v>
      </c>
      <c r="AX553" s="4">
        <v>53306.1387610206</v>
      </c>
      <c r="AY553">
        <v>4.3600000000000003</v>
      </c>
      <c r="AZ553">
        <v>4.5499999999999999E-2</v>
      </c>
      <c r="BA553">
        <v>0.44009999999999999</v>
      </c>
      <c r="BB553">
        <v>0.51439999999999997</v>
      </c>
      <c r="BC553">
        <v>0</v>
      </c>
      <c r="BD553">
        <v>0</v>
      </c>
      <c r="BE553">
        <v>1.01</v>
      </c>
      <c r="BF553" t="b">
        <v>0</v>
      </c>
      <c r="BG553">
        <v>4.84</v>
      </c>
      <c r="BH553" t="b">
        <v>0</v>
      </c>
      <c r="BI553">
        <v>8.16</v>
      </c>
      <c r="BJ553" t="b">
        <v>0</v>
      </c>
      <c r="BK553">
        <v>1.1399999999999999</v>
      </c>
      <c r="BL553" t="b">
        <v>0</v>
      </c>
      <c r="BM553">
        <v>0</v>
      </c>
      <c r="BN553">
        <v>0</v>
      </c>
    </row>
    <row r="554" spans="1:66" x14ac:dyDescent="0.25">
      <c r="A554" t="s">
        <v>86</v>
      </c>
      <c r="B554">
        <v>1991</v>
      </c>
      <c r="C554">
        <v>1500</v>
      </c>
      <c r="D554">
        <v>6534.6109589999996</v>
      </c>
      <c r="E554">
        <v>7151.5549979999996</v>
      </c>
      <c r="F554">
        <v>13686.16596</v>
      </c>
      <c r="G554">
        <v>10117.251749999999</v>
      </c>
      <c r="H554">
        <v>16651.862700000001</v>
      </c>
      <c r="I554">
        <v>4.3600000000000003</v>
      </c>
      <c r="J554">
        <v>6534.6109589999996</v>
      </c>
      <c r="K554">
        <v>36249</v>
      </c>
      <c r="L554">
        <v>7017</v>
      </c>
      <c r="M554" t="s">
        <v>72</v>
      </c>
      <c r="N554">
        <v>6.9376307999999998E-2</v>
      </c>
      <c r="O554">
        <v>0.44111162399999998</v>
      </c>
      <c r="P554">
        <v>0.48951206800000002</v>
      </c>
      <c r="Q554">
        <v>0</v>
      </c>
      <c r="R554">
        <v>0</v>
      </c>
      <c r="S554">
        <v>1</v>
      </c>
      <c r="T554" t="s">
        <v>70</v>
      </c>
      <c r="U554">
        <v>0.3</v>
      </c>
      <c r="V554">
        <v>0.1</v>
      </c>
      <c r="W554">
        <v>0.3</v>
      </c>
      <c r="X554">
        <v>0.4</v>
      </c>
      <c r="Y554">
        <v>2613.8443836000001</v>
      </c>
      <c r="Z554">
        <v>2613.8443836000001</v>
      </c>
      <c r="AA554">
        <v>3035.1755250000001</v>
      </c>
      <c r="AB554">
        <v>4005.5552585423502</v>
      </c>
      <c r="AC554">
        <v>1306.9221918000001</v>
      </c>
      <c r="AD554">
        <v>11762.299726200001</v>
      </c>
      <c r="AE554">
        <v>1306.9221918000001</v>
      </c>
      <c r="AF554">
        <v>11762.299726200001</v>
      </c>
      <c r="AG554">
        <v>4046.9007000000001</v>
      </c>
      <c r="AH554">
        <v>16187.602800000001</v>
      </c>
      <c r="AI554">
        <v>8640.7521829152993</v>
      </c>
      <c r="AJ554">
        <v>24662.973217084698</v>
      </c>
      <c r="AK554">
        <v>3689.8426263494498</v>
      </c>
      <c r="AL554">
        <v>24709.634790874199</v>
      </c>
      <c r="AM554">
        <v>11382.138129622899</v>
      </c>
      <c r="AN554">
        <v>0</v>
      </c>
      <c r="AO554">
        <v>0</v>
      </c>
      <c r="AP554">
        <v>39781.615546846602</v>
      </c>
      <c r="AQ554">
        <v>39781.615546846602</v>
      </c>
      <c r="AR554">
        <v>39781.615546846602</v>
      </c>
      <c r="AS554">
        <v>6.0878322820513304</v>
      </c>
      <c r="AT554">
        <v>1.80629207123958</v>
      </c>
      <c r="AU554">
        <v>71</v>
      </c>
      <c r="AV554">
        <v>1</v>
      </c>
      <c r="AW554" s="2">
        <v>6534.6109589999996</v>
      </c>
      <c r="AX554" s="4">
        <v>39781.615546846602</v>
      </c>
      <c r="AY554">
        <v>4.3600000000000003</v>
      </c>
      <c r="AZ554">
        <v>9.2799999999999994E-2</v>
      </c>
      <c r="BA554">
        <v>0.62109999999999999</v>
      </c>
      <c r="BB554">
        <v>0.28610000000000002</v>
      </c>
      <c r="BC554">
        <v>0</v>
      </c>
      <c r="BD554">
        <v>0</v>
      </c>
      <c r="BE554">
        <v>1.01</v>
      </c>
      <c r="BF554" t="b">
        <v>0</v>
      </c>
      <c r="BG554">
        <v>3.61</v>
      </c>
      <c r="BH554" t="b">
        <v>0</v>
      </c>
      <c r="BI554">
        <v>6.09</v>
      </c>
      <c r="BJ554" t="b">
        <v>0</v>
      </c>
      <c r="BK554">
        <v>1.1399999999999999</v>
      </c>
      <c r="BL554" t="b">
        <v>0</v>
      </c>
      <c r="BM554">
        <v>0</v>
      </c>
      <c r="BN554">
        <v>0</v>
      </c>
    </row>
    <row r="555" spans="1:66" x14ac:dyDescent="0.25">
      <c r="A555" t="s">
        <v>86</v>
      </c>
      <c r="B555">
        <v>1992</v>
      </c>
      <c r="C555">
        <v>4000</v>
      </c>
      <c r="D555">
        <v>17425.629219999999</v>
      </c>
      <c r="E555">
        <v>21398.573270000001</v>
      </c>
      <c r="F555">
        <v>38824.202490000003</v>
      </c>
      <c r="G555">
        <v>28645.57345</v>
      </c>
      <c r="H555">
        <v>46071.202669999999</v>
      </c>
      <c r="I555">
        <v>4.3600000000000003</v>
      </c>
      <c r="J555">
        <v>17425.629219999999</v>
      </c>
      <c r="K555">
        <v>34849</v>
      </c>
      <c r="L555">
        <v>18712</v>
      </c>
      <c r="M555" t="s">
        <v>72</v>
      </c>
      <c r="N555">
        <v>6.9376307999999998E-2</v>
      </c>
      <c r="O555">
        <v>0.44111162399999998</v>
      </c>
      <c r="P555">
        <v>0.48951206800000002</v>
      </c>
      <c r="Q555">
        <v>0</v>
      </c>
      <c r="R555">
        <v>0</v>
      </c>
      <c r="S555">
        <v>1</v>
      </c>
      <c r="T555" t="s">
        <v>70</v>
      </c>
      <c r="U555">
        <v>0.3</v>
      </c>
      <c r="V555">
        <v>0.1</v>
      </c>
      <c r="W555">
        <v>0.3</v>
      </c>
      <c r="X555">
        <v>0.4</v>
      </c>
      <c r="Y555">
        <v>6970.2516880000003</v>
      </c>
      <c r="Z555">
        <v>6970.2516880000003</v>
      </c>
      <c r="AA555">
        <v>8593.6720349999996</v>
      </c>
      <c r="AB555">
        <v>11065.062477871899</v>
      </c>
      <c r="AC555">
        <v>3485.1258440000001</v>
      </c>
      <c r="AD555">
        <v>31366.132595999999</v>
      </c>
      <c r="AE555">
        <v>3485.1258440000001</v>
      </c>
      <c r="AF555">
        <v>31366.132595999999</v>
      </c>
      <c r="AG555">
        <v>11458.229380000001</v>
      </c>
      <c r="AH555">
        <v>45832.917520000003</v>
      </c>
      <c r="AI555">
        <v>23941.077714256298</v>
      </c>
      <c r="AJ555">
        <v>68201.327625743696</v>
      </c>
      <c r="AK555">
        <v>3886.2345505073499</v>
      </c>
      <c r="AL555">
        <v>10256.730657251701</v>
      </c>
      <c r="AM555">
        <v>22490.090108666602</v>
      </c>
      <c r="AN555">
        <v>0</v>
      </c>
      <c r="AO555" t="s">
        <v>67</v>
      </c>
      <c r="AP555">
        <v>36633.055316425598</v>
      </c>
      <c r="AQ555">
        <v>36633.055316425598</v>
      </c>
      <c r="AR555">
        <v>36633.055316425598</v>
      </c>
      <c r="AS555">
        <v>2.1022515086215998</v>
      </c>
      <c r="AT555">
        <v>0.74300891735296903</v>
      </c>
      <c r="AU555">
        <v>75</v>
      </c>
      <c r="AV555">
        <v>1</v>
      </c>
      <c r="AW555" s="2">
        <v>17425.629219999999</v>
      </c>
      <c r="AX555" s="4">
        <v>36633.055316425598</v>
      </c>
      <c r="AY555">
        <v>4.3600000000000003</v>
      </c>
      <c r="AZ555">
        <v>0.1061</v>
      </c>
      <c r="BA555">
        <v>0.28000000000000003</v>
      </c>
      <c r="BB555">
        <v>0.6139</v>
      </c>
      <c r="BC555">
        <v>0</v>
      </c>
      <c r="BD555" t="s">
        <v>67</v>
      </c>
      <c r="BE555">
        <v>2.68</v>
      </c>
      <c r="BF555" t="b">
        <v>0</v>
      </c>
      <c r="BG555">
        <v>3.33</v>
      </c>
      <c r="BH555" t="b">
        <v>0</v>
      </c>
      <c r="BI555">
        <v>2.1</v>
      </c>
      <c r="BJ555" t="b">
        <v>0</v>
      </c>
      <c r="BK555">
        <v>1.1399999999999999</v>
      </c>
      <c r="BL555" t="b">
        <v>0</v>
      </c>
      <c r="BM555">
        <v>0</v>
      </c>
      <c r="BN555">
        <v>0</v>
      </c>
    </row>
    <row r="556" spans="1:66" x14ac:dyDescent="0.25">
      <c r="A556" t="s">
        <v>86</v>
      </c>
      <c r="B556">
        <v>1993</v>
      </c>
      <c r="C556">
        <v>3500</v>
      </c>
      <c r="D556">
        <v>15247.425569999999</v>
      </c>
      <c r="E556">
        <v>15755.614610000001</v>
      </c>
      <c r="F556">
        <v>31003.04018</v>
      </c>
      <c r="G556">
        <v>19697.389780000001</v>
      </c>
      <c r="H556">
        <v>34944.815349999997</v>
      </c>
      <c r="I556">
        <v>4.3600000000000003</v>
      </c>
      <c r="J556">
        <v>15247.425569999999</v>
      </c>
      <c r="K556">
        <v>32231</v>
      </c>
      <c r="L556">
        <v>16373</v>
      </c>
      <c r="M556" t="s">
        <v>72</v>
      </c>
      <c r="N556">
        <v>6.9376307999999998E-2</v>
      </c>
      <c r="O556">
        <v>0.44111162399999998</v>
      </c>
      <c r="P556">
        <v>0.48951206800000002</v>
      </c>
      <c r="Q556">
        <v>0</v>
      </c>
      <c r="R556">
        <v>0</v>
      </c>
      <c r="S556">
        <v>1</v>
      </c>
      <c r="T556" t="s">
        <v>70</v>
      </c>
      <c r="U556">
        <v>0.3</v>
      </c>
      <c r="V556">
        <v>0.1</v>
      </c>
      <c r="W556">
        <v>0.3</v>
      </c>
      <c r="X556">
        <v>0.4</v>
      </c>
      <c r="Y556">
        <v>6098.9702280000001</v>
      </c>
      <c r="Z556">
        <v>6098.9702280000001</v>
      </c>
      <c r="AA556">
        <v>5909.216934</v>
      </c>
      <c r="AB556">
        <v>8492.1306287116604</v>
      </c>
      <c r="AC556">
        <v>3049.4851140000001</v>
      </c>
      <c r="AD556">
        <v>27445.366026</v>
      </c>
      <c r="AE556">
        <v>3049.4851140000001</v>
      </c>
      <c r="AF556">
        <v>27445.366026</v>
      </c>
      <c r="AG556">
        <v>7878.9559120000004</v>
      </c>
      <c r="AH556">
        <v>31515.823648000001</v>
      </c>
      <c r="AI556">
        <v>17960.554092576702</v>
      </c>
      <c r="AJ556">
        <v>51929.076607423303</v>
      </c>
      <c r="AK556">
        <v>1613.1384131254199</v>
      </c>
      <c r="AL556">
        <v>20266.385284989999</v>
      </c>
      <c r="AM556">
        <v>13775.482325565799</v>
      </c>
      <c r="AN556" t="s">
        <v>67</v>
      </c>
      <c r="AO556">
        <v>0</v>
      </c>
      <c r="AP556">
        <v>35655.006023681199</v>
      </c>
      <c r="AQ556">
        <v>35655.006023681199</v>
      </c>
      <c r="AR556">
        <v>35655.006023681199</v>
      </c>
      <c r="AS556">
        <v>2.33842794378574</v>
      </c>
      <c r="AT556">
        <v>0.84947888470319</v>
      </c>
      <c r="AU556">
        <v>80</v>
      </c>
      <c r="AV556">
        <v>1</v>
      </c>
      <c r="AW556" s="2">
        <v>15247.425569999999</v>
      </c>
      <c r="AX556" s="4">
        <v>35655.006023681199</v>
      </c>
      <c r="AY556">
        <v>4.3600000000000003</v>
      </c>
      <c r="AZ556">
        <v>4.5199999999999997E-2</v>
      </c>
      <c r="BA556">
        <v>0.56840000000000002</v>
      </c>
      <c r="BB556">
        <v>0.38640000000000002</v>
      </c>
      <c r="BC556" t="s">
        <v>67</v>
      </c>
      <c r="BD556">
        <v>0</v>
      </c>
      <c r="BE556">
        <v>2.35</v>
      </c>
      <c r="BF556" t="b">
        <v>0</v>
      </c>
      <c r="BG556">
        <v>3.24</v>
      </c>
      <c r="BH556" t="b">
        <v>0</v>
      </c>
      <c r="BI556">
        <v>2.34</v>
      </c>
      <c r="BJ556" t="b">
        <v>0</v>
      </c>
      <c r="BK556">
        <v>1.1399999999999999</v>
      </c>
      <c r="BL556" t="b">
        <v>0</v>
      </c>
      <c r="BM556">
        <v>0</v>
      </c>
      <c r="BN556">
        <v>0</v>
      </c>
    </row>
    <row r="557" spans="1:66" x14ac:dyDescent="0.25">
      <c r="A557" t="s">
        <v>86</v>
      </c>
      <c r="B557">
        <v>1994</v>
      </c>
      <c r="C557">
        <v>5500</v>
      </c>
      <c r="D557">
        <v>23960.240180000001</v>
      </c>
      <c r="E557">
        <v>16758.89862</v>
      </c>
      <c r="F557">
        <v>40719.138800000001</v>
      </c>
      <c r="G557">
        <v>29225.677790000002</v>
      </c>
      <c r="H557">
        <v>53185.917970000002</v>
      </c>
      <c r="I557">
        <v>4.3600000000000003</v>
      </c>
      <c r="J557">
        <v>23960.240180000001</v>
      </c>
      <c r="K557">
        <v>13544</v>
      </c>
      <c r="L557">
        <v>25729</v>
      </c>
      <c r="M557" t="s">
        <v>72</v>
      </c>
      <c r="N557">
        <v>6.9376307999999998E-2</v>
      </c>
      <c r="O557">
        <v>0.44111162399999998</v>
      </c>
      <c r="P557">
        <v>0.48951206800000002</v>
      </c>
      <c r="Q557">
        <v>0</v>
      </c>
      <c r="R557">
        <v>0</v>
      </c>
      <c r="S557">
        <v>1</v>
      </c>
      <c r="T557" t="s">
        <v>70</v>
      </c>
      <c r="U557">
        <v>0.3</v>
      </c>
      <c r="V557">
        <v>0.1</v>
      </c>
      <c r="W557">
        <v>0.3</v>
      </c>
      <c r="X557">
        <v>0.4</v>
      </c>
      <c r="Y557">
        <v>9584.0960720000003</v>
      </c>
      <c r="Z557">
        <v>9584.0960720000003</v>
      </c>
      <c r="AA557">
        <v>8767.7033370000008</v>
      </c>
      <c r="AB557">
        <v>12989.5157462843</v>
      </c>
      <c r="AC557">
        <v>4792.0480360000001</v>
      </c>
      <c r="AD557">
        <v>43128.432324000001</v>
      </c>
      <c r="AE557">
        <v>4792.0480360000001</v>
      </c>
      <c r="AF557">
        <v>43128.432324000001</v>
      </c>
      <c r="AG557">
        <v>11690.271116</v>
      </c>
      <c r="AH557">
        <v>46761.084464</v>
      </c>
      <c r="AI557">
        <v>27206.886477431501</v>
      </c>
      <c r="AJ557">
        <v>79164.949462568504</v>
      </c>
      <c r="AK557">
        <v>3187.4176763433902</v>
      </c>
      <c r="AL557">
        <v>12413.433247602001</v>
      </c>
      <c r="AM557" t="s">
        <v>67</v>
      </c>
      <c r="AN557">
        <v>0</v>
      </c>
      <c r="AO557">
        <v>0</v>
      </c>
      <c r="AP557" t="s">
        <v>67</v>
      </c>
      <c r="AQ557" t="s">
        <v>67</v>
      </c>
      <c r="AR557">
        <v>15600.8509239454</v>
      </c>
      <c r="AS557" t="s">
        <v>67</v>
      </c>
      <c r="AT557" t="s">
        <v>67</v>
      </c>
      <c r="AU557">
        <v>57</v>
      </c>
      <c r="AV557">
        <v>1</v>
      </c>
      <c r="AW557" s="2">
        <v>23960.240180000001</v>
      </c>
      <c r="AX557" s="4" t="s">
        <v>67</v>
      </c>
      <c r="AY557">
        <v>4.3600000000000003</v>
      </c>
      <c r="AZ557">
        <v>0.20430000000000001</v>
      </c>
      <c r="BA557">
        <v>0.79569999999999996</v>
      </c>
      <c r="BB557" t="s">
        <v>67</v>
      </c>
      <c r="BC557">
        <v>0</v>
      </c>
      <c r="BD557">
        <v>0</v>
      </c>
      <c r="BE557">
        <v>3.69</v>
      </c>
      <c r="BF557" t="b">
        <v>0</v>
      </c>
      <c r="BG557" t="s">
        <v>67</v>
      </c>
      <c r="BH557" t="b">
        <v>0</v>
      </c>
      <c r="BI557" t="s">
        <v>67</v>
      </c>
      <c r="BJ557" t="b">
        <v>0</v>
      </c>
      <c r="BK557">
        <v>1.1399999999999999</v>
      </c>
      <c r="BL557" t="b">
        <v>0</v>
      </c>
      <c r="BM557">
        <v>0</v>
      </c>
      <c r="BN557">
        <v>0</v>
      </c>
    </row>
    <row r="558" spans="1:66" x14ac:dyDescent="0.25">
      <c r="A558" t="s">
        <v>86</v>
      </c>
      <c r="B558">
        <v>1995</v>
      </c>
      <c r="C558">
        <v>4875</v>
      </c>
      <c r="D558">
        <v>21237.485619999999</v>
      </c>
      <c r="E558">
        <v>24858.689050000001</v>
      </c>
      <c r="F558">
        <v>46096.17467</v>
      </c>
      <c r="G558">
        <v>34779.253559999997</v>
      </c>
      <c r="H558">
        <v>56016.739179999997</v>
      </c>
      <c r="I558">
        <v>4.3600000000000003</v>
      </c>
      <c r="J558">
        <v>21237.485619999999</v>
      </c>
      <c r="K558">
        <v>22233</v>
      </c>
      <c r="L558">
        <v>22805</v>
      </c>
      <c r="M558" t="s">
        <v>72</v>
      </c>
      <c r="N558">
        <v>6.9376307999999998E-2</v>
      </c>
      <c r="O558">
        <v>0.44111162399999998</v>
      </c>
      <c r="P558">
        <v>0.48951206800000002</v>
      </c>
      <c r="Q558">
        <v>0</v>
      </c>
      <c r="R558">
        <v>0</v>
      </c>
      <c r="S558">
        <v>1</v>
      </c>
      <c r="T558" t="s">
        <v>70</v>
      </c>
      <c r="U558">
        <v>0.3</v>
      </c>
      <c r="V558">
        <v>0.1</v>
      </c>
      <c r="W558">
        <v>0.3</v>
      </c>
      <c r="X558">
        <v>0.4</v>
      </c>
      <c r="Y558">
        <v>8494.9942480000009</v>
      </c>
      <c r="Z558">
        <v>8494.9942480000009</v>
      </c>
      <c r="AA558">
        <v>10433.776067999999</v>
      </c>
      <c r="AB558">
        <v>13454.687298883</v>
      </c>
      <c r="AC558">
        <v>4247.4971240000004</v>
      </c>
      <c r="AD558">
        <v>38227.474115999998</v>
      </c>
      <c r="AE558">
        <v>4247.4971240000004</v>
      </c>
      <c r="AF558">
        <v>38227.474115999998</v>
      </c>
      <c r="AG558">
        <v>13911.701424000001</v>
      </c>
      <c r="AH558">
        <v>55646.805696000003</v>
      </c>
      <c r="AI558">
        <v>29107.364582234099</v>
      </c>
      <c r="AJ558">
        <v>82926.113777765902</v>
      </c>
      <c r="AK558">
        <v>1952.3361468322501</v>
      </c>
      <c r="AL558" t="s">
        <v>67</v>
      </c>
      <c r="AM558">
        <v>23979.153849489401</v>
      </c>
      <c r="AN558">
        <v>0</v>
      </c>
      <c r="AO558">
        <v>0</v>
      </c>
      <c r="AP558" t="s">
        <v>67</v>
      </c>
      <c r="AQ558" t="s">
        <v>67</v>
      </c>
      <c r="AR558">
        <v>25931.489996321699</v>
      </c>
      <c r="AS558" t="s">
        <v>67</v>
      </c>
      <c r="AT558" t="s">
        <v>67</v>
      </c>
      <c r="AU558">
        <v>71</v>
      </c>
      <c r="AV558">
        <v>1</v>
      </c>
      <c r="AW558" s="2">
        <v>21237.485619999999</v>
      </c>
      <c r="AX558" s="4" t="s">
        <v>67</v>
      </c>
      <c r="AY558">
        <v>4.3600000000000003</v>
      </c>
      <c r="AZ558">
        <v>7.5300000000000006E-2</v>
      </c>
      <c r="BA558" t="s">
        <v>67</v>
      </c>
      <c r="BB558">
        <v>0.92469999999999997</v>
      </c>
      <c r="BC558">
        <v>0</v>
      </c>
      <c r="BD558">
        <v>0</v>
      </c>
      <c r="BE558">
        <v>3.27</v>
      </c>
      <c r="BF558" t="b">
        <v>0</v>
      </c>
      <c r="BG558" t="s">
        <v>67</v>
      </c>
      <c r="BH558" t="b">
        <v>0</v>
      </c>
      <c r="BI558" t="s">
        <v>67</v>
      </c>
      <c r="BJ558" t="b">
        <v>0</v>
      </c>
      <c r="BK558">
        <v>1.1399999999999999</v>
      </c>
      <c r="BL558" t="b">
        <v>0</v>
      </c>
      <c r="BM558">
        <v>0</v>
      </c>
      <c r="BN558">
        <v>0</v>
      </c>
    </row>
    <row r="559" spans="1:66" x14ac:dyDescent="0.25">
      <c r="A559" t="s">
        <v>86</v>
      </c>
      <c r="B559">
        <v>1996</v>
      </c>
      <c r="C559">
        <v>1900</v>
      </c>
      <c r="D559">
        <v>8277.1738810000006</v>
      </c>
      <c r="E559">
        <v>12328.7549</v>
      </c>
      <c r="F559">
        <v>20605.928779999998</v>
      </c>
      <c r="G559">
        <v>14974.83332</v>
      </c>
      <c r="H559">
        <v>23252.0072</v>
      </c>
      <c r="I559">
        <v>4.3600000000000003</v>
      </c>
      <c r="J559">
        <v>8277.1738810000006</v>
      </c>
      <c r="K559">
        <v>28901</v>
      </c>
      <c r="L559">
        <v>8888</v>
      </c>
      <c r="M559" t="s">
        <v>72</v>
      </c>
      <c r="N559">
        <v>6.9376307999999998E-2</v>
      </c>
      <c r="O559">
        <v>0.44111162399999998</v>
      </c>
      <c r="P559">
        <v>0.48951206800000002</v>
      </c>
      <c r="Q559">
        <v>0</v>
      </c>
      <c r="R559">
        <v>0</v>
      </c>
      <c r="S559">
        <v>1</v>
      </c>
      <c r="T559" t="s">
        <v>70</v>
      </c>
      <c r="U559">
        <v>0.3</v>
      </c>
      <c r="V559">
        <v>0.1</v>
      </c>
      <c r="W559">
        <v>0.3</v>
      </c>
      <c r="X559">
        <v>0.4</v>
      </c>
      <c r="Y559">
        <v>3310.8695524</v>
      </c>
      <c r="Z559">
        <v>3310.8695524</v>
      </c>
      <c r="AA559">
        <v>4492.4499960000003</v>
      </c>
      <c r="AB559">
        <v>5580.6777509160802</v>
      </c>
      <c r="AC559">
        <v>1655.4347762</v>
      </c>
      <c r="AD559">
        <v>14898.9129858</v>
      </c>
      <c r="AE559">
        <v>1655.4347762</v>
      </c>
      <c r="AF559">
        <v>14898.9129858</v>
      </c>
      <c r="AG559">
        <v>5989.9333280000001</v>
      </c>
      <c r="AH559">
        <v>23959.733312</v>
      </c>
      <c r="AI559">
        <v>12090.6516981678</v>
      </c>
      <c r="AJ559">
        <v>34413.3627018322</v>
      </c>
      <c r="AK559" t="s">
        <v>67</v>
      </c>
      <c r="AL559">
        <v>21608.218036197901</v>
      </c>
      <c r="AM559">
        <v>18139.8197198665</v>
      </c>
      <c r="AN559">
        <v>0</v>
      </c>
      <c r="AO559">
        <v>0</v>
      </c>
      <c r="AP559" t="s">
        <v>67</v>
      </c>
      <c r="AQ559" t="s">
        <v>67</v>
      </c>
      <c r="AR559">
        <v>39748.037756064303</v>
      </c>
      <c r="AS559" t="s">
        <v>67</v>
      </c>
      <c r="AT559" t="s">
        <v>67</v>
      </c>
      <c r="AU559">
        <v>82</v>
      </c>
      <c r="AV559">
        <v>1</v>
      </c>
      <c r="AW559" s="2">
        <v>8277.1738810000006</v>
      </c>
      <c r="AX559" s="4" t="s">
        <v>67</v>
      </c>
      <c r="AY559">
        <v>4.3600000000000003</v>
      </c>
      <c r="AZ559" t="s">
        <v>67</v>
      </c>
      <c r="BA559">
        <v>0.54359999999999997</v>
      </c>
      <c r="BB559">
        <v>0.45639999999999997</v>
      </c>
      <c r="BC559">
        <v>0</v>
      </c>
      <c r="BD559">
        <v>0</v>
      </c>
      <c r="BE559">
        <v>1.27</v>
      </c>
      <c r="BF559" t="b">
        <v>0</v>
      </c>
      <c r="BG559" t="s">
        <v>67</v>
      </c>
      <c r="BH559" t="b">
        <v>0</v>
      </c>
      <c r="BI559" t="s">
        <v>67</v>
      </c>
      <c r="BJ559" t="b">
        <v>0</v>
      </c>
      <c r="BK559">
        <v>1.1399999999999999</v>
      </c>
      <c r="BL559" t="b">
        <v>0</v>
      </c>
      <c r="BM559">
        <v>0</v>
      </c>
      <c r="BN559">
        <v>0</v>
      </c>
    </row>
    <row r="560" spans="1:66" x14ac:dyDescent="0.25">
      <c r="A560" t="s">
        <v>86</v>
      </c>
      <c r="B560">
        <v>1997</v>
      </c>
      <c r="C560">
        <v>3650</v>
      </c>
      <c r="D560">
        <v>15900.88667</v>
      </c>
      <c r="E560">
        <v>21589.33008</v>
      </c>
      <c r="F560">
        <v>37490.21675</v>
      </c>
      <c r="G560">
        <v>30043.006410000002</v>
      </c>
      <c r="H560">
        <v>45943.893069999998</v>
      </c>
      <c r="I560">
        <v>4.3600000000000003</v>
      </c>
      <c r="J560">
        <v>15900.88667</v>
      </c>
      <c r="K560">
        <v>27339</v>
      </c>
      <c r="L560">
        <v>17074</v>
      </c>
      <c r="M560" t="s">
        <v>72</v>
      </c>
      <c r="N560">
        <v>6.9376307999999998E-2</v>
      </c>
      <c r="O560">
        <v>0.44111162399999998</v>
      </c>
      <c r="P560">
        <v>0.48951206800000002</v>
      </c>
      <c r="Q560">
        <v>0</v>
      </c>
      <c r="R560">
        <v>0</v>
      </c>
      <c r="S560">
        <v>1</v>
      </c>
      <c r="T560" t="s">
        <v>70</v>
      </c>
      <c r="U560">
        <v>0.3</v>
      </c>
      <c r="V560">
        <v>0.1</v>
      </c>
      <c r="W560">
        <v>0.3</v>
      </c>
      <c r="X560">
        <v>0.4</v>
      </c>
      <c r="Y560">
        <v>6360.3546679999999</v>
      </c>
      <c r="Z560">
        <v>6360.3546679999999</v>
      </c>
      <c r="AA560">
        <v>9012.9019229999994</v>
      </c>
      <c r="AB560">
        <v>11031.160980439299</v>
      </c>
      <c r="AC560">
        <v>3180.177334</v>
      </c>
      <c r="AD560">
        <v>28621.596006</v>
      </c>
      <c r="AE560">
        <v>3180.177334</v>
      </c>
      <c r="AF560">
        <v>28621.596006</v>
      </c>
      <c r="AG560">
        <v>12017.202563999999</v>
      </c>
      <c r="AH560">
        <v>48068.810255999997</v>
      </c>
      <c r="AI560">
        <v>23881.5711091214</v>
      </c>
      <c r="AJ560">
        <v>68006.215030878593</v>
      </c>
      <c r="AK560">
        <v>3398.45587431271</v>
      </c>
      <c r="AL560">
        <v>16346.247332348699</v>
      </c>
      <c r="AM560">
        <v>24030.4193959201</v>
      </c>
      <c r="AN560">
        <v>0</v>
      </c>
      <c r="AO560">
        <v>0</v>
      </c>
      <c r="AP560">
        <v>43775.122602581599</v>
      </c>
      <c r="AQ560">
        <v>43775.122602581599</v>
      </c>
      <c r="AR560">
        <v>43775.122602581599</v>
      </c>
      <c r="AS560">
        <v>2.7529988428363299</v>
      </c>
      <c r="AT560">
        <v>1.01269080583213</v>
      </c>
      <c r="AU560">
        <v>72</v>
      </c>
      <c r="AV560">
        <v>1</v>
      </c>
      <c r="AW560" s="2">
        <v>15900.88667</v>
      </c>
      <c r="AX560" s="4">
        <v>43775.122602581599</v>
      </c>
      <c r="AY560">
        <v>4.3600000000000003</v>
      </c>
      <c r="AZ560">
        <v>7.7600000000000002E-2</v>
      </c>
      <c r="BA560">
        <v>0.37340000000000001</v>
      </c>
      <c r="BB560">
        <v>0.54900000000000004</v>
      </c>
      <c r="BC560">
        <v>0</v>
      </c>
      <c r="BD560">
        <v>0</v>
      </c>
      <c r="BE560">
        <v>2.4500000000000002</v>
      </c>
      <c r="BF560" t="b">
        <v>0</v>
      </c>
      <c r="BG560">
        <v>3.98</v>
      </c>
      <c r="BH560" t="b">
        <v>0</v>
      </c>
      <c r="BI560">
        <v>2.75</v>
      </c>
      <c r="BJ560" t="b">
        <v>0</v>
      </c>
      <c r="BK560">
        <v>1.1399999999999999</v>
      </c>
      <c r="BL560" t="b">
        <v>0</v>
      </c>
      <c r="BM560">
        <v>0</v>
      </c>
      <c r="BN560">
        <v>0</v>
      </c>
    </row>
    <row r="561" spans="1:66" x14ac:dyDescent="0.25">
      <c r="A561" t="s">
        <v>86</v>
      </c>
      <c r="B561">
        <v>1998</v>
      </c>
      <c r="C561">
        <v>3900</v>
      </c>
      <c r="D561">
        <v>16989.98849</v>
      </c>
      <c r="E561">
        <v>5449.8456269999997</v>
      </c>
      <c r="F561">
        <v>22439.83412</v>
      </c>
      <c r="G561">
        <v>11151.26323</v>
      </c>
      <c r="H561">
        <v>28141.25172</v>
      </c>
      <c r="I561">
        <v>4.3600000000000003</v>
      </c>
      <c r="J561">
        <v>16989.98849</v>
      </c>
      <c r="K561">
        <v>44147</v>
      </c>
      <c r="L561">
        <v>18244</v>
      </c>
      <c r="M561" t="s">
        <v>72</v>
      </c>
      <c r="N561">
        <v>6.9376307999999998E-2</v>
      </c>
      <c r="O561">
        <v>0.44111162399999998</v>
      </c>
      <c r="P561">
        <v>0.48951206800000002</v>
      </c>
      <c r="Q561">
        <v>0</v>
      </c>
      <c r="R561">
        <v>0</v>
      </c>
      <c r="S561">
        <v>1</v>
      </c>
      <c r="T561" t="s">
        <v>70</v>
      </c>
      <c r="U561">
        <v>0.3</v>
      </c>
      <c r="V561">
        <v>0.1</v>
      </c>
      <c r="W561">
        <v>0.3</v>
      </c>
      <c r="X561">
        <v>0.4</v>
      </c>
      <c r="Y561">
        <v>6795.9953960000003</v>
      </c>
      <c r="Z561">
        <v>6795.9953960000003</v>
      </c>
      <c r="AA561">
        <v>3345.3789689999999</v>
      </c>
      <c r="AB561">
        <v>7574.7682386117103</v>
      </c>
      <c r="AC561">
        <v>3397.9976980000001</v>
      </c>
      <c r="AD561">
        <v>30581.979282</v>
      </c>
      <c r="AE561">
        <v>3397.9976980000001</v>
      </c>
      <c r="AF561">
        <v>30581.979282</v>
      </c>
      <c r="AG561">
        <v>4460.5052919999998</v>
      </c>
      <c r="AH561">
        <v>17842.021167999999</v>
      </c>
      <c r="AI561">
        <v>12991.7152427766</v>
      </c>
      <c r="AJ561">
        <v>43290.788197223403</v>
      </c>
      <c r="AK561">
        <v>2570.8737377848001</v>
      </c>
      <c r="AL561">
        <v>21654.414708189401</v>
      </c>
      <c r="AM561">
        <v>35305.886071078799</v>
      </c>
      <c r="AN561">
        <v>0</v>
      </c>
      <c r="AO561">
        <v>0</v>
      </c>
      <c r="AP561">
        <v>59531.174517052998</v>
      </c>
      <c r="AQ561">
        <v>59531.174517052998</v>
      </c>
      <c r="AR561">
        <v>59531.174517052998</v>
      </c>
      <c r="AS561">
        <v>3.5038972835144602</v>
      </c>
      <c r="AT561">
        <v>1.25387585857897</v>
      </c>
      <c r="AU561">
        <v>49</v>
      </c>
      <c r="AV561">
        <v>0</v>
      </c>
      <c r="AW561" s="2">
        <v>16989.98849</v>
      </c>
      <c r="AX561" s="4">
        <v>59531.174517052998</v>
      </c>
      <c r="AY561">
        <v>4.3600000000000003</v>
      </c>
      <c r="AZ561">
        <v>4.3200000000000002E-2</v>
      </c>
      <c r="BA561">
        <v>0.36370000000000002</v>
      </c>
      <c r="BB561">
        <v>0.59309999999999996</v>
      </c>
      <c r="BC561">
        <v>0</v>
      </c>
      <c r="BD561">
        <v>0</v>
      </c>
      <c r="BE561">
        <v>2.61</v>
      </c>
      <c r="BF561" t="b">
        <v>0</v>
      </c>
      <c r="BG561">
        <v>5.41</v>
      </c>
      <c r="BH561" t="b">
        <v>0</v>
      </c>
      <c r="BI561">
        <v>3.5</v>
      </c>
      <c r="BJ561" t="b">
        <v>0</v>
      </c>
      <c r="BK561">
        <v>1.1399999999999999</v>
      </c>
      <c r="BL561" t="b">
        <v>0</v>
      </c>
      <c r="BM561">
        <v>0</v>
      </c>
      <c r="BN561">
        <v>0</v>
      </c>
    </row>
    <row r="562" spans="1:66" x14ac:dyDescent="0.25">
      <c r="A562" t="s">
        <v>86</v>
      </c>
      <c r="B562">
        <v>1999</v>
      </c>
      <c r="C562" t="s">
        <v>67</v>
      </c>
      <c r="D562" t="s">
        <v>67</v>
      </c>
      <c r="E562" t="s">
        <v>67</v>
      </c>
      <c r="F562" t="s">
        <v>67</v>
      </c>
      <c r="G562" t="s">
        <v>67</v>
      </c>
      <c r="H562" t="s">
        <v>67</v>
      </c>
      <c r="I562" t="s">
        <v>67</v>
      </c>
      <c r="J562" t="s">
        <v>67</v>
      </c>
      <c r="K562">
        <v>40307</v>
      </c>
      <c r="L562" t="s">
        <v>67</v>
      </c>
      <c r="M562" t="s">
        <v>72</v>
      </c>
      <c r="N562">
        <v>6.9376307999999998E-2</v>
      </c>
      <c r="O562">
        <v>0.44111162399999998</v>
      </c>
      <c r="P562">
        <v>0.48951206800000002</v>
      </c>
      <c r="Q562">
        <v>0</v>
      </c>
      <c r="R562">
        <v>0</v>
      </c>
      <c r="S562">
        <v>1</v>
      </c>
      <c r="T562" t="s">
        <v>67</v>
      </c>
      <c r="U562" t="s">
        <v>67</v>
      </c>
      <c r="V562">
        <v>0.1</v>
      </c>
      <c r="W562">
        <v>0.3</v>
      </c>
      <c r="X562" t="s">
        <v>67</v>
      </c>
      <c r="Y562" t="s">
        <v>67</v>
      </c>
      <c r="Z562" t="s">
        <v>67</v>
      </c>
      <c r="AA562" t="s">
        <v>67</v>
      </c>
      <c r="AB562" t="s">
        <v>67</v>
      </c>
      <c r="AC562" t="s">
        <v>67</v>
      </c>
      <c r="AD562" t="s">
        <v>67</v>
      </c>
      <c r="AE562" t="s">
        <v>67</v>
      </c>
      <c r="AF562" t="s">
        <v>67</v>
      </c>
      <c r="AG562" t="s">
        <v>67</v>
      </c>
      <c r="AH562" t="s">
        <v>67</v>
      </c>
      <c r="AI562" t="s">
        <v>67</v>
      </c>
      <c r="AJ562" t="s">
        <v>67</v>
      </c>
      <c r="AK562">
        <v>3405.7215058904899</v>
      </c>
      <c r="AL562">
        <v>31815.021037586601</v>
      </c>
      <c r="AM562">
        <v>18032.695784922202</v>
      </c>
      <c r="AN562">
        <v>0</v>
      </c>
      <c r="AO562">
        <v>0</v>
      </c>
      <c r="AP562">
        <v>53253.438328399301</v>
      </c>
      <c r="AQ562">
        <v>53253.438328399301</v>
      </c>
      <c r="AR562">
        <v>53253.438328399301</v>
      </c>
      <c r="AS562" t="s">
        <v>67</v>
      </c>
      <c r="AT562" t="s">
        <v>67</v>
      </c>
      <c r="AU562" t="s">
        <v>67</v>
      </c>
      <c r="AV562" t="s">
        <v>67</v>
      </c>
      <c r="AW562" s="2" t="s">
        <v>67</v>
      </c>
      <c r="AX562" s="4">
        <v>53253.438328399301</v>
      </c>
      <c r="AY562" t="s">
        <v>67</v>
      </c>
      <c r="AZ562">
        <v>6.4000000000000001E-2</v>
      </c>
      <c r="BA562">
        <v>0.59740000000000004</v>
      </c>
      <c r="BB562">
        <v>0.33860000000000001</v>
      </c>
      <c r="BC562">
        <v>0</v>
      </c>
      <c r="BD562">
        <v>0</v>
      </c>
      <c r="BE562" t="s">
        <v>67</v>
      </c>
      <c r="BF562" t="b">
        <v>0</v>
      </c>
      <c r="BG562">
        <v>4.84</v>
      </c>
      <c r="BH562" t="b">
        <v>0</v>
      </c>
      <c r="BI562" t="s">
        <v>67</v>
      </c>
      <c r="BJ562" t="b">
        <v>0</v>
      </c>
      <c r="BK562" t="s">
        <v>67</v>
      </c>
      <c r="BL562" t="b">
        <v>0</v>
      </c>
      <c r="BM562">
        <v>0</v>
      </c>
      <c r="BN562">
        <v>0</v>
      </c>
    </row>
    <row r="563" spans="1:66" x14ac:dyDescent="0.25">
      <c r="A563" t="s">
        <v>86</v>
      </c>
      <c r="B563">
        <v>2000</v>
      </c>
      <c r="C563">
        <v>6488.8218269999998</v>
      </c>
      <c r="D563">
        <v>24813.762309999998</v>
      </c>
      <c r="E563">
        <v>21428.859100000001</v>
      </c>
      <c r="F563">
        <v>46242.62141</v>
      </c>
      <c r="G563">
        <v>24172.065449999998</v>
      </c>
      <c r="H563">
        <v>48985.82776</v>
      </c>
      <c r="I563">
        <v>3.82</v>
      </c>
      <c r="J563">
        <v>24813.762309999998</v>
      </c>
      <c r="K563">
        <v>22189</v>
      </c>
      <c r="L563">
        <v>20696</v>
      </c>
      <c r="M563" t="s">
        <v>72</v>
      </c>
      <c r="N563">
        <v>6.9376307999999998E-2</v>
      </c>
      <c r="O563">
        <v>0.44111162399999998</v>
      </c>
      <c r="P563">
        <v>0.48951206800000002</v>
      </c>
      <c r="Q563">
        <v>0</v>
      </c>
      <c r="R563">
        <v>0</v>
      </c>
      <c r="S563">
        <v>1</v>
      </c>
      <c r="T563" t="s">
        <v>70</v>
      </c>
      <c r="U563">
        <v>0.3</v>
      </c>
      <c r="V563">
        <v>0.1</v>
      </c>
      <c r="W563">
        <v>0.3</v>
      </c>
      <c r="X563">
        <v>0.4</v>
      </c>
      <c r="Y563">
        <v>9925.5049240000008</v>
      </c>
      <c r="Z563">
        <v>9925.5049240000008</v>
      </c>
      <c r="AA563">
        <v>7251.619635</v>
      </c>
      <c r="AB563">
        <v>12292.3405146077</v>
      </c>
      <c r="AC563">
        <v>4962.7524620000004</v>
      </c>
      <c r="AD563">
        <v>44664.772158</v>
      </c>
      <c r="AE563">
        <v>4962.7524620000004</v>
      </c>
      <c r="AF563">
        <v>44664.772158</v>
      </c>
      <c r="AG563">
        <v>9668.82618</v>
      </c>
      <c r="AH563">
        <v>38675.30472</v>
      </c>
      <c r="AI563">
        <v>24401.1467307846</v>
      </c>
      <c r="AJ563">
        <v>73570.508789215397</v>
      </c>
      <c r="AK563">
        <v>5003.7418613345999</v>
      </c>
      <c r="AL563">
        <v>16249.715262964601</v>
      </c>
      <c r="AM563">
        <v>10383.368936945601</v>
      </c>
      <c r="AN563">
        <v>0</v>
      </c>
      <c r="AO563">
        <v>0</v>
      </c>
      <c r="AP563">
        <v>31636.826061244901</v>
      </c>
      <c r="AQ563">
        <v>31636.826061244901</v>
      </c>
      <c r="AR563">
        <v>31636.826061244901</v>
      </c>
      <c r="AS563">
        <v>1.27497094821833</v>
      </c>
      <c r="AT563">
        <v>0.242923392639674</v>
      </c>
      <c r="AU563">
        <v>89</v>
      </c>
      <c r="AV563">
        <v>0</v>
      </c>
      <c r="AW563" s="2">
        <v>24813.762309999998</v>
      </c>
      <c r="AX563" s="4">
        <v>31636.826061244901</v>
      </c>
      <c r="AY563">
        <v>3.82</v>
      </c>
      <c r="AZ563">
        <v>0.15820000000000001</v>
      </c>
      <c r="BA563">
        <v>0.51359999999999995</v>
      </c>
      <c r="BB563">
        <v>0.32819999999999999</v>
      </c>
      <c r="BC563">
        <v>0</v>
      </c>
      <c r="BD563">
        <v>0</v>
      </c>
      <c r="BE563">
        <v>3.82</v>
      </c>
      <c r="BF563" t="b">
        <v>0</v>
      </c>
      <c r="BG563">
        <v>2.87</v>
      </c>
      <c r="BH563" t="b">
        <v>0</v>
      </c>
      <c r="BI563">
        <v>1.27</v>
      </c>
      <c r="BJ563" t="b">
        <v>0</v>
      </c>
      <c r="BK563">
        <v>1</v>
      </c>
      <c r="BL563" t="b">
        <v>0</v>
      </c>
      <c r="BM563">
        <v>0</v>
      </c>
      <c r="BN563">
        <v>0</v>
      </c>
    </row>
    <row r="564" spans="1:66" x14ac:dyDescent="0.25">
      <c r="A564" t="s">
        <v>86</v>
      </c>
      <c r="B564">
        <v>2001</v>
      </c>
      <c r="C564">
        <v>5252.3066319999998</v>
      </c>
      <c r="D564">
        <v>20085.231469999999</v>
      </c>
      <c r="E564">
        <v>13291.955110000001</v>
      </c>
      <c r="F564">
        <v>33377.186569999998</v>
      </c>
      <c r="G564">
        <v>16971.709330000002</v>
      </c>
      <c r="H564">
        <v>37056.940790000001</v>
      </c>
      <c r="I564">
        <v>3.82</v>
      </c>
      <c r="J564">
        <v>20085.231469999999</v>
      </c>
      <c r="K564">
        <v>19989</v>
      </c>
      <c r="L564">
        <v>12356</v>
      </c>
      <c r="M564" t="s">
        <v>72</v>
      </c>
      <c r="N564">
        <v>6.9376307999999998E-2</v>
      </c>
      <c r="O564">
        <v>0.44111162399999998</v>
      </c>
      <c r="P564">
        <v>0.48951206800000002</v>
      </c>
      <c r="Q564">
        <v>0</v>
      </c>
      <c r="R564">
        <v>0</v>
      </c>
      <c r="S564">
        <v>1</v>
      </c>
      <c r="T564" t="s">
        <v>70</v>
      </c>
      <c r="U564">
        <v>0.3</v>
      </c>
      <c r="V564">
        <v>0.1</v>
      </c>
      <c r="W564">
        <v>0.3</v>
      </c>
      <c r="X564">
        <v>0.4</v>
      </c>
      <c r="Y564">
        <v>8034.0925880000004</v>
      </c>
      <c r="Z564">
        <v>8034.0925880000004</v>
      </c>
      <c r="AA564">
        <v>5091.5127990000001</v>
      </c>
      <c r="AB564">
        <v>9511.5795898965898</v>
      </c>
      <c r="AC564">
        <v>4017.0462940000002</v>
      </c>
      <c r="AD564">
        <v>36153.416645999998</v>
      </c>
      <c r="AE564">
        <v>4017.0462940000002</v>
      </c>
      <c r="AF564">
        <v>36153.416645999998</v>
      </c>
      <c r="AG564">
        <v>6788.6837320000004</v>
      </c>
      <c r="AH564">
        <v>27154.734928000002</v>
      </c>
      <c r="AI564">
        <v>18033.781610206799</v>
      </c>
      <c r="AJ564">
        <v>56080.099969793198</v>
      </c>
      <c r="AK564">
        <v>2555.6915521132</v>
      </c>
      <c r="AL564">
        <v>9356.7146425637002</v>
      </c>
      <c r="AM564">
        <v>14317.8460374187</v>
      </c>
      <c r="AN564">
        <v>0</v>
      </c>
      <c r="AO564">
        <v>0</v>
      </c>
      <c r="AP564">
        <v>26230.252232095601</v>
      </c>
      <c r="AQ564">
        <v>26230.252232095601</v>
      </c>
      <c r="AR564">
        <v>26230.252232095601</v>
      </c>
      <c r="AS564">
        <v>1.3059472215331001</v>
      </c>
      <c r="AT564">
        <v>0.266928617735264</v>
      </c>
      <c r="AU564">
        <v>78</v>
      </c>
      <c r="AV564">
        <v>0</v>
      </c>
      <c r="AW564" s="2">
        <v>20085.231469999999</v>
      </c>
      <c r="AX564" s="4">
        <v>26230.252232095601</v>
      </c>
      <c r="AY564">
        <v>3.82</v>
      </c>
      <c r="AZ564">
        <v>9.74E-2</v>
      </c>
      <c r="BA564">
        <v>0.35670000000000002</v>
      </c>
      <c r="BB564">
        <v>0.54590000000000005</v>
      </c>
      <c r="BC564">
        <v>0</v>
      </c>
      <c r="BD564">
        <v>0</v>
      </c>
      <c r="BE564">
        <v>3.09</v>
      </c>
      <c r="BF564" t="b">
        <v>0</v>
      </c>
      <c r="BG564">
        <v>2.38</v>
      </c>
      <c r="BH564" t="b">
        <v>0</v>
      </c>
      <c r="BI564">
        <v>1.31</v>
      </c>
      <c r="BJ564" t="b">
        <v>0</v>
      </c>
      <c r="BK564">
        <v>1</v>
      </c>
      <c r="BL564" t="b">
        <v>0</v>
      </c>
      <c r="BM564">
        <v>0</v>
      </c>
      <c r="BN564">
        <v>0</v>
      </c>
    </row>
    <row r="565" spans="1:66" x14ac:dyDescent="0.25">
      <c r="A565" t="s">
        <v>86</v>
      </c>
      <c r="B565">
        <v>2002</v>
      </c>
      <c r="C565">
        <v>7176.820909</v>
      </c>
      <c r="D565">
        <v>27444.724630000001</v>
      </c>
      <c r="E565">
        <v>19971.84304</v>
      </c>
      <c r="F565">
        <v>47416.567669999997</v>
      </c>
      <c r="G565">
        <v>21645.830989999999</v>
      </c>
      <c r="H565">
        <v>49090.555610000003</v>
      </c>
      <c r="I565">
        <v>3.82</v>
      </c>
      <c r="J565">
        <v>27444.724630000001</v>
      </c>
      <c r="K565">
        <v>25805</v>
      </c>
      <c r="L565">
        <v>16499</v>
      </c>
      <c r="M565" t="s">
        <v>72</v>
      </c>
      <c r="N565">
        <v>6.9376307999999998E-2</v>
      </c>
      <c r="O565">
        <v>0.44111162399999998</v>
      </c>
      <c r="P565">
        <v>0.48951206800000002</v>
      </c>
      <c r="Q565">
        <v>0</v>
      </c>
      <c r="R565">
        <v>0</v>
      </c>
      <c r="S565">
        <v>1</v>
      </c>
      <c r="T565" t="s">
        <v>70</v>
      </c>
      <c r="U565">
        <v>0.3</v>
      </c>
      <c r="V565">
        <v>0.1</v>
      </c>
      <c r="W565">
        <v>0.3</v>
      </c>
      <c r="X565">
        <v>0.4</v>
      </c>
      <c r="Y565">
        <v>10977.889852</v>
      </c>
      <c r="Z565">
        <v>10977.889852</v>
      </c>
      <c r="AA565">
        <v>6493.7492970000003</v>
      </c>
      <c r="AB565">
        <v>12754.7185596129</v>
      </c>
      <c r="AC565">
        <v>5488.9449260000001</v>
      </c>
      <c r="AD565">
        <v>49400.504333999997</v>
      </c>
      <c r="AE565">
        <v>5488.9449260000001</v>
      </c>
      <c r="AF565">
        <v>49400.504333999997</v>
      </c>
      <c r="AG565">
        <v>8658.3323959999998</v>
      </c>
      <c r="AH565">
        <v>34633.329583999999</v>
      </c>
      <c r="AI565">
        <v>23581.118490774301</v>
      </c>
      <c r="AJ565">
        <v>74599.992729225705</v>
      </c>
      <c r="AK565">
        <v>1471.58742049067</v>
      </c>
      <c r="AL565">
        <v>12902.1708158331</v>
      </c>
      <c r="AM565">
        <v>16030.187173051099</v>
      </c>
      <c r="AN565">
        <v>0</v>
      </c>
      <c r="AO565">
        <v>0</v>
      </c>
      <c r="AP565">
        <v>30403.945409374901</v>
      </c>
      <c r="AQ565">
        <v>30403.945409374901</v>
      </c>
      <c r="AR565">
        <v>30403.945409374901</v>
      </c>
      <c r="AS565">
        <v>1.1078247575543201</v>
      </c>
      <c r="AT565">
        <v>0.102398414764258</v>
      </c>
      <c r="AU565">
        <v>92</v>
      </c>
      <c r="AV565">
        <v>0</v>
      </c>
      <c r="AW565" s="2">
        <v>27444.724630000001</v>
      </c>
      <c r="AX565" s="4">
        <v>30403.945409374901</v>
      </c>
      <c r="AY565">
        <v>3.82</v>
      </c>
      <c r="AZ565">
        <v>4.8399999999999999E-2</v>
      </c>
      <c r="BA565">
        <v>0.4244</v>
      </c>
      <c r="BB565">
        <v>0.5272</v>
      </c>
      <c r="BC565">
        <v>0</v>
      </c>
      <c r="BD565">
        <v>0</v>
      </c>
      <c r="BE565">
        <v>4.22</v>
      </c>
      <c r="BF565" t="b">
        <v>0</v>
      </c>
      <c r="BG565">
        <v>2.76</v>
      </c>
      <c r="BH565" t="b">
        <v>0</v>
      </c>
      <c r="BI565">
        <v>1.1100000000000001</v>
      </c>
      <c r="BJ565" t="b">
        <v>0</v>
      </c>
      <c r="BK565">
        <v>1</v>
      </c>
      <c r="BL565" t="b">
        <v>0</v>
      </c>
      <c r="BM565">
        <v>0</v>
      </c>
      <c r="BN565">
        <v>0</v>
      </c>
    </row>
    <row r="566" spans="1:66" x14ac:dyDescent="0.25">
      <c r="A566" t="s">
        <v>86</v>
      </c>
      <c r="B566">
        <v>2003</v>
      </c>
      <c r="C566">
        <v>13025.740739999999</v>
      </c>
      <c r="D566">
        <v>49811.451639999999</v>
      </c>
      <c r="E566">
        <v>16298.0016</v>
      </c>
      <c r="F566">
        <v>66109.453240000003</v>
      </c>
      <c r="G566">
        <v>22313.197319999999</v>
      </c>
      <c r="H566">
        <v>72124.648969999995</v>
      </c>
      <c r="I566">
        <v>3.82</v>
      </c>
      <c r="J566">
        <v>49811.451639999999</v>
      </c>
      <c r="K566">
        <v>30846</v>
      </c>
      <c r="L566">
        <v>42295</v>
      </c>
      <c r="M566" t="s">
        <v>72</v>
      </c>
      <c r="N566">
        <v>6.9376307999999998E-2</v>
      </c>
      <c r="O566">
        <v>0.44111162399999998</v>
      </c>
      <c r="P566">
        <v>0.48951206800000002</v>
      </c>
      <c r="Q566">
        <v>0</v>
      </c>
      <c r="R566">
        <v>0</v>
      </c>
      <c r="S566">
        <v>1</v>
      </c>
      <c r="T566" t="s">
        <v>70</v>
      </c>
      <c r="U566">
        <v>0.3</v>
      </c>
      <c r="V566">
        <v>0.1</v>
      </c>
      <c r="W566">
        <v>0.3</v>
      </c>
      <c r="X566">
        <v>0.4</v>
      </c>
      <c r="Y566">
        <v>19924.580655999998</v>
      </c>
      <c r="Z566">
        <v>19924.580655999998</v>
      </c>
      <c r="AA566">
        <v>6693.9591959999998</v>
      </c>
      <c r="AB566">
        <v>21018.991508518298</v>
      </c>
      <c r="AC566">
        <v>9962.2903279999991</v>
      </c>
      <c r="AD566">
        <v>89660.612951999996</v>
      </c>
      <c r="AE566">
        <v>9962.2903279999991</v>
      </c>
      <c r="AF566">
        <v>89660.612951999996</v>
      </c>
      <c r="AG566">
        <v>8925.2789279999997</v>
      </c>
      <c r="AH566">
        <v>35701.115711999999</v>
      </c>
      <c r="AI566">
        <v>30086.6659529635</v>
      </c>
      <c r="AJ566">
        <v>114162.631987036</v>
      </c>
      <c r="AK566">
        <v>2029.20287674816</v>
      </c>
      <c r="AL566">
        <v>14445.2044375922</v>
      </c>
      <c r="AM566">
        <v>17544.6579804174</v>
      </c>
      <c r="AN566">
        <v>0</v>
      </c>
      <c r="AO566">
        <v>0</v>
      </c>
      <c r="AP566">
        <v>34019.065294757696</v>
      </c>
      <c r="AQ566">
        <v>34019.065294757696</v>
      </c>
      <c r="AR566">
        <v>34019.065294757696</v>
      </c>
      <c r="AS566">
        <v>0.68295671325987695</v>
      </c>
      <c r="AT566">
        <v>-0.38132379878452499</v>
      </c>
      <c r="AU566">
        <v>73</v>
      </c>
      <c r="AV566">
        <v>0</v>
      </c>
      <c r="AW566" s="2">
        <v>49811.451639999999</v>
      </c>
      <c r="AX566" s="4">
        <v>34019.065294757696</v>
      </c>
      <c r="AY566">
        <v>3.82</v>
      </c>
      <c r="AZ566">
        <v>5.96E-2</v>
      </c>
      <c r="BA566">
        <v>0.42459999999999998</v>
      </c>
      <c r="BB566">
        <v>0.51570000000000005</v>
      </c>
      <c r="BC566">
        <v>0</v>
      </c>
      <c r="BD566">
        <v>0</v>
      </c>
      <c r="BE566">
        <v>7.66</v>
      </c>
      <c r="BF566" t="b">
        <v>0</v>
      </c>
      <c r="BG566">
        <v>3.09</v>
      </c>
      <c r="BH566" t="b">
        <v>0</v>
      </c>
      <c r="BI566">
        <v>0.68</v>
      </c>
      <c r="BJ566" t="b">
        <v>0</v>
      </c>
      <c r="BK566">
        <v>1</v>
      </c>
      <c r="BL566" t="b">
        <v>0</v>
      </c>
      <c r="BM566">
        <v>0</v>
      </c>
      <c r="BN566">
        <v>0</v>
      </c>
    </row>
    <row r="567" spans="1:66" x14ac:dyDescent="0.25">
      <c r="A567" t="s">
        <v>86</v>
      </c>
      <c r="B567">
        <v>2004</v>
      </c>
      <c r="C567">
        <v>6514.5963460000003</v>
      </c>
      <c r="D567">
        <v>24912.326089999999</v>
      </c>
      <c r="E567">
        <v>7884.636657</v>
      </c>
      <c r="F567">
        <v>32796.962740000003</v>
      </c>
      <c r="G567">
        <v>11925.77651</v>
      </c>
      <c r="H567">
        <v>36838.102599999998</v>
      </c>
      <c r="I567">
        <v>3.82</v>
      </c>
      <c r="J567">
        <v>24912.326089999999</v>
      </c>
      <c r="K567">
        <v>33947</v>
      </c>
      <c r="L567">
        <v>20815</v>
      </c>
      <c r="M567" t="s">
        <v>72</v>
      </c>
      <c r="N567">
        <v>6.9376307999999998E-2</v>
      </c>
      <c r="O567">
        <v>0.44111162399999998</v>
      </c>
      <c r="P567">
        <v>0.48951206800000002</v>
      </c>
      <c r="Q567">
        <v>0</v>
      </c>
      <c r="R567">
        <v>0</v>
      </c>
      <c r="S567">
        <v>1</v>
      </c>
      <c r="T567" t="s">
        <v>70</v>
      </c>
      <c r="U567">
        <v>0.3</v>
      </c>
      <c r="V567">
        <v>0.1</v>
      </c>
      <c r="W567">
        <v>0.3</v>
      </c>
      <c r="X567">
        <v>0.4</v>
      </c>
      <c r="Y567">
        <v>9964.9304360000006</v>
      </c>
      <c r="Z567">
        <v>9964.9304360000006</v>
      </c>
      <c r="AA567">
        <v>3577.7329530000002</v>
      </c>
      <c r="AB567">
        <v>10587.7292975076</v>
      </c>
      <c r="AC567">
        <v>4982.4652180000003</v>
      </c>
      <c r="AD567">
        <v>44842.186962</v>
      </c>
      <c r="AE567">
        <v>4982.4652180000003</v>
      </c>
      <c r="AF567">
        <v>44842.186962</v>
      </c>
      <c r="AG567">
        <v>4770.3106040000002</v>
      </c>
      <c r="AH567">
        <v>19081.242416000001</v>
      </c>
      <c r="AI567">
        <v>15662.644004984801</v>
      </c>
      <c r="AJ567">
        <v>58013.561195015202</v>
      </c>
      <c r="AK567">
        <v>2271.8851593567701</v>
      </c>
      <c r="AL567">
        <v>15809.9321348426</v>
      </c>
      <c r="AM567">
        <v>15042.581107279701</v>
      </c>
      <c r="AN567">
        <v>0</v>
      </c>
      <c r="AO567">
        <v>0</v>
      </c>
      <c r="AP567">
        <v>33124.398401479099</v>
      </c>
      <c r="AQ567">
        <v>33124.398401479099</v>
      </c>
      <c r="AR567">
        <v>33124.398401479099</v>
      </c>
      <c r="AS567">
        <v>1.3296389217856099</v>
      </c>
      <c r="AT567">
        <v>0.28490741799505098</v>
      </c>
      <c r="AU567">
        <v>66</v>
      </c>
      <c r="AV567">
        <v>0</v>
      </c>
      <c r="AW567" s="2">
        <v>24912.326089999999</v>
      </c>
      <c r="AX567" s="4">
        <v>33124.398401479099</v>
      </c>
      <c r="AY567">
        <v>3.82</v>
      </c>
      <c r="AZ567">
        <v>6.8599999999999994E-2</v>
      </c>
      <c r="BA567">
        <v>0.4773</v>
      </c>
      <c r="BB567">
        <v>0.4541</v>
      </c>
      <c r="BC567">
        <v>0</v>
      </c>
      <c r="BD567">
        <v>0</v>
      </c>
      <c r="BE567">
        <v>3.83</v>
      </c>
      <c r="BF567" t="b">
        <v>0</v>
      </c>
      <c r="BG567">
        <v>3.01</v>
      </c>
      <c r="BH567" t="b">
        <v>0</v>
      </c>
      <c r="BI567">
        <v>1.33</v>
      </c>
      <c r="BJ567" t="b">
        <v>0</v>
      </c>
      <c r="BK567">
        <v>1</v>
      </c>
      <c r="BL567" t="b">
        <v>0</v>
      </c>
      <c r="BM567">
        <v>0</v>
      </c>
      <c r="BN567">
        <v>0</v>
      </c>
    </row>
    <row r="568" spans="1:66" x14ac:dyDescent="0.25">
      <c r="A568" t="s">
        <v>86</v>
      </c>
      <c r="B568">
        <v>2005</v>
      </c>
      <c r="C568">
        <v>4311.295048</v>
      </c>
      <c r="D568">
        <v>16486.72955</v>
      </c>
      <c r="E568">
        <v>1398.9514380000001</v>
      </c>
      <c r="F568">
        <v>17885.680990000001</v>
      </c>
      <c r="G568">
        <v>4724.9414509999997</v>
      </c>
      <c r="H568">
        <v>21211.670999999998</v>
      </c>
      <c r="I568">
        <v>3.82</v>
      </c>
      <c r="J568">
        <v>16486.72955</v>
      </c>
      <c r="K568">
        <v>43377</v>
      </c>
      <c r="L568">
        <v>13321</v>
      </c>
      <c r="M568" t="s">
        <v>72</v>
      </c>
      <c r="N568">
        <v>6.9376307999999998E-2</v>
      </c>
      <c r="O568">
        <v>0.44111162399999998</v>
      </c>
      <c r="P568">
        <v>0.48951206800000002</v>
      </c>
      <c r="Q568">
        <v>0</v>
      </c>
      <c r="R568">
        <v>0</v>
      </c>
      <c r="S568">
        <v>1</v>
      </c>
      <c r="T568" t="s">
        <v>70</v>
      </c>
      <c r="U568">
        <v>0.3</v>
      </c>
      <c r="V568">
        <v>0.1</v>
      </c>
      <c r="W568">
        <v>0.3</v>
      </c>
      <c r="X568">
        <v>0.4</v>
      </c>
      <c r="Y568">
        <v>6594.69182</v>
      </c>
      <c r="Z568">
        <v>6594.69182</v>
      </c>
      <c r="AA568">
        <v>1417.4824352999999</v>
      </c>
      <c r="AB568">
        <v>6745.3107159832898</v>
      </c>
      <c r="AC568">
        <v>3297.34591</v>
      </c>
      <c r="AD568">
        <v>29676.11319</v>
      </c>
      <c r="AE568">
        <v>3297.34591</v>
      </c>
      <c r="AF568">
        <v>29676.11319</v>
      </c>
      <c r="AG568">
        <v>1889.9765804000001</v>
      </c>
      <c r="AH568">
        <v>7559.9063216000004</v>
      </c>
      <c r="AI568">
        <v>7721.0495680334298</v>
      </c>
      <c r="AJ568">
        <v>34702.292431966598</v>
      </c>
      <c r="AK568">
        <v>2486.5241847399998</v>
      </c>
      <c r="AL568">
        <v>13555.2477970449</v>
      </c>
      <c r="AM568">
        <v>32173.946545196199</v>
      </c>
      <c r="AN568">
        <v>0</v>
      </c>
      <c r="AO568">
        <v>0</v>
      </c>
      <c r="AP568">
        <v>48215.718526981102</v>
      </c>
      <c r="AQ568">
        <v>48215.718526981102</v>
      </c>
      <c r="AR568">
        <v>48215.718526981102</v>
      </c>
      <c r="AS568">
        <v>2.92451685949935</v>
      </c>
      <c r="AT568">
        <v>1.07312929080118</v>
      </c>
      <c r="AU568">
        <v>30</v>
      </c>
      <c r="AV568">
        <v>0</v>
      </c>
      <c r="AW568" s="2">
        <v>16486.72955</v>
      </c>
      <c r="AX568" s="4">
        <v>48215.718526981102</v>
      </c>
      <c r="AY568">
        <v>3.82</v>
      </c>
      <c r="AZ568">
        <v>5.16E-2</v>
      </c>
      <c r="BA568">
        <v>0.28110000000000002</v>
      </c>
      <c r="BB568">
        <v>0.6673</v>
      </c>
      <c r="BC568">
        <v>0</v>
      </c>
      <c r="BD568">
        <v>0</v>
      </c>
      <c r="BE568">
        <v>2.54</v>
      </c>
      <c r="BF568" t="b">
        <v>0</v>
      </c>
      <c r="BG568">
        <v>4.38</v>
      </c>
      <c r="BH568" t="b">
        <v>0</v>
      </c>
      <c r="BI568">
        <v>2.92</v>
      </c>
      <c r="BJ568" t="b">
        <v>0</v>
      </c>
      <c r="BK568">
        <v>1</v>
      </c>
      <c r="BL568" t="b">
        <v>0</v>
      </c>
      <c r="BM568">
        <v>0</v>
      </c>
      <c r="BN568">
        <v>0</v>
      </c>
    </row>
    <row r="569" spans="1:66" x14ac:dyDescent="0.25">
      <c r="A569" t="s">
        <v>86</v>
      </c>
      <c r="B569">
        <v>2006</v>
      </c>
      <c r="C569">
        <v>5019.6419349999996</v>
      </c>
      <c r="D569">
        <v>19195.50347</v>
      </c>
      <c r="E569">
        <v>8366.0362860000005</v>
      </c>
      <c r="F569">
        <v>27561.53975</v>
      </c>
      <c r="G569">
        <v>10053.716259999999</v>
      </c>
      <c r="H569">
        <v>29249.219730000001</v>
      </c>
      <c r="I569">
        <v>3.82</v>
      </c>
      <c r="J569">
        <v>19195.50347</v>
      </c>
      <c r="K569">
        <v>44643</v>
      </c>
      <c r="L569">
        <v>14187</v>
      </c>
      <c r="M569" t="s">
        <v>72</v>
      </c>
      <c r="N569">
        <v>6.9376307999999998E-2</v>
      </c>
      <c r="O569">
        <v>0.44111162399999998</v>
      </c>
      <c r="P569">
        <v>0.48951206800000002</v>
      </c>
      <c r="Q569">
        <v>0</v>
      </c>
      <c r="R569">
        <v>0</v>
      </c>
      <c r="S569">
        <v>1</v>
      </c>
      <c r="T569" t="s">
        <v>70</v>
      </c>
      <c r="U569">
        <v>0.3</v>
      </c>
      <c r="V569">
        <v>0.1</v>
      </c>
      <c r="W569">
        <v>0.3</v>
      </c>
      <c r="X569">
        <v>0.4</v>
      </c>
      <c r="Y569">
        <v>7678.2013880000004</v>
      </c>
      <c r="Z569">
        <v>7678.2013880000004</v>
      </c>
      <c r="AA569">
        <v>3016.1148779999999</v>
      </c>
      <c r="AB569">
        <v>8249.3469748809894</v>
      </c>
      <c r="AC569">
        <v>3839.1006940000002</v>
      </c>
      <c r="AD569">
        <v>34551.906245999999</v>
      </c>
      <c r="AE569">
        <v>3839.1006940000002</v>
      </c>
      <c r="AF569">
        <v>34551.906245999999</v>
      </c>
      <c r="AG569">
        <v>4021.486504</v>
      </c>
      <c r="AH569">
        <v>16085.946016</v>
      </c>
      <c r="AI569">
        <v>12750.525780238</v>
      </c>
      <c r="AJ569">
        <v>45747.913679762001</v>
      </c>
      <c r="AK569">
        <v>2131.9162656754302</v>
      </c>
      <c r="AL569">
        <v>28992.751637413599</v>
      </c>
      <c r="AM569">
        <v>24501.6932086052</v>
      </c>
      <c r="AN569">
        <v>0</v>
      </c>
      <c r="AO569" t="s">
        <v>67</v>
      </c>
      <c r="AP569">
        <v>55626.361111694197</v>
      </c>
      <c r="AQ569">
        <v>55626.361111694197</v>
      </c>
      <c r="AR569">
        <v>55626.361111694197</v>
      </c>
      <c r="AS569">
        <v>2.8978849759596401</v>
      </c>
      <c r="AT569">
        <v>1.06398115227561</v>
      </c>
      <c r="AU569">
        <v>83</v>
      </c>
      <c r="AV569">
        <v>0</v>
      </c>
      <c r="AW569" s="2">
        <v>19195.50347</v>
      </c>
      <c r="AX569" s="4">
        <v>55626.361111694197</v>
      </c>
      <c r="AY569">
        <v>3.82</v>
      </c>
      <c r="AZ569">
        <v>3.8300000000000001E-2</v>
      </c>
      <c r="BA569">
        <v>0.5212</v>
      </c>
      <c r="BB569">
        <v>0.4405</v>
      </c>
      <c r="BC569">
        <v>0</v>
      </c>
      <c r="BD569" t="s">
        <v>67</v>
      </c>
      <c r="BE569">
        <v>2.95</v>
      </c>
      <c r="BF569" t="b">
        <v>0</v>
      </c>
      <c r="BG569">
        <v>5.05</v>
      </c>
      <c r="BH569" t="b">
        <v>0</v>
      </c>
      <c r="BI569">
        <v>2.9</v>
      </c>
      <c r="BJ569" t="b">
        <v>0</v>
      </c>
      <c r="BK569">
        <v>1</v>
      </c>
      <c r="BL569" t="b">
        <v>0</v>
      </c>
      <c r="BM569">
        <v>0</v>
      </c>
      <c r="BN569">
        <v>0</v>
      </c>
    </row>
    <row r="570" spans="1:66" x14ac:dyDescent="0.25">
      <c r="A570" t="s">
        <v>86</v>
      </c>
      <c r="B570">
        <v>2007</v>
      </c>
      <c r="C570">
        <v>4521.4279990000005</v>
      </c>
      <c r="D570">
        <v>17290.294389999999</v>
      </c>
      <c r="E570">
        <v>7496.1193940000003</v>
      </c>
      <c r="F570">
        <v>24786.413789999999</v>
      </c>
      <c r="G570">
        <v>15456.982379999999</v>
      </c>
      <c r="H570">
        <v>32747.27677</v>
      </c>
      <c r="I570">
        <v>3.82</v>
      </c>
      <c r="J570">
        <v>17290.294389999999</v>
      </c>
      <c r="K570">
        <v>46135</v>
      </c>
      <c r="L570">
        <v>18561</v>
      </c>
      <c r="M570" t="s">
        <v>72</v>
      </c>
      <c r="N570">
        <v>6.9376307999999998E-2</v>
      </c>
      <c r="O570">
        <v>0.44111162399999998</v>
      </c>
      <c r="P570">
        <v>0.48951206800000002</v>
      </c>
      <c r="Q570">
        <v>0</v>
      </c>
      <c r="R570">
        <v>0</v>
      </c>
      <c r="S570">
        <v>1</v>
      </c>
      <c r="T570" t="s">
        <v>70</v>
      </c>
      <c r="U570">
        <v>0.3</v>
      </c>
      <c r="V570">
        <v>0.1</v>
      </c>
      <c r="W570">
        <v>0.3</v>
      </c>
      <c r="X570">
        <v>0.4</v>
      </c>
      <c r="Y570">
        <v>6916.1177559999996</v>
      </c>
      <c r="Z570">
        <v>6916.1177559999996</v>
      </c>
      <c r="AA570">
        <v>4637.0947139999998</v>
      </c>
      <c r="AB570">
        <v>8326.7840251483194</v>
      </c>
      <c r="AC570">
        <v>3458.0588779999998</v>
      </c>
      <c r="AD570">
        <v>31122.529901999998</v>
      </c>
      <c r="AE570">
        <v>3458.0588779999998</v>
      </c>
      <c r="AF570">
        <v>31122.529901999998</v>
      </c>
      <c r="AG570">
        <v>6182.7929519999998</v>
      </c>
      <c r="AH570">
        <v>24731.171807999999</v>
      </c>
      <c r="AI570">
        <v>16093.7087197034</v>
      </c>
      <c r="AJ570">
        <v>49400.844820296603</v>
      </c>
      <c r="AK570">
        <v>4559.8663873902096</v>
      </c>
      <c r="AL570">
        <v>22079.091382069098</v>
      </c>
      <c r="AM570">
        <v>27977.368603044499</v>
      </c>
      <c r="AN570" t="s">
        <v>67</v>
      </c>
      <c r="AO570">
        <v>0</v>
      </c>
      <c r="AP570">
        <v>54616.326372503798</v>
      </c>
      <c r="AQ570">
        <v>54616.326372503798</v>
      </c>
      <c r="AR570">
        <v>54616.326372503798</v>
      </c>
      <c r="AS570">
        <v>3.1587852202268798</v>
      </c>
      <c r="AT570">
        <v>1.15018752971015</v>
      </c>
      <c r="AU570">
        <v>48</v>
      </c>
      <c r="AV570">
        <v>0</v>
      </c>
      <c r="AW570" s="2">
        <v>17290.294389999999</v>
      </c>
      <c r="AX570" s="4">
        <v>54616.326372503798</v>
      </c>
      <c r="AY570">
        <v>3.82</v>
      </c>
      <c r="AZ570">
        <v>8.3500000000000005E-2</v>
      </c>
      <c r="BA570">
        <v>0.40429999999999999</v>
      </c>
      <c r="BB570">
        <v>0.51229999999999998</v>
      </c>
      <c r="BC570" t="s">
        <v>67</v>
      </c>
      <c r="BD570">
        <v>0</v>
      </c>
      <c r="BE570">
        <v>2.66</v>
      </c>
      <c r="BF570" t="b">
        <v>0</v>
      </c>
      <c r="BG570">
        <v>4.96</v>
      </c>
      <c r="BH570" t="b">
        <v>0</v>
      </c>
      <c r="BI570">
        <v>3.16</v>
      </c>
      <c r="BJ570" t="b">
        <v>0</v>
      </c>
      <c r="BK570">
        <v>1</v>
      </c>
      <c r="BL570" t="b">
        <v>0</v>
      </c>
      <c r="BM570">
        <v>0</v>
      </c>
      <c r="BN570">
        <v>0</v>
      </c>
    </row>
    <row r="571" spans="1:66" x14ac:dyDescent="0.25">
      <c r="A571" t="s">
        <v>86</v>
      </c>
      <c r="B571">
        <v>2008</v>
      </c>
      <c r="C571">
        <v>5744.5259040000001</v>
      </c>
      <c r="D571">
        <v>21967.516469999999</v>
      </c>
      <c r="E571">
        <v>12744.602730000001</v>
      </c>
      <c r="F571">
        <v>34712.119200000001</v>
      </c>
      <c r="G571">
        <v>13873.597830000001</v>
      </c>
      <c r="H571">
        <v>35841.114300000001</v>
      </c>
      <c r="I571">
        <v>3.82</v>
      </c>
      <c r="J571">
        <v>21967.516469999999</v>
      </c>
      <c r="K571">
        <v>26754</v>
      </c>
      <c r="L571">
        <v>22872</v>
      </c>
      <c r="M571" t="s">
        <v>72</v>
      </c>
      <c r="N571">
        <v>6.9376307999999998E-2</v>
      </c>
      <c r="O571">
        <v>0.44111162399999998</v>
      </c>
      <c r="P571">
        <v>0.48951206800000002</v>
      </c>
      <c r="Q571">
        <v>0</v>
      </c>
      <c r="R571">
        <v>0</v>
      </c>
      <c r="S571">
        <v>1</v>
      </c>
      <c r="T571" t="s">
        <v>70</v>
      </c>
      <c r="U571">
        <v>0.3</v>
      </c>
      <c r="V571">
        <v>0.1</v>
      </c>
      <c r="W571">
        <v>0.3</v>
      </c>
      <c r="X571">
        <v>0.4</v>
      </c>
      <c r="Y571">
        <v>8787.0065880000002</v>
      </c>
      <c r="Z571">
        <v>8787.0065880000002</v>
      </c>
      <c r="AA571">
        <v>4162.0793489999996</v>
      </c>
      <c r="AB571">
        <v>9722.8796806773098</v>
      </c>
      <c r="AC571">
        <v>4393.5032940000001</v>
      </c>
      <c r="AD571">
        <v>39541.529646000003</v>
      </c>
      <c r="AE571">
        <v>4393.5032940000001</v>
      </c>
      <c r="AF571">
        <v>39541.529646000003</v>
      </c>
      <c r="AG571">
        <v>5549.4391320000004</v>
      </c>
      <c r="AH571">
        <v>22197.756528000002</v>
      </c>
      <c r="AI571">
        <v>16395.3549386454</v>
      </c>
      <c r="AJ571">
        <v>55286.873661354599</v>
      </c>
      <c r="AK571">
        <v>3472.5129893257299</v>
      </c>
      <c r="AL571">
        <v>25211.109810137699</v>
      </c>
      <c r="AM571" t="s">
        <v>67</v>
      </c>
      <c r="AN571">
        <v>0</v>
      </c>
      <c r="AO571">
        <v>0</v>
      </c>
      <c r="AP571" t="s">
        <v>67</v>
      </c>
      <c r="AQ571" t="s">
        <v>67</v>
      </c>
      <c r="AR571">
        <v>28683.622799463399</v>
      </c>
      <c r="AS571" t="s">
        <v>67</v>
      </c>
      <c r="AT571" t="s">
        <v>67</v>
      </c>
      <c r="AU571">
        <v>92</v>
      </c>
      <c r="AV571">
        <v>0</v>
      </c>
      <c r="AW571" s="2">
        <v>21967.516469999999</v>
      </c>
      <c r="AX571" s="4" t="s">
        <v>67</v>
      </c>
      <c r="AY571">
        <v>3.82</v>
      </c>
      <c r="AZ571">
        <v>0.1211</v>
      </c>
      <c r="BA571">
        <v>0.87890000000000001</v>
      </c>
      <c r="BB571" t="s">
        <v>67</v>
      </c>
      <c r="BC571">
        <v>0</v>
      </c>
      <c r="BD571">
        <v>0</v>
      </c>
      <c r="BE571">
        <v>3.38</v>
      </c>
      <c r="BF571" t="b">
        <v>0</v>
      </c>
      <c r="BG571" t="s">
        <v>67</v>
      </c>
      <c r="BH571" t="b">
        <v>0</v>
      </c>
      <c r="BI571" t="s">
        <v>67</v>
      </c>
      <c r="BJ571" t="b">
        <v>0</v>
      </c>
      <c r="BK571">
        <v>1</v>
      </c>
      <c r="BL571" t="b">
        <v>0</v>
      </c>
      <c r="BM571">
        <v>0</v>
      </c>
      <c r="BN571">
        <v>0</v>
      </c>
    </row>
    <row r="572" spans="1:66" x14ac:dyDescent="0.25">
      <c r="A572" t="s">
        <v>86</v>
      </c>
      <c r="B572">
        <v>2009</v>
      </c>
      <c r="C572">
        <v>6802.9259259999999</v>
      </c>
      <c r="D572">
        <v>26014.920959999999</v>
      </c>
      <c r="E572">
        <v>2102.7958709999998</v>
      </c>
      <c r="F572">
        <v>28117.716830000001</v>
      </c>
      <c r="G572">
        <v>4714.8242099999998</v>
      </c>
      <c r="H572">
        <v>30729.745169999998</v>
      </c>
      <c r="I572">
        <v>3.82</v>
      </c>
      <c r="J572">
        <v>26014.920959999999</v>
      </c>
      <c r="K572">
        <v>22953</v>
      </c>
      <c r="L572">
        <v>29089</v>
      </c>
      <c r="M572" t="s">
        <v>72</v>
      </c>
      <c r="N572">
        <v>6.9376307999999998E-2</v>
      </c>
      <c r="O572">
        <v>0.44111162399999998</v>
      </c>
      <c r="P572">
        <v>0.48951206800000002</v>
      </c>
      <c r="Q572">
        <v>0</v>
      </c>
      <c r="R572">
        <v>0</v>
      </c>
      <c r="S572">
        <v>1</v>
      </c>
      <c r="T572" t="s">
        <v>70</v>
      </c>
      <c r="U572">
        <v>0.3</v>
      </c>
      <c r="V572">
        <v>0.1</v>
      </c>
      <c r="W572">
        <v>0.3</v>
      </c>
      <c r="X572">
        <v>0.4</v>
      </c>
      <c r="Y572">
        <v>10405.968384</v>
      </c>
      <c r="Z572">
        <v>10405.968384</v>
      </c>
      <c r="AA572">
        <v>1414.447263</v>
      </c>
      <c r="AB572">
        <v>10501.658872226601</v>
      </c>
      <c r="AC572">
        <v>5202.9841919999999</v>
      </c>
      <c r="AD572">
        <v>46826.857728000003</v>
      </c>
      <c r="AE572">
        <v>5202.9841919999999</v>
      </c>
      <c r="AF572">
        <v>46826.857728000003</v>
      </c>
      <c r="AG572">
        <v>1885.929684</v>
      </c>
      <c r="AH572">
        <v>7543.7187359999998</v>
      </c>
      <c r="AI572">
        <v>9726.4274255467899</v>
      </c>
      <c r="AJ572">
        <v>51733.062914453199</v>
      </c>
      <c r="AK572">
        <v>3965.1045768178001</v>
      </c>
      <c r="AL572" t="s">
        <v>67</v>
      </c>
      <c r="AM572">
        <v>18704.0031531286</v>
      </c>
      <c r="AN572">
        <v>0</v>
      </c>
      <c r="AO572">
        <v>0</v>
      </c>
      <c r="AP572" t="s">
        <v>67</v>
      </c>
      <c r="AQ572" t="s">
        <v>67</v>
      </c>
      <c r="AR572">
        <v>22669.107729946401</v>
      </c>
      <c r="AS572" t="s">
        <v>67</v>
      </c>
      <c r="AT572" t="s">
        <v>67</v>
      </c>
      <c r="AU572">
        <v>45</v>
      </c>
      <c r="AV572">
        <v>0</v>
      </c>
      <c r="AW572" s="2">
        <v>26014.920959999999</v>
      </c>
      <c r="AX572" s="4" t="s">
        <v>67</v>
      </c>
      <c r="AY572">
        <v>3.82</v>
      </c>
      <c r="AZ572">
        <v>0.1749</v>
      </c>
      <c r="BA572" t="s">
        <v>67</v>
      </c>
      <c r="BB572">
        <v>0.82509999999999994</v>
      </c>
      <c r="BC572">
        <v>0</v>
      </c>
      <c r="BD572">
        <v>0</v>
      </c>
      <c r="BE572">
        <v>4</v>
      </c>
      <c r="BF572" t="b">
        <v>0</v>
      </c>
      <c r="BG572" t="s">
        <v>67</v>
      </c>
      <c r="BH572" t="b">
        <v>0</v>
      </c>
      <c r="BI572" t="s">
        <v>67</v>
      </c>
      <c r="BJ572" t="b">
        <v>0</v>
      </c>
      <c r="BK572">
        <v>1</v>
      </c>
      <c r="BL572" t="b">
        <v>0</v>
      </c>
      <c r="BM572">
        <v>0</v>
      </c>
      <c r="BN572">
        <v>0</v>
      </c>
    </row>
    <row r="573" spans="1:66" x14ac:dyDescent="0.25">
      <c r="A573" t="s">
        <v>86</v>
      </c>
      <c r="B573">
        <v>2010</v>
      </c>
      <c r="C573">
        <v>14467.94276</v>
      </c>
      <c r="D573">
        <v>55326.544999999998</v>
      </c>
      <c r="E573">
        <v>6758.7678969999997</v>
      </c>
      <c r="F573">
        <v>62085.312890000001</v>
      </c>
      <c r="G573">
        <v>10400.01957</v>
      </c>
      <c r="H573">
        <v>65726.564570000002</v>
      </c>
      <c r="I573">
        <v>3.82</v>
      </c>
      <c r="J573">
        <v>55326.544999999998</v>
      </c>
      <c r="K573">
        <v>33739</v>
      </c>
      <c r="L573">
        <v>45445</v>
      </c>
      <c r="M573" t="s">
        <v>72</v>
      </c>
      <c r="N573">
        <v>6.9376307999999998E-2</v>
      </c>
      <c r="O573">
        <v>0.44111162399999998</v>
      </c>
      <c r="P573">
        <v>0.48951206800000002</v>
      </c>
      <c r="Q573">
        <v>0</v>
      </c>
      <c r="R573">
        <v>0</v>
      </c>
      <c r="S573">
        <v>1</v>
      </c>
      <c r="T573" t="s">
        <v>70</v>
      </c>
      <c r="U573">
        <v>0.3</v>
      </c>
      <c r="V573">
        <v>0.1</v>
      </c>
      <c r="W573">
        <v>0.3</v>
      </c>
      <c r="X573">
        <v>0.4</v>
      </c>
      <c r="Y573">
        <v>22130.617999999999</v>
      </c>
      <c r="Z573">
        <v>22130.617999999999</v>
      </c>
      <c r="AA573">
        <v>3120.0058709999998</v>
      </c>
      <c r="AB573">
        <v>22349.4673246813</v>
      </c>
      <c r="AC573">
        <v>11065.308999999999</v>
      </c>
      <c r="AD573">
        <v>99587.781000000003</v>
      </c>
      <c r="AE573">
        <v>11065.308999999999</v>
      </c>
      <c r="AF573">
        <v>99587.781000000003</v>
      </c>
      <c r="AG573">
        <v>4160.0078279999998</v>
      </c>
      <c r="AH573">
        <v>16640.031311999999</v>
      </c>
      <c r="AI573">
        <v>21027.629920637301</v>
      </c>
      <c r="AJ573">
        <v>110425.499219363</v>
      </c>
      <c r="AK573" t="s">
        <v>67</v>
      </c>
      <c r="AL573">
        <v>16854.647199786101</v>
      </c>
      <c r="AM573">
        <v>14299.438831908599</v>
      </c>
      <c r="AN573">
        <v>0</v>
      </c>
      <c r="AO573">
        <v>0</v>
      </c>
      <c r="AP573" t="s">
        <v>67</v>
      </c>
      <c r="AQ573" t="s">
        <v>67</v>
      </c>
      <c r="AR573">
        <v>31154.0860316947</v>
      </c>
      <c r="AS573" t="s">
        <v>67</v>
      </c>
      <c r="AT573" t="s">
        <v>67</v>
      </c>
      <c r="AU573">
        <v>65</v>
      </c>
      <c r="AV573">
        <v>0</v>
      </c>
      <c r="AW573" s="2">
        <v>55326.544999999998</v>
      </c>
      <c r="AX573" s="4" t="s">
        <v>67</v>
      </c>
      <c r="AY573">
        <v>3.82</v>
      </c>
      <c r="AZ573" t="s">
        <v>67</v>
      </c>
      <c r="BA573">
        <v>0.54100000000000004</v>
      </c>
      <c r="BB573">
        <v>0.45900000000000002</v>
      </c>
      <c r="BC573">
        <v>0</v>
      </c>
      <c r="BD573">
        <v>0</v>
      </c>
      <c r="BE573">
        <v>8.51</v>
      </c>
      <c r="BF573" t="b">
        <v>0</v>
      </c>
      <c r="BG573" t="s">
        <v>67</v>
      </c>
      <c r="BH573" t="b">
        <v>0</v>
      </c>
      <c r="BI573" t="s">
        <v>67</v>
      </c>
      <c r="BJ573" t="b">
        <v>0</v>
      </c>
      <c r="BK573">
        <v>1</v>
      </c>
      <c r="BL573" t="b">
        <v>0</v>
      </c>
      <c r="BM573">
        <v>0</v>
      </c>
      <c r="BN573">
        <v>0</v>
      </c>
    </row>
    <row r="574" spans="1:66" x14ac:dyDescent="0.25">
      <c r="A574" t="s">
        <v>86</v>
      </c>
      <c r="B574">
        <v>2011</v>
      </c>
      <c r="C574">
        <v>8962.0740740000001</v>
      </c>
      <c r="D574">
        <v>34271.67239</v>
      </c>
      <c r="E574">
        <v>11707.286770000001</v>
      </c>
      <c r="F574">
        <v>45978.959159999999</v>
      </c>
      <c r="G574">
        <v>15781.625190000001</v>
      </c>
      <c r="H574">
        <v>50053.297579999999</v>
      </c>
      <c r="I574">
        <v>3.82</v>
      </c>
      <c r="J574">
        <v>34271.67239</v>
      </c>
      <c r="K574">
        <v>31750</v>
      </c>
      <c r="L574">
        <v>27800</v>
      </c>
      <c r="M574" t="s">
        <v>72</v>
      </c>
      <c r="N574">
        <v>6.9376307999999998E-2</v>
      </c>
      <c r="O574">
        <v>0.44111162399999998</v>
      </c>
      <c r="P574">
        <v>0.48951206800000002</v>
      </c>
      <c r="Q574">
        <v>0</v>
      </c>
      <c r="R574">
        <v>0</v>
      </c>
      <c r="S574">
        <v>1</v>
      </c>
      <c r="T574" t="s">
        <v>70</v>
      </c>
      <c r="U574">
        <v>0.3</v>
      </c>
      <c r="V574">
        <v>0.1</v>
      </c>
      <c r="W574">
        <v>0.3</v>
      </c>
      <c r="X574">
        <v>0.4</v>
      </c>
      <c r="Y574">
        <v>13708.668956</v>
      </c>
      <c r="Z574">
        <v>13708.668956</v>
      </c>
      <c r="AA574">
        <v>4734.4875570000004</v>
      </c>
      <c r="AB574">
        <v>14503.2057481298</v>
      </c>
      <c r="AC574">
        <v>6854.3344779999998</v>
      </c>
      <c r="AD574">
        <v>61689.010302000002</v>
      </c>
      <c r="AE574">
        <v>6854.3344779999998</v>
      </c>
      <c r="AF574">
        <v>61689.010302000002</v>
      </c>
      <c r="AG574">
        <v>6312.6500759999999</v>
      </c>
      <c r="AH574">
        <v>25250.600304</v>
      </c>
      <c r="AI574">
        <v>21046.886083740301</v>
      </c>
      <c r="AJ574">
        <v>79059.709076259605</v>
      </c>
      <c r="AK574">
        <v>2650.83287708531</v>
      </c>
      <c r="AL574">
        <v>12885.5836204469</v>
      </c>
      <c r="AM574">
        <v>16413.899739748202</v>
      </c>
      <c r="AN574">
        <v>0</v>
      </c>
      <c r="AO574">
        <v>0</v>
      </c>
      <c r="AP574">
        <v>31950.3162372804</v>
      </c>
      <c r="AQ574">
        <v>31950.3162372804</v>
      </c>
      <c r="AR574">
        <v>31950.3162372804</v>
      </c>
      <c r="AS574">
        <v>0.93226603807648101</v>
      </c>
      <c r="AT574">
        <v>-7.0137056449325497E-2</v>
      </c>
      <c r="AU574">
        <v>74</v>
      </c>
      <c r="AV574">
        <v>0</v>
      </c>
      <c r="AW574" s="2">
        <v>34271.67239</v>
      </c>
      <c r="AX574" s="4">
        <v>31950.3162372804</v>
      </c>
      <c r="AY574">
        <v>3.82</v>
      </c>
      <c r="AZ574">
        <v>8.3000000000000004E-2</v>
      </c>
      <c r="BA574">
        <v>0.40329999999999999</v>
      </c>
      <c r="BB574">
        <v>0.51370000000000005</v>
      </c>
      <c r="BC574">
        <v>0</v>
      </c>
      <c r="BD574">
        <v>0</v>
      </c>
      <c r="BE574">
        <v>5.27</v>
      </c>
      <c r="BF574" t="b">
        <v>0</v>
      </c>
      <c r="BG574">
        <v>2.9</v>
      </c>
      <c r="BH574" t="b">
        <v>0</v>
      </c>
      <c r="BI574">
        <v>0.93</v>
      </c>
      <c r="BJ574" t="b">
        <v>0</v>
      </c>
      <c r="BK574">
        <v>1</v>
      </c>
      <c r="BL574" t="b">
        <v>0</v>
      </c>
      <c r="BM574">
        <v>0</v>
      </c>
      <c r="BN574">
        <v>0</v>
      </c>
    </row>
    <row r="575" spans="1:66" x14ac:dyDescent="0.25">
      <c r="A575" t="s">
        <v>86</v>
      </c>
      <c r="B575">
        <v>2012</v>
      </c>
      <c r="C575">
        <v>10974</v>
      </c>
      <c r="D575">
        <v>41965.434529999999</v>
      </c>
      <c r="E575">
        <v>13010.596939999999</v>
      </c>
      <c r="F575">
        <v>54976.031479999998</v>
      </c>
      <c r="G575">
        <v>15188.148450000001</v>
      </c>
      <c r="H575">
        <v>57153.582990000003</v>
      </c>
      <c r="I575">
        <v>3.82</v>
      </c>
      <c r="J575">
        <v>41965.434529999999</v>
      </c>
      <c r="K575">
        <v>30443</v>
      </c>
      <c r="L575">
        <v>45063</v>
      </c>
      <c r="M575" t="s">
        <v>72</v>
      </c>
      <c r="N575">
        <v>6.9376307999999998E-2</v>
      </c>
      <c r="O575">
        <v>0.44111162399999998</v>
      </c>
      <c r="P575">
        <v>0.48951206800000002</v>
      </c>
      <c r="Q575">
        <v>0</v>
      </c>
      <c r="R575">
        <v>0</v>
      </c>
      <c r="S575">
        <v>1</v>
      </c>
      <c r="T575" t="s">
        <v>70</v>
      </c>
      <c r="U575">
        <v>0.3</v>
      </c>
      <c r="V575">
        <v>0.1</v>
      </c>
      <c r="W575">
        <v>0.3</v>
      </c>
      <c r="X575">
        <v>0.4</v>
      </c>
      <c r="Y575">
        <v>16786.173812000001</v>
      </c>
      <c r="Z575">
        <v>16786.173812000001</v>
      </c>
      <c r="AA575">
        <v>4556.4445349999996</v>
      </c>
      <c r="AB575">
        <v>17393.585543159501</v>
      </c>
      <c r="AC575">
        <v>8393.0869060000005</v>
      </c>
      <c r="AD575">
        <v>75537.782154</v>
      </c>
      <c r="AE575">
        <v>8393.0869060000005</v>
      </c>
      <c r="AF575">
        <v>75537.782154</v>
      </c>
      <c r="AG575">
        <v>6075.2593800000004</v>
      </c>
      <c r="AH575">
        <v>24301.037520000002</v>
      </c>
      <c r="AI575">
        <v>22366.411903681099</v>
      </c>
      <c r="AJ575">
        <v>91940.754076318903</v>
      </c>
      <c r="AK575">
        <v>2026.5941076444601</v>
      </c>
      <c r="AL575">
        <v>14790.977472640199</v>
      </c>
      <c r="AM575">
        <v>14984.822535715701</v>
      </c>
      <c r="AN575">
        <v>0</v>
      </c>
      <c r="AO575" t="s">
        <v>67</v>
      </c>
      <c r="AP575">
        <v>31802.394116000301</v>
      </c>
      <c r="AQ575">
        <v>31802.394116000301</v>
      </c>
      <c r="AR575">
        <v>31802.394116000301</v>
      </c>
      <c r="AS575">
        <v>0.75782353911445</v>
      </c>
      <c r="AT575">
        <v>-0.27730471844347199</v>
      </c>
      <c r="AU575">
        <v>86</v>
      </c>
      <c r="AV575">
        <v>0</v>
      </c>
      <c r="AW575" s="2">
        <v>41965.434529999999</v>
      </c>
      <c r="AX575" s="4">
        <v>31802.394116000301</v>
      </c>
      <c r="AY575">
        <v>3.82</v>
      </c>
      <c r="AZ575">
        <v>6.3700000000000007E-2</v>
      </c>
      <c r="BA575">
        <v>0.46510000000000001</v>
      </c>
      <c r="BB575">
        <v>0.47120000000000001</v>
      </c>
      <c r="BC575">
        <v>0</v>
      </c>
      <c r="BD575" t="s">
        <v>67</v>
      </c>
      <c r="BE575">
        <v>6.46</v>
      </c>
      <c r="BF575" t="b">
        <v>0</v>
      </c>
      <c r="BG575">
        <v>2.89</v>
      </c>
      <c r="BH575" t="b">
        <v>0</v>
      </c>
      <c r="BI575">
        <v>0.76</v>
      </c>
      <c r="BJ575" t="b">
        <v>0</v>
      </c>
      <c r="BK575">
        <v>1</v>
      </c>
      <c r="BL575" t="b">
        <v>0</v>
      </c>
      <c r="BM575">
        <v>0</v>
      </c>
      <c r="BN575">
        <v>0</v>
      </c>
    </row>
    <row r="576" spans="1:66" x14ac:dyDescent="0.25">
      <c r="A576" t="s">
        <v>86</v>
      </c>
      <c r="B576">
        <v>2013</v>
      </c>
      <c r="C576" t="s">
        <v>67</v>
      </c>
      <c r="D576" t="s">
        <v>67</v>
      </c>
      <c r="E576" t="s">
        <v>67</v>
      </c>
      <c r="F576" t="s">
        <v>67</v>
      </c>
      <c r="G576" t="s">
        <v>67</v>
      </c>
      <c r="H576" t="s">
        <v>67</v>
      </c>
      <c r="I576" t="s">
        <v>67</v>
      </c>
      <c r="J576" t="s">
        <v>67</v>
      </c>
      <c r="K576">
        <v>13409</v>
      </c>
      <c r="L576" t="s">
        <v>67</v>
      </c>
      <c r="M576" t="s">
        <v>72</v>
      </c>
      <c r="N576">
        <v>6.9376307999999998E-2</v>
      </c>
      <c r="O576">
        <v>0.44111162399999998</v>
      </c>
      <c r="P576">
        <v>0.48951206800000002</v>
      </c>
      <c r="Q576">
        <v>0</v>
      </c>
      <c r="R576">
        <v>0</v>
      </c>
      <c r="S576">
        <v>1</v>
      </c>
      <c r="T576" t="s">
        <v>67</v>
      </c>
      <c r="U576" t="s">
        <v>67</v>
      </c>
      <c r="V576">
        <v>0.1</v>
      </c>
      <c r="W576">
        <v>0.3</v>
      </c>
      <c r="X576" t="s">
        <v>67</v>
      </c>
      <c r="Y576" t="s">
        <v>67</v>
      </c>
      <c r="Z576" t="s">
        <v>67</v>
      </c>
      <c r="AA576" t="s">
        <v>67</v>
      </c>
      <c r="AB576" t="s">
        <v>67</v>
      </c>
      <c r="AC576" t="s">
        <v>67</v>
      </c>
      <c r="AD576" t="s">
        <v>67</v>
      </c>
      <c r="AE576" t="s">
        <v>67</v>
      </c>
      <c r="AF576" t="s">
        <v>67</v>
      </c>
      <c r="AG576" t="s">
        <v>67</v>
      </c>
      <c r="AH576" t="s">
        <v>67</v>
      </c>
      <c r="AI576" t="s">
        <v>67</v>
      </c>
      <c r="AJ576" t="s">
        <v>67</v>
      </c>
      <c r="AK576">
        <v>2326.2669876116101</v>
      </c>
      <c r="AL576">
        <v>13503.2000969613</v>
      </c>
      <c r="AM576">
        <v>21583.270549554702</v>
      </c>
      <c r="AN576" t="s">
        <v>67</v>
      </c>
      <c r="AO576" t="s">
        <v>67</v>
      </c>
      <c r="AP576">
        <v>37412.737634127698</v>
      </c>
      <c r="AQ576">
        <v>37412.737634127698</v>
      </c>
      <c r="AR576">
        <v>37412.737634127698</v>
      </c>
      <c r="AS576" t="s">
        <v>67</v>
      </c>
      <c r="AT576" t="s">
        <v>67</v>
      </c>
      <c r="AU576" t="s">
        <v>67</v>
      </c>
      <c r="AV576" t="s">
        <v>67</v>
      </c>
      <c r="AW576" s="2" t="s">
        <v>67</v>
      </c>
      <c r="AX576" s="4">
        <v>37412.737634127698</v>
      </c>
      <c r="AY576" t="s">
        <v>67</v>
      </c>
      <c r="AZ576">
        <v>6.2199999999999998E-2</v>
      </c>
      <c r="BA576">
        <v>0.3609</v>
      </c>
      <c r="BB576">
        <v>0.57689999999999997</v>
      </c>
      <c r="BC576" t="s">
        <v>67</v>
      </c>
      <c r="BD576" t="s">
        <v>67</v>
      </c>
      <c r="BE576" t="s">
        <v>67</v>
      </c>
      <c r="BF576" t="b">
        <v>0</v>
      </c>
      <c r="BG576">
        <v>3.4</v>
      </c>
      <c r="BH576" t="b">
        <v>0</v>
      </c>
      <c r="BI576" t="s">
        <v>67</v>
      </c>
      <c r="BJ576" t="b">
        <v>0</v>
      </c>
      <c r="BK576" t="s">
        <v>67</v>
      </c>
      <c r="BL576" t="b">
        <v>0</v>
      </c>
      <c r="BM576">
        <v>0</v>
      </c>
      <c r="BN576">
        <v>0</v>
      </c>
    </row>
    <row r="577" spans="1:66" x14ac:dyDescent="0.25">
      <c r="A577" t="s">
        <v>86</v>
      </c>
      <c r="B577">
        <v>2014</v>
      </c>
      <c r="C577">
        <v>7000</v>
      </c>
      <c r="D577">
        <v>27291.194909999998</v>
      </c>
      <c r="E577">
        <v>5240.3591079999997</v>
      </c>
      <c r="F577">
        <v>32531.55402</v>
      </c>
      <c r="G577">
        <v>10918.28832</v>
      </c>
      <c r="H577">
        <v>38209.483229999998</v>
      </c>
      <c r="I577">
        <v>3.9</v>
      </c>
      <c r="J577">
        <v>27291.194909999998</v>
      </c>
      <c r="K577">
        <v>319</v>
      </c>
      <c r="L577">
        <v>29375</v>
      </c>
      <c r="M577" t="s">
        <v>72</v>
      </c>
      <c r="N577">
        <v>6.9376307999999998E-2</v>
      </c>
      <c r="O577">
        <v>0.44111162399999998</v>
      </c>
      <c r="P577">
        <v>0.48951206800000002</v>
      </c>
      <c r="Q577">
        <v>0</v>
      </c>
      <c r="R577">
        <v>0</v>
      </c>
      <c r="S577">
        <v>1</v>
      </c>
      <c r="T577" t="s">
        <v>70</v>
      </c>
      <c r="U577">
        <v>0.3</v>
      </c>
      <c r="V577">
        <v>0.1</v>
      </c>
      <c r="W577">
        <v>0.3</v>
      </c>
      <c r="X577">
        <v>0.4</v>
      </c>
      <c r="Y577">
        <v>10916.477964</v>
      </c>
      <c r="Z577">
        <v>10916.477964</v>
      </c>
      <c r="AA577">
        <v>3275.486496</v>
      </c>
      <c r="AB577">
        <v>11397.2936666551</v>
      </c>
      <c r="AC577">
        <v>5458.2389819999999</v>
      </c>
      <c r="AD577">
        <v>49124.150838000001</v>
      </c>
      <c r="AE577">
        <v>5458.2389819999999</v>
      </c>
      <c r="AF577">
        <v>49124.150838000001</v>
      </c>
      <c r="AG577">
        <v>4367.3153279999997</v>
      </c>
      <c r="AH577">
        <v>17469.261311999999</v>
      </c>
      <c r="AI577">
        <v>15414.895896689801</v>
      </c>
      <c r="AJ577">
        <v>61004.070563310197</v>
      </c>
      <c r="AK577">
        <v>2123.7304073229802</v>
      </c>
      <c r="AL577">
        <v>19449.227395442798</v>
      </c>
      <c r="AM577" t="s">
        <v>67</v>
      </c>
      <c r="AN577" t="s">
        <v>67</v>
      </c>
      <c r="AO577" t="s">
        <v>67</v>
      </c>
      <c r="AP577" t="s">
        <v>67</v>
      </c>
      <c r="AQ577" t="s">
        <v>67</v>
      </c>
      <c r="AR577">
        <v>21572.957802765799</v>
      </c>
      <c r="AS577" t="s">
        <v>67</v>
      </c>
      <c r="AT577" t="s">
        <v>67</v>
      </c>
      <c r="AU577">
        <v>48</v>
      </c>
      <c r="AV577">
        <v>0</v>
      </c>
      <c r="AW577" s="2">
        <v>27291.194909999998</v>
      </c>
      <c r="AX577" s="4" t="s">
        <v>67</v>
      </c>
      <c r="AY577">
        <v>3.9</v>
      </c>
      <c r="AZ577">
        <v>9.8400000000000001E-2</v>
      </c>
      <c r="BA577">
        <v>0.90159999999999996</v>
      </c>
      <c r="BB577" t="s">
        <v>67</v>
      </c>
      <c r="BC577" t="s">
        <v>67</v>
      </c>
      <c r="BD577" t="s">
        <v>67</v>
      </c>
      <c r="BE577">
        <v>4.2</v>
      </c>
      <c r="BF577" t="b">
        <v>0</v>
      </c>
      <c r="BG577" t="s">
        <v>67</v>
      </c>
      <c r="BH577" t="b">
        <v>0</v>
      </c>
      <c r="BI577" t="s">
        <v>67</v>
      </c>
      <c r="BJ577" t="b">
        <v>0</v>
      </c>
      <c r="BK577">
        <v>1.02</v>
      </c>
      <c r="BL577" t="b">
        <v>0</v>
      </c>
      <c r="BM577">
        <v>0</v>
      </c>
      <c r="BN577">
        <v>0</v>
      </c>
    </row>
    <row r="578" spans="1:66" x14ac:dyDescent="0.25">
      <c r="A578" t="s">
        <v>86</v>
      </c>
      <c r="B578">
        <v>2015</v>
      </c>
      <c r="C578">
        <v>6043</v>
      </c>
      <c r="D578">
        <v>23560.098689999999</v>
      </c>
      <c r="E578">
        <v>1263.933061</v>
      </c>
      <c r="F578">
        <v>24824.031749999998</v>
      </c>
      <c r="G578">
        <v>5651.5178679999999</v>
      </c>
      <c r="H578">
        <v>29211.616559999999</v>
      </c>
      <c r="I578">
        <v>3.9</v>
      </c>
      <c r="J578">
        <v>23560.098689999999</v>
      </c>
      <c r="K578" t="s">
        <v>67</v>
      </c>
      <c r="L578" t="s">
        <v>67</v>
      </c>
      <c r="M578" t="s">
        <v>72</v>
      </c>
      <c r="N578">
        <v>6.9376307999999998E-2</v>
      </c>
      <c r="O578">
        <v>0.44111162399999998</v>
      </c>
      <c r="P578">
        <v>0.48951206800000002</v>
      </c>
      <c r="Q578">
        <v>0</v>
      </c>
      <c r="R578">
        <v>0</v>
      </c>
      <c r="S578">
        <v>1</v>
      </c>
      <c r="T578" t="s">
        <v>70</v>
      </c>
      <c r="U578">
        <v>0.3</v>
      </c>
      <c r="V578">
        <v>0.1</v>
      </c>
      <c r="W578">
        <v>0.3</v>
      </c>
      <c r="X578">
        <v>0.4</v>
      </c>
      <c r="Y578">
        <v>9424.0394759999999</v>
      </c>
      <c r="Z578">
        <v>9424.0394759999999</v>
      </c>
      <c r="AA578">
        <v>1695.4553604</v>
      </c>
      <c r="AB578">
        <v>9575.3375357903406</v>
      </c>
      <c r="AC578">
        <v>4712.019738</v>
      </c>
      <c r="AD578">
        <v>42408.177642000002</v>
      </c>
      <c r="AE578">
        <v>4712.019738</v>
      </c>
      <c r="AF578">
        <v>42408.177642000002</v>
      </c>
      <c r="AG578">
        <v>2260.6071471999999</v>
      </c>
      <c r="AH578">
        <v>9042.4285887999995</v>
      </c>
      <c r="AI578">
        <v>10060.941488419299</v>
      </c>
      <c r="AJ578">
        <v>48362.291631580702</v>
      </c>
      <c r="AK578">
        <v>3058.89828500252</v>
      </c>
      <c r="AL578" t="s">
        <v>67</v>
      </c>
      <c r="AM578" t="s">
        <v>67</v>
      </c>
      <c r="AN578" t="s">
        <v>67</v>
      </c>
      <c r="AO578" t="s">
        <v>67</v>
      </c>
      <c r="AP578" t="s">
        <v>67</v>
      </c>
      <c r="AQ578" t="s">
        <v>67</v>
      </c>
      <c r="AR578">
        <v>3058.89828500252</v>
      </c>
      <c r="AS578" t="s">
        <v>67</v>
      </c>
      <c r="AT578" t="s">
        <v>67</v>
      </c>
      <c r="AU578">
        <v>22</v>
      </c>
      <c r="AV578">
        <v>0</v>
      </c>
      <c r="AW578" s="2">
        <v>23560.098689999999</v>
      </c>
      <c r="AX578" s="4" t="s">
        <v>67</v>
      </c>
      <c r="AY578">
        <v>3.9</v>
      </c>
      <c r="AZ578">
        <v>1</v>
      </c>
      <c r="BA578" t="s">
        <v>67</v>
      </c>
      <c r="BB578" t="s">
        <v>67</v>
      </c>
      <c r="BC578" t="s">
        <v>67</v>
      </c>
      <c r="BD578" t="s">
        <v>67</v>
      </c>
      <c r="BE578">
        <v>3.62</v>
      </c>
      <c r="BF578" t="b">
        <v>0</v>
      </c>
      <c r="BG578" t="s">
        <v>67</v>
      </c>
      <c r="BH578" t="b">
        <v>0</v>
      </c>
      <c r="BI578" t="s">
        <v>67</v>
      </c>
      <c r="BJ578" t="b">
        <v>0</v>
      </c>
      <c r="BK578">
        <v>1.02</v>
      </c>
      <c r="BL578" t="b">
        <v>0</v>
      </c>
      <c r="BM578">
        <v>0</v>
      </c>
      <c r="BN578">
        <v>0</v>
      </c>
    </row>
    <row r="579" spans="1:66" x14ac:dyDescent="0.25">
      <c r="A579" t="s">
        <v>86</v>
      </c>
      <c r="B579">
        <v>2016</v>
      </c>
      <c r="C579">
        <v>5866</v>
      </c>
      <c r="D579">
        <v>22870.021339999999</v>
      </c>
      <c r="E579">
        <v>3884.4786180000001</v>
      </c>
      <c r="F579">
        <v>26754.499950000001</v>
      </c>
      <c r="G579">
        <v>10661.122859999999</v>
      </c>
      <c r="H579">
        <v>33531.144200000002</v>
      </c>
      <c r="I579">
        <v>3.9</v>
      </c>
      <c r="J579">
        <v>22870.021339999999</v>
      </c>
      <c r="K579" t="s">
        <v>67</v>
      </c>
      <c r="L579" t="s">
        <v>67</v>
      </c>
      <c r="M579" t="s">
        <v>72</v>
      </c>
      <c r="N579">
        <v>6.9376307999999998E-2</v>
      </c>
      <c r="O579">
        <v>0.44111162399999998</v>
      </c>
      <c r="P579">
        <v>0.48951206800000002</v>
      </c>
      <c r="Q579">
        <v>0</v>
      </c>
      <c r="R579">
        <v>0</v>
      </c>
      <c r="S579">
        <v>1</v>
      </c>
      <c r="T579" t="s">
        <v>70</v>
      </c>
      <c r="U579">
        <v>0.3</v>
      </c>
      <c r="V579">
        <v>0.1</v>
      </c>
      <c r="W579">
        <v>0.3</v>
      </c>
      <c r="X579">
        <v>0.4</v>
      </c>
      <c r="Y579">
        <v>9148.0085359999994</v>
      </c>
      <c r="Z579">
        <v>9148.0085359999994</v>
      </c>
      <c r="AA579">
        <v>3198.3368580000001</v>
      </c>
      <c r="AB579">
        <v>9690.9967924857992</v>
      </c>
      <c r="AC579">
        <v>4574.0042679999997</v>
      </c>
      <c r="AD579">
        <v>41166.038412000002</v>
      </c>
      <c r="AE579">
        <v>4574.0042679999997</v>
      </c>
      <c r="AF579">
        <v>41166.038412000002</v>
      </c>
      <c r="AG579">
        <v>4264.4491440000002</v>
      </c>
      <c r="AH579">
        <v>17057.796576000001</v>
      </c>
      <c r="AI579">
        <v>14149.1506150284</v>
      </c>
      <c r="AJ579">
        <v>52913.137784971601</v>
      </c>
      <c r="AK579" t="s">
        <v>67</v>
      </c>
      <c r="AL579" t="s">
        <v>67</v>
      </c>
      <c r="AM579" t="s">
        <v>67</v>
      </c>
      <c r="AN579" t="s">
        <v>67</v>
      </c>
      <c r="AO579" t="s">
        <v>67</v>
      </c>
      <c r="AP579" t="s">
        <v>67</v>
      </c>
      <c r="AQ579" t="s">
        <v>67</v>
      </c>
      <c r="AR579">
        <v>0</v>
      </c>
      <c r="AS579" t="s">
        <v>67</v>
      </c>
      <c r="AT579" t="s">
        <v>67</v>
      </c>
      <c r="AU579">
        <v>36</v>
      </c>
      <c r="AV579">
        <v>0</v>
      </c>
      <c r="AW579" s="2">
        <v>22870.021339999999</v>
      </c>
      <c r="AX579" s="4" t="s">
        <v>67</v>
      </c>
      <c r="AY579">
        <v>3.9</v>
      </c>
      <c r="AZ579" t="s">
        <v>67</v>
      </c>
      <c r="BA579" t="s">
        <v>67</v>
      </c>
      <c r="BB579" t="s">
        <v>67</v>
      </c>
      <c r="BC579" t="s">
        <v>67</v>
      </c>
      <c r="BD579" t="s">
        <v>67</v>
      </c>
      <c r="BE579">
        <v>3.52</v>
      </c>
      <c r="BF579" t="b">
        <v>0</v>
      </c>
      <c r="BG579" t="s">
        <v>67</v>
      </c>
      <c r="BH579" t="b">
        <v>0</v>
      </c>
      <c r="BI579" t="s">
        <v>67</v>
      </c>
      <c r="BJ579" t="b">
        <v>0</v>
      </c>
      <c r="BK579">
        <v>1.02</v>
      </c>
      <c r="BL579" t="b">
        <v>0</v>
      </c>
      <c r="BM579">
        <v>0</v>
      </c>
      <c r="BN579">
        <v>0</v>
      </c>
    </row>
    <row r="580" spans="1:66" x14ac:dyDescent="0.25">
      <c r="A580" t="s">
        <v>86</v>
      </c>
      <c r="B580">
        <v>2017</v>
      </c>
      <c r="C580">
        <v>7115</v>
      </c>
      <c r="D580">
        <v>27739.55026</v>
      </c>
      <c r="E580">
        <v>616.11657939999998</v>
      </c>
      <c r="F580">
        <v>28355.666840000002</v>
      </c>
      <c r="G580">
        <v>2872.2027779999999</v>
      </c>
      <c r="H580">
        <v>30611.75304</v>
      </c>
      <c r="I580">
        <v>3.9</v>
      </c>
      <c r="J580">
        <v>27739.55026</v>
      </c>
      <c r="K580" t="s">
        <v>67</v>
      </c>
      <c r="L580" t="s">
        <v>67</v>
      </c>
      <c r="M580" t="s">
        <v>72</v>
      </c>
      <c r="N580">
        <v>6.9376307999999998E-2</v>
      </c>
      <c r="O580">
        <v>0.44111162399999998</v>
      </c>
      <c r="P580">
        <v>0.48951206800000002</v>
      </c>
      <c r="Q580">
        <v>0</v>
      </c>
      <c r="R580">
        <v>0</v>
      </c>
      <c r="S580">
        <v>1</v>
      </c>
      <c r="T580" t="s">
        <v>70</v>
      </c>
      <c r="U580">
        <v>0.3</v>
      </c>
      <c r="V580">
        <v>0.1</v>
      </c>
      <c r="W580">
        <v>0.3</v>
      </c>
      <c r="X580">
        <v>0.4</v>
      </c>
      <c r="Y580">
        <v>11095.820104</v>
      </c>
      <c r="Z580">
        <v>11095.820104</v>
      </c>
      <c r="AA580">
        <v>861.6608334</v>
      </c>
      <c r="AB580">
        <v>11129.226530722901</v>
      </c>
      <c r="AC580">
        <v>5547.9100520000002</v>
      </c>
      <c r="AD580">
        <v>49931.190468000001</v>
      </c>
      <c r="AE580">
        <v>5547.9100520000002</v>
      </c>
      <c r="AF580">
        <v>49931.190468000001</v>
      </c>
      <c r="AG580">
        <v>1148.8811112000001</v>
      </c>
      <c r="AH580">
        <v>4595.5244448000003</v>
      </c>
      <c r="AI580">
        <v>8353.2999785542306</v>
      </c>
      <c r="AJ580">
        <v>52870.206101445801</v>
      </c>
      <c r="AK580" t="s">
        <v>67</v>
      </c>
      <c r="AL580" t="s">
        <v>67</v>
      </c>
      <c r="AM580" t="s">
        <v>67</v>
      </c>
      <c r="AN580" t="s">
        <v>67</v>
      </c>
      <c r="AO580" t="s">
        <v>67</v>
      </c>
      <c r="AP580" t="s">
        <v>67</v>
      </c>
      <c r="AQ580" t="s">
        <v>67</v>
      </c>
      <c r="AR580">
        <v>0</v>
      </c>
      <c r="AS580" t="s">
        <v>67</v>
      </c>
      <c r="AT580" t="s">
        <v>67</v>
      </c>
      <c r="AU580">
        <v>21</v>
      </c>
      <c r="AV580">
        <v>0</v>
      </c>
      <c r="AW580" s="2">
        <v>27739.55026</v>
      </c>
      <c r="AX580" s="4" t="s">
        <v>67</v>
      </c>
      <c r="AY580">
        <v>3.9</v>
      </c>
      <c r="AZ580" t="s">
        <v>67</v>
      </c>
      <c r="BA580" t="s">
        <v>67</v>
      </c>
      <c r="BB580" t="s">
        <v>67</v>
      </c>
      <c r="BC580" t="s">
        <v>67</v>
      </c>
      <c r="BD580" t="s">
        <v>67</v>
      </c>
      <c r="BE580">
        <v>4.2699999999999996</v>
      </c>
      <c r="BF580" t="b">
        <v>0</v>
      </c>
      <c r="BG580" t="s">
        <v>67</v>
      </c>
      <c r="BH580" t="b">
        <v>0</v>
      </c>
      <c r="BI580" t="s">
        <v>67</v>
      </c>
      <c r="BJ580" t="b">
        <v>0</v>
      </c>
      <c r="BK580">
        <v>1.02</v>
      </c>
      <c r="BL580" t="b">
        <v>0</v>
      </c>
      <c r="BM580">
        <v>0</v>
      </c>
      <c r="BN580">
        <v>0</v>
      </c>
    </row>
    <row r="581" spans="1:66" x14ac:dyDescent="0.25">
      <c r="A581" t="s">
        <v>86</v>
      </c>
      <c r="B581">
        <v>2018</v>
      </c>
      <c r="C581">
        <v>9875</v>
      </c>
      <c r="D581">
        <v>38500.078540000002</v>
      </c>
      <c r="E581">
        <v>3135.4269239999999</v>
      </c>
      <c r="F581">
        <v>41635.50546</v>
      </c>
      <c r="G581">
        <v>5591.3176940000003</v>
      </c>
      <c r="H581">
        <v>44091.396229999998</v>
      </c>
      <c r="I581">
        <v>3.9</v>
      </c>
      <c r="J581">
        <v>38500.078540000002</v>
      </c>
      <c r="K581" t="s">
        <v>67</v>
      </c>
      <c r="L581" t="s">
        <v>67</v>
      </c>
      <c r="M581" t="s">
        <v>72</v>
      </c>
      <c r="N581">
        <v>6.9376307999999998E-2</v>
      </c>
      <c r="O581">
        <v>0.44111162399999998</v>
      </c>
      <c r="P581">
        <v>0.48951206800000002</v>
      </c>
      <c r="Q581">
        <v>0</v>
      </c>
      <c r="R581">
        <v>0</v>
      </c>
      <c r="S581">
        <v>1</v>
      </c>
      <c r="T581" t="s">
        <v>70</v>
      </c>
      <c r="U581">
        <v>0.3</v>
      </c>
      <c r="V581">
        <v>0.1</v>
      </c>
      <c r="W581">
        <v>0.3</v>
      </c>
      <c r="X581">
        <v>0.4</v>
      </c>
      <c r="Y581">
        <v>15400.031416</v>
      </c>
      <c r="Z581">
        <v>15400.031416</v>
      </c>
      <c r="AA581">
        <v>1677.3953082</v>
      </c>
      <c r="AB581">
        <v>15491.114312203599</v>
      </c>
      <c r="AC581">
        <v>7700.0157079999999</v>
      </c>
      <c r="AD581">
        <v>69300.141371999998</v>
      </c>
      <c r="AE581">
        <v>7700.0157079999999</v>
      </c>
      <c r="AF581">
        <v>69300.141371999998</v>
      </c>
      <c r="AG581">
        <v>2236.5270776000002</v>
      </c>
      <c r="AH581">
        <v>8946.1083104000008</v>
      </c>
      <c r="AI581">
        <v>13109.1676055929</v>
      </c>
      <c r="AJ581">
        <v>75073.624854407099</v>
      </c>
      <c r="AK581" t="s">
        <v>67</v>
      </c>
      <c r="AL581" t="s">
        <v>67</v>
      </c>
      <c r="AM581" t="s">
        <v>67</v>
      </c>
      <c r="AN581" t="s">
        <v>67</v>
      </c>
      <c r="AO581" t="s">
        <v>67</v>
      </c>
      <c r="AP581" t="s">
        <v>67</v>
      </c>
      <c r="AQ581" t="s">
        <v>67</v>
      </c>
      <c r="AR581">
        <v>0</v>
      </c>
      <c r="AS581" t="s">
        <v>67</v>
      </c>
      <c r="AT581" t="s">
        <v>67</v>
      </c>
      <c r="AU581">
        <v>56</v>
      </c>
      <c r="AV581">
        <v>0</v>
      </c>
      <c r="AW581" s="2">
        <v>38500.078540000002</v>
      </c>
      <c r="AX581" s="4" t="s">
        <v>67</v>
      </c>
      <c r="AY581">
        <v>3.9</v>
      </c>
      <c r="AZ581" t="s">
        <v>67</v>
      </c>
      <c r="BA581" t="s">
        <v>67</v>
      </c>
      <c r="BB581" t="s">
        <v>67</v>
      </c>
      <c r="BC581" t="s">
        <v>67</v>
      </c>
      <c r="BD581" t="s">
        <v>67</v>
      </c>
      <c r="BE581">
        <v>5.92</v>
      </c>
      <c r="BF581" t="b">
        <v>0</v>
      </c>
      <c r="BG581" t="s">
        <v>67</v>
      </c>
      <c r="BH581" t="b">
        <v>0</v>
      </c>
      <c r="BI581" t="s">
        <v>67</v>
      </c>
      <c r="BJ581" t="b">
        <v>0</v>
      </c>
      <c r="BK581">
        <v>1.02</v>
      </c>
      <c r="BL581" t="b">
        <v>0</v>
      </c>
      <c r="BM581">
        <v>0</v>
      </c>
      <c r="BN581">
        <v>0</v>
      </c>
    </row>
    <row r="582" spans="1:66" x14ac:dyDescent="0.25">
      <c r="A582" t="s">
        <v>87</v>
      </c>
      <c r="B582">
        <v>1954</v>
      </c>
      <c r="C582" t="s">
        <v>67</v>
      </c>
      <c r="D582" t="s">
        <v>67</v>
      </c>
      <c r="E582" t="s">
        <v>67</v>
      </c>
      <c r="F582" t="s">
        <v>67</v>
      </c>
      <c r="G582" t="s">
        <v>67</v>
      </c>
      <c r="H582" t="s">
        <v>67</v>
      </c>
      <c r="I582" t="s">
        <v>67</v>
      </c>
      <c r="J582" t="s">
        <v>67</v>
      </c>
      <c r="K582">
        <v>112</v>
      </c>
      <c r="L582" t="s">
        <v>67</v>
      </c>
      <c r="M582" t="s">
        <v>88</v>
      </c>
      <c r="N582">
        <v>0</v>
      </c>
      <c r="O582">
        <v>0.89972003099999998</v>
      </c>
      <c r="P582">
        <v>0.100279969</v>
      </c>
      <c r="Q582">
        <v>0</v>
      </c>
      <c r="R582">
        <v>0</v>
      </c>
      <c r="S582">
        <v>1</v>
      </c>
      <c r="T582" t="s">
        <v>67</v>
      </c>
      <c r="U582" t="s">
        <v>67</v>
      </c>
      <c r="V582">
        <v>7.4999999999999997E-2</v>
      </c>
      <c r="W582">
        <v>0.3</v>
      </c>
      <c r="X582" t="s">
        <v>67</v>
      </c>
      <c r="Y582" t="s">
        <v>67</v>
      </c>
      <c r="Z582" t="s">
        <v>67</v>
      </c>
      <c r="AA582" t="s">
        <v>67</v>
      </c>
      <c r="AB582" t="s">
        <v>67</v>
      </c>
      <c r="AC582" t="s">
        <v>67</v>
      </c>
      <c r="AD582" t="s">
        <v>67</v>
      </c>
      <c r="AE582" t="s">
        <v>67</v>
      </c>
      <c r="AF582" t="s">
        <v>67</v>
      </c>
      <c r="AG582" t="s">
        <v>67</v>
      </c>
      <c r="AH582" t="s">
        <v>67</v>
      </c>
      <c r="AI582" t="s">
        <v>67</v>
      </c>
      <c r="AJ582" t="s">
        <v>67</v>
      </c>
      <c r="AK582" t="s">
        <v>67</v>
      </c>
      <c r="AL582" t="s">
        <v>67</v>
      </c>
      <c r="AM582" t="s">
        <v>67</v>
      </c>
      <c r="AN582">
        <v>0</v>
      </c>
      <c r="AO582">
        <v>0</v>
      </c>
      <c r="AP582" t="s">
        <v>67</v>
      </c>
      <c r="AQ582" t="s">
        <v>67</v>
      </c>
      <c r="AR582">
        <v>0</v>
      </c>
      <c r="AS582" t="s">
        <v>67</v>
      </c>
      <c r="AT582" t="s">
        <v>67</v>
      </c>
      <c r="AU582" t="s">
        <v>67</v>
      </c>
      <c r="AV582" t="s">
        <v>67</v>
      </c>
      <c r="AW582" s="2" t="s">
        <v>67</v>
      </c>
      <c r="AX582" s="4" t="s">
        <v>67</v>
      </c>
      <c r="AY582" t="s">
        <v>67</v>
      </c>
      <c r="AZ582" t="s">
        <v>67</v>
      </c>
      <c r="BA582" t="s">
        <v>67</v>
      </c>
      <c r="BB582" t="s">
        <v>67</v>
      </c>
      <c r="BC582" t="s">
        <v>67</v>
      </c>
      <c r="BD582" t="s">
        <v>67</v>
      </c>
      <c r="BE582" t="s">
        <v>67</v>
      </c>
      <c r="BF582" t="b">
        <v>0</v>
      </c>
      <c r="BG582" t="s">
        <v>67</v>
      </c>
      <c r="BH582" t="b">
        <v>0</v>
      </c>
      <c r="BI582" t="s">
        <v>67</v>
      </c>
      <c r="BJ582" t="b">
        <v>0</v>
      </c>
      <c r="BK582" t="s">
        <v>67</v>
      </c>
      <c r="BL582" t="b">
        <v>0</v>
      </c>
      <c r="BM582">
        <v>0</v>
      </c>
      <c r="BN582">
        <v>0</v>
      </c>
    </row>
    <row r="583" spans="1:66" x14ac:dyDescent="0.25">
      <c r="A583" t="s">
        <v>87</v>
      </c>
      <c r="B583">
        <v>1955</v>
      </c>
      <c r="C583" t="s">
        <v>67</v>
      </c>
      <c r="D583" t="s">
        <v>67</v>
      </c>
      <c r="E583" t="s">
        <v>67</v>
      </c>
      <c r="F583" t="s">
        <v>67</v>
      </c>
      <c r="G583" t="s">
        <v>67</v>
      </c>
      <c r="H583" t="s">
        <v>67</v>
      </c>
      <c r="I583" t="s">
        <v>67</v>
      </c>
      <c r="J583" t="s">
        <v>67</v>
      </c>
      <c r="K583">
        <v>722</v>
      </c>
      <c r="L583" t="s">
        <v>67</v>
      </c>
      <c r="M583" t="s">
        <v>88</v>
      </c>
      <c r="N583">
        <v>0</v>
      </c>
      <c r="O583">
        <v>0.89972003099999998</v>
      </c>
      <c r="P583">
        <v>0.100279969</v>
      </c>
      <c r="Q583">
        <v>0</v>
      </c>
      <c r="R583">
        <v>0</v>
      </c>
      <c r="S583">
        <v>1</v>
      </c>
      <c r="T583" t="s">
        <v>67</v>
      </c>
      <c r="U583" t="s">
        <v>67</v>
      </c>
      <c r="V583">
        <v>7.4999999999999997E-2</v>
      </c>
      <c r="W583">
        <v>0.3</v>
      </c>
      <c r="X583" t="s">
        <v>67</v>
      </c>
      <c r="Y583" t="s">
        <v>67</v>
      </c>
      <c r="Z583" t="s">
        <v>67</v>
      </c>
      <c r="AA583" t="s">
        <v>67</v>
      </c>
      <c r="AB583" t="s">
        <v>67</v>
      </c>
      <c r="AC583" t="s">
        <v>67</v>
      </c>
      <c r="AD583" t="s">
        <v>67</v>
      </c>
      <c r="AE583" t="s">
        <v>67</v>
      </c>
      <c r="AF583" t="s">
        <v>67</v>
      </c>
      <c r="AG583" t="s">
        <v>67</v>
      </c>
      <c r="AH583" t="s">
        <v>67</v>
      </c>
      <c r="AI583" t="s">
        <v>67</v>
      </c>
      <c r="AJ583" t="s">
        <v>67</v>
      </c>
      <c r="AK583" t="s">
        <v>67</v>
      </c>
      <c r="AL583" t="s">
        <v>67</v>
      </c>
      <c r="AM583">
        <v>175.17397951219601</v>
      </c>
      <c r="AN583">
        <v>0</v>
      </c>
      <c r="AO583">
        <v>0</v>
      </c>
      <c r="AP583" t="s">
        <v>67</v>
      </c>
      <c r="AQ583" t="s">
        <v>67</v>
      </c>
      <c r="AR583">
        <v>175.17397951219601</v>
      </c>
      <c r="AS583" t="s">
        <v>67</v>
      </c>
      <c r="AT583" t="s">
        <v>67</v>
      </c>
      <c r="AU583" t="s">
        <v>67</v>
      </c>
      <c r="AV583" t="s">
        <v>67</v>
      </c>
      <c r="AW583" s="2" t="s">
        <v>67</v>
      </c>
      <c r="AX583" s="4" t="s">
        <v>67</v>
      </c>
      <c r="AY583" t="s">
        <v>67</v>
      </c>
      <c r="AZ583" t="s">
        <v>67</v>
      </c>
      <c r="BA583" t="s">
        <v>67</v>
      </c>
      <c r="BB583">
        <v>1</v>
      </c>
      <c r="BC583">
        <v>0</v>
      </c>
      <c r="BD583">
        <v>0</v>
      </c>
      <c r="BE583" t="s">
        <v>67</v>
      </c>
      <c r="BF583" t="b">
        <v>0</v>
      </c>
      <c r="BG583" t="s">
        <v>67</v>
      </c>
      <c r="BH583" t="b">
        <v>0</v>
      </c>
      <c r="BI583" t="s">
        <v>67</v>
      </c>
      <c r="BJ583" t="b">
        <v>0</v>
      </c>
      <c r="BK583" t="s">
        <v>67</v>
      </c>
      <c r="BL583" t="b">
        <v>0</v>
      </c>
      <c r="BM583">
        <v>0</v>
      </c>
      <c r="BN583">
        <v>0</v>
      </c>
    </row>
    <row r="584" spans="1:66" x14ac:dyDescent="0.25">
      <c r="A584" t="s">
        <v>87</v>
      </c>
      <c r="B584">
        <v>1956</v>
      </c>
      <c r="C584" t="s">
        <v>67</v>
      </c>
      <c r="D584" t="s">
        <v>67</v>
      </c>
      <c r="E584" t="s">
        <v>67</v>
      </c>
      <c r="F584" t="s">
        <v>67</v>
      </c>
      <c r="G584" t="s">
        <v>67</v>
      </c>
      <c r="H584" t="s">
        <v>67</v>
      </c>
      <c r="I584" t="s">
        <v>67</v>
      </c>
      <c r="J584" t="s">
        <v>67</v>
      </c>
      <c r="K584">
        <v>1267</v>
      </c>
      <c r="L584" t="s">
        <v>67</v>
      </c>
      <c r="M584" t="s">
        <v>88</v>
      </c>
      <c r="N584">
        <v>0</v>
      </c>
      <c r="O584">
        <v>0.89972003099999998</v>
      </c>
      <c r="P584">
        <v>0.100279969</v>
      </c>
      <c r="Q584">
        <v>0</v>
      </c>
      <c r="R584">
        <v>0</v>
      </c>
      <c r="S584">
        <v>1</v>
      </c>
      <c r="T584" t="s">
        <v>67</v>
      </c>
      <c r="U584" t="s">
        <v>67</v>
      </c>
      <c r="V584">
        <v>7.4999999999999997E-2</v>
      </c>
      <c r="W584">
        <v>0.3</v>
      </c>
      <c r="X584" t="s">
        <v>67</v>
      </c>
      <c r="Y584" t="s">
        <v>67</v>
      </c>
      <c r="Z584" t="s">
        <v>67</v>
      </c>
      <c r="AA584" t="s">
        <v>67</v>
      </c>
      <c r="AB584" t="s">
        <v>67</v>
      </c>
      <c r="AC584" t="s">
        <v>67</v>
      </c>
      <c r="AD584" t="s">
        <v>67</v>
      </c>
      <c r="AE584" t="s">
        <v>67</v>
      </c>
      <c r="AF584" t="s">
        <v>67</v>
      </c>
      <c r="AG584" t="s">
        <v>67</v>
      </c>
      <c r="AH584" t="s">
        <v>67</v>
      </c>
      <c r="AI584" t="s">
        <v>67</v>
      </c>
      <c r="AJ584" t="s">
        <v>67</v>
      </c>
      <c r="AK584" t="s">
        <v>67</v>
      </c>
      <c r="AL584">
        <v>1571.6751794878001</v>
      </c>
      <c r="AM584">
        <v>82.223637153455499</v>
      </c>
      <c r="AN584">
        <v>0</v>
      </c>
      <c r="AO584" t="s">
        <v>67</v>
      </c>
      <c r="AP584">
        <v>1653.8988166412601</v>
      </c>
      <c r="AQ584">
        <v>1653.8988166412601</v>
      </c>
      <c r="AR584">
        <v>1653.8988166412601</v>
      </c>
      <c r="AS584" t="s">
        <v>67</v>
      </c>
      <c r="AT584" t="s">
        <v>67</v>
      </c>
      <c r="AU584" t="s">
        <v>67</v>
      </c>
      <c r="AV584" t="s">
        <v>67</v>
      </c>
      <c r="AW584" s="2" t="s">
        <v>67</v>
      </c>
      <c r="AX584" s="4">
        <v>1653.8988166412601</v>
      </c>
      <c r="AY584" t="s">
        <v>67</v>
      </c>
      <c r="AZ584" t="s">
        <v>67</v>
      </c>
      <c r="BA584">
        <v>0.95030000000000003</v>
      </c>
      <c r="BB584">
        <v>4.9700000000000001E-2</v>
      </c>
      <c r="BC584">
        <v>0</v>
      </c>
      <c r="BD584" t="s">
        <v>67</v>
      </c>
      <c r="BE584" t="s">
        <v>67</v>
      </c>
      <c r="BF584" t="b">
        <v>0</v>
      </c>
      <c r="BG584">
        <v>0.82</v>
      </c>
      <c r="BH584" t="b">
        <v>0</v>
      </c>
      <c r="BI584" t="s">
        <v>67</v>
      </c>
      <c r="BJ584" t="b">
        <v>0</v>
      </c>
      <c r="BK584" t="s">
        <v>67</v>
      </c>
      <c r="BL584" t="b">
        <v>0</v>
      </c>
      <c r="BM584">
        <v>0</v>
      </c>
      <c r="BN584">
        <v>0</v>
      </c>
    </row>
    <row r="585" spans="1:66" x14ac:dyDescent="0.25">
      <c r="A585" t="s">
        <v>87</v>
      </c>
      <c r="B585">
        <v>1957</v>
      </c>
      <c r="C585" t="s">
        <v>67</v>
      </c>
      <c r="D585" t="s">
        <v>67</v>
      </c>
      <c r="E585" t="s">
        <v>67</v>
      </c>
      <c r="F585" t="s">
        <v>67</v>
      </c>
      <c r="G585" t="s">
        <v>67</v>
      </c>
      <c r="H585" t="s">
        <v>67</v>
      </c>
      <c r="I585" t="s">
        <v>67</v>
      </c>
      <c r="J585" t="s">
        <v>67</v>
      </c>
      <c r="K585">
        <v>773</v>
      </c>
      <c r="L585" t="s">
        <v>67</v>
      </c>
      <c r="M585" t="s">
        <v>88</v>
      </c>
      <c r="N585">
        <v>0</v>
      </c>
      <c r="O585">
        <v>0.89972003099999998</v>
      </c>
      <c r="P585">
        <v>0.100279969</v>
      </c>
      <c r="Q585">
        <v>0</v>
      </c>
      <c r="R585">
        <v>0</v>
      </c>
      <c r="S585">
        <v>1</v>
      </c>
      <c r="T585" t="s">
        <v>67</v>
      </c>
      <c r="U585" t="s">
        <v>67</v>
      </c>
      <c r="V585">
        <v>7.4999999999999997E-2</v>
      </c>
      <c r="W585">
        <v>0.3</v>
      </c>
      <c r="X585" t="s">
        <v>67</v>
      </c>
      <c r="Y585" t="s">
        <v>67</v>
      </c>
      <c r="Z585" t="s">
        <v>67</v>
      </c>
      <c r="AA585" t="s">
        <v>67</v>
      </c>
      <c r="AB585" t="s">
        <v>67</v>
      </c>
      <c r="AC585" t="s">
        <v>67</v>
      </c>
      <c r="AD585" t="s">
        <v>67</v>
      </c>
      <c r="AE585" t="s">
        <v>67</v>
      </c>
      <c r="AF585" t="s">
        <v>67</v>
      </c>
      <c r="AG585" t="s">
        <v>67</v>
      </c>
      <c r="AH585" t="s">
        <v>67</v>
      </c>
      <c r="AI585" t="s">
        <v>67</v>
      </c>
      <c r="AJ585" t="s">
        <v>67</v>
      </c>
      <c r="AK585">
        <v>0</v>
      </c>
      <c r="AL585">
        <v>737.71715434654504</v>
      </c>
      <c r="AM585">
        <v>91.102253297644694</v>
      </c>
      <c r="AN585" t="s">
        <v>67</v>
      </c>
      <c r="AO585">
        <v>0</v>
      </c>
      <c r="AP585">
        <v>828.81940764418903</v>
      </c>
      <c r="AQ585">
        <v>828.81940764418903</v>
      </c>
      <c r="AR585">
        <v>828.81940764418903</v>
      </c>
      <c r="AS585" t="s">
        <v>67</v>
      </c>
      <c r="AT585" t="s">
        <v>67</v>
      </c>
      <c r="AU585" t="s">
        <v>67</v>
      </c>
      <c r="AV585" t="s">
        <v>67</v>
      </c>
      <c r="AW585" s="2" t="s">
        <v>67</v>
      </c>
      <c r="AX585" s="4">
        <v>828.81940764418903</v>
      </c>
      <c r="AY585" t="s">
        <v>67</v>
      </c>
      <c r="AZ585">
        <v>0</v>
      </c>
      <c r="BA585">
        <v>0.8901</v>
      </c>
      <c r="BB585">
        <v>0.1099</v>
      </c>
      <c r="BC585" t="s">
        <v>67</v>
      </c>
      <c r="BD585">
        <v>0</v>
      </c>
      <c r="BE585" t="s">
        <v>67</v>
      </c>
      <c r="BF585" t="b">
        <v>0</v>
      </c>
      <c r="BG585">
        <v>0.41</v>
      </c>
      <c r="BH585" t="b">
        <v>0</v>
      </c>
      <c r="BI585" t="s">
        <v>67</v>
      </c>
      <c r="BJ585" t="b">
        <v>0</v>
      </c>
      <c r="BK585" t="s">
        <v>67</v>
      </c>
      <c r="BL585" t="b">
        <v>0</v>
      </c>
      <c r="BM585">
        <v>0</v>
      </c>
      <c r="BN585">
        <v>0</v>
      </c>
    </row>
    <row r="586" spans="1:66" x14ac:dyDescent="0.25">
      <c r="A586" t="s">
        <v>87</v>
      </c>
      <c r="B586">
        <v>1958</v>
      </c>
      <c r="C586" t="s">
        <v>67</v>
      </c>
      <c r="D586" t="s">
        <v>67</v>
      </c>
      <c r="E586" t="s">
        <v>67</v>
      </c>
      <c r="F586" t="s">
        <v>67</v>
      </c>
      <c r="G586" t="s">
        <v>67</v>
      </c>
      <c r="H586" t="s">
        <v>67</v>
      </c>
      <c r="I586" t="s">
        <v>67</v>
      </c>
      <c r="J586" t="s">
        <v>67</v>
      </c>
      <c r="K586">
        <v>522</v>
      </c>
      <c r="L586" t="s">
        <v>67</v>
      </c>
      <c r="M586" t="s">
        <v>88</v>
      </c>
      <c r="N586">
        <v>0</v>
      </c>
      <c r="O586">
        <v>0.89972003099999998</v>
      </c>
      <c r="P586">
        <v>0.100279969</v>
      </c>
      <c r="Q586">
        <v>0</v>
      </c>
      <c r="R586">
        <v>0</v>
      </c>
      <c r="S586">
        <v>1</v>
      </c>
      <c r="T586" t="s">
        <v>67</v>
      </c>
      <c r="U586" t="s">
        <v>67</v>
      </c>
      <c r="V586">
        <v>7.4999999999999997E-2</v>
      </c>
      <c r="W586">
        <v>0.3</v>
      </c>
      <c r="X586" t="s">
        <v>67</v>
      </c>
      <c r="Y586" t="s">
        <v>67</v>
      </c>
      <c r="Z586" t="s">
        <v>67</v>
      </c>
      <c r="AA586" t="s">
        <v>67</v>
      </c>
      <c r="AB586" t="s">
        <v>67</v>
      </c>
      <c r="AC586" t="s">
        <v>67</v>
      </c>
      <c r="AD586" t="s">
        <v>67</v>
      </c>
      <c r="AE586" t="s">
        <v>67</v>
      </c>
      <c r="AF586" t="s">
        <v>67</v>
      </c>
      <c r="AG586" t="s">
        <v>67</v>
      </c>
      <c r="AH586" t="s">
        <v>67</v>
      </c>
      <c r="AI586" t="s">
        <v>67</v>
      </c>
      <c r="AJ586" t="s">
        <v>67</v>
      </c>
      <c r="AK586">
        <v>0</v>
      </c>
      <c r="AL586">
        <v>817.37681990235501</v>
      </c>
      <c r="AM586" t="s">
        <v>67</v>
      </c>
      <c r="AN586">
        <v>0</v>
      </c>
      <c r="AO586">
        <v>0</v>
      </c>
      <c r="AP586" t="s">
        <v>67</v>
      </c>
      <c r="AQ586" t="s">
        <v>67</v>
      </c>
      <c r="AR586">
        <v>817.37681990235501</v>
      </c>
      <c r="AS586" t="s">
        <v>67</v>
      </c>
      <c r="AT586" t="s">
        <v>67</v>
      </c>
      <c r="AU586" t="s">
        <v>67</v>
      </c>
      <c r="AV586" t="s">
        <v>67</v>
      </c>
      <c r="AW586" s="2" t="s">
        <v>67</v>
      </c>
      <c r="AX586" s="4" t="s">
        <v>67</v>
      </c>
      <c r="AY586" t="s">
        <v>67</v>
      </c>
      <c r="AZ586">
        <v>0</v>
      </c>
      <c r="BA586">
        <v>1</v>
      </c>
      <c r="BB586" t="s">
        <v>67</v>
      </c>
      <c r="BC586">
        <v>0</v>
      </c>
      <c r="BD586">
        <v>0</v>
      </c>
      <c r="BE586" t="s">
        <v>67</v>
      </c>
      <c r="BF586" t="b">
        <v>0</v>
      </c>
      <c r="BG586" t="s">
        <v>67</v>
      </c>
      <c r="BH586" t="b">
        <v>0</v>
      </c>
      <c r="BI586" t="s">
        <v>67</v>
      </c>
      <c r="BJ586" t="b">
        <v>0</v>
      </c>
      <c r="BK586" t="s">
        <v>67</v>
      </c>
      <c r="BL586" t="b">
        <v>0</v>
      </c>
      <c r="BM586">
        <v>0</v>
      </c>
      <c r="BN586">
        <v>0</v>
      </c>
    </row>
    <row r="587" spans="1:66" x14ac:dyDescent="0.25">
      <c r="A587" t="s">
        <v>87</v>
      </c>
      <c r="B587">
        <v>1959</v>
      </c>
      <c r="C587" t="s">
        <v>67</v>
      </c>
      <c r="D587" t="s">
        <v>67</v>
      </c>
      <c r="E587" t="s">
        <v>67</v>
      </c>
      <c r="F587" t="s">
        <v>67</v>
      </c>
      <c r="G587" t="s">
        <v>67</v>
      </c>
      <c r="H587" t="s">
        <v>67</v>
      </c>
      <c r="I587" t="s">
        <v>67</v>
      </c>
      <c r="J587" t="s">
        <v>67</v>
      </c>
      <c r="K587">
        <v>433</v>
      </c>
      <c r="L587" t="s">
        <v>67</v>
      </c>
      <c r="M587" t="s">
        <v>88</v>
      </c>
      <c r="N587">
        <v>0</v>
      </c>
      <c r="O587">
        <v>0.89972003099999998</v>
      </c>
      <c r="P587">
        <v>0.100279969</v>
      </c>
      <c r="Q587">
        <v>0</v>
      </c>
      <c r="R587">
        <v>0</v>
      </c>
      <c r="S587">
        <v>1</v>
      </c>
      <c r="T587" t="s">
        <v>67</v>
      </c>
      <c r="U587" t="s">
        <v>67</v>
      </c>
      <c r="V587">
        <v>7.4999999999999997E-2</v>
      </c>
      <c r="W587">
        <v>0.3</v>
      </c>
      <c r="X587" t="s">
        <v>67</v>
      </c>
      <c r="Y587" t="s">
        <v>67</v>
      </c>
      <c r="Z587" t="s">
        <v>67</v>
      </c>
      <c r="AA587" t="s">
        <v>67</v>
      </c>
      <c r="AB587" t="s">
        <v>67</v>
      </c>
      <c r="AC587" t="s">
        <v>67</v>
      </c>
      <c r="AD587" t="s">
        <v>67</v>
      </c>
      <c r="AE587" t="s">
        <v>67</v>
      </c>
      <c r="AF587" t="s">
        <v>67</v>
      </c>
      <c r="AG587" t="s">
        <v>67</v>
      </c>
      <c r="AH587" t="s">
        <v>67</v>
      </c>
      <c r="AI587" t="s">
        <v>67</v>
      </c>
      <c r="AJ587" t="s">
        <v>67</v>
      </c>
      <c r="AK587">
        <v>0</v>
      </c>
      <c r="AL587" t="s">
        <v>67</v>
      </c>
      <c r="AM587">
        <v>87.445073864865094</v>
      </c>
      <c r="AN587">
        <v>0</v>
      </c>
      <c r="AO587">
        <v>0</v>
      </c>
      <c r="AP587" t="s">
        <v>67</v>
      </c>
      <c r="AQ587" t="s">
        <v>67</v>
      </c>
      <c r="AR587">
        <v>87.445073864865094</v>
      </c>
      <c r="AS587" t="s">
        <v>67</v>
      </c>
      <c r="AT587" t="s">
        <v>67</v>
      </c>
      <c r="AU587" t="s">
        <v>67</v>
      </c>
      <c r="AV587" t="s">
        <v>67</v>
      </c>
      <c r="AW587" s="2" t="s">
        <v>67</v>
      </c>
      <c r="AX587" s="4" t="s">
        <v>67</v>
      </c>
      <c r="AY587" t="s">
        <v>67</v>
      </c>
      <c r="AZ587">
        <v>0</v>
      </c>
      <c r="BA587" t="s">
        <v>67</v>
      </c>
      <c r="BB587">
        <v>1</v>
      </c>
      <c r="BC587">
        <v>0</v>
      </c>
      <c r="BD587">
        <v>0</v>
      </c>
      <c r="BE587" t="s">
        <v>67</v>
      </c>
      <c r="BF587" t="b">
        <v>0</v>
      </c>
      <c r="BG587" t="s">
        <v>67</v>
      </c>
      <c r="BH587" t="b">
        <v>0</v>
      </c>
      <c r="BI587" t="s">
        <v>67</v>
      </c>
      <c r="BJ587" t="b">
        <v>0</v>
      </c>
      <c r="BK587" t="s">
        <v>67</v>
      </c>
      <c r="BL587" t="b">
        <v>0</v>
      </c>
      <c r="BM587">
        <v>0</v>
      </c>
      <c r="BN587">
        <v>0</v>
      </c>
    </row>
    <row r="588" spans="1:66" x14ac:dyDescent="0.25">
      <c r="A588" t="s">
        <v>87</v>
      </c>
      <c r="B588">
        <v>1960</v>
      </c>
      <c r="C588">
        <v>400</v>
      </c>
      <c r="D588">
        <v>800</v>
      </c>
      <c r="E588">
        <v>727.73607689999994</v>
      </c>
      <c r="F588">
        <v>1527.736077</v>
      </c>
      <c r="G588">
        <v>946.84915890000002</v>
      </c>
      <c r="H588">
        <v>1746.8491590000001</v>
      </c>
      <c r="I588">
        <v>2</v>
      </c>
      <c r="J588">
        <v>800</v>
      </c>
      <c r="K588">
        <v>1089</v>
      </c>
      <c r="L588">
        <v>800</v>
      </c>
      <c r="M588" t="s">
        <v>88</v>
      </c>
      <c r="N588">
        <v>0</v>
      </c>
      <c r="O588">
        <v>0.89972003099999998</v>
      </c>
      <c r="P588">
        <v>0.100279969</v>
      </c>
      <c r="Q588">
        <v>0</v>
      </c>
      <c r="R588">
        <v>0</v>
      </c>
      <c r="S588">
        <v>1</v>
      </c>
      <c r="T588" t="s">
        <v>69</v>
      </c>
      <c r="U588">
        <v>0.1</v>
      </c>
      <c r="V588">
        <v>7.4999999999999997E-2</v>
      </c>
      <c r="W588">
        <v>0.3</v>
      </c>
      <c r="X588">
        <v>0.17499999999999999</v>
      </c>
      <c r="Y588">
        <v>140</v>
      </c>
      <c r="Z588">
        <v>140</v>
      </c>
      <c r="AA588">
        <v>284.05474766999998</v>
      </c>
      <c r="AB588">
        <v>316.68138510791499</v>
      </c>
      <c r="AC588">
        <v>520</v>
      </c>
      <c r="AD588">
        <v>1080</v>
      </c>
      <c r="AE588">
        <v>520</v>
      </c>
      <c r="AF588">
        <v>1080</v>
      </c>
      <c r="AG588">
        <v>378.73966356</v>
      </c>
      <c r="AH588">
        <v>1514.95865424</v>
      </c>
      <c r="AI588">
        <v>1113.48638878417</v>
      </c>
      <c r="AJ588">
        <v>2380.21192921583</v>
      </c>
      <c r="AK588" t="s">
        <v>67</v>
      </c>
      <c r="AL588">
        <v>784.56430883513497</v>
      </c>
      <c r="AM588">
        <v>148.53037463461399</v>
      </c>
      <c r="AN588">
        <v>0</v>
      </c>
      <c r="AO588" t="s">
        <v>67</v>
      </c>
      <c r="AP588">
        <v>933.09468346974904</v>
      </c>
      <c r="AQ588">
        <v>933.09468346974904</v>
      </c>
      <c r="AR588">
        <v>933.09468346974904</v>
      </c>
      <c r="AS588">
        <v>1.1663683543371901</v>
      </c>
      <c r="AT588">
        <v>0.153894950848978</v>
      </c>
      <c r="AU588">
        <v>77</v>
      </c>
      <c r="AV588">
        <v>1</v>
      </c>
      <c r="AW588" s="2">
        <v>800</v>
      </c>
      <c r="AX588" s="4">
        <v>933.09468346974904</v>
      </c>
      <c r="AY588">
        <v>2</v>
      </c>
      <c r="AZ588" t="s">
        <v>67</v>
      </c>
      <c r="BA588">
        <v>0.84079999999999999</v>
      </c>
      <c r="BB588">
        <v>0.15920000000000001</v>
      </c>
      <c r="BC588">
        <v>0</v>
      </c>
      <c r="BD588" t="s">
        <v>67</v>
      </c>
      <c r="BE588">
        <v>0.91</v>
      </c>
      <c r="BF588" t="b">
        <v>0</v>
      </c>
      <c r="BG588">
        <v>0.46</v>
      </c>
      <c r="BH588" t="b">
        <v>0</v>
      </c>
      <c r="BI588">
        <v>1.17</v>
      </c>
      <c r="BJ588" t="b">
        <v>0</v>
      </c>
      <c r="BK588">
        <v>2</v>
      </c>
      <c r="BL588" t="b">
        <v>0</v>
      </c>
      <c r="BM588">
        <v>0</v>
      </c>
      <c r="BN588">
        <v>0</v>
      </c>
    </row>
    <row r="589" spans="1:66" x14ac:dyDescent="0.25">
      <c r="A589" t="s">
        <v>87</v>
      </c>
      <c r="B589">
        <v>1961</v>
      </c>
      <c r="C589">
        <v>200</v>
      </c>
      <c r="D589">
        <v>400</v>
      </c>
      <c r="E589">
        <v>404.83108320000002</v>
      </c>
      <c r="F589">
        <v>804.83108319999997</v>
      </c>
      <c r="G589">
        <v>419.94079149999999</v>
      </c>
      <c r="H589">
        <v>819.94079150000005</v>
      </c>
      <c r="I589">
        <v>2</v>
      </c>
      <c r="J589">
        <v>400</v>
      </c>
      <c r="K589">
        <v>1183</v>
      </c>
      <c r="L589">
        <v>400</v>
      </c>
      <c r="M589" t="s">
        <v>88</v>
      </c>
      <c r="N589">
        <v>0</v>
      </c>
      <c r="O589">
        <v>0.89972003099999998</v>
      </c>
      <c r="P589">
        <v>0.100279969</v>
      </c>
      <c r="Q589">
        <v>0</v>
      </c>
      <c r="R589">
        <v>0</v>
      </c>
      <c r="S589">
        <v>1</v>
      </c>
      <c r="T589" t="s">
        <v>69</v>
      </c>
      <c r="U589">
        <v>0.1</v>
      </c>
      <c r="V589">
        <v>7.4999999999999997E-2</v>
      </c>
      <c r="W589">
        <v>0.3</v>
      </c>
      <c r="X589">
        <v>0.17499999999999999</v>
      </c>
      <c r="Y589">
        <v>70</v>
      </c>
      <c r="Z589">
        <v>70</v>
      </c>
      <c r="AA589">
        <v>125.98223745</v>
      </c>
      <c r="AB589">
        <v>144.12329496964799</v>
      </c>
      <c r="AC589">
        <v>260</v>
      </c>
      <c r="AD589">
        <v>540</v>
      </c>
      <c r="AE589">
        <v>260</v>
      </c>
      <c r="AF589">
        <v>540</v>
      </c>
      <c r="AG589">
        <v>167.97631659999999</v>
      </c>
      <c r="AH589">
        <v>671.90526639999996</v>
      </c>
      <c r="AI589">
        <v>531.69420156070396</v>
      </c>
      <c r="AJ589">
        <v>1108.1873814393</v>
      </c>
      <c r="AK589">
        <v>0</v>
      </c>
      <c r="AL589">
        <v>1332.6265913653899</v>
      </c>
      <c r="AM589">
        <v>110.755171441353</v>
      </c>
      <c r="AN589" t="s">
        <v>67</v>
      </c>
      <c r="AO589">
        <v>0</v>
      </c>
      <c r="AP589">
        <v>1443.38176280674</v>
      </c>
      <c r="AQ589">
        <v>1443.38176280674</v>
      </c>
      <c r="AR589">
        <v>1443.38176280674</v>
      </c>
      <c r="AS589">
        <v>3.6084544070168501</v>
      </c>
      <c r="AT589">
        <v>1.2832795385652001</v>
      </c>
      <c r="AU589">
        <v>96</v>
      </c>
      <c r="AV589">
        <v>1</v>
      </c>
      <c r="AW589" s="2">
        <v>400</v>
      </c>
      <c r="AX589" s="4">
        <v>1443.38176280674</v>
      </c>
      <c r="AY589">
        <v>2</v>
      </c>
      <c r="AZ589">
        <v>0</v>
      </c>
      <c r="BA589">
        <v>0.92330000000000001</v>
      </c>
      <c r="BB589">
        <v>7.6700000000000004E-2</v>
      </c>
      <c r="BC589" t="s">
        <v>67</v>
      </c>
      <c r="BD589">
        <v>0</v>
      </c>
      <c r="BE589">
        <v>0.45</v>
      </c>
      <c r="BF589" t="b">
        <v>0</v>
      </c>
      <c r="BG589">
        <v>0.72</v>
      </c>
      <c r="BH589" t="b">
        <v>0</v>
      </c>
      <c r="BI589">
        <v>3.61</v>
      </c>
      <c r="BJ589" t="b">
        <v>0</v>
      </c>
      <c r="BK589">
        <v>2</v>
      </c>
      <c r="BL589" t="b">
        <v>0</v>
      </c>
      <c r="BM589">
        <v>0</v>
      </c>
      <c r="BN589">
        <v>0</v>
      </c>
    </row>
    <row r="590" spans="1:66" x14ac:dyDescent="0.25">
      <c r="A590" t="s">
        <v>87</v>
      </c>
      <c r="B590">
        <v>1962</v>
      </c>
      <c r="C590">
        <v>200</v>
      </c>
      <c r="D590">
        <v>400</v>
      </c>
      <c r="E590">
        <v>444.56903039999997</v>
      </c>
      <c r="F590">
        <v>844.56903039999997</v>
      </c>
      <c r="G590">
        <v>508.47907320000002</v>
      </c>
      <c r="H590">
        <v>908.47907320000002</v>
      </c>
      <c r="I590">
        <v>2</v>
      </c>
      <c r="J590">
        <v>400</v>
      </c>
      <c r="K590">
        <v>626</v>
      </c>
      <c r="L590">
        <v>400</v>
      </c>
      <c r="M590" t="s">
        <v>88</v>
      </c>
      <c r="N590">
        <v>0</v>
      </c>
      <c r="O590">
        <v>0.89972003099999998</v>
      </c>
      <c r="P590">
        <v>0.100279969</v>
      </c>
      <c r="Q590">
        <v>0</v>
      </c>
      <c r="R590">
        <v>0</v>
      </c>
      <c r="S590">
        <v>1</v>
      </c>
      <c r="T590" t="s">
        <v>69</v>
      </c>
      <c r="U590">
        <v>0.1</v>
      </c>
      <c r="V590">
        <v>7.4999999999999997E-2</v>
      </c>
      <c r="W590">
        <v>0.3</v>
      </c>
      <c r="X590">
        <v>0.17499999999999999</v>
      </c>
      <c r="Y590">
        <v>70</v>
      </c>
      <c r="Z590">
        <v>70</v>
      </c>
      <c r="AA590">
        <v>152.54372196</v>
      </c>
      <c r="AB590">
        <v>167.837978745604</v>
      </c>
      <c r="AC590">
        <v>260</v>
      </c>
      <c r="AD590">
        <v>540</v>
      </c>
      <c r="AE590">
        <v>260</v>
      </c>
      <c r="AF590">
        <v>540</v>
      </c>
      <c r="AG590">
        <v>203.39162927999999</v>
      </c>
      <c r="AH590">
        <v>813.56651711999996</v>
      </c>
      <c r="AI590">
        <v>572.80311570879201</v>
      </c>
      <c r="AJ590">
        <v>1244.15503069121</v>
      </c>
      <c r="AK590">
        <v>0</v>
      </c>
      <c r="AL590">
        <v>993.70439855864697</v>
      </c>
      <c r="AM590" t="s">
        <v>67</v>
      </c>
      <c r="AN590">
        <v>0</v>
      </c>
      <c r="AO590" t="s">
        <v>67</v>
      </c>
      <c r="AP590" t="s">
        <v>67</v>
      </c>
      <c r="AQ590" t="s">
        <v>67</v>
      </c>
      <c r="AR590">
        <v>993.70439855864697</v>
      </c>
      <c r="AS590" t="s">
        <v>67</v>
      </c>
      <c r="AT590" t="s">
        <v>67</v>
      </c>
      <c r="AU590">
        <v>87</v>
      </c>
      <c r="AV590">
        <v>1</v>
      </c>
      <c r="AW590" s="2">
        <v>400</v>
      </c>
      <c r="AX590" s="4" t="s">
        <v>67</v>
      </c>
      <c r="AY590">
        <v>2</v>
      </c>
      <c r="AZ590">
        <v>0</v>
      </c>
      <c r="BA590">
        <v>1</v>
      </c>
      <c r="BB590" t="s">
        <v>67</v>
      </c>
      <c r="BC590">
        <v>0</v>
      </c>
      <c r="BD590" t="s">
        <v>67</v>
      </c>
      <c r="BE590">
        <v>0.45</v>
      </c>
      <c r="BF590" t="b">
        <v>0</v>
      </c>
      <c r="BG590" t="s">
        <v>67</v>
      </c>
      <c r="BH590" t="b">
        <v>0</v>
      </c>
      <c r="BI590" t="s">
        <v>67</v>
      </c>
      <c r="BJ590" t="b">
        <v>0</v>
      </c>
      <c r="BK590">
        <v>2</v>
      </c>
      <c r="BL590" t="b">
        <v>0</v>
      </c>
      <c r="BM590">
        <v>0</v>
      </c>
      <c r="BN590">
        <v>0</v>
      </c>
    </row>
    <row r="591" spans="1:66" x14ac:dyDescent="0.25">
      <c r="A591" t="s">
        <v>87</v>
      </c>
      <c r="B591">
        <v>1963</v>
      </c>
      <c r="C591" t="s">
        <v>67</v>
      </c>
      <c r="D591" t="s">
        <v>67</v>
      </c>
      <c r="E591" t="s">
        <v>67</v>
      </c>
      <c r="F591" t="s">
        <v>67</v>
      </c>
      <c r="G591" t="s">
        <v>67</v>
      </c>
      <c r="H591" t="s">
        <v>67</v>
      </c>
      <c r="I591" t="s">
        <v>67</v>
      </c>
      <c r="J591" t="s">
        <v>67</v>
      </c>
      <c r="K591">
        <v>400</v>
      </c>
      <c r="L591" t="s">
        <v>67</v>
      </c>
      <c r="M591" t="s">
        <v>88</v>
      </c>
      <c r="N591">
        <v>0</v>
      </c>
      <c r="O591">
        <v>0.89972003099999998</v>
      </c>
      <c r="P591">
        <v>0.100279969</v>
      </c>
      <c r="Q591">
        <v>0</v>
      </c>
      <c r="R591">
        <v>0</v>
      </c>
      <c r="S591">
        <v>1</v>
      </c>
      <c r="T591" t="s">
        <v>67</v>
      </c>
      <c r="U591" t="s">
        <v>67</v>
      </c>
      <c r="V591">
        <v>7.4999999999999997E-2</v>
      </c>
      <c r="W591">
        <v>0.3</v>
      </c>
      <c r="X591" t="s">
        <v>67</v>
      </c>
      <c r="Y591" t="s">
        <v>67</v>
      </c>
      <c r="Z591" t="s">
        <v>67</v>
      </c>
      <c r="AA591" t="s">
        <v>67</v>
      </c>
      <c r="AB591" t="s">
        <v>67</v>
      </c>
      <c r="AC591" t="s">
        <v>67</v>
      </c>
      <c r="AD591" t="s">
        <v>67</v>
      </c>
      <c r="AE591" t="s">
        <v>67</v>
      </c>
      <c r="AF591" t="s">
        <v>67</v>
      </c>
      <c r="AG591" t="s">
        <v>67</v>
      </c>
      <c r="AH591" t="s">
        <v>67</v>
      </c>
      <c r="AI591" t="s">
        <v>67</v>
      </c>
      <c r="AJ591" t="s">
        <v>67</v>
      </c>
      <c r="AK591">
        <v>0</v>
      </c>
      <c r="AL591" t="s">
        <v>67</v>
      </c>
      <c r="AM591">
        <v>105.473018838849</v>
      </c>
      <c r="AN591" t="s">
        <v>67</v>
      </c>
      <c r="AO591" t="s">
        <v>67</v>
      </c>
      <c r="AP591" t="s">
        <v>67</v>
      </c>
      <c r="AQ591" t="s">
        <v>67</v>
      </c>
      <c r="AR591">
        <v>105.473018838849</v>
      </c>
      <c r="AS591" t="s">
        <v>67</v>
      </c>
      <c r="AT591" t="s">
        <v>67</v>
      </c>
      <c r="AU591" t="s">
        <v>67</v>
      </c>
      <c r="AV591" t="s">
        <v>67</v>
      </c>
      <c r="AW591" s="2" t="s">
        <v>67</v>
      </c>
      <c r="AX591" s="4" t="s">
        <v>67</v>
      </c>
      <c r="AY591" t="s">
        <v>67</v>
      </c>
      <c r="AZ591">
        <v>0</v>
      </c>
      <c r="BA591" t="s">
        <v>67</v>
      </c>
      <c r="BB591">
        <v>1</v>
      </c>
      <c r="BC591" t="s">
        <v>67</v>
      </c>
      <c r="BD591" t="s">
        <v>67</v>
      </c>
      <c r="BE591" t="s">
        <v>67</v>
      </c>
      <c r="BF591" t="b">
        <v>0</v>
      </c>
      <c r="BG591" t="s">
        <v>67</v>
      </c>
      <c r="BH591" t="b">
        <v>0</v>
      </c>
      <c r="BI591" t="s">
        <v>67</v>
      </c>
      <c r="BJ591" t="b">
        <v>0</v>
      </c>
      <c r="BK591" t="s">
        <v>67</v>
      </c>
      <c r="BL591" t="b">
        <v>0</v>
      </c>
      <c r="BM591">
        <v>0</v>
      </c>
      <c r="BN591">
        <v>0</v>
      </c>
    </row>
    <row r="592" spans="1:66" x14ac:dyDescent="0.25">
      <c r="A592" t="s">
        <v>87</v>
      </c>
      <c r="B592">
        <v>1964</v>
      </c>
      <c r="C592">
        <v>200</v>
      </c>
      <c r="D592">
        <v>400</v>
      </c>
      <c r="E592">
        <v>406.11252359999997</v>
      </c>
      <c r="F592">
        <v>806.11252360000003</v>
      </c>
      <c r="G592">
        <v>472.0093827</v>
      </c>
      <c r="H592">
        <v>872.00938269999995</v>
      </c>
      <c r="I592">
        <v>2</v>
      </c>
      <c r="J592">
        <v>400</v>
      </c>
      <c r="K592">
        <v>530</v>
      </c>
      <c r="L592">
        <v>400</v>
      </c>
      <c r="M592" t="s">
        <v>88</v>
      </c>
      <c r="N592">
        <v>0</v>
      </c>
      <c r="O592">
        <v>0.89972003099999998</v>
      </c>
      <c r="P592">
        <v>0.100279969</v>
      </c>
      <c r="Q592">
        <v>0</v>
      </c>
      <c r="R592">
        <v>0</v>
      </c>
      <c r="S592">
        <v>1</v>
      </c>
      <c r="T592" t="s">
        <v>69</v>
      </c>
      <c r="U592">
        <v>0.1</v>
      </c>
      <c r="V592">
        <v>7.4999999999999997E-2</v>
      </c>
      <c r="W592">
        <v>0.3</v>
      </c>
      <c r="X592">
        <v>0.17499999999999999</v>
      </c>
      <c r="Y592">
        <v>70</v>
      </c>
      <c r="Z592">
        <v>70</v>
      </c>
      <c r="AA592">
        <v>141.60281481000001</v>
      </c>
      <c r="AB592">
        <v>157.95998595250401</v>
      </c>
      <c r="AC592">
        <v>260</v>
      </c>
      <c r="AD592">
        <v>540</v>
      </c>
      <c r="AE592">
        <v>260</v>
      </c>
      <c r="AF592">
        <v>540</v>
      </c>
      <c r="AG592">
        <v>188.80375308000001</v>
      </c>
      <c r="AH592">
        <v>755.21501232000003</v>
      </c>
      <c r="AI592">
        <v>556.089410794993</v>
      </c>
      <c r="AJ592">
        <v>1187.9293546050101</v>
      </c>
      <c r="AK592" t="s">
        <v>67</v>
      </c>
      <c r="AL592">
        <v>946.31249616115099</v>
      </c>
      <c r="AM592" t="s">
        <v>67</v>
      </c>
      <c r="AN592" t="s">
        <v>67</v>
      </c>
      <c r="AO592" t="s">
        <v>67</v>
      </c>
      <c r="AP592" t="s">
        <v>67</v>
      </c>
      <c r="AQ592" t="s">
        <v>67</v>
      </c>
      <c r="AR592">
        <v>946.31249616115099</v>
      </c>
      <c r="AS592" t="s">
        <v>67</v>
      </c>
      <c r="AT592" t="s">
        <v>67</v>
      </c>
      <c r="AU592">
        <v>86</v>
      </c>
      <c r="AV592">
        <v>1</v>
      </c>
      <c r="AW592" s="2">
        <v>400</v>
      </c>
      <c r="AX592" s="4" t="s">
        <v>67</v>
      </c>
      <c r="AY592">
        <v>2</v>
      </c>
      <c r="AZ592" t="s">
        <v>67</v>
      </c>
      <c r="BA592">
        <v>1</v>
      </c>
      <c r="BB592" t="s">
        <v>67</v>
      </c>
      <c r="BC592" t="s">
        <v>67</v>
      </c>
      <c r="BD592" t="s">
        <v>67</v>
      </c>
      <c r="BE592">
        <v>0.45</v>
      </c>
      <c r="BF592" t="b">
        <v>0</v>
      </c>
      <c r="BG592" t="s">
        <v>67</v>
      </c>
      <c r="BH592" t="b">
        <v>0</v>
      </c>
      <c r="BI592" t="s">
        <v>67</v>
      </c>
      <c r="BJ592" t="b">
        <v>0</v>
      </c>
      <c r="BK592">
        <v>2</v>
      </c>
      <c r="BL592" t="b">
        <v>0</v>
      </c>
      <c r="BM592">
        <v>0</v>
      </c>
      <c r="BN592">
        <v>0</v>
      </c>
    </row>
    <row r="593" spans="1:66" x14ac:dyDescent="0.25">
      <c r="A593" t="s">
        <v>87</v>
      </c>
      <c r="B593">
        <v>1965</v>
      </c>
      <c r="C593">
        <v>400</v>
      </c>
      <c r="D593">
        <v>800</v>
      </c>
      <c r="E593">
        <v>501.71759359999999</v>
      </c>
      <c r="F593">
        <v>1301.717594</v>
      </c>
      <c r="G593">
        <v>681.1569657</v>
      </c>
      <c r="H593">
        <v>1481.156966</v>
      </c>
      <c r="I593">
        <v>2</v>
      </c>
      <c r="J593">
        <v>800</v>
      </c>
      <c r="K593">
        <v>3</v>
      </c>
      <c r="L593">
        <v>800</v>
      </c>
      <c r="M593" t="s">
        <v>88</v>
      </c>
      <c r="N593">
        <v>0</v>
      </c>
      <c r="O593">
        <v>0.89972003099999998</v>
      </c>
      <c r="P593">
        <v>0.100279969</v>
      </c>
      <c r="Q593">
        <v>0</v>
      </c>
      <c r="R593">
        <v>0</v>
      </c>
      <c r="S593">
        <v>1</v>
      </c>
      <c r="T593" t="s">
        <v>69</v>
      </c>
      <c r="U593">
        <v>0.1</v>
      </c>
      <c r="V593">
        <v>7.4999999999999997E-2</v>
      </c>
      <c r="W593">
        <v>0.3</v>
      </c>
      <c r="X593">
        <v>0.17499999999999999</v>
      </c>
      <c r="Y593">
        <v>140</v>
      </c>
      <c r="Z593">
        <v>140</v>
      </c>
      <c r="AA593">
        <v>204.34708971000001</v>
      </c>
      <c r="AB593">
        <v>247.704931466749</v>
      </c>
      <c r="AC593">
        <v>520</v>
      </c>
      <c r="AD593">
        <v>1080</v>
      </c>
      <c r="AE593">
        <v>520</v>
      </c>
      <c r="AF593">
        <v>1080</v>
      </c>
      <c r="AG593">
        <v>272.46278627999999</v>
      </c>
      <c r="AH593">
        <v>1089.85114512</v>
      </c>
      <c r="AI593">
        <v>985.74710306650195</v>
      </c>
      <c r="AJ593">
        <v>1976.5668289334999</v>
      </c>
      <c r="AK593">
        <v>0</v>
      </c>
      <c r="AL593" t="s">
        <v>67</v>
      </c>
      <c r="AM593" t="s">
        <v>67</v>
      </c>
      <c r="AN593" t="s">
        <v>67</v>
      </c>
      <c r="AO593" t="s">
        <v>67</v>
      </c>
      <c r="AP593" t="s">
        <v>67</v>
      </c>
      <c r="AQ593" t="s">
        <v>67</v>
      </c>
      <c r="AR593">
        <v>0</v>
      </c>
      <c r="AS593" t="s">
        <v>67</v>
      </c>
      <c r="AT593" t="s">
        <v>67</v>
      </c>
      <c r="AU593">
        <v>74</v>
      </c>
      <c r="AV593">
        <v>0</v>
      </c>
      <c r="AW593" s="2">
        <v>800</v>
      </c>
      <c r="AX593" s="4" t="s">
        <v>67</v>
      </c>
      <c r="AY593">
        <v>2</v>
      </c>
      <c r="AZ593" t="s">
        <v>67</v>
      </c>
      <c r="BA593" t="s">
        <v>67</v>
      </c>
      <c r="BB593" t="s">
        <v>67</v>
      </c>
      <c r="BC593" t="s">
        <v>67</v>
      </c>
      <c r="BD593" t="s">
        <v>67</v>
      </c>
      <c r="BE593">
        <v>0.91</v>
      </c>
      <c r="BF593" t="b">
        <v>0</v>
      </c>
      <c r="BG593" t="s">
        <v>67</v>
      </c>
      <c r="BH593" t="b">
        <v>0</v>
      </c>
      <c r="BI593" t="s">
        <v>67</v>
      </c>
      <c r="BJ593" t="b">
        <v>0</v>
      </c>
      <c r="BK593">
        <v>2</v>
      </c>
      <c r="BL593" t="b">
        <v>0</v>
      </c>
      <c r="BM593">
        <v>0</v>
      </c>
      <c r="BN593">
        <v>0</v>
      </c>
    </row>
    <row r="594" spans="1:66" x14ac:dyDescent="0.25">
      <c r="A594" t="s">
        <v>87</v>
      </c>
      <c r="B594">
        <v>1966</v>
      </c>
      <c r="C594">
        <v>200</v>
      </c>
      <c r="D594">
        <v>400</v>
      </c>
      <c r="E594">
        <v>665.10277240000005</v>
      </c>
      <c r="F594">
        <v>1065.102772</v>
      </c>
      <c r="G594">
        <v>704.45957009999995</v>
      </c>
      <c r="H594">
        <v>1104.45957</v>
      </c>
      <c r="I594">
        <v>2</v>
      </c>
      <c r="J594">
        <v>400</v>
      </c>
      <c r="K594" t="s">
        <v>67</v>
      </c>
      <c r="L594" t="s">
        <v>67</v>
      </c>
      <c r="M594" t="s">
        <v>88</v>
      </c>
      <c r="N594">
        <v>0</v>
      </c>
      <c r="O594">
        <v>0.89972003099999998</v>
      </c>
      <c r="P594">
        <v>0.100279969</v>
      </c>
      <c r="Q594">
        <v>0</v>
      </c>
      <c r="R594">
        <v>0</v>
      </c>
      <c r="S594">
        <v>1</v>
      </c>
      <c r="T594" t="s">
        <v>69</v>
      </c>
      <c r="U594">
        <v>0.1</v>
      </c>
      <c r="V594">
        <v>7.4999999999999997E-2</v>
      </c>
      <c r="W594">
        <v>0.3</v>
      </c>
      <c r="X594">
        <v>0.17499999999999999</v>
      </c>
      <c r="Y594">
        <v>70</v>
      </c>
      <c r="Z594">
        <v>70</v>
      </c>
      <c r="AA594">
        <v>211.33787103</v>
      </c>
      <c r="AB594">
        <v>222.62905410456401</v>
      </c>
      <c r="AC594">
        <v>260</v>
      </c>
      <c r="AD594">
        <v>540</v>
      </c>
      <c r="AE594">
        <v>260</v>
      </c>
      <c r="AF594">
        <v>540</v>
      </c>
      <c r="AG594">
        <v>281.78382804</v>
      </c>
      <c r="AH594">
        <v>1127.13531216</v>
      </c>
      <c r="AI594">
        <v>659.20146179087203</v>
      </c>
      <c r="AJ594">
        <v>1549.7176782091301</v>
      </c>
      <c r="AK594" t="s">
        <v>67</v>
      </c>
      <c r="AL594" t="s">
        <v>67</v>
      </c>
      <c r="AM594" t="s">
        <v>67</v>
      </c>
      <c r="AN594" t="s">
        <v>67</v>
      </c>
      <c r="AO594" t="s">
        <v>67</v>
      </c>
      <c r="AP594" t="s">
        <v>67</v>
      </c>
      <c r="AQ594" t="s">
        <v>67</v>
      </c>
      <c r="AR594">
        <v>0</v>
      </c>
      <c r="AS594" t="s">
        <v>67</v>
      </c>
      <c r="AT594" t="s">
        <v>67</v>
      </c>
      <c r="AU594">
        <v>94</v>
      </c>
      <c r="AV594">
        <v>1</v>
      </c>
      <c r="AW594" s="2">
        <v>400</v>
      </c>
      <c r="AX594" s="4" t="s">
        <v>67</v>
      </c>
      <c r="AY594">
        <v>2</v>
      </c>
      <c r="AZ594" t="s">
        <v>67</v>
      </c>
      <c r="BA594" t="s">
        <v>67</v>
      </c>
      <c r="BB594" t="s">
        <v>67</v>
      </c>
      <c r="BC594" t="s">
        <v>67</v>
      </c>
      <c r="BD594" t="s">
        <v>67</v>
      </c>
      <c r="BE594">
        <v>0.45</v>
      </c>
      <c r="BF594" t="b">
        <v>0</v>
      </c>
      <c r="BG594" t="s">
        <v>67</v>
      </c>
      <c r="BH594" t="b">
        <v>0</v>
      </c>
      <c r="BI594" t="s">
        <v>67</v>
      </c>
      <c r="BJ594" t="b">
        <v>0</v>
      </c>
      <c r="BK594">
        <v>2</v>
      </c>
      <c r="BL594" t="b">
        <v>0</v>
      </c>
      <c r="BM594">
        <v>0</v>
      </c>
      <c r="BN594">
        <v>0</v>
      </c>
    </row>
    <row r="595" spans="1:66" x14ac:dyDescent="0.25">
      <c r="A595" t="s">
        <v>87</v>
      </c>
      <c r="B595">
        <v>1968</v>
      </c>
      <c r="C595">
        <v>200</v>
      </c>
      <c r="D595">
        <v>400</v>
      </c>
      <c r="E595">
        <v>608.93556430000001</v>
      </c>
      <c r="F595">
        <v>1008.935564</v>
      </c>
      <c r="G595">
        <v>651.7855151</v>
      </c>
      <c r="H595">
        <v>1051.785515</v>
      </c>
      <c r="I595">
        <v>2</v>
      </c>
      <c r="J595">
        <v>400</v>
      </c>
      <c r="K595" t="s">
        <v>67</v>
      </c>
      <c r="L595" t="s">
        <v>67</v>
      </c>
      <c r="M595" t="s">
        <v>88</v>
      </c>
      <c r="N595">
        <v>0</v>
      </c>
      <c r="O595">
        <v>0.89972003099999998</v>
      </c>
      <c r="P595">
        <v>0.100279969</v>
      </c>
      <c r="Q595">
        <v>0</v>
      </c>
      <c r="R595">
        <v>0</v>
      </c>
      <c r="S595">
        <v>1</v>
      </c>
      <c r="T595" t="s">
        <v>69</v>
      </c>
      <c r="U595">
        <v>0.1</v>
      </c>
      <c r="V595">
        <v>7.4999999999999997E-2</v>
      </c>
      <c r="W595">
        <v>0.3</v>
      </c>
      <c r="X595">
        <v>0.17499999999999999</v>
      </c>
      <c r="Y595">
        <v>70</v>
      </c>
      <c r="Z595">
        <v>70</v>
      </c>
      <c r="AA595">
        <v>195.53565452999999</v>
      </c>
      <c r="AB595">
        <v>207.68772759235301</v>
      </c>
      <c r="AC595">
        <v>260</v>
      </c>
      <c r="AD595">
        <v>540</v>
      </c>
      <c r="AE595">
        <v>260</v>
      </c>
      <c r="AF595">
        <v>540</v>
      </c>
      <c r="AG595">
        <v>260.71420604000002</v>
      </c>
      <c r="AH595">
        <v>1042.8568241600001</v>
      </c>
      <c r="AI595">
        <v>636.41005981529395</v>
      </c>
      <c r="AJ595">
        <v>1467.1609701847101</v>
      </c>
      <c r="AK595" t="s">
        <v>67</v>
      </c>
      <c r="AL595" t="s">
        <v>67</v>
      </c>
      <c r="AM595" t="s">
        <v>67</v>
      </c>
      <c r="AN595" t="s">
        <v>67</v>
      </c>
      <c r="AO595" t="s">
        <v>67</v>
      </c>
      <c r="AP595" t="s">
        <v>67</v>
      </c>
      <c r="AQ595" t="s">
        <v>67</v>
      </c>
      <c r="AR595">
        <v>0</v>
      </c>
      <c r="AS595" t="s">
        <v>67</v>
      </c>
      <c r="AT595" t="s">
        <v>67</v>
      </c>
      <c r="AU595">
        <v>93</v>
      </c>
      <c r="AV595">
        <v>1</v>
      </c>
      <c r="AW595" s="2">
        <v>400</v>
      </c>
      <c r="AX595" s="4" t="s">
        <v>67</v>
      </c>
      <c r="AY595">
        <v>2</v>
      </c>
      <c r="AZ595" t="s">
        <v>67</v>
      </c>
      <c r="BA595" t="s">
        <v>67</v>
      </c>
      <c r="BB595" t="s">
        <v>67</v>
      </c>
      <c r="BC595" t="s">
        <v>67</v>
      </c>
      <c r="BD595" t="s">
        <v>67</v>
      </c>
      <c r="BE595">
        <v>0.45</v>
      </c>
      <c r="BF595" t="b">
        <v>0</v>
      </c>
      <c r="BG595" t="s">
        <v>67</v>
      </c>
      <c r="BH595" t="b">
        <v>0</v>
      </c>
      <c r="BI595" t="s">
        <v>67</v>
      </c>
      <c r="BJ595" t="b">
        <v>0</v>
      </c>
      <c r="BK595">
        <v>2</v>
      </c>
      <c r="BL595" t="b">
        <v>0</v>
      </c>
      <c r="BM595">
        <v>0</v>
      </c>
      <c r="BN595">
        <v>0</v>
      </c>
    </row>
    <row r="596" spans="1:66" x14ac:dyDescent="0.25">
      <c r="A596" t="s">
        <v>87</v>
      </c>
      <c r="B596">
        <v>1971</v>
      </c>
      <c r="C596" t="s">
        <v>67</v>
      </c>
      <c r="D596" t="s">
        <v>67</v>
      </c>
      <c r="E596" t="s">
        <v>67</v>
      </c>
      <c r="F596" t="s">
        <v>67</v>
      </c>
      <c r="G596" t="s">
        <v>67</v>
      </c>
      <c r="H596" t="s">
        <v>67</v>
      </c>
      <c r="I596" t="s">
        <v>67</v>
      </c>
      <c r="J596" t="s">
        <v>67</v>
      </c>
      <c r="K596">
        <v>8</v>
      </c>
      <c r="L596" t="s">
        <v>67</v>
      </c>
      <c r="M596" t="s">
        <v>88</v>
      </c>
      <c r="N596">
        <v>0</v>
      </c>
      <c r="O596">
        <v>0.89972003099999998</v>
      </c>
      <c r="P596">
        <v>0.100279969</v>
      </c>
      <c r="Q596">
        <v>0</v>
      </c>
      <c r="R596">
        <v>0</v>
      </c>
      <c r="S596">
        <v>1</v>
      </c>
      <c r="T596" t="s">
        <v>67</v>
      </c>
      <c r="U596" t="s">
        <v>67</v>
      </c>
      <c r="V596">
        <v>7.4999999999999997E-2</v>
      </c>
      <c r="W596">
        <v>0.3</v>
      </c>
      <c r="X596" t="s">
        <v>67</v>
      </c>
      <c r="Y596" t="s">
        <v>67</v>
      </c>
      <c r="Z596" t="s">
        <v>67</v>
      </c>
      <c r="AA596" t="s">
        <v>67</v>
      </c>
      <c r="AB596" t="s">
        <v>67</v>
      </c>
      <c r="AC596" t="s">
        <v>67</v>
      </c>
      <c r="AD596" t="s">
        <v>67</v>
      </c>
      <c r="AE596" t="s">
        <v>67</v>
      </c>
      <c r="AF596" t="s">
        <v>67</v>
      </c>
      <c r="AG596" t="s">
        <v>67</v>
      </c>
      <c r="AH596" t="s">
        <v>67</v>
      </c>
      <c r="AI596" t="s">
        <v>67</v>
      </c>
      <c r="AJ596" t="s">
        <v>67</v>
      </c>
      <c r="AK596" t="s">
        <v>67</v>
      </c>
      <c r="AL596" t="s">
        <v>67</v>
      </c>
      <c r="AM596" t="s">
        <v>67</v>
      </c>
      <c r="AN596">
        <v>0</v>
      </c>
      <c r="AO596">
        <v>0</v>
      </c>
      <c r="AP596" t="s">
        <v>67</v>
      </c>
      <c r="AQ596" t="s">
        <v>67</v>
      </c>
      <c r="AR596">
        <v>0</v>
      </c>
      <c r="AS596" t="s">
        <v>67</v>
      </c>
      <c r="AT596" t="s">
        <v>67</v>
      </c>
      <c r="AU596" t="s">
        <v>67</v>
      </c>
      <c r="AV596" t="s">
        <v>67</v>
      </c>
      <c r="AW596" s="2" t="s">
        <v>67</v>
      </c>
      <c r="AX596" s="4" t="s">
        <v>67</v>
      </c>
      <c r="AY596" t="s">
        <v>67</v>
      </c>
      <c r="AZ596" t="s">
        <v>67</v>
      </c>
      <c r="BA596" t="s">
        <v>67</v>
      </c>
      <c r="BB596" t="s">
        <v>67</v>
      </c>
      <c r="BC596" t="s">
        <v>67</v>
      </c>
      <c r="BD596" t="s">
        <v>67</v>
      </c>
      <c r="BE596" t="s">
        <v>67</v>
      </c>
      <c r="BF596" t="b">
        <v>0</v>
      </c>
      <c r="BG596" t="s">
        <v>67</v>
      </c>
      <c r="BH596" t="b">
        <v>0</v>
      </c>
      <c r="BI596" t="s">
        <v>67</v>
      </c>
      <c r="BJ596" t="b">
        <v>0</v>
      </c>
      <c r="BK596" t="s">
        <v>67</v>
      </c>
      <c r="BL596" t="b">
        <v>0</v>
      </c>
      <c r="BM596">
        <v>0</v>
      </c>
      <c r="BN596">
        <v>0</v>
      </c>
    </row>
    <row r="597" spans="1:66" x14ac:dyDescent="0.25">
      <c r="A597" t="s">
        <v>87</v>
      </c>
      <c r="B597">
        <v>1972</v>
      </c>
      <c r="C597" t="s">
        <v>67</v>
      </c>
      <c r="D597" t="s">
        <v>67</v>
      </c>
      <c r="E597" t="s">
        <v>67</v>
      </c>
      <c r="F597" t="s">
        <v>67</v>
      </c>
      <c r="G597" t="s">
        <v>67</v>
      </c>
      <c r="H597" t="s">
        <v>67</v>
      </c>
      <c r="I597" t="s">
        <v>67</v>
      </c>
      <c r="J597" t="s">
        <v>67</v>
      </c>
      <c r="K597">
        <v>71</v>
      </c>
      <c r="L597" t="s">
        <v>67</v>
      </c>
      <c r="M597" t="s">
        <v>88</v>
      </c>
      <c r="N597">
        <v>0</v>
      </c>
      <c r="O597">
        <v>0.89972003099999998</v>
      </c>
      <c r="P597">
        <v>0.100279969</v>
      </c>
      <c r="Q597">
        <v>0</v>
      </c>
      <c r="R597">
        <v>0</v>
      </c>
      <c r="S597">
        <v>1</v>
      </c>
      <c r="T597" t="s">
        <v>67</v>
      </c>
      <c r="U597" t="s">
        <v>67</v>
      </c>
      <c r="V597">
        <v>7.4999999999999997E-2</v>
      </c>
      <c r="W597">
        <v>0.3</v>
      </c>
      <c r="X597" t="s">
        <v>67</v>
      </c>
      <c r="Y597" t="s">
        <v>67</v>
      </c>
      <c r="Z597" t="s">
        <v>67</v>
      </c>
      <c r="AA597" t="s">
        <v>67</v>
      </c>
      <c r="AB597" t="s">
        <v>67</v>
      </c>
      <c r="AC597" t="s">
        <v>67</v>
      </c>
      <c r="AD597" t="s">
        <v>67</v>
      </c>
      <c r="AE597" t="s">
        <v>67</v>
      </c>
      <c r="AF597" t="s">
        <v>67</v>
      </c>
      <c r="AG597" t="s">
        <v>67</v>
      </c>
      <c r="AH597" t="s">
        <v>67</v>
      </c>
      <c r="AI597" t="s">
        <v>67</v>
      </c>
      <c r="AJ597" t="s">
        <v>67</v>
      </c>
      <c r="AK597" t="s">
        <v>67</v>
      </c>
      <c r="AL597" t="s">
        <v>67</v>
      </c>
      <c r="AM597">
        <v>12.1547172043133</v>
      </c>
      <c r="AN597">
        <v>0</v>
      </c>
      <c r="AO597" t="s">
        <v>67</v>
      </c>
      <c r="AP597" t="s">
        <v>67</v>
      </c>
      <c r="AQ597" t="s">
        <v>67</v>
      </c>
      <c r="AR597">
        <v>12.1547172043133</v>
      </c>
      <c r="AS597" t="s">
        <v>67</v>
      </c>
      <c r="AT597" t="s">
        <v>67</v>
      </c>
      <c r="AU597" t="s">
        <v>67</v>
      </c>
      <c r="AV597" t="s">
        <v>67</v>
      </c>
      <c r="AW597" s="2" t="s">
        <v>67</v>
      </c>
      <c r="AX597" s="4" t="s">
        <v>67</v>
      </c>
      <c r="AY597" t="s">
        <v>67</v>
      </c>
      <c r="AZ597" t="s">
        <v>67</v>
      </c>
      <c r="BA597" t="s">
        <v>67</v>
      </c>
      <c r="BB597">
        <v>1</v>
      </c>
      <c r="BC597">
        <v>0</v>
      </c>
      <c r="BD597" t="s">
        <v>67</v>
      </c>
      <c r="BE597" t="s">
        <v>67</v>
      </c>
      <c r="BF597" t="b">
        <v>0</v>
      </c>
      <c r="BG597" t="s">
        <v>67</v>
      </c>
      <c r="BH597" t="b">
        <v>0</v>
      </c>
      <c r="BI597" t="s">
        <v>67</v>
      </c>
      <c r="BJ597" t="b">
        <v>0</v>
      </c>
      <c r="BK597" t="s">
        <v>67</v>
      </c>
      <c r="BL597" t="b">
        <v>0</v>
      </c>
      <c r="BM597">
        <v>0</v>
      </c>
      <c r="BN597">
        <v>0</v>
      </c>
    </row>
    <row r="598" spans="1:66" x14ac:dyDescent="0.25">
      <c r="A598" t="s">
        <v>87</v>
      </c>
      <c r="B598">
        <v>1973</v>
      </c>
      <c r="C598" t="s">
        <v>67</v>
      </c>
      <c r="D598" t="s">
        <v>67</v>
      </c>
      <c r="E598" t="s">
        <v>67</v>
      </c>
      <c r="F598" t="s">
        <v>67</v>
      </c>
      <c r="G598" t="s">
        <v>67</v>
      </c>
      <c r="H598" t="s">
        <v>67</v>
      </c>
      <c r="I598" t="s">
        <v>67</v>
      </c>
      <c r="J598" t="s">
        <v>67</v>
      </c>
      <c r="K598">
        <v>207</v>
      </c>
      <c r="L598" t="s">
        <v>67</v>
      </c>
      <c r="M598" t="s">
        <v>88</v>
      </c>
      <c r="N598">
        <v>0</v>
      </c>
      <c r="O598">
        <v>0.89972003099999998</v>
      </c>
      <c r="P598">
        <v>0.100279969</v>
      </c>
      <c r="Q598">
        <v>0</v>
      </c>
      <c r="R598">
        <v>0</v>
      </c>
      <c r="S598">
        <v>1</v>
      </c>
      <c r="T598" t="s">
        <v>67</v>
      </c>
      <c r="U598" t="s">
        <v>67</v>
      </c>
      <c r="V598">
        <v>7.4999999999999997E-2</v>
      </c>
      <c r="W598">
        <v>0.3</v>
      </c>
      <c r="X598" t="s">
        <v>67</v>
      </c>
      <c r="Y598" t="s">
        <v>67</v>
      </c>
      <c r="Z598" t="s">
        <v>67</v>
      </c>
      <c r="AA598" t="s">
        <v>67</v>
      </c>
      <c r="AB598" t="s">
        <v>67</v>
      </c>
      <c r="AC598" t="s">
        <v>67</v>
      </c>
      <c r="AD598" t="s">
        <v>67</v>
      </c>
      <c r="AE598" t="s">
        <v>67</v>
      </c>
      <c r="AF598" t="s">
        <v>67</v>
      </c>
      <c r="AG598" t="s">
        <v>67</v>
      </c>
      <c r="AH598" t="s">
        <v>67</v>
      </c>
      <c r="AI598" t="s">
        <v>67</v>
      </c>
      <c r="AJ598" t="s">
        <v>67</v>
      </c>
      <c r="AK598" t="s">
        <v>67</v>
      </c>
      <c r="AL598">
        <v>109.05311049568699</v>
      </c>
      <c r="AM598">
        <v>38.673478323900902</v>
      </c>
      <c r="AN598" t="s">
        <v>67</v>
      </c>
      <c r="AO598">
        <v>0</v>
      </c>
      <c r="AP598">
        <v>147.72658881958799</v>
      </c>
      <c r="AQ598">
        <v>147.72658881958799</v>
      </c>
      <c r="AR598">
        <v>147.72658881958799</v>
      </c>
      <c r="AS598" t="s">
        <v>67</v>
      </c>
      <c r="AT598" t="s">
        <v>67</v>
      </c>
      <c r="AU598" t="s">
        <v>67</v>
      </c>
      <c r="AV598" t="s">
        <v>67</v>
      </c>
      <c r="AW598" s="2" t="s">
        <v>67</v>
      </c>
      <c r="AX598" s="4">
        <v>147.72658881958799</v>
      </c>
      <c r="AY598" t="s">
        <v>67</v>
      </c>
      <c r="AZ598" t="s">
        <v>67</v>
      </c>
      <c r="BA598">
        <v>0.73819999999999997</v>
      </c>
      <c r="BB598">
        <v>0.26179999999999998</v>
      </c>
      <c r="BC598" t="s">
        <v>67</v>
      </c>
      <c r="BD598">
        <v>0</v>
      </c>
      <c r="BE598" t="s">
        <v>67</v>
      </c>
      <c r="BF598" t="b">
        <v>0</v>
      </c>
      <c r="BG598">
        <v>7.0000000000000007E-2</v>
      </c>
      <c r="BH598" t="b">
        <v>1</v>
      </c>
      <c r="BI598" t="s">
        <v>67</v>
      </c>
      <c r="BJ598" t="b">
        <v>0</v>
      </c>
      <c r="BK598" t="s">
        <v>67</v>
      </c>
      <c r="BL598" t="b">
        <v>0</v>
      </c>
      <c r="BM598">
        <v>1</v>
      </c>
      <c r="BN598">
        <v>1</v>
      </c>
    </row>
    <row r="599" spans="1:66" x14ac:dyDescent="0.25">
      <c r="A599" t="s">
        <v>87</v>
      </c>
      <c r="B599">
        <v>1974</v>
      </c>
      <c r="C599" t="s">
        <v>67</v>
      </c>
      <c r="D599" t="s">
        <v>67</v>
      </c>
      <c r="E599" t="s">
        <v>67</v>
      </c>
      <c r="F599" t="s">
        <v>67</v>
      </c>
      <c r="G599" t="s">
        <v>67</v>
      </c>
      <c r="H599" t="s">
        <v>67</v>
      </c>
      <c r="I599" t="s">
        <v>67</v>
      </c>
      <c r="J599" t="s">
        <v>67</v>
      </c>
      <c r="K599">
        <v>227</v>
      </c>
      <c r="L599" t="s">
        <v>67</v>
      </c>
      <c r="M599" t="s">
        <v>88</v>
      </c>
      <c r="N599">
        <v>0</v>
      </c>
      <c r="O599">
        <v>0.89972003099999998</v>
      </c>
      <c r="P599">
        <v>0.100279969</v>
      </c>
      <c r="Q599">
        <v>0</v>
      </c>
      <c r="R599">
        <v>0</v>
      </c>
      <c r="S599">
        <v>1</v>
      </c>
      <c r="T599" t="s">
        <v>67</v>
      </c>
      <c r="U599" t="s">
        <v>67</v>
      </c>
      <c r="V599">
        <v>7.4999999999999997E-2</v>
      </c>
      <c r="W599">
        <v>0.3</v>
      </c>
      <c r="X599" t="s">
        <v>67</v>
      </c>
      <c r="Y599" t="s">
        <v>67</v>
      </c>
      <c r="Z599" t="s">
        <v>67</v>
      </c>
      <c r="AA599" t="s">
        <v>67</v>
      </c>
      <c r="AB599" t="s">
        <v>67</v>
      </c>
      <c r="AC599" t="s">
        <v>67</v>
      </c>
      <c r="AD599" t="s">
        <v>67</v>
      </c>
      <c r="AE599" t="s">
        <v>67</v>
      </c>
      <c r="AF599" t="s">
        <v>67</v>
      </c>
      <c r="AG599" t="s">
        <v>67</v>
      </c>
      <c r="AH599" t="s">
        <v>67</v>
      </c>
      <c r="AI599" t="s">
        <v>67</v>
      </c>
      <c r="AJ599" t="s">
        <v>67</v>
      </c>
      <c r="AK599">
        <v>0</v>
      </c>
      <c r="AL599">
        <v>346.98159027609898</v>
      </c>
      <c r="AM599" t="s">
        <v>67</v>
      </c>
      <c r="AN599">
        <v>0</v>
      </c>
      <c r="AO599" t="s">
        <v>67</v>
      </c>
      <c r="AP599" t="s">
        <v>67</v>
      </c>
      <c r="AQ599" t="s">
        <v>67</v>
      </c>
      <c r="AR599">
        <v>346.98159027609898</v>
      </c>
      <c r="AS599" t="s">
        <v>67</v>
      </c>
      <c r="AT599" t="s">
        <v>67</v>
      </c>
      <c r="AU599" t="s">
        <v>67</v>
      </c>
      <c r="AV599" t="s">
        <v>67</v>
      </c>
      <c r="AW599" s="2" t="s">
        <v>67</v>
      </c>
      <c r="AX599" s="4" t="s">
        <v>67</v>
      </c>
      <c r="AY599" t="s">
        <v>67</v>
      </c>
      <c r="AZ599">
        <v>0</v>
      </c>
      <c r="BA599">
        <v>1</v>
      </c>
      <c r="BB599" t="s">
        <v>67</v>
      </c>
      <c r="BC599">
        <v>0</v>
      </c>
      <c r="BD599" t="s">
        <v>67</v>
      </c>
      <c r="BE599" t="s">
        <v>67</v>
      </c>
      <c r="BF599" t="b">
        <v>0</v>
      </c>
      <c r="BG599" t="s">
        <v>67</v>
      </c>
      <c r="BH599" t="b">
        <v>0</v>
      </c>
      <c r="BI599" t="s">
        <v>67</v>
      </c>
      <c r="BJ599" t="b">
        <v>0</v>
      </c>
      <c r="BK599" t="s">
        <v>67</v>
      </c>
      <c r="BL599" t="b">
        <v>0</v>
      </c>
      <c r="BM599">
        <v>0</v>
      </c>
      <c r="BN599">
        <v>0</v>
      </c>
    </row>
    <row r="600" spans="1:66" x14ac:dyDescent="0.25">
      <c r="A600" t="s">
        <v>87</v>
      </c>
      <c r="B600">
        <v>1975</v>
      </c>
      <c r="C600" t="s">
        <v>67</v>
      </c>
      <c r="D600" t="s">
        <v>67</v>
      </c>
      <c r="E600" t="s">
        <v>67</v>
      </c>
      <c r="F600" t="s">
        <v>67</v>
      </c>
      <c r="G600" t="s">
        <v>67</v>
      </c>
      <c r="H600" t="s">
        <v>67</v>
      </c>
      <c r="I600" t="s">
        <v>67</v>
      </c>
      <c r="J600" t="s">
        <v>67</v>
      </c>
      <c r="K600">
        <v>192</v>
      </c>
      <c r="L600" t="s">
        <v>67</v>
      </c>
      <c r="M600" t="s">
        <v>88</v>
      </c>
      <c r="N600">
        <v>0</v>
      </c>
      <c r="O600">
        <v>0.89972003099999998</v>
      </c>
      <c r="P600">
        <v>0.100279969</v>
      </c>
      <c r="Q600">
        <v>0</v>
      </c>
      <c r="R600">
        <v>0</v>
      </c>
      <c r="S600">
        <v>1</v>
      </c>
      <c r="T600" t="s">
        <v>67</v>
      </c>
      <c r="U600" t="s">
        <v>67</v>
      </c>
      <c r="V600">
        <v>7.4999999999999997E-2</v>
      </c>
      <c r="W600">
        <v>0.3</v>
      </c>
      <c r="X600" t="s">
        <v>67</v>
      </c>
      <c r="Y600" t="s">
        <v>67</v>
      </c>
      <c r="Z600" t="s">
        <v>67</v>
      </c>
      <c r="AA600" t="s">
        <v>67</v>
      </c>
      <c r="AB600" t="s">
        <v>67</v>
      </c>
      <c r="AC600" t="s">
        <v>67</v>
      </c>
      <c r="AD600" t="s">
        <v>67</v>
      </c>
      <c r="AE600" t="s">
        <v>67</v>
      </c>
      <c r="AF600" t="s">
        <v>67</v>
      </c>
      <c r="AG600" t="s">
        <v>67</v>
      </c>
      <c r="AH600" t="s">
        <v>67</v>
      </c>
      <c r="AI600" t="s">
        <v>67</v>
      </c>
      <c r="AJ600" t="s">
        <v>67</v>
      </c>
      <c r="AK600">
        <v>0</v>
      </c>
      <c r="AL600" t="s">
        <v>67</v>
      </c>
      <c r="AM600">
        <v>50.444055979140998</v>
      </c>
      <c r="AN600" t="s">
        <v>67</v>
      </c>
      <c r="AO600" t="s">
        <v>67</v>
      </c>
      <c r="AP600" t="s">
        <v>67</v>
      </c>
      <c r="AQ600" t="s">
        <v>67</v>
      </c>
      <c r="AR600">
        <v>50.444055979140998</v>
      </c>
      <c r="AS600" t="s">
        <v>67</v>
      </c>
      <c r="AT600" t="s">
        <v>67</v>
      </c>
      <c r="AU600" t="s">
        <v>67</v>
      </c>
      <c r="AV600" t="s">
        <v>67</v>
      </c>
      <c r="AW600" s="2" t="s">
        <v>67</v>
      </c>
      <c r="AX600" s="4" t="s">
        <v>67</v>
      </c>
      <c r="AY600" t="s">
        <v>67</v>
      </c>
      <c r="AZ600">
        <v>0</v>
      </c>
      <c r="BA600" t="s">
        <v>67</v>
      </c>
      <c r="BB600">
        <v>1</v>
      </c>
      <c r="BC600" t="s">
        <v>67</v>
      </c>
      <c r="BD600" t="s">
        <v>67</v>
      </c>
      <c r="BE600" t="s">
        <v>67</v>
      </c>
      <c r="BF600" t="b">
        <v>0</v>
      </c>
      <c r="BG600" t="s">
        <v>67</v>
      </c>
      <c r="BH600" t="b">
        <v>0</v>
      </c>
      <c r="BI600" t="s">
        <v>67</v>
      </c>
      <c r="BJ600" t="b">
        <v>0</v>
      </c>
      <c r="BK600" t="s">
        <v>67</v>
      </c>
      <c r="BL600" t="b">
        <v>0</v>
      </c>
      <c r="BM600">
        <v>0</v>
      </c>
      <c r="BN600">
        <v>0</v>
      </c>
    </row>
    <row r="601" spans="1:66" x14ac:dyDescent="0.25">
      <c r="A601" t="s">
        <v>87</v>
      </c>
      <c r="B601">
        <v>1976</v>
      </c>
      <c r="C601" t="s">
        <v>67</v>
      </c>
      <c r="D601" t="s">
        <v>67</v>
      </c>
      <c r="E601" t="s">
        <v>67</v>
      </c>
      <c r="F601" t="s">
        <v>67</v>
      </c>
      <c r="G601" t="s">
        <v>67</v>
      </c>
      <c r="H601" t="s">
        <v>67</v>
      </c>
      <c r="I601" t="s">
        <v>67</v>
      </c>
      <c r="J601" t="s">
        <v>67</v>
      </c>
      <c r="K601">
        <v>254</v>
      </c>
      <c r="L601" t="s">
        <v>67</v>
      </c>
      <c r="M601" t="s">
        <v>88</v>
      </c>
      <c r="N601">
        <v>0</v>
      </c>
      <c r="O601">
        <v>0.89972003099999998</v>
      </c>
      <c r="P601">
        <v>0.100279969</v>
      </c>
      <c r="Q601">
        <v>0</v>
      </c>
      <c r="R601">
        <v>0</v>
      </c>
      <c r="S601">
        <v>1</v>
      </c>
      <c r="T601" t="s">
        <v>67</v>
      </c>
      <c r="U601" t="s">
        <v>67</v>
      </c>
      <c r="V601">
        <v>7.4999999999999997E-2</v>
      </c>
      <c r="W601">
        <v>0.3</v>
      </c>
      <c r="X601" t="s">
        <v>67</v>
      </c>
      <c r="Y601" t="s">
        <v>67</v>
      </c>
      <c r="Z601" t="s">
        <v>67</v>
      </c>
      <c r="AA601" t="s">
        <v>67</v>
      </c>
      <c r="AB601" t="s">
        <v>67</v>
      </c>
      <c r="AC601" t="s">
        <v>67</v>
      </c>
      <c r="AD601" t="s">
        <v>67</v>
      </c>
      <c r="AE601" t="s">
        <v>67</v>
      </c>
      <c r="AF601" t="s">
        <v>67</v>
      </c>
      <c r="AG601" t="s">
        <v>67</v>
      </c>
      <c r="AH601" t="s">
        <v>67</v>
      </c>
      <c r="AI601" t="s">
        <v>67</v>
      </c>
      <c r="AJ601" t="s">
        <v>67</v>
      </c>
      <c r="AK601" t="s">
        <v>67</v>
      </c>
      <c r="AL601">
        <v>452.58816952085903</v>
      </c>
      <c r="AM601" t="s">
        <v>67</v>
      </c>
      <c r="AN601" t="s">
        <v>67</v>
      </c>
      <c r="AO601" t="s">
        <v>67</v>
      </c>
      <c r="AP601" t="s">
        <v>67</v>
      </c>
      <c r="AQ601" t="s">
        <v>67</v>
      </c>
      <c r="AR601">
        <v>452.58816952085903</v>
      </c>
      <c r="AS601" t="s">
        <v>67</v>
      </c>
      <c r="AT601" t="s">
        <v>67</v>
      </c>
      <c r="AU601" t="s">
        <v>67</v>
      </c>
      <c r="AV601" t="s">
        <v>67</v>
      </c>
      <c r="AW601" s="2" t="s">
        <v>67</v>
      </c>
      <c r="AX601" s="4" t="s">
        <v>67</v>
      </c>
      <c r="AY601" t="s">
        <v>67</v>
      </c>
      <c r="AZ601" t="s">
        <v>67</v>
      </c>
      <c r="BA601">
        <v>1</v>
      </c>
      <c r="BB601" t="s">
        <v>67</v>
      </c>
      <c r="BC601" t="s">
        <v>67</v>
      </c>
      <c r="BD601" t="s">
        <v>67</v>
      </c>
      <c r="BE601" t="s">
        <v>67</v>
      </c>
      <c r="BF601" t="b">
        <v>0</v>
      </c>
      <c r="BG601" t="s">
        <v>67</v>
      </c>
      <c r="BH601" t="b">
        <v>0</v>
      </c>
      <c r="BI601" t="s">
        <v>67</v>
      </c>
      <c r="BJ601" t="b">
        <v>0</v>
      </c>
      <c r="BK601" t="s">
        <v>67</v>
      </c>
      <c r="BL601" t="b">
        <v>0</v>
      </c>
      <c r="BM601">
        <v>0</v>
      </c>
      <c r="BN601">
        <v>0</v>
      </c>
    </row>
    <row r="602" spans="1:66" x14ac:dyDescent="0.25">
      <c r="A602" t="s">
        <v>87</v>
      </c>
      <c r="B602">
        <v>1977</v>
      </c>
      <c r="C602">
        <v>25</v>
      </c>
      <c r="D602">
        <v>50</v>
      </c>
      <c r="E602">
        <v>63.178673840000002</v>
      </c>
      <c r="F602">
        <v>113.1786738</v>
      </c>
      <c r="G602">
        <v>71.207827739999999</v>
      </c>
      <c r="H602">
        <v>121.2078277</v>
      </c>
      <c r="I602">
        <v>2</v>
      </c>
      <c r="J602">
        <v>50</v>
      </c>
      <c r="K602">
        <v>2</v>
      </c>
      <c r="L602">
        <v>50</v>
      </c>
      <c r="M602" t="s">
        <v>88</v>
      </c>
      <c r="N602">
        <v>0</v>
      </c>
      <c r="O602">
        <v>0.89972003099999998</v>
      </c>
      <c r="P602">
        <v>0.100279969</v>
      </c>
      <c r="Q602">
        <v>0</v>
      </c>
      <c r="R602">
        <v>0</v>
      </c>
      <c r="S602">
        <v>1</v>
      </c>
      <c r="T602" t="s">
        <v>69</v>
      </c>
      <c r="U602">
        <v>0.1</v>
      </c>
      <c r="V602">
        <v>7.4999999999999997E-2</v>
      </c>
      <c r="W602">
        <v>0.3</v>
      </c>
      <c r="X602">
        <v>0.17499999999999999</v>
      </c>
      <c r="Y602">
        <v>8.75</v>
      </c>
      <c r="Z602">
        <v>8.75</v>
      </c>
      <c r="AA602">
        <v>21.362348321999999</v>
      </c>
      <c r="AB602">
        <v>23.084896054140199</v>
      </c>
      <c r="AC602">
        <v>32.5</v>
      </c>
      <c r="AD602">
        <v>67.5</v>
      </c>
      <c r="AE602">
        <v>32.5</v>
      </c>
      <c r="AF602">
        <v>67.5</v>
      </c>
      <c r="AG602">
        <v>28.483131096000001</v>
      </c>
      <c r="AH602">
        <v>113.932524384</v>
      </c>
      <c r="AI602">
        <v>75.038035591719705</v>
      </c>
      <c r="AJ602">
        <v>167.37761980828</v>
      </c>
      <c r="AK602">
        <v>0</v>
      </c>
      <c r="AL602" t="s">
        <v>67</v>
      </c>
      <c r="AM602" t="s">
        <v>67</v>
      </c>
      <c r="AN602" t="s">
        <v>67</v>
      </c>
      <c r="AO602" t="s">
        <v>67</v>
      </c>
      <c r="AP602" t="s">
        <v>67</v>
      </c>
      <c r="AQ602" t="s">
        <v>67</v>
      </c>
      <c r="AR602">
        <v>0</v>
      </c>
      <c r="AS602" t="s">
        <v>67</v>
      </c>
      <c r="AT602" t="s">
        <v>67</v>
      </c>
      <c r="AU602">
        <v>89</v>
      </c>
      <c r="AV602">
        <v>1</v>
      </c>
      <c r="AW602" s="2">
        <v>50</v>
      </c>
      <c r="AX602" s="4" t="s">
        <v>67</v>
      </c>
      <c r="AY602">
        <v>2</v>
      </c>
      <c r="AZ602" t="s">
        <v>67</v>
      </c>
      <c r="BA602" t="s">
        <v>67</v>
      </c>
      <c r="BB602" t="s">
        <v>67</v>
      </c>
      <c r="BC602" t="s">
        <v>67</v>
      </c>
      <c r="BD602" t="s">
        <v>67</v>
      </c>
      <c r="BE602">
        <v>0.06</v>
      </c>
      <c r="BF602" t="b">
        <v>1</v>
      </c>
      <c r="BG602" t="s">
        <v>67</v>
      </c>
      <c r="BH602" t="b">
        <v>0</v>
      </c>
      <c r="BI602" t="s">
        <v>67</v>
      </c>
      <c r="BJ602" t="b">
        <v>0</v>
      </c>
      <c r="BK602">
        <v>2</v>
      </c>
      <c r="BL602" t="b">
        <v>0</v>
      </c>
      <c r="BM602">
        <v>1</v>
      </c>
      <c r="BN602">
        <v>1</v>
      </c>
    </row>
    <row r="603" spans="1:66" x14ac:dyDescent="0.25">
      <c r="A603" t="s">
        <v>87</v>
      </c>
      <c r="B603">
        <v>1978</v>
      </c>
      <c r="C603">
        <v>75</v>
      </c>
      <c r="D603">
        <v>150</v>
      </c>
      <c r="E603">
        <v>203.35287600000001</v>
      </c>
      <c r="F603">
        <v>353.35287599999998</v>
      </c>
      <c r="G603">
        <v>235.65506859999999</v>
      </c>
      <c r="H603">
        <v>385.65506859999999</v>
      </c>
      <c r="I603">
        <v>2</v>
      </c>
      <c r="J603">
        <v>150</v>
      </c>
      <c r="K603" t="s">
        <v>67</v>
      </c>
      <c r="L603" t="s">
        <v>67</v>
      </c>
      <c r="M603" t="s">
        <v>88</v>
      </c>
      <c r="N603">
        <v>0</v>
      </c>
      <c r="O603">
        <v>0.89972003099999998</v>
      </c>
      <c r="P603">
        <v>0.100279969</v>
      </c>
      <c r="Q603">
        <v>0</v>
      </c>
      <c r="R603">
        <v>0</v>
      </c>
      <c r="S603">
        <v>1</v>
      </c>
      <c r="T603" t="s">
        <v>69</v>
      </c>
      <c r="U603">
        <v>0.1</v>
      </c>
      <c r="V603">
        <v>7.4999999999999997E-2</v>
      </c>
      <c r="W603">
        <v>0.3</v>
      </c>
      <c r="X603">
        <v>0.17499999999999999</v>
      </c>
      <c r="Y603">
        <v>26.25</v>
      </c>
      <c r="Z603">
        <v>26.25</v>
      </c>
      <c r="AA603">
        <v>70.696520579999998</v>
      </c>
      <c r="AB603">
        <v>75.412601878720295</v>
      </c>
      <c r="AC603">
        <v>97.5</v>
      </c>
      <c r="AD603">
        <v>202.5</v>
      </c>
      <c r="AE603">
        <v>97.5</v>
      </c>
      <c r="AF603">
        <v>202.5</v>
      </c>
      <c r="AG603">
        <v>94.262027439999997</v>
      </c>
      <c r="AH603">
        <v>377.04810975999999</v>
      </c>
      <c r="AI603">
        <v>234.829864842559</v>
      </c>
      <c r="AJ603">
        <v>536.48027235744098</v>
      </c>
      <c r="AK603" t="s">
        <v>67</v>
      </c>
      <c r="AL603" t="s">
        <v>67</v>
      </c>
      <c r="AM603" t="s">
        <v>67</v>
      </c>
      <c r="AN603" t="s">
        <v>67</v>
      </c>
      <c r="AO603">
        <v>0</v>
      </c>
      <c r="AP603" t="s">
        <v>67</v>
      </c>
      <c r="AQ603" t="s">
        <v>67</v>
      </c>
      <c r="AR603">
        <v>0</v>
      </c>
      <c r="AS603" t="s">
        <v>67</v>
      </c>
      <c r="AT603" t="s">
        <v>67</v>
      </c>
      <c r="AU603">
        <v>86</v>
      </c>
      <c r="AV603">
        <v>1</v>
      </c>
      <c r="AW603" s="2">
        <v>150</v>
      </c>
      <c r="AX603" s="4" t="s">
        <v>67</v>
      </c>
      <c r="AY603">
        <v>2</v>
      </c>
      <c r="AZ603" t="s">
        <v>67</v>
      </c>
      <c r="BA603" t="s">
        <v>67</v>
      </c>
      <c r="BB603" t="s">
        <v>67</v>
      </c>
      <c r="BC603" t="s">
        <v>67</v>
      </c>
      <c r="BD603" t="s">
        <v>67</v>
      </c>
      <c r="BE603">
        <v>0.17</v>
      </c>
      <c r="BF603" t="b">
        <v>0</v>
      </c>
      <c r="BG603" t="s">
        <v>67</v>
      </c>
      <c r="BH603" t="b">
        <v>0</v>
      </c>
      <c r="BI603" t="s">
        <v>67</v>
      </c>
      <c r="BJ603" t="b">
        <v>0</v>
      </c>
      <c r="BK603">
        <v>2</v>
      </c>
      <c r="BL603" t="b">
        <v>0</v>
      </c>
      <c r="BM603">
        <v>0</v>
      </c>
      <c r="BN603">
        <v>0</v>
      </c>
    </row>
    <row r="604" spans="1:66" x14ac:dyDescent="0.25">
      <c r="A604" t="s">
        <v>87</v>
      </c>
      <c r="B604">
        <v>1979</v>
      </c>
      <c r="C604" t="s">
        <v>67</v>
      </c>
      <c r="D604" t="s">
        <v>67</v>
      </c>
      <c r="E604" t="s">
        <v>67</v>
      </c>
      <c r="F604" t="s">
        <v>67</v>
      </c>
      <c r="G604" t="s">
        <v>67</v>
      </c>
      <c r="H604" t="s">
        <v>67</v>
      </c>
      <c r="I604" t="s">
        <v>67</v>
      </c>
      <c r="J604" t="s">
        <v>67</v>
      </c>
      <c r="K604">
        <v>641</v>
      </c>
      <c r="L604" t="s">
        <v>67</v>
      </c>
      <c r="M604" t="s">
        <v>88</v>
      </c>
      <c r="N604">
        <v>0</v>
      </c>
      <c r="O604">
        <v>0.89972003099999998</v>
      </c>
      <c r="P604">
        <v>0.100279969</v>
      </c>
      <c r="Q604">
        <v>0</v>
      </c>
      <c r="R604">
        <v>0</v>
      </c>
      <c r="S604">
        <v>1</v>
      </c>
      <c r="T604" t="s">
        <v>67</v>
      </c>
      <c r="U604" t="s">
        <v>67</v>
      </c>
      <c r="V604">
        <v>7.4999999999999997E-2</v>
      </c>
      <c r="W604">
        <v>0.3</v>
      </c>
      <c r="X604" t="s">
        <v>67</v>
      </c>
      <c r="Y604" t="s">
        <v>67</v>
      </c>
      <c r="Z604" t="s">
        <v>67</v>
      </c>
      <c r="AA604" t="s">
        <v>67</v>
      </c>
      <c r="AB604" t="s">
        <v>67</v>
      </c>
      <c r="AC604" t="s">
        <v>67</v>
      </c>
      <c r="AD604" t="s">
        <v>67</v>
      </c>
      <c r="AE604" t="s">
        <v>67</v>
      </c>
      <c r="AF604" t="s">
        <v>67</v>
      </c>
      <c r="AG604" t="s">
        <v>67</v>
      </c>
      <c r="AH604" t="s">
        <v>67</v>
      </c>
      <c r="AI604" t="s">
        <v>67</v>
      </c>
      <c r="AJ604" t="s">
        <v>67</v>
      </c>
      <c r="AK604" t="s">
        <v>67</v>
      </c>
      <c r="AL604" t="s">
        <v>67</v>
      </c>
      <c r="AM604" t="s">
        <v>67</v>
      </c>
      <c r="AN604">
        <v>0</v>
      </c>
      <c r="AO604" t="s">
        <v>67</v>
      </c>
      <c r="AP604" t="s">
        <v>67</v>
      </c>
      <c r="AQ604" t="s">
        <v>67</v>
      </c>
      <c r="AR604">
        <v>0</v>
      </c>
      <c r="AS604" t="s">
        <v>67</v>
      </c>
      <c r="AT604" t="s">
        <v>67</v>
      </c>
      <c r="AU604" t="s">
        <v>67</v>
      </c>
      <c r="AV604" t="s">
        <v>67</v>
      </c>
      <c r="AW604" s="2" t="s">
        <v>67</v>
      </c>
      <c r="AX604" s="4" t="s">
        <v>67</v>
      </c>
      <c r="AY604" t="s">
        <v>67</v>
      </c>
      <c r="AZ604" t="s">
        <v>67</v>
      </c>
      <c r="BA604" t="s">
        <v>67</v>
      </c>
      <c r="BB604" t="s">
        <v>67</v>
      </c>
      <c r="BC604" t="s">
        <v>67</v>
      </c>
      <c r="BD604" t="s">
        <v>67</v>
      </c>
      <c r="BE604" t="s">
        <v>67</v>
      </c>
      <c r="BF604" t="b">
        <v>0</v>
      </c>
      <c r="BG604" t="s">
        <v>67</v>
      </c>
      <c r="BH604" t="b">
        <v>0</v>
      </c>
      <c r="BI604" t="s">
        <v>67</v>
      </c>
      <c r="BJ604" t="b">
        <v>0</v>
      </c>
      <c r="BK604" t="s">
        <v>67</v>
      </c>
      <c r="BL604" t="b">
        <v>0</v>
      </c>
      <c r="BM604">
        <v>0</v>
      </c>
      <c r="BN604">
        <v>0</v>
      </c>
    </row>
    <row r="605" spans="1:66" x14ac:dyDescent="0.25">
      <c r="A605" t="s">
        <v>87</v>
      </c>
      <c r="B605">
        <v>1980</v>
      </c>
      <c r="C605">
        <v>100</v>
      </c>
      <c r="D605">
        <v>200</v>
      </c>
      <c r="E605">
        <v>217.0349022</v>
      </c>
      <c r="F605">
        <v>417.03490219999998</v>
      </c>
      <c r="G605">
        <v>303.03222549999998</v>
      </c>
      <c r="H605">
        <v>503.03222549999998</v>
      </c>
      <c r="I605">
        <v>2</v>
      </c>
      <c r="J605">
        <v>200</v>
      </c>
      <c r="K605">
        <v>3817</v>
      </c>
      <c r="L605">
        <v>200</v>
      </c>
      <c r="M605" t="s">
        <v>88</v>
      </c>
      <c r="N605">
        <v>0</v>
      </c>
      <c r="O605">
        <v>0.89972003099999998</v>
      </c>
      <c r="P605">
        <v>0.100279969</v>
      </c>
      <c r="Q605">
        <v>0</v>
      </c>
      <c r="R605">
        <v>0</v>
      </c>
      <c r="S605">
        <v>1</v>
      </c>
      <c r="T605" t="s">
        <v>69</v>
      </c>
      <c r="U605">
        <v>0.1</v>
      </c>
      <c r="V605">
        <v>7.4999999999999997E-2</v>
      </c>
      <c r="W605">
        <v>0.3</v>
      </c>
      <c r="X605">
        <v>0.17499999999999999</v>
      </c>
      <c r="Y605">
        <v>35</v>
      </c>
      <c r="Z605">
        <v>35</v>
      </c>
      <c r="AA605">
        <v>90.909667650000003</v>
      </c>
      <c r="AB605">
        <v>97.414412035557902</v>
      </c>
      <c r="AC605">
        <v>130</v>
      </c>
      <c r="AD605">
        <v>270</v>
      </c>
      <c r="AE605">
        <v>130</v>
      </c>
      <c r="AF605">
        <v>270</v>
      </c>
      <c r="AG605">
        <v>121.2128902</v>
      </c>
      <c r="AH605">
        <v>484.85156080000002</v>
      </c>
      <c r="AI605">
        <v>308.20340142888398</v>
      </c>
      <c r="AJ605">
        <v>697.86104957111604</v>
      </c>
      <c r="AK605" t="s">
        <v>67</v>
      </c>
      <c r="AL605" t="s">
        <v>67</v>
      </c>
      <c r="AM605">
        <v>1032.36323367769</v>
      </c>
      <c r="AN605" t="s">
        <v>67</v>
      </c>
      <c r="AO605" t="s">
        <v>67</v>
      </c>
      <c r="AP605" t="s">
        <v>67</v>
      </c>
      <c r="AQ605" t="s">
        <v>67</v>
      </c>
      <c r="AR605">
        <v>1032.36323367769</v>
      </c>
      <c r="AS605" t="s">
        <v>67</v>
      </c>
      <c r="AT605" t="s">
        <v>67</v>
      </c>
      <c r="AU605">
        <v>72</v>
      </c>
      <c r="AV605">
        <v>1</v>
      </c>
      <c r="AW605" s="2">
        <v>200</v>
      </c>
      <c r="AX605" s="4" t="s">
        <v>67</v>
      </c>
      <c r="AY605">
        <v>2</v>
      </c>
      <c r="AZ605" t="s">
        <v>67</v>
      </c>
      <c r="BA605" t="s">
        <v>67</v>
      </c>
      <c r="BB605">
        <v>1</v>
      </c>
      <c r="BC605" t="s">
        <v>67</v>
      </c>
      <c r="BD605" t="s">
        <v>67</v>
      </c>
      <c r="BE605">
        <v>0.23</v>
      </c>
      <c r="BF605" t="b">
        <v>0</v>
      </c>
      <c r="BG605" t="s">
        <v>67</v>
      </c>
      <c r="BH605" t="b">
        <v>0</v>
      </c>
      <c r="BI605" t="s">
        <v>67</v>
      </c>
      <c r="BJ605" t="b">
        <v>0</v>
      </c>
      <c r="BK605">
        <v>2</v>
      </c>
      <c r="BL605" t="b">
        <v>0</v>
      </c>
      <c r="BM605">
        <v>0</v>
      </c>
      <c r="BN605">
        <v>0</v>
      </c>
    </row>
    <row r="606" spans="1:66" x14ac:dyDescent="0.25">
      <c r="A606" t="s">
        <v>87</v>
      </c>
      <c r="B606">
        <v>1981</v>
      </c>
      <c r="C606" t="s">
        <v>67</v>
      </c>
      <c r="D606" t="s">
        <v>67</v>
      </c>
      <c r="E606" t="s">
        <v>67</v>
      </c>
      <c r="F606" t="s">
        <v>67</v>
      </c>
      <c r="G606" t="s">
        <v>67</v>
      </c>
      <c r="H606" t="s">
        <v>67</v>
      </c>
      <c r="I606" t="s">
        <v>67</v>
      </c>
      <c r="J606" t="s">
        <v>67</v>
      </c>
      <c r="K606">
        <v>5100</v>
      </c>
      <c r="L606" t="s">
        <v>67</v>
      </c>
      <c r="M606" t="s">
        <v>88</v>
      </c>
      <c r="N606">
        <v>0</v>
      </c>
      <c r="O606">
        <v>0.89972003099999998</v>
      </c>
      <c r="P606">
        <v>0.100279969</v>
      </c>
      <c r="Q606">
        <v>0</v>
      </c>
      <c r="R606">
        <v>0</v>
      </c>
      <c r="S606">
        <v>1</v>
      </c>
      <c r="T606" t="s">
        <v>67</v>
      </c>
      <c r="U606" t="s">
        <v>67</v>
      </c>
      <c r="V606">
        <v>7.4999999999999997E-2</v>
      </c>
      <c r="W606">
        <v>0.3</v>
      </c>
      <c r="X606" t="s">
        <v>67</v>
      </c>
      <c r="Y606" t="s">
        <v>67</v>
      </c>
      <c r="Z606" t="s">
        <v>67</v>
      </c>
      <c r="AA606" t="s">
        <v>67</v>
      </c>
      <c r="AB606" t="s">
        <v>67</v>
      </c>
      <c r="AC606" t="s">
        <v>67</v>
      </c>
      <c r="AD606" t="s">
        <v>67</v>
      </c>
      <c r="AE606" t="s">
        <v>67</v>
      </c>
      <c r="AF606" t="s">
        <v>67</v>
      </c>
      <c r="AG606" t="s">
        <v>67</v>
      </c>
      <c r="AH606" t="s">
        <v>67</v>
      </c>
      <c r="AI606" t="s">
        <v>67</v>
      </c>
      <c r="AJ606" t="s">
        <v>67</v>
      </c>
      <c r="AK606" t="s">
        <v>67</v>
      </c>
      <c r="AL606">
        <v>9262.4468263223098</v>
      </c>
      <c r="AM606" t="s">
        <v>67</v>
      </c>
      <c r="AN606" t="s">
        <v>67</v>
      </c>
      <c r="AO606" t="s">
        <v>67</v>
      </c>
      <c r="AP606" t="s">
        <v>67</v>
      </c>
      <c r="AQ606" t="s">
        <v>67</v>
      </c>
      <c r="AR606">
        <v>9262.4468263223098</v>
      </c>
      <c r="AS606" t="s">
        <v>67</v>
      </c>
      <c r="AT606" t="s">
        <v>67</v>
      </c>
      <c r="AU606" t="s">
        <v>67</v>
      </c>
      <c r="AV606" t="s">
        <v>67</v>
      </c>
      <c r="AW606" s="2" t="s">
        <v>67</v>
      </c>
      <c r="AX606" s="4" t="s">
        <v>67</v>
      </c>
      <c r="AY606" t="s">
        <v>67</v>
      </c>
      <c r="AZ606" t="s">
        <v>67</v>
      </c>
      <c r="BA606">
        <v>1</v>
      </c>
      <c r="BB606" t="s">
        <v>67</v>
      </c>
      <c r="BC606" t="s">
        <v>67</v>
      </c>
      <c r="BD606" t="s">
        <v>67</v>
      </c>
      <c r="BE606" t="s">
        <v>67</v>
      </c>
      <c r="BF606" t="b">
        <v>0</v>
      </c>
      <c r="BG606" t="s">
        <v>67</v>
      </c>
      <c r="BH606" t="b">
        <v>0</v>
      </c>
      <c r="BI606" t="s">
        <v>67</v>
      </c>
      <c r="BJ606" t="b">
        <v>0</v>
      </c>
      <c r="BK606" t="s">
        <v>67</v>
      </c>
      <c r="BL606" t="b">
        <v>0</v>
      </c>
      <c r="BM606">
        <v>0</v>
      </c>
      <c r="BN606">
        <v>0</v>
      </c>
    </row>
    <row r="607" spans="1:66" x14ac:dyDescent="0.25">
      <c r="A607" t="s">
        <v>87</v>
      </c>
      <c r="B607">
        <v>1982</v>
      </c>
      <c r="C607" t="s">
        <v>67</v>
      </c>
      <c r="D607" t="s">
        <v>67</v>
      </c>
      <c r="E607" t="s">
        <v>67</v>
      </c>
      <c r="F607" t="s">
        <v>67</v>
      </c>
      <c r="G607" t="s">
        <v>67</v>
      </c>
      <c r="H607" t="s">
        <v>67</v>
      </c>
      <c r="I607" t="s">
        <v>67</v>
      </c>
      <c r="J607" t="s">
        <v>67</v>
      </c>
      <c r="K607">
        <v>32</v>
      </c>
      <c r="L607" t="s">
        <v>67</v>
      </c>
      <c r="M607" t="s">
        <v>88</v>
      </c>
      <c r="N607">
        <v>0</v>
      </c>
      <c r="O607">
        <v>0.89972003099999998</v>
      </c>
      <c r="P607">
        <v>0.100279969</v>
      </c>
      <c r="Q607">
        <v>0</v>
      </c>
      <c r="R607">
        <v>0</v>
      </c>
      <c r="S607">
        <v>1</v>
      </c>
      <c r="T607" t="s">
        <v>67</v>
      </c>
      <c r="U607" t="s">
        <v>67</v>
      </c>
      <c r="V607">
        <v>7.4999999999999997E-2</v>
      </c>
      <c r="W607">
        <v>0.3</v>
      </c>
      <c r="X607" t="s">
        <v>67</v>
      </c>
      <c r="Y607" t="s">
        <v>67</v>
      </c>
      <c r="Z607" t="s">
        <v>67</v>
      </c>
      <c r="AA607" t="s">
        <v>67</v>
      </c>
      <c r="AB607" t="s">
        <v>67</v>
      </c>
      <c r="AC607" t="s">
        <v>67</v>
      </c>
      <c r="AD607" t="s">
        <v>67</v>
      </c>
      <c r="AE607" t="s">
        <v>67</v>
      </c>
      <c r="AF607" t="s">
        <v>67</v>
      </c>
      <c r="AG607" t="s">
        <v>67</v>
      </c>
      <c r="AH607" t="s">
        <v>67</v>
      </c>
      <c r="AI607" t="s">
        <v>67</v>
      </c>
      <c r="AJ607" t="s">
        <v>67</v>
      </c>
      <c r="AK607">
        <v>0</v>
      </c>
      <c r="AL607" t="s">
        <v>67</v>
      </c>
      <c r="AM607" t="s">
        <v>67</v>
      </c>
      <c r="AN607" t="s">
        <v>67</v>
      </c>
      <c r="AO607" t="s">
        <v>67</v>
      </c>
      <c r="AP607" t="s">
        <v>67</v>
      </c>
      <c r="AQ607" t="s">
        <v>67</v>
      </c>
      <c r="AR607">
        <v>0</v>
      </c>
      <c r="AS607" t="s">
        <v>67</v>
      </c>
      <c r="AT607" t="s">
        <v>67</v>
      </c>
      <c r="AU607" t="s">
        <v>67</v>
      </c>
      <c r="AV607" t="s">
        <v>67</v>
      </c>
      <c r="AW607" s="2" t="s">
        <v>67</v>
      </c>
      <c r="AX607" s="4" t="s">
        <v>67</v>
      </c>
      <c r="AY607" t="s">
        <v>67</v>
      </c>
      <c r="AZ607" t="s">
        <v>67</v>
      </c>
      <c r="BA607" t="s">
        <v>67</v>
      </c>
      <c r="BB607" t="s">
        <v>67</v>
      </c>
      <c r="BC607" t="s">
        <v>67</v>
      </c>
      <c r="BD607" t="s">
        <v>67</v>
      </c>
      <c r="BE607" t="s">
        <v>67</v>
      </c>
      <c r="BF607" t="b">
        <v>0</v>
      </c>
      <c r="BG607" t="s">
        <v>67</v>
      </c>
      <c r="BH607" t="b">
        <v>0</v>
      </c>
      <c r="BI607" t="s">
        <v>67</v>
      </c>
      <c r="BJ607" t="b">
        <v>0</v>
      </c>
      <c r="BK607" t="s">
        <v>67</v>
      </c>
      <c r="BL607" t="b">
        <v>0</v>
      </c>
      <c r="BM607">
        <v>0</v>
      </c>
      <c r="BN607">
        <v>0</v>
      </c>
    </row>
    <row r="608" spans="1:66" x14ac:dyDescent="0.25">
      <c r="A608" t="s">
        <v>87</v>
      </c>
      <c r="B608">
        <v>1984</v>
      </c>
      <c r="C608" t="s">
        <v>67</v>
      </c>
      <c r="D608" t="s">
        <v>67</v>
      </c>
      <c r="E608" t="s">
        <v>67</v>
      </c>
      <c r="F608" t="s">
        <v>67</v>
      </c>
      <c r="G608" t="s">
        <v>67</v>
      </c>
      <c r="H608" t="s">
        <v>67</v>
      </c>
      <c r="I608" t="s">
        <v>67</v>
      </c>
      <c r="J608" t="s">
        <v>67</v>
      </c>
      <c r="K608">
        <v>172</v>
      </c>
      <c r="L608" t="s">
        <v>67</v>
      </c>
      <c r="M608" t="s">
        <v>88</v>
      </c>
      <c r="N608">
        <v>0</v>
      </c>
      <c r="O608">
        <v>0.89972003099999998</v>
      </c>
      <c r="P608">
        <v>0.100279969</v>
      </c>
      <c r="Q608">
        <v>0</v>
      </c>
      <c r="R608">
        <v>0</v>
      </c>
      <c r="S608">
        <v>1</v>
      </c>
      <c r="T608" t="s">
        <v>67</v>
      </c>
      <c r="U608" t="s">
        <v>67</v>
      </c>
      <c r="V608">
        <v>7.4999999999999997E-2</v>
      </c>
      <c r="W608">
        <v>0.3</v>
      </c>
      <c r="X608" t="s">
        <v>67</v>
      </c>
      <c r="Y608" t="s">
        <v>67</v>
      </c>
      <c r="Z608" t="s">
        <v>67</v>
      </c>
      <c r="AA608" t="s">
        <v>67</v>
      </c>
      <c r="AB608" t="s">
        <v>67</v>
      </c>
      <c r="AC608" t="s">
        <v>67</v>
      </c>
      <c r="AD608" t="s">
        <v>67</v>
      </c>
      <c r="AE608" t="s">
        <v>67</v>
      </c>
      <c r="AF608" t="s">
        <v>67</v>
      </c>
      <c r="AG608" t="s">
        <v>67</v>
      </c>
      <c r="AH608" t="s">
        <v>67</v>
      </c>
      <c r="AI608" t="s">
        <v>67</v>
      </c>
      <c r="AJ608" t="s">
        <v>67</v>
      </c>
      <c r="AK608" t="s">
        <v>67</v>
      </c>
      <c r="AL608" t="s">
        <v>67</v>
      </c>
      <c r="AM608" t="s">
        <v>67</v>
      </c>
      <c r="AN608">
        <v>0</v>
      </c>
      <c r="AO608" t="s">
        <v>67</v>
      </c>
      <c r="AP608" t="s">
        <v>67</v>
      </c>
      <c r="AQ608" t="s">
        <v>67</v>
      </c>
      <c r="AR608">
        <v>0</v>
      </c>
      <c r="AS608" t="s">
        <v>67</v>
      </c>
      <c r="AT608" t="s">
        <v>67</v>
      </c>
      <c r="AU608" t="s">
        <v>67</v>
      </c>
      <c r="AV608" t="s">
        <v>67</v>
      </c>
      <c r="AW608" s="2" t="s">
        <v>67</v>
      </c>
      <c r="AX608" s="4" t="s">
        <v>67</v>
      </c>
      <c r="AY608" t="s">
        <v>67</v>
      </c>
      <c r="AZ608" t="s">
        <v>67</v>
      </c>
      <c r="BA608" t="s">
        <v>67</v>
      </c>
      <c r="BB608" t="s">
        <v>67</v>
      </c>
      <c r="BC608" t="s">
        <v>67</v>
      </c>
      <c r="BD608" t="s">
        <v>67</v>
      </c>
      <c r="BE608" t="s">
        <v>67</v>
      </c>
      <c r="BF608" t="b">
        <v>0</v>
      </c>
      <c r="BG608" t="s">
        <v>67</v>
      </c>
      <c r="BH608" t="b">
        <v>0</v>
      </c>
      <c r="BI608" t="s">
        <v>67</v>
      </c>
      <c r="BJ608" t="b">
        <v>0</v>
      </c>
      <c r="BK608" t="s">
        <v>67</v>
      </c>
      <c r="BL608" t="b">
        <v>0</v>
      </c>
      <c r="BM608">
        <v>0</v>
      </c>
      <c r="BN608">
        <v>0</v>
      </c>
    </row>
    <row r="609" spans="1:66" x14ac:dyDescent="0.25">
      <c r="A609" t="s">
        <v>87</v>
      </c>
      <c r="B609">
        <v>1985</v>
      </c>
      <c r="C609">
        <v>2200</v>
      </c>
      <c r="D609">
        <v>4400</v>
      </c>
      <c r="E609">
        <v>4962.1002710000002</v>
      </c>
      <c r="F609">
        <v>9362.1002709999993</v>
      </c>
      <c r="G609">
        <v>5894.8100629999999</v>
      </c>
      <c r="H609">
        <v>10294.81006</v>
      </c>
      <c r="I609">
        <v>2</v>
      </c>
      <c r="J609">
        <v>4400</v>
      </c>
      <c r="K609">
        <v>1021</v>
      </c>
      <c r="L609">
        <v>4400</v>
      </c>
      <c r="M609" t="s">
        <v>88</v>
      </c>
      <c r="N609">
        <v>0</v>
      </c>
      <c r="O609">
        <v>0.89972003099999998</v>
      </c>
      <c r="P609">
        <v>0.100279969</v>
      </c>
      <c r="Q609">
        <v>0</v>
      </c>
      <c r="R609">
        <v>0</v>
      </c>
      <c r="S609">
        <v>1</v>
      </c>
      <c r="T609" t="s">
        <v>69</v>
      </c>
      <c r="U609">
        <v>0.1</v>
      </c>
      <c r="V609">
        <v>7.4999999999999997E-2</v>
      </c>
      <c r="W609">
        <v>0.3</v>
      </c>
      <c r="X609">
        <v>0.17499999999999999</v>
      </c>
      <c r="Y609">
        <v>770</v>
      </c>
      <c r="Z609">
        <v>770</v>
      </c>
      <c r="AA609">
        <v>1768.4430189</v>
      </c>
      <c r="AB609">
        <v>1928.80551406723</v>
      </c>
      <c r="AC609">
        <v>2860</v>
      </c>
      <c r="AD609">
        <v>5940</v>
      </c>
      <c r="AE609">
        <v>2860</v>
      </c>
      <c r="AF609">
        <v>5940</v>
      </c>
      <c r="AG609">
        <v>2357.9240252</v>
      </c>
      <c r="AH609">
        <v>9431.6961007999998</v>
      </c>
      <c r="AI609">
        <v>6437.1990318655398</v>
      </c>
      <c r="AJ609">
        <v>14152.421088134501</v>
      </c>
      <c r="AK609" t="s">
        <v>67</v>
      </c>
      <c r="AL609" t="s">
        <v>67</v>
      </c>
      <c r="AM609">
        <v>248.605348012745</v>
      </c>
      <c r="AN609" t="s">
        <v>67</v>
      </c>
      <c r="AO609" t="s">
        <v>67</v>
      </c>
      <c r="AP609" t="s">
        <v>67</v>
      </c>
      <c r="AQ609" t="s">
        <v>67</v>
      </c>
      <c r="AR609">
        <v>248.605348012745</v>
      </c>
      <c r="AS609" t="s">
        <v>67</v>
      </c>
      <c r="AT609" t="s">
        <v>67</v>
      </c>
      <c r="AU609">
        <v>84</v>
      </c>
      <c r="AV609">
        <v>1</v>
      </c>
      <c r="AW609" s="2">
        <v>4400</v>
      </c>
      <c r="AX609" s="4" t="s">
        <v>67</v>
      </c>
      <c r="AY609">
        <v>2</v>
      </c>
      <c r="AZ609" t="s">
        <v>67</v>
      </c>
      <c r="BA609" t="s">
        <v>67</v>
      </c>
      <c r="BB609">
        <v>1</v>
      </c>
      <c r="BC609" t="s">
        <v>67</v>
      </c>
      <c r="BD609" t="s">
        <v>67</v>
      </c>
      <c r="BE609">
        <v>4.99</v>
      </c>
      <c r="BF609" t="b">
        <v>0</v>
      </c>
      <c r="BG609" t="s">
        <v>67</v>
      </c>
      <c r="BH609" t="b">
        <v>0</v>
      </c>
      <c r="BI609" t="s">
        <v>67</v>
      </c>
      <c r="BJ609" t="b">
        <v>0</v>
      </c>
      <c r="BK609">
        <v>2</v>
      </c>
      <c r="BL609" t="b">
        <v>0</v>
      </c>
      <c r="BM609">
        <v>0</v>
      </c>
      <c r="BN609">
        <v>0</v>
      </c>
    </row>
    <row r="610" spans="1:66" x14ac:dyDescent="0.25">
      <c r="A610" t="s">
        <v>87</v>
      </c>
      <c r="B610">
        <v>1986</v>
      </c>
      <c r="C610" t="s">
        <v>67</v>
      </c>
      <c r="D610" t="s">
        <v>67</v>
      </c>
      <c r="E610" t="s">
        <v>67</v>
      </c>
      <c r="F610" t="s">
        <v>67</v>
      </c>
      <c r="G610" t="s">
        <v>67</v>
      </c>
      <c r="H610" t="s">
        <v>67</v>
      </c>
      <c r="I610" t="s">
        <v>67</v>
      </c>
      <c r="J610" t="s">
        <v>67</v>
      </c>
      <c r="K610">
        <v>1364</v>
      </c>
      <c r="L610" t="s">
        <v>67</v>
      </c>
      <c r="M610" t="s">
        <v>88</v>
      </c>
      <c r="N610">
        <v>0</v>
      </c>
      <c r="O610">
        <v>0.89972003099999998</v>
      </c>
      <c r="P610">
        <v>0.100279969</v>
      </c>
      <c r="Q610">
        <v>0</v>
      </c>
      <c r="R610">
        <v>0</v>
      </c>
      <c r="S610">
        <v>1</v>
      </c>
      <c r="T610" t="s">
        <v>67</v>
      </c>
      <c r="U610" t="s">
        <v>67</v>
      </c>
      <c r="V610">
        <v>7.4999999999999997E-2</v>
      </c>
      <c r="W610">
        <v>0.3</v>
      </c>
      <c r="X610" t="s">
        <v>67</v>
      </c>
      <c r="Y610" t="s">
        <v>67</v>
      </c>
      <c r="Z610" t="s">
        <v>67</v>
      </c>
      <c r="AA610" t="s">
        <v>67</v>
      </c>
      <c r="AB610" t="s">
        <v>67</v>
      </c>
      <c r="AC610" t="s">
        <v>67</v>
      </c>
      <c r="AD610" t="s">
        <v>67</v>
      </c>
      <c r="AE610" t="s">
        <v>67</v>
      </c>
      <c r="AF610" t="s">
        <v>67</v>
      </c>
      <c r="AG610" t="s">
        <v>67</v>
      </c>
      <c r="AH610" t="s">
        <v>67</v>
      </c>
      <c r="AI610" t="s">
        <v>67</v>
      </c>
      <c r="AJ610" t="s">
        <v>67</v>
      </c>
      <c r="AK610" t="s">
        <v>67</v>
      </c>
      <c r="AL610">
        <v>2230.5073849872501</v>
      </c>
      <c r="AM610" t="s">
        <v>67</v>
      </c>
      <c r="AN610" t="s">
        <v>67</v>
      </c>
      <c r="AO610" t="s">
        <v>67</v>
      </c>
      <c r="AP610" t="s">
        <v>67</v>
      </c>
      <c r="AQ610" t="s">
        <v>67</v>
      </c>
      <c r="AR610">
        <v>2230.5073849872501</v>
      </c>
      <c r="AS610" t="s">
        <v>67</v>
      </c>
      <c r="AT610" t="s">
        <v>67</v>
      </c>
      <c r="AU610" t="s">
        <v>67</v>
      </c>
      <c r="AV610" t="s">
        <v>67</v>
      </c>
      <c r="AW610" s="2" t="s">
        <v>67</v>
      </c>
      <c r="AX610" s="4" t="s">
        <v>67</v>
      </c>
      <c r="AY610" t="s">
        <v>67</v>
      </c>
      <c r="AZ610" t="s">
        <v>67</v>
      </c>
      <c r="BA610">
        <v>1</v>
      </c>
      <c r="BB610" t="s">
        <v>67</v>
      </c>
      <c r="BC610" t="s">
        <v>67</v>
      </c>
      <c r="BD610" t="s">
        <v>67</v>
      </c>
      <c r="BE610" t="s">
        <v>67</v>
      </c>
      <c r="BF610" t="b">
        <v>0</v>
      </c>
      <c r="BG610" t="s">
        <v>67</v>
      </c>
      <c r="BH610" t="b">
        <v>0</v>
      </c>
      <c r="BI610" t="s">
        <v>67</v>
      </c>
      <c r="BJ610" t="b">
        <v>0</v>
      </c>
      <c r="BK610" t="s">
        <v>67</v>
      </c>
      <c r="BL610" t="b">
        <v>0</v>
      </c>
      <c r="BM610">
        <v>0</v>
      </c>
      <c r="BN610">
        <v>0</v>
      </c>
    </row>
    <row r="611" spans="1:66" x14ac:dyDescent="0.25">
      <c r="A611" t="s">
        <v>87</v>
      </c>
      <c r="B611">
        <v>1987</v>
      </c>
      <c r="C611" t="s">
        <v>67</v>
      </c>
      <c r="D611" t="s">
        <v>67</v>
      </c>
      <c r="E611" t="s">
        <v>67</v>
      </c>
      <c r="F611" t="s">
        <v>67</v>
      </c>
      <c r="G611" t="s">
        <v>67</v>
      </c>
      <c r="H611" t="s">
        <v>67</v>
      </c>
      <c r="I611" t="s">
        <v>67</v>
      </c>
      <c r="J611" t="s">
        <v>67</v>
      </c>
      <c r="K611">
        <v>9</v>
      </c>
      <c r="L611" t="s">
        <v>67</v>
      </c>
      <c r="M611" t="s">
        <v>88</v>
      </c>
      <c r="N611">
        <v>0</v>
      </c>
      <c r="O611">
        <v>0.89972003099999998</v>
      </c>
      <c r="P611">
        <v>0.100279969</v>
      </c>
      <c r="Q611">
        <v>0</v>
      </c>
      <c r="R611">
        <v>0</v>
      </c>
      <c r="S611">
        <v>1</v>
      </c>
      <c r="T611" t="s">
        <v>67</v>
      </c>
      <c r="U611" t="s">
        <v>67</v>
      </c>
      <c r="V611">
        <v>7.4999999999999997E-2</v>
      </c>
      <c r="W611">
        <v>0.3</v>
      </c>
      <c r="X611" t="s">
        <v>67</v>
      </c>
      <c r="Y611" t="s">
        <v>67</v>
      </c>
      <c r="Z611" t="s">
        <v>67</v>
      </c>
      <c r="AA611" t="s">
        <v>67</v>
      </c>
      <c r="AB611" t="s">
        <v>67</v>
      </c>
      <c r="AC611" t="s">
        <v>67</v>
      </c>
      <c r="AD611" t="s">
        <v>67</v>
      </c>
      <c r="AE611" t="s">
        <v>67</v>
      </c>
      <c r="AF611" t="s">
        <v>67</v>
      </c>
      <c r="AG611" t="s">
        <v>67</v>
      </c>
      <c r="AH611" t="s">
        <v>67</v>
      </c>
      <c r="AI611" t="s">
        <v>67</v>
      </c>
      <c r="AJ611" t="s">
        <v>67</v>
      </c>
      <c r="AK611">
        <v>0</v>
      </c>
      <c r="AL611" t="s">
        <v>67</v>
      </c>
      <c r="AM611" t="s">
        <v>67</v>
      </c>
      <c r="AN611" t="s">
        <v>67</v>
      </c>
      <c r="AO611" t="s">
        <v>67</v>
      </c>
      <c r="AP611" t="s">
        <v>67</v>
      </c>
      <c r="AQ611" t="s">
        <v>67</v>
      </c>
      <c r="AR611">
        <v>0</v>
      </c>
      <c r="AS611" t="s">
        <v>67</v>
      </c>
      <c r="AT611" t="s">
        <v>67</v>
      </c>
      <c r="AU611" t="s">
        <v>67</v>
      </c>
      <c r="AV611" t="s">
        <v>67</v>
      </c>
      <c r="AW611" s="2" t="s">
        <v>67</v>
      </c>
      <c r="AX611" s="4" t="s">
        <v>67</v>
      </c>
      <c r="AY611" t="s">
        <v>67</v>
      </c>
      <c r="AZ611" t="s">
        <v>67</v>
      </c>
      <c r="BA611" t="s">
        <v>67</v>
      </c>
      <c r="BB611" t="s">
        <v>67</v>
      </c>
      <c r="BC611" t="s">
        <v>67</v>
      </c>
      <c r="BD611" t="s">
        <v>67</v>
      </c>
      <c r="BE611" t="s">
        <v>67</v>
      </c>
      <c r="BF611" t="b">
        <v>0</v>
      </c>
      <c r="BG611" t="s">
        <v>67</v>
      </c>
      <c r="BH611" t="b">
        <v>0</v>
      </c>
      <c r="BI611" t="s">
        <v>67</v>
      </c>
      <c r="BJ611" t="b">
        <v>0</v>
      </c>
      <c r="BK611" t="s">
        <v>67</v>
      </c>
      <c r="BL611" t="b">
        <v>0</v>
      </c>
      <c r="BM611">
        <v>0</v>
      </c>
      <c r="BN611">
        <v>0</v>
      </c>
    </row>
    <row r="612" spans="1:66" x14ac:dyDescent="0.25">
      <c r="A612" t="s">
        <v>87</v>
      </c>
      <c r="B612">
        <v>1990</v>
      </c>
      <c r="C612">
        <v>500</v>
      </c>
      <c r="D612">
        <v>1000</v>
      </c>
      <c r="E612">
        <v>1073.777801</v>
      </c>
      <c r="F612">
        <v>2073.7778010000002</v>
      </c>
      <c r="G612">
        <v>1479.1127329999999</v>
      </c>
      <c r="H612">
        <v>2479.1127329999999</v>
      </c>
      <c r="I612">
        <v>2</v>
      </c>
      <c r="J612">
        <v>1000</v>
      </c>
      <c r="K612" t="s">
        <v>67</v>
      </c>
      <c r="L612" t="s">
        <v>67</v>
      </c>
      <c r="M612" t="s">
        <v>88</v>
      </c>
      <c r="N612">
        <v>0</v>
      </c>
      <c r="O612">
        <v>0.89972003099999998</v>
      </c>
      <c r="P612">
        <v>0.100279969</v>
      </c>
      <c r="Q612">
        <v>0</v>
      </c>
      <c r="R612">
        <v>0</v>
      </c>
      <c r="S612">
        <v>1</v>
      </c>
      <c r="T612" t="s">
        <v>69</v>
      </c>
      <c r="U612">
        <v>0.1</v>
      </c>
      <c r="V612">
        <v>7.4999999999999997E-2</v>
      </c>
      <c r="W612">
        <v>0.3</v>
      </c>
      <c r="X612">
        <v>0.17499999999999999</v>
      </c>
      <c r="Y612">
        <v>175</v>
      </c>
      <c r="Z612">
        <v>175</v>
      </c>
      <c r="AA612">
        <v>443.73381990000001</v>
      </c>
      <c r="AB612">
        <v>476.99549570519599</v>
      </c>
      <c r="AC612">
        <v>650</v>
      </c>
      <c r="AD612">
        <v>1350</v>
      </c>
      <c r="AE612">
        <v>650</v>
      </c>
      <c r="AF612">
        <v>1350</v>
      </c>
      <c r="AG612">
        <v>591.64509320000002</v>
      </c>
      <c r="AH612">
        <v>2366.5803728000001</v>
      </c>
      <c r="AI612">
        <v>1525.1217415896101</v>
      </c>
      <c r="AJ612">
        <v>3433.10372441039</v>
      </c>
      <c r="AK612" t="s">
        <v>67</v>
      </c>
      <c r="AL612" t="s">
        <v>67</v>
      </c>
      <c r="AM612" t="s">
        <v>67</v>
      </c>
      <c r="AN612" t="s">
        <v>67</v>
      </c>
      <c r="AO612" t="s">
        <v>67</v>
      </c>
      <c r="AP612" t="s">
        <v>67</v>
      </c>
      <c r="AQ612" t="s">
        <v>67</v>
      </c>
      <c r="AR612">
        <v>0</v>
      </c>
      <c r="AS612" t="s">
        <v>67</v>
      </c>
      <c r="AT612" t="s">
        <v>67</v>
      </c>
      <c r="AU612">
        <v>73</v>
      </c>
      <c r="AV612">
        <v>1</v>
      </c>
      <c r="AW612" s="2">
        <v>1000</v>
      </c>
      <c r="AX612" s="4" t="s">
        <v>67</v>
      </c>
      <c r="AY612">
        <v>2</v>
      </c>
      <c r="AZ612" t="s">
        <v>67</v>
      </c>
      <c r="BA612" t="s">
        <v>67</v>
      </c>
      <c r="BB612" t="s">
        <v>67</v>
      </c>
      <c r="BC612" t="s">
        <v>67</v>
      </c>
      <c r="BD612" t="s">
        <v>67</v>
      </c>
      <c r="BE612">
        <v>1.1299999999999999</v>
      </c>
      <c r="BF612" t="b">
        <v>0</v>
      </c>
      <c r="BG612" t="s">
        <v>67</v>
      </c>
      <c r="BH612" t="b">
        <v>0</v>
      </c>
      <c r="BI612" t="s">
        <v>67</v>
      </c>
      <c r="BJ612" t="b">
        <v>0</v>
      </c>
      <c r="BK612">
        <v>2</v>
      </c>
      <c r="BL612" t="b">
        <v>0</v>
      </c>
      <c r="BM612">
        <v>0</v>
      </c>
      <c r="BN612">
        <v>0</v>
      </c>
    </row>
    <row r="613" spans="1:66" x14ac:dyDescent="0.25">
      <c r="A613" t="s">
        <v>87</v>
      </c>
      <c r="B613">
        <v>1994</v>
      </c>
      <c r="C613" t="s">
        <v>67</v>
      </c>
      <c r="D613" t="s">
        <v>67</v>
      </c>
      <c r="E613" t="s">
        <v>67</v>
      </c>
      <c r="F613" t="s">
        <v>67</v>
      </c>
      <c r="G613" t="s">
        <v>67</v>
      </c>
      <c r="H613" t="s">
        <v>67</v>
      </c>
      <c r="I613" t="s">
        <v>67</v>
      </c>
      <c r="J613" t="s">
        <v>67</v>
      </c>
      <c r="K613">
        <v>32</v>
      </c>
      <c r="L613" t="s">
        <v>67</v>
      </c>
      <c r="M613" t="s">
        <v>88</v>
      </c>
      <c r="N613">
        <v>0</v>
      </c>
      <c r="O613">
        <v>0.89972003099999998</v>
      </c>
      <c r="P613">
        <v>0.100279969</v>
      </c>
      <c r="Q613">
        <v>0</v>
      </c>
      <c r="R613">
        <v>0</v>
      </c>
      <c r="S613">
        <v>1</v>
      </c>
      <c r="T613" t="s">
        <v>67</v>
      </c>
      <c r="U613" t="s">
        <v>67</v>
      </c>
      <c r="V613">
        <v>7.4999999999999997E-2</v>
      </c>
      <c r="W613">
        <v>0.3</v>
      </c>
      <c r="X613" t="s">
        <v>67</v>
      </c>
      <c r="Y613" t="s">
        <v>67</v>
      </c>
      <c r="Z613" t="s">
        <v>67</v>
      </c>
      <c r="AA613" t="s">
        <v>67</v>
      </c>
      <c r="AB613" t="s">
        <v>67</v>
      </c>
      <c r="AC613" t="s">
        <v>67</v>
      </c>
      <c r="AD613" t="s">
        <v>67</v>
      </c>
      <c r="AE613" t="s">
        <v>67</v>
      </c>
      <c r="AF613" t="s">
        <v>67</v>
      </c>
      <c r="AG613" t="s">
        <v>67</v>
      </c>
      <c r="AH613" t="s">
        <v>67</v>
      </c>
      <c r="AI613" t="s">
        <v>67</v>
      </c>
      <c r="AJ613" t="s">
        <v>67</v>
      </c>
      <c r="AK613" t="s">
        <v>67</v>
      </c>
      <c r="AL613" t="s">
        <v>67</v>
      </c>
      <c r="AM613" t="s">
        <v>67</v>
      </c>
      <c r="AN613">
        <v>0</v>
      </c>
      <c r="AO613">
        <v>0</v>
      </c>
      <c r="AP613" t="s">
        <v>67</v>
      </c>
      <c r="AQ613" t="s">
        <v>67</v>
      </c>
      <c r="AR613">
        <v>0</v>
      </c>
      <c r="AS613" t="s">
        <v>67</v>
      </c>
      <c r="AT613" t="s">
        <v>67</v>
      </c>
      <c r="AU613" t="s">
        <v>67</v>
      </c>
      <c r="AV613" t="s">
        <v>67</v>
      </c>
      <c r="AW613" s="2" t="s">
        <v>67</v>
      </c>
      <c r="AX613" s="4" t="s">
        <v>67</v>
      </c>
      <c r="AY613" t="s">
        <v>67</v>
      </c>
      <c r="AZ613" t="s">
        <v>67</v>
      </c>
      <c r="BA613" t="s">
        <v>67</v>
      </c>
      <c r="BB613" t="s">
        <v>67</v>
      </c>
      <c r="BC613" t="s">
        <v>67</v>
      </c>
      <c r="BD613" t="s">
        <v>67</v>
      </c>
      <c r="BE613" t="s">
        <v>67</v>
      </c>
      <c r="BF613" t="b">
        <v>0</v>
      </c>
      <c r="BG613" t="s">
        <v>67</v>
      </c>
      <c r="BH613" t="b">
        <v>0</v>
      </c>
      <c r="BI613" t="s">
        <v>67</v>
      </c>
      <c r="BJ613" t="b">
        <v>0</v>
      </c>
      <c r="BK613" t="s">
        <v>67</v>
      </c>
      <c r="BL613" t="b">
        <v>0</v>
      </c>
      <c r="BM613">
        <v>0</v>
      </c>
      <c r="BN613">
        <v>0</v>
      </c>
    </row>
    <row r="614" spans="1:66" x14ac:dyDescent="0.25">
      <c r="A614" t="s">
        <v>87</v>
      </c>
      <c r="B614">
        <v>1995</v>
      </c>
      <c r="C614" t="s">
        <v>67</v>
      </c>
      <c r="D614" t="s">
        <v>67</v>
      </c>
      <c r="E614" t="s">
        <v>67</v>
      </c>
      <c r="F614" t="s">
        <v>67</v>
      </c>
      <c r="G614" t="s">
        <v>67</v>
      </c>
      <c r="H614" t="s">
        <v>67</v>
      </c>
      <c r="I614" t="s">
        <v>67</v>
      </c>
      <c r="J614" t="s">
        <v>67</v>
      </c>
      <c r="K614">
        <v>217</v>
      </c>
      <c r="L614" t="s">
        <v>67</v>
      </c>
      <c r="M614" t="s">
        <v>88</v>
      </c>
      <c r="N614">
        <v>0</v>
      </c>
      <c r="O614">
        <v>0.89972003099999998</v>
      </c>
      <c r="P614">
        <v>0.100279969</v>
      </c>
      <c r="Q614">
        <v>0</v>
      </c>
      <c r="R614">
        <v>0</v>
      </c>
      <c r="S614">
        <v>1</v>
      </c>
      <c r="T614" t="s">
        <v>67</v>
      </c>
      <c r="U614" t="s">
        <v>67</v>
      </c>
      <c r="V614">
        <v>7.4999999999999997E-2</v>
      </c>
      <c r="W614">
        <v>0.3</v>
      </c>
      <c r="X614" t="s">
        <v>67</v>
      </c>
      <c r="Y614" t="s">
        <v>67</v>
      </c>
      <c r="Z614" t="s">
        <v>67</v>
      </c>
      <c r="AA614" t="s">
        <v>67</v>
      </c>
      <c r="AB614" t="s">
        <v>67</v>
      </c>
      <c r="AC614" t="s">
        <v>67</v>
      </c>
      <c r="AD614" t="s">
        <v>67</v>
      </c>
      <c r="AE614" t="s">
        <v>67</v>
      </c>
      <c r="AF614" t="s">
        <v>67</v>
      </c>
      <c r="AG614" t="s">
        <v>67</v>
      </c>
      <c r="AH614" t="s">
        <v>67</v>
      </c>
      <c r="AI614" t="s">
        <v>67</v>
      </c>
      <c r="AJ614" t="s">
        <v>67</v>
      </c>
      <c r="AK614" t="s">
        <v>67</v>
      </c>
      <c r="AL614" t="s">
        <v>67</v>
      </c>
      <c r="AM614">
        <v>51.597736679854499</v>
      </c>
      <c r="AN614">
        <v>0</v>
      </c>
      <c r="AO614">
        <v>0</v>
      </c>
      <c r="AP614" t="s">
        <v>67</v>
      </c>
      <c r="AQ614" t="s">
        <v>67</v>
      </c>
      <c r="AR614">
        <v>51.597736679854499</v>
      </c>
      <c r="AS614" t="s">
        <v>67</v>
      </c>
      <c r="AT614" t="s">
        <v>67</v>
      </c>
      <c r="AU614" t="s">
        <v>67</v>
      </c>
      <c r="AV614" t="s">
        <v>67</v>
      </c>
      <c r="AW614" s="2" t="s">
        <v>67</v>
      </c>
      <c r="AX614" s="4" t="s">
        <v>67</v>
      </c>
      <c r="AY614" t="s">
        <v>67</v>
      </c>
      <c r="AZ614" t="s">
        <v>67</v>
      </c>
      <c r="BA614" t="s">
        <v>67</v>
      </c>
      <c r="BB614">
        <v>1</v>
      </c>
      <c r="BC614">
        <v>0</v>
      </c>
      <c r="BD614">
        <v>0</v>
      </c>
      <c r="BE614" t="s">
        <v>67</v>
      </c>
      <c r="BF614" t="b">
        <v>0</v>
      </c>
      <c r="BG614" t="s">
        <v>67</v>
      </c>
      <c r="BH614" t="b">
        <v>0</v>
      </c>
      <c r="BI614" t="s">
        <v>67</v>
      </c>
      <c r="BJ614" t="b">
        <v>0</v>
      </c>
      <c r="BK614" t="s">
        <v>67</v>
      </c>
      <c r="BL614" t="b">
        <v>0</v>
      </c>
      <c r="BM614">
        <v>0</v>
      </c>
      <c r="BN614">
        <v>0</v>
      </c>
    </row>
    <row r="615" spans="1:66" x14ac:dyDescent="0.25">
      <c r="A615" t="s">
        <v>87</v>
      </c>
      <c r="B615">
        <v>1996</v>
      </c>
      <c r="C615" t="s">
        <v>67</v>
      </c>
      <c r="D615" t="s">
        <v>67</v>
      </c>
      <c r="E615" t="s">
        <v>67</v>
      </c>
      <c r="F615" t="s">
        <v>67</v>
      </c>
      <c r="G615" t="s">
        <v>67</v>
      </c>
      <c r="H615" t="s">
        <v>67</v>
      </c>
      <c r="I615" t="s">
        <v>67</v>
      </c>
      <c r="J615" t="s">
        <v>67</v>
      </c>
      <c r="K615">
        <v>542</v>
      </c>
      <c r="L615" t="s">
        <v>67</v>
      </c>
      <c r="M615" t="s">
        <v>88</v>
      </c>
      <c r="N615">
        <v>0</v>
      </c>
      <c r="O615">
        <v>0.89972003099999998</v>
      </c>
      <c r="P615">
        <v>0.100279969</v>
      </c>
      <c r="Q615">
        <v>0</v>
      </c>
      <c r="R615">
        <v>0</v>
      </c>
      <c r="S615">
        <v>1</v>
      </c>
      <c r="T615" t="s">
        <v>67</v>
      </c>
      <c r="U615" t="s">
        <v>67</v>
      </c>
      <c r="V615">
        <v>7.4999999999999997E-2</v>
      </c>
      <c r="W615">
        <v>0.3</v>
      </c>
      <c r="X615" t="s">
        <v>67</v>
      </c>
      <c r="Y615" t="s">
        <v>67</v>
      </c>
      <c r="Z615" t="s">
        <v>67</v>
      </c>
      <c r="AA615" t="s">
        <v>67</v>
      </c>
      <c r="AB615" t="s">
        <v>67</v>
      </c>
      <c r="AC615" t="s">
        <v>67</v>
      </c>
      <c r="AD615" t="s">
        <v>67</v>
      </c>
      <c r="AE615" t="s">
        <v>67</v>
      </c>
      <c r="AF615" t="s">
        <v>67</v>
      </c>
      <c r="AG615" t="s">
        <v>67</v>
      </c>
      <c r="AH615" t="s">
        <v>67</v>
      </c>
      <c r="AI615" t="s">
        <v>67</v>
      </c>
      <c r="AJ615" t="s">
        <v>67</v>
      </c>
      <c r="AK615" t="s">
        <v>67</v>
      </c>
      <c r="AL615">
        <v>462.939086520145</v>
      </c>
      <c r="AM615">
        <v>46.012465448446598</v>
      </c>
      <c r="AN615">
        <v>0</v>
      </c>
      <c r="AO615">
        <v>0</v>
      </c>
      <c r="AP615">
        <v>508.95155196859201</v>
      </c>
      <c r="AQ615">
        <v>508.95155196859201</v>
      </c>
      <c r="AR615">
        <v>508.95155196859201</v>
      </c>
      <c r="AS615" t="s">
        <v>67</v>
      </c>
      <c r="AT615" t="s">
        <v>67</v>
      </c>
      <c r="AU615" t="s">
        <v>67</v>
      </c>
      <c r="AV615" t="s">
        <v>67</v>
      </c>
      <c r="AW615" s="2" t="s">
        <v>67</v>
      </c>
      <c r="AX615" s="4">
        <v>508.95155196859201</v>
      </c>
      <c r="AY615" t="s">
        <v>67</v>
      </c>
      <c r="AZ615" t="s">
        <v>67</v>
      </c>
      <c r="BA615">
        <v>0.90959999999999996</v>
      </c>
      <c r="BB615">
        <v>9.0399999999999994E-2</v>
      </c>
      <c r="BC615">
        <v>0</v>
      </c>
      <c r="BD615">
        <v>0</v>
      </c>
      <c r="BE615" t="s">
        <v>67</v>
      </c>
      <c r="BF615" t="b">
        <v>0</v>
      </c>
      <c r="BG615">
        <v>0.25</v>
      </c>
      <c r="BH615" t="b">
        <v>0</v>
      </c>
      <c r="BI615" t="s">
        <v>67</v>
      </c>
      <c r="BJ615" t="b">
        <v>0</v>
      </c>
      <c r="BK615" t="s">
        <v>67</v>
      </c>
      <c r="BL615" t="b">
        <v>0</v>
      </c>
      <c r="BM615">
        <v>0</v>
      </c>
      <c r="BN615">
        <v>0</v>
      </c>
    </row>
    <row r="616" spans="1:66" x14ac:dyDescent="0.25">
      <c r="A616" t="s">
        <v>87</v>
      </c>
      <c r="B616">
        <v>1997</v>
      </c>
      <c r="C616" t="s">
        <v>67</v>
      </c>
      <c r="D616" t="s">
        <v>67</v>
      </c>
      <c r="E616" t="s">
        <v>67</v>
      </c>
      <c r="F616" t="s">
        <v>67</v>
      </c>
      <c r="G616" t="s">
        <v>67</v>
      </c>
      <c r="H616" t="s">
        <v>67</v>
      </c>
      <c r="I616" t="s">
        <v>67</v>
      </c>
      <c r="J616" t="s">
        <v>67</v>
      </c>
      <c r="K616">
        <v>1284</v>
      </c>
      <c r="L616" t="s">
        <v>67</v>
      </c>
      <c r="M616" t="s">
        <v>88</v>
      </c>
      <c r="N616">
        <v>0</v>
      </c>
      <c r="O616">
        <v>0.89972003099999998</v>
      </c>
      <c r="P616">
        <v>0.100279969</v>
      </c>
      <c r="Q616">
        <v>0</v>
      </c>
      <c r="R616">
        <v>0</v>
      </c>
      <c r="S616">
        <v>1</v>
      </c>
      <c r="T616" t="s">
        <v>67</v>
      </c>
      <c r="U616" t="s">
        <v>67</v>
      </c>
      <c r="V616">
        <v>7.4999999999999997E-2</v>
      </c>
      <c r="W616">
        <v>0.3</v>
      </c>
      <c r="X616" t="s">
        <v>67</v>
      </c>
      <c r="Y616" t="s">
        <v>67</v>
      </c>
      <c r="Z616" t="s">
        <v>67</v>
      </c>
      <c r="AA616" t="s">
        <v>67</v>
      </c>
      <c r="AB616" t="s">
        <v>67</v>
      </c>
      <c r="AC616" t="s">
        <v>67</v>
      </c>
      <c r="AD616" t="s">
        <v>67</v>
      </c>
      <c r="AE616" t="s">
        <v>67</v>
      </c>
      <c r="AF616" t="s">
        <v>67</v>
      </c>
      <c r="AG616" t="s">
        <v>67</v>
      </c>
      <c r="AH616" t="s">
        <v>67</v>
      </c>
      <c r="AI616" t="s">
        <v>67</v>
      </c>
      <c r="AJ616" t="s">
        <v>67</v>
      </c>
      <c r="AK616">
        <v>0</v>
      </c>
      <c r="AL616">
        <v>412.82757915155298</v>
      </c>
      <c r="AM616">
        <v>198.02878544194701</v>
      </c>
      <c r="AN616">
        <v>0</v>
      </c>
      <c r="AO616">
        <v>0</v>
      </c>
      <c r="AP616">
        <v>610.85636459349996</v>
      </c>
      <c r="AQ616">
        <v>610.85636459349996</v>
      </c>
      <c r="AR616">
        <v>610.85636459349996</v>
      </c>
      <c r="AS616" t="s">
        <v>67</v>
      </c>
      <c r="AT616" t="s">
        <v>67</v>
      </c>
      <c r="AU616" t="s">
        <v>67</v>
      </c>
      <c r="AV616" t="s">
        <v>67</v>
      </c>
      <c r="AW616" s="2" t="s">
        <v>67</v>
      </c>
      <c r="AX616" s="4">
        <v>610.85636459349996</v>
      </c>
      <c r="AY616" t="s">
        <v>67</v>
      </c>
      <c r="AZ616">
        <v>0</v>
      </c>
      <c r="BA616">
        <v>0.67579999999999996</v>
      </c>
      <c r="BB616">
        <v>0.32419999999999999</v>
      </c>
      <c r="BC616">
        <v>0</v>
      </c>
      <c r="BD616">
        <v>0</v>
      </c>
      <c r="BE616" t="s">
        <v>67</v>
      </c>
      <c r="BF616" t="b">
        <v>0</v>
      </c>
      <c r="BG616">
        <v>0.3</v>
      </c>
      <c r="BH616" t="b">
        <v>0</v>
      </c>
      <c r="BI616" t="s">
        <v>67</v>
      </c>
      <c r="BJ616" t="b">
        <v>0</v>
      </c>
      <c r="BK616" t="s">
        <v>67</v>
      </c>
      <c r="BL616" t="b">
        <v>0</v>
      </c>
      <c r="BM616">
        <v>0</v>
      </c>
      <c r="BN616">
        <v>0</v>
      </c>
    </row>
    <row r="617" spans="1:66" x14ac:dyDescent="0.25">
      <c r="A617" t="s">
        <v>87</v>
      </c>
      <c r="B617">
        <v>1998</v>
      </c>
      <c r="C617" t="s">
        <v>67</v>
      </c>
      <c r="D617" t="s">
        <v>67</v>
      </c>
      <c r="E617" t="s">
        <v>67</v>
      </c>
      <c r="F617" t="s">
        <v>67</v>
      </c>
      <c r="G617" t="s">
        <v>67</v>
      </c>
      <c r="H617" t="s">
        <v>67</v>
      </c>
      <c r="I617" t="s">
        <v>67</v>
      </c>
      <c r="J617" t="s">
        <v>67</v>
      </c>
      <c r="K617">
        <v>3161</v>
      </c>
      <c r="L617" t="s">
        <v>67</v>
      </c>
      <c r="M617" t="s">
        <v>88</v>
      </c>
      <c r="N617">
        <v>0</v>
      </c>
      <c r="O617">
        <v>0.89972003099999998</v>
      </c>
      <c r="P617">
        <v>0.100279969</v>
      </c>
      <c r="Q617">
        <v>0</v>
      </c>
      <c r="R617">
        <v>0</v>
      </c>
      <c r="S617">
        <v>1</v>
      </c>
      <c r="T617" t="s">
        <v>67</v>
      </c>
      <c r="U617" t="s">
        <v>67</v>
      </c>
      <c r="V617">
        <v>7.4999999999999997E-2</v>
      </c>
      <c r="W617">
        <v>0.3</v>
      </c>
      <c r="X617" t="s">
        <v>67</v>
      </c>
      <c r="Y617" t="s">
        <v>67</v>
      </c>
      <c r="Z617" t="s">
        <v>67</v>
      </c>
      <c r="AA617" t="s">
        <v>67</v>
      </c>
      <c r="AB617" t="s">
        <v>67</v>
      </c>
      <c r="AC617" t="s">
        <v>67</v>
      </c>
      <c r="AD617" t="s">
        <v>67</v>
      </c>
      <c r="AE617" t="s">
        <v>67</v>
      </c>
      <c r="AF617" t="s">
        <v>67</v>
      </c>
      <c r="AG617" t="s">
        <v>67</v>
      </c>
      <c r="AH617" t="s">
        <v>67</v>
      </c>
      <c r="AI617" t="s">
        <v>67</v>
      </c>
      <c r="AJ617" t="s">
        <v>67</v>
      </c>
      <c r="AK617">
        <v>0</v>
      </c>
      <c r="AL617">
        <v>1776.73035555805</v>
      </c>
      <c r="AM617">
        <v>509.04490644536799</v>
      </c>
      <c r="AN617">
        <v>0</v>
      </c>
      <c r="AO617">
        <v>0</v>
      </c>
      <c r="AP617">
        <v>2285.7752620034198</v>
      </c>
      <c r="AQ617">
        <v>2285.7752620034198</v>
      </c>
      <c r="AR617">
        <v>2285.7752620034198</v>
      </c>
      <c r="AS617" t="s">
        <v>67</v>
      </c>
      <c r="AT617" t="s">
        <v>67</v>
      </c>
      <c r="AU617" t="s">
        <v>67</v>
      </c>
      <c r="AV617" t="s">
        <v>67</v>
      </c>
      <c r="AW617" s="2" t="s">
        <v>67</v>
      </c>
      <c r="AX617" s="4">
        <v>2285.7752620034198</v>
      </c>
      <c r="AY617" t="s">
        <v>67</v>
      </c>
      <c r="AZ617">
        <v>0</v>
      </c>
      <c r="BA617">
        <v>0.77729999999999999</v>
      </c>
      <c r="BB617">
        <v>0.22270000000000001</v>
      </c>
      <c r="BC617">
        <v>0</v>
      </c>
      <c r="BD617">
        <v>0</v>
      </c>
      <c r="BE617" t="s">
        <v>67</v>
      </c>
      <c r="BF617" t="b">
        <v>0</v>
      </c>
      <c r="BG617">
        <v>1.1399999999999999</v>
      </c>
      <c r="BH617" t="b">
        <v>0</v>
      </c>
      <c r="BI617" t="s">
        <v>67</v>
      </c>
      <c r="BJ617" t="b">
        <v>0</v>
      </c>
      <c r="BK617" t="s">
        <v>67</v>
      </c>
      <c r="BL617" t="b">
        <v>0</v>
      </c>
      <c r="BM617">
        <v>0</v>
      </c>
      <c r="BN617">
        <v>0</v>
      </c>
    </row>
    <row r="618" spans="1:66" x14ac:dyDescent="0.25">
      <c r="A618" t="s">
        <v>87</v>
      </c>
      <c r="B618">
        <v>1999</v>
      </c>
      <c r="C618" t="s">
        <v>67</v>
      </c>
      <c r="D618" t="s">
        <v>67</v>
      </c>
      <c r="E618" t="s">
        <v>67</v>
      </c>
      <c r="F618" t="s">
        <v>67</v>
      </c>
      <c r="G618" t="s">
        <v>67</v>
      </c>
      <c r="H618" t="s">
        <v>67</v>
      </c>
      <c r="I618" t="s">
        <v>67</v>
      </c>
      <c r="J618" t="s">
        <v>67</v>
      </c>
      <c r="K618">
        <v>3741</v>
      </c>
      <c r="L618" t="s">
        <v>67</v>
      </c>
      <c r="M618" t="s">
        <v>88</v>
      </c>
      <c r="N618">
        <v>0</v>
      </c>
      <c r="O618">
        <v>0.89972003099999998</v>
      </c>
      <c r="P618">
        <v>0.100279969</v>
      </c>
      <c r="Q618">
        <v>0</v>
      </c>
      <c r="R618">
        <v>0</v>
      </c>
      <c r="S618">
        <v>1</v>
      </c>
      <c r="T618" t="s">
        <v>67</v>
      </c>
      <c r="U618" t="s">
        <v>67</v>
      </c>
      <c r="V618">
        <v>7.4999999999999997E-2</v>
      </c>
      <c r="W618">
        <v>0.3</v>
      </c>
      <c r="X618" t="s">
        <v>67</v>
      </c>
      <c r="Y618" t="s">
        <v>67</v>
      </c>
      <c r="Z618" t="s">
        <v>67</v>
      </c>
      <c r="AA618" t="s">
        <v>67</v>
      </c>
      <c r="AB618" t="s">
        <v>67</v>
      </c>
      <c r="AC618" t="s">
        <v>67</v>
      </c>
      <c r="AD618" t="s">
        <v>67</v>
      </c>
      <c r="AE618" t="s">
        <v>67</v>
      </c>
      <c r="AF618" t="s">
        <v>67</v>
      </c>
      <c r="AG618" t="s">
        <v>67</v>
      </c>
      <c r="AH618" t="s">
        <v>67</v>
      </c>
      <c r="AI618" t="s">
        <v>67</v>
      </c>
      <c r="AJ618" t="s">
        <v>67</v>
      </c>
      <c r="AK618">
        <v>0</v>
      </c>
      <c r="AL618">
        <v>4567.1922675546302</v>
      </c>
      <c r="AM618">
        <v>203.80082755404899</v>
      </c>
      <c r="AN618">
        <v>0</v>
      </c>
      <c r="AO618">
        <v>0</v>
      </c>
      <c r="AP618">
        <v>4770.9930951086799</v>
      </c>
      <c r="AQ618">
        <v>4770.9930951086799</v>
      </c>
      <c r="AR618">
        <v>4770.9930951086799</v>
      </c>
      <c r="AS618" t="s">
        <v>67</v>
      </c>
      <c r="AT618" t="s">
        <v>67</v>
      </c>
      <c r="AU618" t="s">
        <v>67</v>
      </c>
      <c r="AV618" t="s">
        <v>67</v>
      </c>
      <c r="AW618" s="2" t="s">
        <v>67</v>
      </c>
      <c r="AX618" s="4">
        <v>4770.9930951086799</v>
      </c>
      <c r="AY618" t="s">
        <v>67</v>
      </c>
      <c r="AZ618">
        <v>0</v>
      </c>
      <c r="BA618">
        <v>0.95730000000000004</v>
      </c>
      <c r="BB618">
        <v>4.2700000000000002E-2</v>
      </c>
      <c r="BC618">
        <v>0</v>
      </c>
      <c r="BD618">
        <v>0</v>
      </c>
      <c r="BE618" t="s">
        <v>67</v>
      </c>
      <c r="BF618" t="b">
        <v>0</v>
      </c>
      <c r="BG618">
        <v>2.38</v>
      </c>
      <c r="BH618" t="b">
        <v>0</v>
      </c>
      <c r="BI618" t="s">
        <v>67</v>
      </c>
      <c r="BJ618" t="b">
        <v>0</v>
      </c>
      <c r="BK618" t="s">
        <v>67</v>
      </c>
      <c r="BL618" t="b">
        <v>0</v>
      </c>
      <c r="BM618">
        <v>0</v>
      </c>
      <c r="BN618">
        <v>0</v>
      </c>
    </row>
    <row r="619" spans="1:66" x14ac:dyDescent="0.25">
      <c r="A619" t="s">
        <v>87</v>
      </c>
      <c r="B619">
        <v>2000</v>
      </c>
      <c r="C619">
        <v>231</v>
      </c>
      <c r="D619">
        <v>231</v>
      </c>
      <c r="E619">
        <v>256.26637149999999</v>
      </c>
      <c r="F619">
        <v>487.26637149999999</v>
      </c>
      <c r="G619">
        <v>283.53682320000001</v>
      </c>
      <c r="H619">
        <v>514.53682319999996</v>
      </c>
      <c r="I619">
        <v>1</v>
      </c>
      <c r="J619">
        <v>231</v>
      </c>
      <c r="K619">
        <v>2246</v>
      </c>
      <c r="L619">
        <v>231</v>
      </c>
      <c r="M619" t="s">
        <v>88</v>
      </c>
      <c r="N619">
        <v>0</v>
      </c>
      <c r="O619">
        <v>0.89972003099999998</v>
      </c>
      <c r="P619">
        <v>0.100279969</v>
      </c>
      <c r="Q619">
        <v>0</v>
      </c>
      <c r="R619">
        <v>0</v>
      </c>
      <c r="S619">
        <v>1</v>
      </c>
      <c r="T619" t="s">
        <v>75</v>
      </c>
      <c r="U619">
        <v>0.03</v>
      </c>
      <c r="V619">
        <v>7.4999999999999997E-2</v>
      </c>
      <c r="W619">
        <v>0.3</v>
      </c>
      <c r="X619">
        <v>0.105</v>
      </c>
      <c r="Y619">
        <v>24.254999999999999</v>
      </c>
      <c r="Z619">
        <v>24.254999999999999</v>
      </c>
      <c r="AA619">
        <v>85.061046959999999</v>
      </c>
      <c r="AB619">
        <v>88.451606740247101</v>
      </c>
      <c r="AC619">
        <v>182.49</v>
      </c>
      <c r="AD619">
        <v>279.51</v>
      </c>
      <c r="AE619">
        <v>182.49</v>
      </c>
      <c r="AF619">
        <v>279.51</v>
      </c>
      <c r="AG619">
        <v>113.41472928</v>
      </c>
      <c r="AH619">
        <v>453.65891712000001</v>
      </c>
      <c r="AI619">
        <v>337.63360971950601</v>
      </c>
      <c r="AJ619">
        <v>691.44003668049402</v>
      </c>
      <c r="AK619">
        <v>0</v>
      </c>
      <c r="AL619">
        <v>1828.51758644595</v>
      </c>
      <c r="AM619">
        <v>128.19767560859299</v>
      </c>
      <c r="AN619">
        <v>0</v>
      </c>
      <c r="AO619">
        <v>0</v>
      </c>
      <c r="AP619">
        <v>1956.7152620545401</v>
      </c>
      <c r="AQ619">
        <v>1956.7152620545401</v>
      </c>
      <c r="AR619">
        <v>1956.7152620545401</v>
      </c>
      <c r="AS619">
        <v>8.4706288400629592</v>
      </c>
      <c r="AT619">
        <v>2.1366047491268398</v>
      </c>
      <c r="AU619">
        <v>90</v>
      </c>
      <c r="AV619">
        <v>1</v>
      </c>
      <c r="AW619" s="2">
        <v>231</v>
      </c>
      <c r="AX619" s="4">
        <v>1956.7152620545401</v>
      </c>
      <c r="AY619">
        <v>1</v>
      </c>
      <c r="AZ619">
        <v>0</v>
      </c>
      <c r="BA619">
        <v>0.9345</v>
      </c>
      <c r="BB619">
        <v>6.5500000000000003E-2</v>
      </c>
      <c r="BC619">
        <v>0</v>
      </c>
      <c r="BD619">
        <v>0</v>
      </c>
      <c r="BE619">
        <v>0.26</v>
      </c>
      <c r="BF619" t="b">
        <v>0</v>
      </c>
      <c r="BG619">
        <v>0.97</v>
      </c>
      <c r="BH619" t="b">
        <v>0</v>
      </c>
      <c r="BI619">
        <v>8.4700000000000006</v>
      </c>
      <c r="BJ619" t="b">
        <v>0</v>
      </c>
      <c r="BK619">
        <v>1</v>
      </c>
      <c r="BL619" t="b">
        <v>0</v>
      </c>
      <c r="BM619">
        <v>0</v>
      </c>
      <c r="BN619">
        <v>0</v>
      </c>
    </row>
    <row r="620" spans="1:66" x14ac:dyDescent="0.25">
      <c r="A620" t="s">
        <v>87</v>
      </c>
      <c r="B620">
        <v>2001</v>
      </c>
      <c r="C620">
        <v>221</v>
      </c>
      <c r="D620">
        <v>221</v>
      </c>
      <c r="E620">
        <v>193.9290523</v>
      </c>
      <c r="F620">
        <v>414.92905230000002</v>
      </c>
      <c r="G620">
        <v>237.8400446</v>
      </c>
      <c r="H620">
        <v>458.8400446</v>
      </c>
      <c r="I620">
        <v>1</v>
      </c>
      <c r="J620">
        <v>221</v>
      </c>
      <c r="K620">
        <v>3969</v>
      </c>
      <c r="L620">
        <v>221</v>
      </c>
      <c r="M620" t="s">
        <v>88</v>
      </c>
      <c r="N620">
        <v>0</v>
      </c>
      <c r="O620">
        <v>0.89972003099999998</v>
      </c>
      <c r="P620">
        <v>0.100279969</v>
      </c>
      <c r="Q620">
        <v>0</v>
      </c>
      <c r="R620">
        <v>0</v>
      </c>
      <c r="S620">
        <v>1</v>
      </c>
      <c r="T620" t="s">
        <v>75</v>
      </c>
      <c r="U620">
        <v>0.03</v>
      </c>
      <c r="V620">
        <v>7.4999999999999997E-2</v>
      </c>
      <c r="W620">
        <v>0.3</v>
      </c>
      <c r="X620">
        <v>0.105</v>
      </c>
      <c r="Y620">
        <v>23.204999999999998</v>
      </c>
      <c r="Z620">
        <v>23.204999999999998</v>
      </c>
      <c r="AA620">
        <v>71.352013380000002</v>
      </c>
      <c r="AB620">
        <v>75.030539371509903</v>
      </c>
      <c r="AC620">
        <v>174.59</v>
      </c>
      <c r="AD620">
        <v>267.41000000000003</v>
      </c>
      <c r="AE620">
        <v>174.59</v>
      </c>
      <c r="AF620">
        <v>267.41000000000003</v>
      </c>
      <c r="AG620">
        <v>95.136017839999994</v>
      </c>
      <c r="AH620">
        <v>380.54407135999998</v>
      </c>
      <c r="AI620">
        <v>308.77896585697999</v>
      </c>
      <c r="AJ620">
        <v>608.90112334302</v>
      </c>
      <c r="AK620">
        <v>0</v>
      </c>
      <c r="AL620">
        <v>1150.1999633914099</v>
      </c>
      <c r="AM620">
        <v>909.13790453201102</v>
      </c>
      <c r="AN620">
        <v>0</v>
      </c>
      <c r="AO620">
        <v>0</v>
      </c>
      <c r="AP620">
        <v>2059.3378679234202</v>
      </c>
      <c r="AQ620">
        <v>2059.3378679234202</v>
      </c>
      <c r="AR620">
        <v>2059.3378679234202</v>
      </c>
      <c r="AS620">
        <v>9.3182708955810707</v>
      </c>
      <c r="AT620">
        <v>2.2319770852601701</v>
      </c>
      <c r="AU620">
        <v>82</v>
      </c>
      <c r="AV620">
        <v>1</v>
      </c>
      <c r="AW620" s="2">
        <v>221</v>
      </c>
      <c r="AX620" s="4">
        <v>2059.3378679234202</v>
      </c>
      <c r="AY620">
        <v>1</v>
      </c>
      <c r="AZ620">
        <v>0</v>
      </c>
      <c r="BA620">
        <v>0.5585</v>
      </c>
      <c r="BB620">
        <v>0.4415</v>
      </c>
      <c r="BC620">
        <v>0</v>
      </c>
      <c r="BD620">
        <v>0</v>
      </c>
      <c r="BE620">
        <v>0.25</v>
      </c>
      <c r="BF620" t="b">
        <v>0</v>
      </c>
      <c r="BG620">
        <v>1.03</v>
      </c>
      <c r="BH620" t="b">
        <v>0</v>
      </c>
      <c r="BI620">
        <v>9.32</v>
      </c>
      <c r="BJ620" t="b">
        <v>0</v>
      </c>
      <c r="BK620">
        <v>1</v>
      </c>
      <c r="BL620" t="b">
        <v>0</v>
      </c>
      <c r="BM620">
        <v>0</v>
      </c>
      <c r="BN620">
        <v>0</v>
      </c>
    </row>
    <row r="621" spans="1:66" x14ac:dyDescent="0.25">
      <c r="A621" t="s">
        <v>87</v>
      </c>
      <c r="B621">
        <v>2002</v>
      </c>
      <c r="C621">
        <v>978</v>
      </c>
      <c r="D621">
        <v>978</v>
      </c>
      <c r="E621">
        <v>934.75170400000002</v>
      </c>
      <c r="F621">
        <v>1912.751704</v>
      </c>
      <c r="G621">
        <v>996.759141</v>
      </c>
      <c r="H621">
        <v>1974.759141</v>
      </c>
      <c r="I621">
        <v>1</v>
      </c>
      <c r="J621">
        <v>978</v>
      </c>
      <c r="K621">
        <v>4713</v>
      </c>
      <c r="L621">
        <v>978</v>
      </c>
      <c r="M621" t="s">
        <v>88</v>
      </c>
      <c r="N621">
        <v>0</v>
      </c>
      <c r="O621">
        <v>0.89972003099999998</v>
      </c>
      <c r="P621">
        <v>0.100279969</v>
      </c>
      <c r="Q621">
        <v>0</v>
      </c>
      <c r="R621">
        <v>0</v>
      </c>
      <c r="S621">
        <v>1</v>
      </c>
      <c r="T621" t="s">
        <v>75</v>
      </c>
      <c r="U621">
        <v>0.03</v>
      </c>
      <c r="V621">
        <v>7.4999999999999997E-2</v>
      </c>
      <c r="W621">
        <v>0.3</v>
      </c>
      <c r="X621">
        <v>0.105</v>
      </c>
      <c r="Y621">
        <v>102.69</v>
      </c>
      <c r="Z621">
        <v>102.69</v>
      </c>
      <c r="AA621">
        <v>299.0277423</v>
      </c>
      <c r="AB621">
        <v>316.16898450833997</v>
      </c>
      <c r="AC621">
        <v>772.62</v>
      </c>
      <c r="AD621">
        <v>1183.3800000000001</v>
      </c>
      <c r="AE621">
        <v>772.62</v>
      </c>
      <c r="AF621">
        <v>1183.3800000000001</v>
      </c>
      <c r="AG621">
        <v>398.7036564</v>
      </c>
      <c r="AH621">
        <v>1594.8146256</v>
      </c>
      <c r="AI621">
        <v>1342.4211719833199</v>
      </c>
      <c r="AJ621">
        <v>2607.0971100166798</v>
      </c>
      <c r="AK621">
        <v>0</v>
      </c>
      <c r="AL621">
        <v>8156.8591594679901</v>
      </c>
      <c r="AM621">
        <v>46.882526749640597</v>
      </c>
      <c r="AN621">
        <v>0</v>
      </c>
      <c r="AO621">
        <v>0</v>
      </c>
      <c r="AP621">
        <v>8203.7416862176306</v>
      </c>
      <c r="AQ621">
        <v>8203.7416862176306</v>
      </c>
      <c r="AR621">
        <v>8203.7416862176306</v>
      </c>
      <c r="AS621">
        <v>8.3882839327378598</v>
      </c>
      <c r="AT621">
        <v>2.12683596234015</v>
      </c>
      <c r="AU621">
        <v>94</v>
      </c>
      <c r="AV621">
        <v>1</v>
      </c>
      <c r="AW621" s="2">
        <v>978</v>
      </c>
      <c r="AX621" s="4">
        <v>8203.7416862176306</v>
      </c>
      <c r="AY621">
        <v>1</v>
      </c>
      <c r="AZ621">
        <v>0</v>
      </c>
      <c r="BA621">
        <v>0.99429999999999996</v>
      </c>
      <c r="BB621">
        <v>5.7000000000000002E-3</v>
      </c>
      <c r="BC621">
        <v>0</v>
      </c>
      <c r="BD621">
        <v>0</v>
      </c>
      <c r="BE621">
        <v>1.1100000000000001</v>
      </c>
      <c r="BF621" t="b">
        <v>0</v>
      </c>
      <c r="BG621">
        <v>4.09</v>
      </c>
      <c r="BH621" t="b">
        <v>0</v>
      </c>
      <c r="BI621">
        <v>8.39</v>
      </c>
      <c r="BJ621" t="b">
        <v>0</v>
      </c>
      <c r="BK621">
        <v>1</v>
      </c>
      <c r="BL621" t="b">
        <v>0</v>
      </c>
      <c r="BM621">
        <v>0</v>
      </c>
      <c r="BN621">
        <v>0</v>
      </c>
    </row>
    <row r="622" spans="1:66" x14ac:dyDescent="0.25">
      <c r="A622" t="s">
        <v>87</v>
      </c>
      <c r="B622">
        <v>2003</v>
      </c>
      <c r="C622">
        <v>3377</v>
      </c>
      <c r="D622">
        <v>3377</v>
      </c>
      <c r="E622">
        <v>1349.992056</v>
      </c>
      <c r="F622">
        <v>4726.992056</v>
      </c>
      <c r="G622">
        <v>1699.2371740000001</v>
      </c>
      <c r="H622">
        <v>5076.2371739999999</v>
      </c>
      <c r="I622">
        <v>1</v>
      </c>
      <c r="J622">
        <v>3377</v>
      </c>
      <c r="K622">
        <v>1428</v>
      </c>
      <c r="L622">
        <v>3377</v>
      </c>
      <c r="M622" t="s">
        <v>88</v>
      </c>
      <c r="N622">
        <v>0</v>
      </c>
      <c r="O622">
        <v>0.89972003099999998</v>
      </c>
      <c r="P622">
        <v>0.100279969</v>
      </c>
      <c r="Q622">
        <v>0</v>
      </c>
      <c r="R622">
        <v>0</v>
      </c>
      <c r="S622">
        <v>1</v>
      </c>
      <c r="T622" t="s">
        <v>75</v>
      </c>
      <c r="U622">
        <v>0.03</v>
      </c>
      <c r="V622">
        <v>7.4999999999999997E-2</v>
      </c>
      <c r="W622">
        <v>0.3</v>
      </c>
      <c r="X622">
        <v>0.105</v>
      </c>
      <c r="Y622">
        <v>354.58499999999998</v>
      </c>
      <c r="Z622">
        <v>354.58499999999998</v>
      </c>
      <c r="AA622">
        <v>509.77115220000002</v>
      </c>
      <c r="AB622">
        <v>620.96469290960101</v>
      </c>
      <c r="AC622">
        <v>2667.83</v>
      </c>
      <c r="AD622">
        <v>4086.17</v>
      </c>
      <c r="AE622">
        <v>2667.83</v>
      </c>
      <c r="AF622">
        <v>4086.17</v>
      </c>
      <c r="AG622">
        <v>679.69486959999995</v>
      </c>
      <c r="AH622">
        <v>2718.7794783999998</v>
      </c>
      <c r="AI622">
        <v>3834.3077881807999</v>
      </c>
      <c r="AJ622">
        <v>6318.1665598192003</v>
      </c>
      <c r="AK622">
        <v>0</v>
      </c>
      <c r="AL622">
        <v>420.63383985035898</v>
      </c>
      <c r="AM622">
        <v>214.018332336106</v>
      </c>
      <c r="AN622">
        <v>0</v>
      </c>
      <c r="AO622">
        <v>0</v>
      </c>
      <c r="AP622">
        <v>634.65217218646501</v>
      </c>
      <c r="AQ622">
        <v>634.65217218646501</v>
      </c>
      <c r="AR622">
        <v>634.65217218646501</v>
      </c>
      <c r="AS622">
        <v>0.187933719924923</v>
      </c>
      <c r="AT622">
        <v>-1.6716659319046501</v>
      </c>
      <c r="AU622">
        <v>79</v>
      </c>
      <c r="AV622">
        <v>0</v>
      </c>
      <c r="AW622" s="2">
        <v>3377</v>
      </c>
      <c r="AX622" s="4">
        <v>634.65217218646501</v>
      </c>
      <c r="AY622">
        <v>1</v>
      </c>
      <c r="AZ622">
        <v>0</v>
      </c>
      <c r="BA622">
        <v>0.66279999999999994</v>
      </c>
      <c r="BB622">
        <v>0.3372</v>
      </c>
      <c r="BC622">
        <v>0</v>
      </c>
      <c r="BD622">
        <v>0</v>
      </c>
      <c r="BE622">
        <v>3.83</v>
      </c>
      <c r="BF622" t="b">
        <v>0</v>
      </c>
      <c r="BG622">
        <v>0.32</v>
      </c>
      <c r="BH622" t="b">
        <v>0</v>
      </c>
      <c r="BI622">
        <v>0.19</v>
      </c>
      <c r="BJ622" t="b">
        <v>1</v>
      </c>
      <c r="BK622">
        <v>1</v>
      </c>
      <c r="BL622" t="b">
        <v>0</v>
      </c>
      <c r="BM622">
        <v>1</v>
      </c>
      <c r="BN622">
        <v>1</v>
      </c>
    </row>
    <row r="623" spans="1:66" x14ac:dyDescent="0.25">
      <c r="A623" t="s">
        <v>87</v>
      </c>
      <c r="B623">
        <v>2004</v>
      </c>
      <c r="C623">
        <v>1317</v>
      </c>
      <c r="D623">
        <v>1317</v>
      </c>
      <c r="E623">
        <v>513.71242740000002</v>
      </c>
      <c r="F623">
        <v>1830.7124269999999</v>
      </c>
      <c r="G623">
        <v>715.31841410000004</v>
      </c>
      <c r="H623">
        <v>2032.3184140000001</v>
      </c>
      <c r="I623">
        <v>1</v>
      </c>
      <c r="J623">
        <v>1317</v>
      </c>
      <c r="K623">
        <v>4554</v>
      </c>
      <c r="L623">
        <v>1317</v>
      </c>
      <c r="M623" t="s">
        <v>88</v>
      </c>
      <c r="N623">
        <v>0</v>
      </c>
      <c r="O623">
        <v>0.89972003099999998</v>
      </c>
      <c r="P623">
        <v>0.100279969</v>
      </c>
      <c r="Q623">
        <v>0</v>
      </c>
      <c r="R623">
        <v>0</v>
      </c>
      <c r="S623">
        <v>1</v>
      </c>
      <c r="T623" t="s">
        <v>75</v>
      </c>
      <c r="U623">
        <v>0.03</v>
      </c>
      <c r="V623">
        <v>7.4999999999999997E-2</v>
      </c>
      <c r="W623">
        <v>0.3</v>
      </c>
      <c r="X623">
        <v>0.105</v>
      </c>
      <c r="Y623">
        <v>138.285</v>
      </c>
      <c r="Z623">
        <v>138.285</v>
      </c>
      <c r="AA623">
        <v>214.59552423</v>
      </c>
      <c r="AB623">
        <v>255.291950998359</v>
      </c>
      <c r="AC623">
        <v>1040.43</v>
      </c>
      <c r="AD623">
        <v>1593.57</v>
      </c>
      <c r="AE623">
        <v>1040.43</v>
      </c>
      <c r="AF623">
        <v>1593.57</v>
      </c>
      <c r="AG623">
        <v>286.12736563999999</v>
      </c>
      <c r="AH623">
        <v>1144.50946256</v>
      </c>
      <c r="AI623">
        <v>1521.7345120032801</v>
      </c>
      <c r="AJ623">
        <v>2542.9023159967201</v>
      </c>
      <c r="AK623">
        <v>0</v>
      </c>
      <c r="AL623">
        <v>1920.18986966389</v>
      </c>
      <c r="AM623">
        <v>363.34920265349899</v>
      </c>
      <c r="AN623">
        <v>0</v>
      </c>
      <c r="AO623">
        <v>0</v>
      </c>
      <c r="AP623">
        <v>2283.53907231739</v>
      </c>
      <c r="AQ623">
        <v>2283.53907231739</v>
      </c>
      <c r="AR623">
        <v>2283.53907231739</v>
      </c>
      <c r="AS623">
        <v>1.7338945120101701</v>
      </c>
      <c r="AT623">
        <v>0.55037004145025004</v>
      </c>
      <c r="AU623">
        <v>72</v>
      </c>
      <c r="AV623">
        <v>0</v>
      </c>
      <c r="AW623" s="2">
        <v>1317</v>
      </c>
      <c r="AX623" s="4">
        <v>2283.53907231739</v>
      </c>
      <c r="AY623">
        <v>1</v>
      </c>
      <c r="AZ623">
        <v>0</v>
      </c>
      <c r="BA623">
        <v>0.84089999999999998</v>
      </c>
      <c r="BB623">
        <v>0.15909999999999999</v>
      </c>
      <c r="BC623">
        <v>0</v>
      </c>
      <c r="BD623">
        <v>0</v>
      </c>
      <c r="BE623">
        <v>1.49</v>
      </c>
      <c r="BF623" t="b">
        <v>0</v>
      </c>
      <c r="BG623">
        <v>1.1399999999999999</v>
      </c>
      <c r="BH623" t="b">
        <v>0</v>
      </c>
      <c r="BI623">
        <v>1.73</v>
      </c>
      <c r="BJ623" t="b">
        <v>0</v>
      </c>
      <c r="BK623">
        <v>1</v>
      </c>
      <c r="BL623" t="b">
        <v>0</v>
      </c>
      <c r="BM623">
        <v>0</v>
      </c>
      <c r="BN623">
        <v>0</v>
      </c>
    </row>
    <row r="624" spans="1:66" x14ac:dyDescent="0.25">
      <c r="A624" t="s">
        <v>87</v>
      </c>
      <c r="B624">
        <v>2005</v>
      </c>
      <c r="C624">
        <v>937</v>
      </c>
      <c r="D624">
        <v>937</v>
      </c>
      <c r="E624">
        <v>112.18094240000001</v>
      </c>
      <c r="F624">
        <v>1049.180942</v>
      </c>
      <c r="G624">
        <v>341.39763909999999</v>
      </c>
      <c r="H624">
        <v>1278.397639</v>
      </c>
      <c r="I624">
        <v>1</v>
      </c>
      <c r="J624">
        <v>937</v>
      </c>
      <c r="K624">
        <v>13367</v>
      </c>
      <c r="L624">
        <v>937</v>
      </c>
      <c r="M624" t="s">
        <v>88</v>
      </c>
      <c r="N624">
        <v>0</v>
      </c>
      <c r="O624">
        <v>0.89972003099999998</v>
      </c>
      <c r="P624">
        <v>0.100279969</v>
      </c>
      <c r="Q624">
        <v>0</v>
      </c>
      <c r="R624">
        <v>0</v>
      </c>
      <c r="S624">
        <v>1</v>
      </c>
      <c r="T624" t="s">
        <v>75</v>
      </c>
      <c r="U624">
        <v>0.03</v>
      </c>
      <c r="V624">
        <v>7.4999999999999997E-2</v>
      </c>
      <c r="W624">
        <v>0.3</v>
      </c>
      <c r="X624">
        <v>0.105</v>
      </c>
      <c r="Y624">
        <v>98.385000000000005</v>
      </c>
      <c r="Z624">
        <v>98.385000000000005</v>
      </c>
      <c r="AA624">
        <v>102.41929173</v>
      </c>
      <c r="AB624">
        <v>142.01872955168599</v>
      </c>
      <c r="AC624">
        <v>740.23</v>
      </c>
      <c r="AD624">
        <v>1133.77</v>
      </c>
      <c r="AE624">
        <v>740.23</v>
      </c>
      <c r="AF624">
        <v>1133.77</v>
      </c>
      <c r="AG624">
        <v>136.55905564</v>
      </c>
      <c r="AH624">
        <v>546.23622255999999</v>
      </c>
      <c r="AI624">
        <v>994.36017989662901</v>
      </c>
      <c r="AJ624">
        <v>1562.4350981033699</v>
      </c>
      <c r="AK624">
        <v>0</v>
      </c>
      <c r="AL624">
        <v>3259.9985733465001</v>
      </c>
      <c r="AM624">
        <v>2568.06558856948</v>
      </c>
      <c r="AN624">
        <v>0</v>
      </c>
      <c r="AO624">
        <v>0</v>
      </c>
      <c r="AP624">
        <v>5828.0641619159796</v>
      </c>
      <c r="AQ624">
        <v>5828.0641619159796</v>
      </c>
      <c r="AR624">
        <v>5828.0641619159796</v>
      </c>
      <c r="AS624">
        <v>6.21991906287725</v>
      </c>
      <c r="AT624">
        <v>1.8277568942672699</v>
      </c>
      <c r="AU624">
        <v>33</v>
      </c>
      <c r="AV624">
        <v>0</v>
      </c>
      <c r="AW624" s="2">
        <v>937</v>
      </c>
      <c r="AX624" s="4">
        <v>5828.0641619159796</v>
      </c>
      <c r="AY624">
        <v>1</v>
      </c>
      <c r="AZ624">
        <v>0</v>
      </c>
      <c r="BA624">
        <v>0.55940000000000001</v>
      </c>
      <c r="BB624">
        <v>0.44059999999999999</v>
      </c>
      <c r="BC624">
        <v>0</v>
      </c>
      <c r="BD624">
        <v>0</v>
      </c>
      <c r="BE624">
        <v>1.06</v>
      </c>
      <c r="BF624" t="b">
        <v>0</v>
      </c>
      <c r="BG624">
        <v>2.9</v>
      </c>
      <c r="BH624" t="b">
        <v>0</v>
      </c>
      <c r="BI624">
        <v>6.22</v>
      </c>
      <c r="BJ624" t="b">
        <v>0</v>
      </c>
      <c r="BK624">
        <v>1</v>
      </c>
      <c r="BL624" t="b">
        <v>0</v>
      </c>
      <c r="BM624">
        <v>0</v>
      </c>
      <c r="BN624">
        <v>0</v>
      </c>
    </row>
    <row r="625" spans="1:66" x14ac:dyDescent="0.25">
      <c r="A625" t="s">
        <v>87</v>
      </c>
      <c r="B625">
        <v>2006</v>
      </c>
      <c r="C625">
        <v>5139</v>
      </c>
      <c r="D625">
        <v>5139</v>
      </c>
      <c r="E625">
        <v>3247.9538830000001</v>
      </c>
      <c r="F625">
        <v>8386.9538830000001</v>
      </c>
      <c r="G625">
        <v>3926.9970640000001</v>
      </c>
      <c r="H625">
        <v>9065.9970639999992</v>
      </c>
      <c r="I625">
        <v>1</v>
      </c>
      <c r="J625">
        <v>5139</v>
      </c>
      <c r="K625">
        <v>16759</v>
      </c>
      <c r="L625">
        <v>5139</v>
      </c>
      <c r="M625" t="s">
        <v>88</v>
      </c>
      <c r="N625">
        <v>0</v>
      </c>
      <c r="O625">
        <v>0.89972003099999998</v>
      </c>
      <c r="P625">
        <v>0.100279969</v>
      </c>
      <c r="Q625">
        <v>0</v>
      </c>
      <c r="R625">
        <v>0</v>
      </c>
      <c r="S625">
        <v>1</v>
      </c>
      <c r="T625" t="s">
        <v>75</v>
      </c>
      <c r="U625">
        <v>0.03</v>
      </c>
      <c r="V625">
        <v>7.4999999999999997E-2</v>
      </c>
      <c r="W625">
        <v>0.3</v>
      </c>
      <c r="X625">
        <v>0.105</v>
      </c>
      <c r="Y625">
        <v>539.59500000000003</v>
      </c>
      <c r="Z625">
        <v>539.59500000000003</v>
      </c>
      <c r="AA625">
        <v>1178.0991191999999</v>
      </c>
      <c r="AB625">
        <v>1295.7933086278899</v>
      </c>
      <c r="AC625">
        <v>4059.81</v>
      </c>
      <c r="AD625">
        <v>6218.19</v>
      </c>
      <c r="AE625">
        <v>4059.81</v>
      </c>
      <c r="AF625">
        <v>6218.19</v>
      </c>
      <c r="AG625">
        <v>1570.7988256000001</v>
      </c>
      <c r="AH625">
        <v>6283.1953024000004</v>
      </c>
      <c r="AI625">
        <v>6474.4104467442203</v>
      </c>
      <c r="AJ625">
        <v>11657.583681255799</v>
      </c>
      <c r="AK625">
        <v>0</v>
      </c>
      <c r="AL625">
        <v>23040.8931514305</v>
      </c>
      <c r="AM625">
        <v>364.97923018436097</v>
      </c>
      <c r="AN625">
        <v>0</v>
      </c>
      <c r="AO625">
        <v>0</v>
      </c>
      <c r="AP625">
        <v>23405.872381614899</v>
      </c>
      <c r="AQ625">
        <v>23405.872381614899</v>
      </c>
      <c r="AR625">
        <v>23405.872381614899</v>
      </c>
      <c r="AS625">
        <v>4.5545577703084001</v>
      </c>
      <c r="AT625">
        <v>1.5161284393485199</v>
      </c>
      <c r="AU625">
        <v>83</v>
      </c>
      <c r="AV625">
        <v>0</v>
      </c>
      <c r="AW625" s="2">
        <v>5139</v>
      </c>
      <c r="AX625" s="4">
        <v>23405.872381614899</v>
      </c>
      <c r="AY625">
        <v>1</v>
      </c>
      <c r="AZ625">
        <v>0</v>
      </c>
      <c r="BA625">
        <v>0.98440000000000005</v>
      </c>
      <c r="BB625">
        <v>1.5599999999999999E-2</v>
      </c>
      <c r="BC625">
        <v>0</v>
      </c>
      <c r="BD625">
        <v>0</v>
      </c>
      <c r="BE625">
        <v>5.82</v>
      </c>
      <c r="BF625" t="b">
        <v>0</v>
      </c>
      <c r="BG625">
        <v>11.66</v>
      </c>
      <c r="BH625" t="b">
        <v>1</v>
      </c>
      <c r="BI625">
        <v>4.55</v>
      </c>
      <c r="BJ625" t="b">
        <v>0</v>
      </c>
      <c r="BK625">
        <v>1</v>
      </c>
      <c r="BL625" t="b">
        <v>0</v>
      </c>
      <c r="BM625">
        <v>1</v>
      </c>
      <c r="BN625">
        <v>1</v>
      </c>
    </row>
    <row r="626" spans="1:66" x14ac:dyDescent="0.25">
      <c r="A626" t="s">
        <v>87</v>
      </c>
      <c r="B626">
        <v>2007</v>
      </c>
      <c r="C626">
        <v>245</v>
      </c>
      <c r="D626">
        <v>245</v>
      </c>
      <c r="E626">
        <v>137.28813299999999</v>
      </c>
      <c r="F626">
        <v>382.28813300000002</v>
      </c>
      <c r="G626">
        <v>222.5163666</v>
      </c>
      <c r="H626">
        <v>467.51636660000003</v>
      </c>
      <c r="I626">
        <v>1</v>
      </c>
      <c r="J626">
        <v>245</v>
      </c>
      <c r="K626">
        <v>5282</v>
      </c>
      <c r="L626">
        <v>245</v>
      </c>
      <c r="M626" t="s">
        <v>88</v>
      </c>
      <c r="N626">
        <v>0</v>
      </c>
      <c r="O626">
        <v>0.89972003099999998</v>
      </c>
      <c r="P626">
        <v>0.100279969</v>
      </c>
      <c r="Q626">
        <v>0</v>
      </c>
      <c r="R626">
        <v>0</v>
      </c>
      <c r="S626">
        <v>1</v>
      </c>
      <c r="T626" t="s">
        <v>75</v>
      </c>
      <c r="U626">
        <v>0.03</v>
      </c>
      <c r="V626">
        <v>7.4999999999999997E-2</v>
      </c>
      <c r="W626">
        <v>0.3</v>
      </c>
      <c r="X626">
        <v>0.105</v>
      </c>
      <c r="Y626">
        <v>25.725000000000001</v>
      </c>
      <c r="Z626">
        <v>25.725000000000001</v>
      </c>
      <c r="AA626">
        <v>66.754909979999994</v>
      </c>
      <c r="AB626">
        <v>71.540153979690999</v>
      </c>
      <c r="AC626">
        <v>193.55</v>
      </c>
      <c r="AD626">
        <v>296.45</v>
      </c>
      <c r="AE626">
        <v>193.55</v>
      </c>
      <c r="AF626">
        <v>296.45</v>
      </c>
      <c r="AG626">
        <v>89.006546639999996</v>
      </c>
      <c r="AH626">
        <v>356.02618655999999</v>
      </c>
      <c r="AI626">
        <v>324.436058640618</v>
      </c>
      <c r="AJ626">
        <v>610.596674559382</v>
      </c>
      <c r="AK626">
        <v>0</v>
      </c>
      <c r="AL626">
        <v>3274.62331281564</v>
      </c>
      <c r="AM626">
        <v>787.64709504601399</v>
      </c>
      <c r="AN626">
        <v>0</v>
      </c>
      <c r="AO626">
        <v>0</v>
      </c>
      <c r="AP626">
        <v>4062.2704078616498</v>
      </c>
      <c r="AQ626">
        <v>4062.2704078616498</v>
      </c>
      <c r="AR626">
        <v>4062.2704078616498</v>
      </c>
      <c r="AS626">
        <v>16.580695542292499</v>
      </c>
      <c r="AT626">
        <v>2.80823909950833</v>
      </c>
      <c r="AU626">
        <v>62</v>
      </c>
      <c r="AV626">
        <v>0</v>
      </c>
      <c r="AW626" s="2">
        <v>245</v>
      </c>
      <c r="AX626" s="4">
        <v>4062.2704078616498</v>
      </c>
      <c r="AY626">
        <v>1</v>
      </c>
      <c r="AZ626">
        <v>0</v>
      </c>
      <c r="BA626">
        <v>0.80610000000000004</v>
      </c>
      <c r="BB626">
        <v>0.19389999999999999</v>
      </c>
      <c r="BC626">
        <v>0</v>
      </c>
      <c r="BD626">
        <v>0</v>
      </c>
      <c r="BE626">
        <v>0.28000000000000003</v>
      </c>
      <c r="BF626" t="b">
        <v>0</v>
      </c>
      <c r="BG626">
        <v>2.02</v>
      </c>
      <c r="BH626" t="b">
        <v>0</v>
      </c>
      <c r="BI626">
        <v>16.579999999999998</v>
      </c>
      <c r="BJ626" t="b">
        <v>1</v>
      </c>
      <c r="BK626">
        <v>1</v>
      </c>
      <c r="BL626" t="b">
        <v>0</v>
      </c>
      <c r="BM626">
        <v>1</v>
      </c>
      <c r="BN626">
        <v>1</v>
      </c>
    </row>
    <row r="627" spans="1:66" x14ac:dyDescent="0.25">
      <c r="A627" t="s">
        <v>87</v>
      </c>
      <c r="B627">
        <v>2008</v>
      </c>
      <c r="C627">
        <v>1200</v>
      </c>
      <c r="D627">
        <v>1200</v>
      </c>
      <c r="E627">
        <v>899.84744950000004</v>
      </c>
      <c r="F627">
        <v>2099.8474500000002</v>
      </c>
      <c r="G627">
        <v>934.20820160000005</v>
      </c>
      <c r="H627">
        <v>2134.2082019999998</v>
      </c>
      <c r="I627">
        <v>1</v>
      </c>
      <c r="J627">
        <v>1200</v>
      </c>
      <c r="K627">
        <v>6135</v>
      </c>
      <c r="L627">
        <v>1200</v>
      </c>
      <c r="M627" t="s">
        <v>88</v>
      </c>
      <c r="N627">
        <v>0</v>
      </c>
      <c r="O627">
        <v>0.89972003099999998</v>
      </c>
      <c r="P627">
        <v>0.100279969</v>
      </c>
      <c r="Q627">
        <v>0</v>
      </c>
      <c r="R627">
        <v>0</v>
      </c>
      <c r="S627">
        <v>1</v>
      </c>
      <c r="T627" t="s">
        <v>75</v>
      </c>
      <c r="U627">
        <v>0.03</v>
      </c>
      <c r="V627">
        <v>7.4999999999999997E-2</v>
      </c>
      <c r="W627">
        <v>0.3</v>
      </c>
      <c r="X627">
        <v>0.105</v>
      </c>
      <c r="Y627">
        <v>126</v>
      </c>
      <c r="Z627">
        <v>126</v>
      </c>
      <c r="AA627">
        <v>280.26246048000002</v>
      </c>
      <c r="AB627">
        <v>307.28333302394299</v>
      </c>
      <c r="AC627">
        <v>948</v>
      </c>
      <c r="AD627">
        <v>1452</v>
      </c>
      <c r="AE627">
        <v>948</v>
      </c>
      <c r="AF627">
        <v>1452</v>
      </c>
      <c r="AG627">
        <v>373.68328064000002</v>
      </c>
      <c r="AH627">
        <v>1494.7331225600001</v>
      </c>
      <c r="AI627">
        <v>1519.64153595211</v>
      </c>
      <c r="AJ627">
        <v>2748.7748680478899</v>
      </c>
      <c r="AK627">
        <v>0</v>
      </c>
      <c r="AL627">
        <v>7066.8337439539901</v>
      </c>
      <c r="AM627">
        <v>93.978065902991801</v>
      </c>
      <c r="AN627">
        <v>0</v>
      </c>
      <c r="AO627">
        <v>0</v>
      </c>
      <c r="AP627">
        <v>7160.8118098569803</v>
      </c>
      <c r="AQ627">
        <v>7160.8118098569803</v>
      </c>
      <c r="AR627">
        <v>7160.8118098569803</v>
      </c>
      <c r="AS627">
        <v>5.9673431748808099</v>
      </c>
      <c r="AT627">
        <v>1.7863017990163701</v>
      </c>
      <c r="AU627">
        <v>96</v>
      </c>
      <c r="AV627">
        <v>0</v>
      </c>
      <c r="AW627" s="2">
        <v>1200</v>
      </c>
      <c r="AX627" s="4">
        <v>7160.8118098569803</v>
      </c>
      <c r="AY627">
        <v>1</v>
      </c>
      <c r="AZ627">
        <v>0</v>
      </c>
      <c r="BA627">
        <v>0.9869</v>
      </c>
      <c r="BB627">
        <v>1.3100000000000001E-2</v>
      </c>
      <c r="BC627">
        <v>0</v>
      </c>
      <c r="BD627">
        <v>0</v>
      </c>
      <c r="BE627">
        <v>1.36</v>
      </c>
      <c r="BF627" t="b">
        <v>0</v>
      </c>
      <c r="BG627">
        <v>3.57</v>
      </c>
      <c r="BH627" t="b">
        <v>0</v>
      </c>
      <c r="BI627">
        <v>5.97</v>
      </c>
      <c r="BJ627" t="b">
        <v>0</v>
      </c>
      <c r="BK627">
        <v>1</v>
      </c>
      <c r="BL627" t="b">
        <v>0</v>
      </c>
      <c r="BM627">
        <v>0</v>
      </c>
      <c r="BN627">
        <v>0</v>
      </c>
    </row>
    <row r="628" spans="1:66" x14ac:dyDescent="0.25">
      <c r="A628" t="s">
        <v>87</v>
      </c>
      <c r="B628">
        <v>2009</v>
      </c>
      <c r="C628">
        <v>3047</v>
      </c>
      <c r="D628">
        <v>3047</v>
      </c>
      <c r="E628">
        <v>325.974445</v>
      </c>
      <c r="F628">
        <v>3372.9744449999998</v>
      </c>
      <c r="G628">
        <v>576.34777629999996</v>
      </c>
      <c r="H628">
        <v>3623.3477760000001</v>
      </c>
      <c r="I628">
        <v>1</v>
      </c>
      <c r="J628">
        <v>3047</v>
      </c>
      <c r="K628">
        <v>9720</v>
      </c>
      <c r="L628">
        <v>3047</v>
      </c>
      <c r="M628" t="s">
        <v>88</v>
      </c>
      <c r="N628">
        <v>0</v>
      </c>
      <c r="O628">
        <v>0.89972003099999998</v>
      </c>
      <c r="P628">
        <v>0.100279969</v>
      </c>
      <c r="Q628">
        <v>0</v>
      </c>
      <c r="R628">
        <v>0</v>
      </c>
      <c r="S628">
        <v>1</v>
      </c>
      <c r="T628" t="s">
        <v>75</v>
      </c>
      <c r="U628">
        <v>0.03</v>
      </c>
      <c r="V628">
        <v>7.4999999999999997E-2</v>
      </c>
      <c r="W628">
        <v>0.3</v>
      </c>
      <c r="X628">
        <v>0.105</v>
      </c>
      <c r="Y628">
        <v>319.935</v>
      </c>
      <c r="Z628">
        <v>319.935</v>
      </c>
      <c r="AA628">
        <v>172.90433289000001</v>
      </c>
      <c r="AB628">
        <v>363.66786022019602</v>
      </c>
      <c r="AC628">
        <v>2407.13</v>
      </c>
      <c r="AD628">
        <v>3686.87</v>
      </c>
      <c r="AE628">
        <v>2407.13</v>
      </c>
      <c r="AF628">
        <v>3686.87</v>
      </c>
      <c r="AG628">
        <v>230.53911052000001</v>
      </c>
      <c r="AH628">
        <v>922.15644208000003</v>
      </c>
      <c r="AI628">
        <v>2896.01205555961</v>
      </c>
      <c r="AJ628">
        <v>4350.6834964403897</v>
      </c>
      <c r="AK628">
        <v>0</v>
      </c>
      <c r="AL628">
        <v>843.17884429700803</v>
      </c>
      <c r="AM628">
        <v>2050.1059707766799</v>
      </c>
      <c r="AN628">
        <v>0</v>
      </c>
      <c r="AO628">
        <v>0</v>
      </c>
      <c r="AP628">
        <v>2893.28481507368</v>
      </c>
      <c r="AQ628">
        <v>2893.28481507368</v>
      </c>
      <c r="AR628">
        <v>2893.28481507368</v>
      </c>
      <c r="AS628">
        <v>0.94955195768745804</v>
      </c>
      <c r="AT628">
        <v>-5.1765029123773398E-2</v>
      </c>
      <c r="AU628">
        <v>57</v>
      </c>
      <c r="AV628">
        <v>0</v>
      </c>
      <c r="AW628" s="2">
        <v>3047</v>
      </c>
      <c r="AX628" s="4">
        <v>2893.28481507368</v>
      </c>
      <c r="AY628">
        <v>1</v>
      </c>
      <c r="AZ628">
        <v>0</v>
      </c>
      <c r="BA628">
        <v>0.29139999999999999</v>
      </c>
      <c r="BB628">
        <v>0.70860000000000001</v>
      </c>
      <c r="BC628">
        <v>0</v>
      </c>
      <c r="BD628">
        <v>0</v>
      </c>
      <c r="BE628">
        <v>3.45</v>
      </c>
      <c r="BF628" t="b">
        <v>0</v>
      </c>
      <c r="BG628">
        <v>1.44</v>
      </c>
      <c r="BH628" t="b">
        <v>0</v>
      </c>
      <c r="BI628">
        <v>0.95</v>
      </c>
      <c r="BJ628" t="b">
        <v>0</v>
      </c>
      <c r="BK628">
        <v>1</v>
      </c>
      <c r="BL628" t="b">
        <v>0</v>
      </c>
      <c r="BM628">
        <v>0</v>
      </c>
      <c r="BN628">
        <v>0</v>
      </c>
    </row>
    <row r="629" spans="1:66" x14ac:dyDescent="0.25">
      <c r="A629" t="s">
        <v>87</v>
      </c>
      <c r="B629">
        <v>2010</v>
      </c>
      <c r="C629">
        <v>20804</v>
      </c>
      <c r="D629">
        <v>20804</v>
      </c>
      <c r="E629">
        <v>3703.7735130000001</v>
      </c>
      <c r="F629">
        <v>24507.773509999999</v>
      </c>
      <c r="G629">
        <v>4804.9587389999997</v>
      </c>
      <c r="H629">
        <v>25608.958739999998</v>
      </c>
      <c r="I629">
        <v>1</v>
      </c>
      <c r="J629">
        <v>20804</v>
      </c>
      <c r="K629">
        <v>14296</v>
      </c>
      <c r="L629">
        <v>20804</v>
      </c>
      <c r="M629" t="s">
        <v>88</v>
      </c>
      <c r="N629">
        <v>0</v>
      </c>
      <c r="O629">
        <v>0.89972003099999998</v>
      </c>
      <c r="P629">
        <v>0.100279969</v>
      </c>
      <c r="Q629">
        <v>0</v>
      </c>
      <c r="R629">
        <v>0</v>
      </c>
      <c r="S629">
        <v>1</v>
      </c>
      <c r="T629" t="s">
        <v>75</v>
      </c>
      <c r="U629">
        <v>0.03</v>
      </c>
      <c r="V629">
        <v>7.4999999999999997E-2</v>
      </c>
      <c r="W629">
        <v>0.3</v>
      </c>
      <c r="X629">
        <v>0.105</v>
      </c>
      <c r="Y629">
        <v>2184.42</v>
      </c>
      <c r="Z629">
        <v>2184.42</v>
      </c>
      <c r="AA629">
        <v>1441.4876217000001</v>
      </c>
      <c r="AB629">
        <v>2617.1697117142298</v>
      </c>
      <c r="AC629">
        <v>16435.16</v>
      </c>
      <c r="AD629">
        <v>25172.84</v>
      </c>
      <c r="AE629">
        <v>16435.16</v>
      </c>
      <c r="AF629">
        <v>25172.84</v>
      </c>
      <c r="AG629">
        <v>1921.9834956</v>
      </c>
      <c r="AH629">
        <v>7687.9339823999999</v>
      </c>
      <c r="AI629">
        <v>20374.619316571501</v>
      </c>
      <c r="AJ629">
        <v>30843.298163428499</v>
      </c>
      <c r="AK629">
        <v>0</v>
      </c>
      <c r="AL629">
        <v>18393.717369223301</v>
      </c>
      <c r="AM629">
        <v>531.95342182511502</v>
      </c>
      <c r="AN629">
        <v>0</v>
      </c>
      <c r="AO629">
        <v>0</v>
      </c>
      <c r="AP629">
        <v>18925.6707910484</v>
      </c>
      <c r="AQ629">
        <v>18925.6707910484</v>
      </c>
      <c r="AR629">
        <v>18925.6707910484</v>
      </c>
      <c r="AS629">
        <v>0.909713073978487</v>
      </c>
      <c r="AT629">
        <v>-9.4626032510128799E-2</v>
      </c>
      <c r="AU629">
        <v>77</v>
      </c>
      <c r="AV629">
        <v>0</v>
      </c>
      <c r="AW629" s="2">
        <v>20804</v>
      </c>
      <c r="AX629" s="4">
        <v>18925.6707910484</v>
      </c>
      <c r="AY629">
        <v>1</v>
      </c>
      <c r="AZ629">
        <v>0</v>
      </c>
      <c r="BA629">
        <v>0.97189999999999999</v>
      </c>
      <c r="BB629">
        <v>2.81E-2</v>
      </c>
      <c r="BC629">
        <v>0</v>
      </c>
      <c r="BD629">
        <v>0</v>
      </c>
      <c r="BE629">
        <v>23.57</v>
      </c>
      <c r="BF629" t="b">
        <v>1</v>
      </c>
      <c r="BG629">
        <v>9.43</v>
      </c>
      <c r="BH629" t="b">
        <v>0</v>
      </c>
      <c r="BI629">
        <v>0.91</v>
      </c>
      <c r="BJ629" t="b">
        <v>0</v>
      </c>
      <c r="BK629">
        <v>1</v>
      </c>
      <c r="BL629" t="b">
        <v>0</v>
      </c>
      <c r="BM629">
        <v>1</v>
      </c>
      <c r="BN629">
        <v>1</v>
      </c>
    </row>
    <row r="630" spans="1:66" x14ac:dyDescent="0.25">
      <c r="A630" t="s">
        <v>87</v>
      </c>
      <c r="B630">
        <v>2011</v>
      </c>
      <c r="C630">
        <v>2366</v>
      </c>
      <c r="D630">
        <v>2366</v>
      </c>
      <c r="E630">
        <v>992.62522709999996</v>
      </c>
      <c r="F630">
        <v>3358.625227</v>
      </c>
      <c r="G630">
        <v>1273.602543</v>
      </c>
      <c r="H630">
        <v>3639.602543</v>
      </c>
      <c r="I630">
        <v>1</v>
      </c>
      <c r="J630">
        <v>2366</v>
      </c>
      <c r="K630">
        <v>4067</v>
      </c>
      <c r="L630">
        <v>2366</v>
      </c>
      <c r="M630" t="s">
        <v>88</v>
      </c>
      <c r="N630">
        <v>0</v>
      </c>
      <c r="O630">
        <v>0.89972003099999998</v>
      </c>
      <c r="P630">
        <v>0.100279969</v>
      </c>
      <c r="Q630">
        <v>0</v>
      </c>
      <c r="R630">
        <v>0</v>
      </c>
      <c r="S630">
        <v>1</v>
      </c>
      <c r="T630" t="s">
        <v>75</v>
      </c>
      <c r="U630">
        <v>0.03</v>
      </c>
      <c r="V630">
        <v>7.4999999999999997E-2</v>
      </c>
      <c r="W630">
        <v>0.3</v>
      </c>
      <c r="X630">
        <v>0.105</v>
      </c>
      <c r="Y630">
        <v>248.43</v>
      </c>
      <c r="Z630">
        <v>248.43</v>
      </c>
      <c r="AA630">
        <v>382.08076290000002</v>
      </c>
      <c r="AB630">
        <v>455.74463713602398</v>
      </c>
      <c r="AC630">
        <v>1869.14</v>
      </c>
      <c r="AD630">
        <v>2862.86</v>
      </c>
      <c r="AE630">
        <v>1869.14</v>
      </c>
      <c r="AF630">
        <v>2862.86</v>
      </c>
      <c r="AG630">
        <v>509.44101719999998</v>
      </c>
      <c r="AH630">
        <v>2037.7640687999999</v>
      </c>
      <c r="AI630">
        <v>2728.1132687279501</v>
      </c>
      <c r="AJ630">
        <v>4551.0918172720503</v>
      </c>
      <c r="AK630">
        <v>0</v>
      </c>
      <c r="AL630">
        <v>4772.7293291748902</v>
      </c>
      <c r="AM630">
        <v>146.350695947188</v>
      </c>
      <c r="AN630">
        <v>0</v>
      </c>
      <c r="AO630">
        <v>0</v>
      </c>
      <c r="AP630">
        <v>4919.0800251220699</v>
      </c>
      <c r="AQ630">
        <v>4919.0800251220699</v>
      </c>
      <c r="AR630">
        <v>4919.0800251220699</v>
      </c>
      <c r="AS630">
        <v>2.07907017122657</v>
      </c>
      <c r="AT630">
        <v>0.731920760700011</v>
      </c>
      <c r="AU630">
        <v>78</v>
      </c>
      <c r="AV630">
        <v>0</v>
      </c>
      <c r="AW630" s="2">
        <v>2366</v>
      </c>
      <c r="AX630" s="4">
        <v>4919.0800251220699</v>
      </c>
      <c r="AY630">
        <v>1</v>
      </c>
      <c r="AZ630">
        <v>0</v>
      </c>
      <c r="BA630">
        <v>0.97019999999999995</v>
      </c>
      <c r="BB630">
        <v>2.98E-2</v>
      </c>
      <c r="BC630">
        <v>0</v>
      </c>
      <c r="BD630">
        <v>0</v>
      </c>
      <c r="BE630">
        <v>2.68</v>
      </c>
      <c r="BF630" t="b">
        <v>0</v>
      </c>
      <c r="BG630">
        <v>2.4500000000000002</v>
      </c>
      <c r="BH630" t="b">
        <v>0</v>
      </c>
      <c r="BI630">
        <v>2.08</v>
      </c>
      <c r="BJ630" t="b">
        <v>0</v>
      </c>
      <c r="BK630">
        <v>1</v>
      </c>
      <c r="BL630" t="b">
        <v>0</v>
      </c>
      <c r="BM630">
        <v>0</v>
      </c>
      <c r="BN630">
        <v>0</v>
      </c>
    </row>
    <row r="631" spans="1:66" x14ac:dyDescent="0.25">
      <c r="A631" t="s">
        <v>87</v>
      </c>
      <c r="B631">
        <v>2012</v>
      </c>
      <c r="C631">
        <v>5476</v>
      </c>
      <c r="D631">
        <v>5476</v>
      </c>
      <c r="E631">
        <v>2197.8277800000001</v>
      </c>
      <c r="F631">
        <v>7673.8277799999996</v>
      </c>
      <c r="G631">
        <v>2378.4808389999998</v>
      </c>
      <c r="H631">
        <v>7854.4808389999998</v>
      </c>
      <c r="I631">
        <v>1</v>
      </c>
      <c r="J631">
        <v>5476</v>
      </c>
      <c r="K631">
        <v>1109</v>
      </c>
      <c r="L631">
        <v>5476</v>
      </c>
      <c r="M631" t="s">
        <v>88</v>
      </c>
      <c r="N631">
        <v>0</v>
      </c>
      <c r="O631">
        <v>0.89972003099999998</v>
      </c>
      <c r="P631">
        <v>0.100279969</v>
      </c>
      <c r="Q631">
        <v>0</v>
      </c>
      <c r="R631">
        <v>0</v>
      </c>
      <c r="S631">
        <v>1</v>
      </c>
      <c r="T631" t="s">
        <v>75</v>
      </c>
      <c r="U631">
        <v>0.03</v>
      </c>
      <c r="V631">
        <v>7.4999999999999997E-2</v>
      </c>
      <c r="W631">
        <v>0.3</v>
      </c>
      <c r="X631">
        <v>0.105</v>
      </c>
      <c r="Y631">
        <v>574.98</v>
      </c>
      <c r="Z631">
        <v>574.98</v>
      </c>
      <c r="AA631">
        <v>713.54425170000002</v>
      </c>
      <c r="AB631">
        <v>916.37732377777297</v>
      </c>
      <c r="AC631">
        <v>4326.04</v>
      </c>
      <c r="AD631">
        <v>6625.96</v>
      </c>
      <c r="AE631">
        <v>4326.04</v>
      </c>
      <c r="AF631">
        <v>6625.96</v>
      </c>
      <c r="AG631">
        <v>951.39233560000002</v>
      </c>
      <c r="AH631">
        <v>3805.5693424000001</v>
      </c>
      <c r="AI631">
        <v>6021.7261914444498</v>
      </c>
      <c r="AJ631">
        <v>9687.2354865555408</v>
      </c>
      <c r="AK631">
        <v>0</v>
      </c>
      <c r="AL631">
        <v>1313.0703370528099</v>
      </c>
      <c r="AM631">
        <v>37.395778417237999</v>
      </c>
      <c r="AN631">
        <v>0</v>
      </c>
      <c r="AO631">
        <v>0</v>
      </c>
      <c r="AP631">
        <v>1350.46611547005</v>
      </c>
      <c r="AQ631">
        <v>1350.46611547005</v>
      </c>
      <c r="AR631">
        <v>1350.46611547005</v>
      </c>
      <c r="AS631">
        <v>0.24661543379657599</v>
      </c>
      <c r="AT631">
        <v>-1.39992510384953</v>
      </c>
      <c r="AU631">
        <v>92</v>
      </c>
      <c r="AV631">
        <v>0</v>
      </c>
      <c r="AW631" s="2">
        <v>5476</v>
      </c>
      <c r="AX631" s="4">
        <v>1350.46611547005</v>
      </c>
      <c r="AY631">
        <v>1</v>
      </c>
      <c r="AZ631">
        <v>0</v>
      </c>
      <c r="BA631">
        <v>0.97230000000000005</v>
      </c>
      <c r="BB631">
        <v>2.7699999999999999E-2</v>
      </c>
      <c r="BC631">
        <v>0</v>
      </c>
      <c r="BD631">
        <v>0</v>
      </c>
      <c r="BE631">
        <v>6.21</v>
      </c>
      <c r="BF631" t="b">
        <v>0</v>
      </c>
      <c r="BG631">
        <v>0.67</v>
      </c>
      <c r="BH631" t="b">
        <v>0</v>
      </c>
      <c r="BI631">
        <v>0.25</v>
      </c>
      <c r="BJ631" t="b">
        <v>1</v>
      </c>
      <c r="BK631">
        <v>1</v>
      </c>
      <c r="BL631" t="b">
        <v>0</v>
      </c>
      <c r="BM631">
        <v>1</v>
      </c>
      <c r="BN631">
        <v>1</v>
      </c>
    </row>
    <row r="632" spans="1:66" x14ac:dyDescent="0.25">
      <c r="A632" t="s">
        <v>87</v>
      </c>
      <c r="B632">
        <v>2013</v>
      </c>
      <c r="C632">
        <v>828</v>
      </c>
      <c r="D632">
        <v>828</v>
      </c>
      <c r="E632">
        <v>77.574722309999999</v>
      </c>
      <c r="F632">
        <v>905.57472229999996</v>
      </c>
      <c r="G632">
        <v>109.1569102</v>
      </c>
      <c r="H632">
        <v>937.15691019999997</v>
      </c>
      <c r="I632">
        <v>1</v>
      </c>
      <c r="J632">
        <v>828</v>
      </c>
      <c r="K632">
        <v>243</v>
      </c>
      <c r="L632">
        <v>828</v>
      </c>
      <c r="M632" t="s">
        <v>88</v>
      </c>
      <c r="N632">
        <v>0</v>
      </c>
      <c r="O632">
        <v>0.89972003099999998</v>
      </c>
      <c r="P632">
        <v>0.100279969</v>
      </c>
      <c r="Q632">
        <v>0</v>
      </c>
      <c r="R632">
        <v>0</v>
      </c>
      <c r="S632">
        <v>1</v>
      </c>
      <c r="T632" t="s">
        <v>75</v>
      </c>
      <c r="U632">
        <v>0.03</v>
      </c>
      <c r="V632">
        <v>7.4999999999999997E-2</v>
      </c>
      <c r="W632">
        <v>0.3</v>
      </c>
      <c r="X632">
        <v>0.105</v>
      </c>
      <c r="Y632">
        <v>86.94</v>
      </c>
      <c r="Z632">
        <v>86.94</v>
      </c>
      <c r="AA632">
        <v>32.747073059999998</v>
      </c>
      <c r="AB632">
        <v>92.902822314486102</v>
      </c>
      <c r="AC632">
        <v>654.12</v>
      </c>
      <c r="AD632">
        <v>1001.88</v>
      </c>
      <c r="AE632">
        <v>654.12</v>
      </c>
      <c r="AF632">
        <v>1001.88</v>
      </c>
      <c r="AG632">
        <v>43.662764080000002</v>
      </c>
      <c r="AH632">
        <v>174.65105632000001</v>
      </c>
      <c r="AI632">
        <v>751.35126557102797</v>
      </c>
      <c r="AJ632">
        <v>1122.96255482897</v>
      </c>
      <c r="AK632">
        <v>0</v>
      </c>
      <c r="AL632">
        <v>335.51796288276199</v>
      </c>
      <c r="AM632">
        <v>158.20066596587299</v>
      </c>
      <c r="AN632">
        <v>0</v>
      </c>
      <c r="AO632" t="s">
        <v>67</v>
      </c>
      <c r="AP632">
        <v>493.71862884863498</v>
      </c>
      <c r="AQ632">
        <v>493.71862884863498</v>
      </c>
      <c r="AR632">
        <v>493.71862884863498</v>
      </c>
      <c r="AS632">
        <v>0.59627853725680602</v>
      </c>
      <c r="AT632">
        <v>-0.51704737669755096</v>
      </c>
      <c r="AU632">
        <v>71</v>
      </c>
      <c r="AV632">
        <v>0</v>
      </c>
      <c r="AW632" s="2">
        <v>828</v>
      </c>
      <c r="AX632" s="4">
        <v>493.71862884863498</v>
      </c>
      <c r="AY632">
        <v>1</v>
      </c>
      <c r="AZ632">
        <v>0</v>
      </c>
      <c r="BA632">
        <v>0.67959999999999998</v>
      </c>
      <c r="BB632">
        <v>0.32040000000000002</v>
      </c>
      <c r="BC632">
        <v>0</v>
      </c>
      <c r="BD632" t="s">
        <v>67</v>
      </c>
      <c r="BE632">
        <v>0.94</v>
      </c>
      <c r="BF632" t="b">
        <v>0</v>
      </c>
      <c r="BG632">
        <v>0.25</v>
      </c>
      <c r="BH632" t="b">
        <v>0</v>
      </c>
      <c r="BI632">
        <v>0.6</v>
      </c>
      <c r="BJ632" t="b">
        <v>0</v>
      </c>
      <c r="BK632">
        <v>1</v>
      </c>
      <c r="BL632" t="b">
        <v>0</v>
      </c>
      <c r="BM632">
        <v>0</v>
      </c>
      <c r="BN632">
        <v>0</v>
      </c>
    </row>
    <row r="633" spans="1:66" x14ac:dyDescent="0.25">
      <c r="A633" t="s">
        <v>87</v>
      </c>
      <c r="B633">
        <v>2014</v>
      </c>
      <c r="C633">
        <v>13699</v>
      </c>
      <c r="D633">
        <v>13699</v>
      </c>
      <c r="E633">
        <v>3954.2414549999999</v>
      </c>
      <c r="F633">
        <v>17653.241460000001</v>
      </c>
      <c r="G633">
        <v>6744.8233410000003</v>
      </c>
      <c r="H633">
        <v>20443.823339999999</v>
      </c>
      <c r="I633">
        <v>1</v>
      </c>
      <c r="J633">
        <v>13699</v>
      </c>
      <c r="K633">
        <v>1</v>
      </c>
      <c r="L633">
        <v>13699</v>
      </c>
      <c r="M633" t="s">
        <v>88</v>
      </c>
      <c r="N633">
        <v>0</v>
      </c>
      <c r="O633">
        <v>0.89972003099999998</v>
      </c>
      <c r="P633">
        <v>0.100279969</v>
      </c>
      <c r="Q633">
        <v>0</v>
      </c>
      <c r="R633">
        <v>0</v>
      </c>
      <c r="S633">
        <v>1</v>
      </c>
      <c r="T633" t="s">
        <v>75</v>
      </c>
      <c r="U633">
        <v>0.03</v>
      </c>
      <c r="V633">
        <v>7.4999999999999997E-2</v>
      </c>
      <c r="W633">
        <v>0.3</v>
      </c>
      <c r="X633">
        <v>0.105</v>
      </c>
      <c r="Y633">
        <v>1438.395</v>
      </c>
      <c r="Z633">
        <v>1438.395</v>
      </c>
      <c r="AA633">
        <v>2023.4470022999999</v>
      </c>
      <c r="AB633">
        <v>2482.6030587151599</v>
      </c>
      <c r="AC633">
        <v>10822.21</v>
      </c>
      <c r="AD633">
        <v>16575.79</v>
      </c>
      <c r="AE633">
        <v>10822.21</v>
      </c>
      <c r="AF633">
        <v>16575.79</v>
      </c>
      <c r="AG633">
        <v>2697.9293364</v>
      </c>
      <c r="AH633">
        <v>10791.7173456</v>
      </c>
      <c r="AI633">
        <v>15478.617222569699</v>
      </c>
      <c r="AJ633">
        <v>25409.029457430301</v>
      </c>
      <c r="AK633">
        <v>0</v>
      </c>
      <c r="AL633">
        <v>1419.38923103413</v>
      </c>
      <c r="AM633">
        <v>14.999860083661501</v>
      </c>
      <c r="AN633" t="s">
        <v>67</v>
      </c>
      <c r="AO633" t="s">
        <v>67</v>
      </c>
      <c r="AP633">
        <v>1434.38909111779</v>
      </c>
      <c r="AQ633">
        <v>1434.38909111779</v>
      </c>
      <c r="AR633">
        <v>1434.38909111779</v>
      </c>
      <c r="AS633">
        <v>0.104707576547032</v>
      </c>
      <c r="AT633">
        <v>-2.2565837993777702</v>
      </c>
      <c r="AU633">
        <v>59</v>
      </c>
      <c r="AV633">
        <v>0</v>
      </c>
      <c r="AW633" s="2">
        <v>13699</v>
      </c>
      <c r="AX633" s="4">
        <v>1434.38909111779</v>
      </c>
      <c r="AY633">
        <v>1</v>
      </c>
      <c r="AZ633">
        <v>0</v>
      </c>
      <c r="BA633">
        <v>0.98950000000000005</v>
      </c>
      <c r="BB633">
        <v>1.0500000000000001E-2</v>
      </c>
      <c r="BC633" t="s">
        <v>67</v>
      </c>
      <c r="BD633" t="s">
        <v>67</v>
      </c>
      <c r="BE633">
        <v>15.52</v>
      </c>
      <c r="BF633" t="b">
        <v>1</v>
      </c>
      <c r="BG633">
        <v>0.71</v>
      </c>
      <c r="BH633" t="b">
        <v>0</v>
      </c>
      <c r="BI633">
        <v>0.1</v>
      </c>
      <c r="BJ633" t="b">
        <v>1</v>
      </c>
      <c r="BK633">
        <v>1</v>
      </c>
      <c r="BL633" t="b">
        <v>0</v>
      </c>
      <c r="BM633">
        <v>2</v>
      </c>
      <c r="BN633">
        <v>2</v>
      </c>
    </row>
    <row r="634" spans="1:66" x14ac:dyDescent="0.25">
      <c r="A634" t="s">
        <v>87</v>
      </c>
      <c r="B634">
        <v>2015</v>
      </c>
      <c r="C634">
        <v>4636</v>
      </c>
      <c r="D634">
        <v>4636</v>
      </c>
      <c r="E634">
        <v>398.14393039999999</v>
      </c>
      <c r="F634">
        <v>5034.1439300000002</v>
      </c>
      <c r="G634">
        <v>668.68275070000004</v>
      </c>
      <c r="H634">
        <v>5304.6827510000003</v>
      </c>
      <c r="I634">
        <v>1</v>
      </c>
      <c r="J634">
        <v>4636</v>
      </c>
      <c r="K634" t="s">
        <v>67</v>
      </c>
      <c r="L634" t="s">
        <v>67</v>
      </c>
      <c r="M634" t="s">
        <v>88</v>
      </c>
      <c r="N634">
        <v>0</v>
      </c>
      <c r="O634">
        <v>0.89972003099999998</v>
      </c>
      <c r="P634">
        <v>0.100279969</v>
      </c>
      <c r="Q634">
        <v>0</v>
      </c>
      <c r="R634">
        <v>0</v>
      </c>
      <c r="S634">
        <v>1</v>
      </c>
      <c r="T634" t="s">
        <v>75</v>
      </c>
      <c r="U634">
        <v>0.03</v>
      </c>
      <c r="V634">
        <v>7.4999999999999997E-2</v>
      </c>
      <c r="W634">
        <v>0.3</v>
      </c>
      <c r="X634">
        <v>0.105</v>
      </c>
      <c r="Y634">
        <v>486.78</v>
      </c>
      <c r="Z634">
        <v>486.78</v>
      </c>
      <c r="AA634">
        <v>200.60482521</v>
      </c>
      <c r="AB634">
        <v>526.49507528326899</v>
      </c>
      <c r="AC634">
        <v>3662.44</v>
      </c>
      <c r="AD634">
        <v>5609.56</v>
      </c>
      <c r="AE634">
        <v>3662.44</v>
      </c>
      <c r="AF634">
        <v>5609.56</v>
      </c>
      <c r="AG634">
        <v>267.47310027999998</v>
      </c>
      <c r="AH634">
        <v>1069.8924011199999</v>
      </c>
      <c r="AI634">
        <v>4251.69260043346</v>
      </c>
      <c r="AJ634">
        <v>6357.6729015665396</v>
      </c>
      <c r="AK634">
        <v>0</v>
      </c>
      <c r="AL634">
        <v>134.579963616339</v>
      </c>
      <c r="AM634" t="s">
        <v>67</v>
      </c>
      <c r="AN634" t="s">
        <v>67</v>
      </c>
      <c r="AO634" t="s">
        <v>67</v>
      </c>
      <c r="AP634" t="s">
        <v>67</v>
      </c>
      <c r="AQ634" t="s">
        <v>67</v>
      </c>
      <c r="AR634">
        <v>134.579963616339</v>
      </c>
      <c r="AS634" t="s">
        <v>67</v>
      </c>
      <c r="AT634" t="s">
        <v>67</v>
      </c>
      <c r="AU634">
        <v>60</v>
      </c>
      <c r="AV634">
        <v>0</v>
      </c>
      <c r="AW634" s="2">
        <v>4636</v>
      </c>
      <c r="AX634" s="4" t="s">
        <v>67</v>
      </c>
      <c r="AY634">
        <v>1</v>
      </c>
      <c r="AZ634">
        <v>0</v>
      </c>
      <c r="BA634">
        <v>1</v>
      </c>
      <c r="BB634" t="s">
        <v>67</v>
      </c>
      <c r="BC634" t="s">
        <v>67</v>
      </c>
      <c r="BD634" t="s">
        <v>67</v>
      </c>
      <c r="BE634">
        <v>5.25</v>
      </c>
      <c r="BF634" t="b">
        <v>0</v>
      </c>
      <c r="BG634" t="s">
        <v>67</v>
      </c>
      <c r="BH634" t="b">
        <v>0</v>
      </c>
      <c r="BI634" t="s">
        <v>67</v>
      </c>
      <c r="BJ634" t="b">
        <v>0</v>
      </c>
      <c r="BK634">
        <v>1</v>
      </c>
      <c r="BL634" t="b">
        <v>0</v>
      </c>
      <c r="BM634">
        <v>0</v>
      </c>
      <c r="BN634">
        <v>0</v>
      </c>
    </row>
    <row r="635" spans="1:66" x14ac:dyDescent="0.25">
      <c r="A635" t="s">
        <v>87</v>
      </c>
      <c r="B635">
        <v>2016</v>
      </c>
      <c r="C635">
        <v>1100</v>
      </c>
      <c r="D635">
        <v>1100</v>
      </c>
      <c r="E635">
        <v>227.05154569999999</v>
      </c>
      <c r="F635">
        <v>1327.0515459999999</v>
      </c>
      <c r="G635">
        <v>359.42103350000002</v>
      </c>
      <c r="H635">
        <v>1459.4210330000001</v>
      </c>
      <c r="I635">
        <v>1</v>
      </c>
      <c r="J635">
        <v>1100</v>
      </c>
      <c r="K635" t="s">
        <v>67</v>
      </c>
      <c r="L635" t="s">
        <v>67</v>
      </c>
      <c r="M635" t="s">
        <v>88</v>
      </c>
      <c r="N635">
        <v>0</v>
      </c>
      <c r="O635">
        <v>0.89972003099999998</v>
      </c>
      <c r="P635">
        <v>0.100279969</v>
      </c>
      <c r="Q635">
        <v>0</v>
      </c>
      <c r="R635">
        <v>0</v>
      </c>
      <c r="S635">
        <v>1</v>
      </c>
      <c r="T635" t="s">
        <v>75</v>
      </c>
      <c r="U635">
        <v>0.03</v>
      </c>
      <c r="V635">
        <v>7.4999999999999997E-2</v>
      </c>
      <c r="W635">
        <v>0.3</v>
      </c>
      <c r="X635">
        <v>0.105</v>
      </c>
      <c r="Y635">
        <v>115.5</v>
      </c>
      <c r="Z635">
        <v>115.5</v>
      </c>
      <c r="AA635">
        <v>107.82631005</v>
      </c>
      <c r="AB635">
        <v>158.00874386880801</v>
      </c>
      <c r="AC635">
        <v>869</v>
      </c>
      <c r="AD635">
        <v>1331</v>
      </c>
      <c r="AE635">
        <v>869</v>
      </c>
      <c r="AF635">
        <v>1331</v>
      </c>
      <c r="AG635">
        <v>143.76841339999999</v>
      </c>
      <c r="AH635">
        <v>575.07365359999994</v>
      </c>
      <c r="AI635">
        <v>1143.40354526238</v>
      </c>
      <c r="AJ635">
        <v>1775.4385207376199</v>
      </c>
      <c r="AK635">
        <v>0</v>
      </c>
      <c r="AL635" t="s">
        <v>67</v>
      </c>
      <c r="AM635" t="s">
        <v>67</v>
      </c>
      <c r="AN635" t="s">
        <v>67</v>
      </c>
      <c r="AO635" t="s">
        <v>67</v>
      </c>
      <c r="AP635" t="s">
        <v>67</v>
      </c>
      <c r="AQ635" t="s">
        <v>67</v>
      </c>
      <c r="AR635">
        <v>0</v>
      </c>
      <c r="AS635" t="s">
        <v>67</v>
      </c>
      <c r="AT635" t="s">
        <v>67</v>
      </c>
      <c r="AU635">
        <v>63</v>
      </c>
      <c r="AV635">
        <v>0</v>
      </c>
      <c r="AW635" s="2">
        <v>1100</v>
      </c>
      <c r="AX635" s="4" t="s">
        <v>67</v>
      </c>
      <c r="AY635">
        <v>1</v>
      </c>
      <c r="AZ635" t="s">
        <v>67</v>
      </c>
      <c r="BA635" t="s">
        <v>67</v>
      </c>
      <c r="BB635" t="s">
        <v>67</v>
      </c>
      <c r="BC635" t="s">
        <v>67</v>
      </c>
      <c r="BD635" t="s">
        <v>67</v>
      </c>
      <c r="BE635">
        <v>1.25</v>
      </c>
      <c r="BF635" t="b">
        <v>0</v>
      </c>
      <c r="BG635" t="s">
        <v>67</v>
      </c>
      <c r="BH635" t="b">
        <v>0</v>
      </c>
      <c r="BI635" t="s">
        <v>67</v>
      </c>
      <c r="BJ635" t="b">
        <v>0</v>
      </c>
      <c r="BK635">
        <v>1</v>
      </c>
      <c r="BL635" t="b">
        <v>0</v>
      </c>
      <c r="BM635">
        <v>0</v>
      </c>
      <c r="BN635">
        <v>0</v>
      </c>
    </row>
    <row r="636" spans="1:66" x14ac:dyDescent="0.25">
      <c r="A636" t="s">
        <v>87</v>
      </c>
      <c r="B636">
        <v>2017</v>
      </c>
      <c r="C636">
        <v>357</v>
      </c>
      <c r="D636">
        <v>357</v>
      </c>
      <c r="E636">
        <v>5.6959047509999996</v>
      </c>
      <c r="F636">
        <v>362.69590479999999</v>
      </c>
      <c r="G636">
        <v>15.91374126</v>
      </c>
      <c r="H636">
        <v>372.91374130000003</v>
      </c>
      <c r="I636">
        <v>1</v>
      </c>
      <c r="J636">
        <v>357</v>
      </c>
      <c r="K636" t="s">
        <v>67</v>
      </c>
      <c r="L636" t="s">
        <v>67</v>
      </c>
      <c r="M636" t="s">
        <v>88</v>
      </c>
      <c r="N636">
        <v>0</v>
      </c>
      <c r="O636">
        <v>0.89972003099999998</v>
      </c>
      <c r="P636">
        <v>0.100279969</v>
      </c>
      <c r="Q636">
        <v>0</v>
      </c>
      <c r="R636">
        <v>0</v>
      </c>
      <c r="S636">
        <v>1</v>
      </c>
      <c r="T636" t="s">
        <v>75</v>
      </c>
      <c r="U636">
        <v>0.03</v>
      </c>
      <c r="V636">
        <v>7.4999999999999997E-2</v>
      </c>
      <c r="W636">
        <v>0.3</v>
      </c>
      <c r="X636">
        <v>0.105</v>
      </c>
      <c r="Y636">
        <v>37.484999999999999</v>
      </c>
      <c r="Z636">
        <v>37.484999999999999</v>
      </c>
      <c r="AA636">
        <v>4.7741223780000004</v>
      </c>
      <c r="AB636">
        <v>37.787795245027503</v>
      </c>
      <c r="AC636">
        <v>282.02999999999997</v>
      </c>
      <c r="AD636">
        <v>431.97</v>
      </c>
      <c r="AE636">
        <v>282.02999999999997</v>
      </c>
      <c r="AF636">
        <v>431.97</v>
      </c>
      <c r="AG636">
        <v>6.3654965040000002</v>
      </c>
      <c r="AH636">
        <v>25.461986016000001</v>
      </c>
      <c r="AI636">
        <v>297.33815080994498</v>
      </c>
      <c r="AJ636">
        <v>448.48933179005502</v>
      </c>
      <c r="AK636" t="s">
        <v>67</v>
      </c>
      <c r="AL636" t="s">
        <v>67</v>
      </c>
      <c r="AM636" t="s">
        <v>67</v>
      </c>
      <c r="AN636" t="s">
        <v>67</v>
      </c>
      <c r="AO636" t="s">
        <v>67</v>
      </c>
      <c r="AP636" t="s">
        <v>67</v>
      </c>
      <c r="AQ636" t="s">
        <v>67</v>
      </c>
      <c r="AR636">
        <v>0</v>
      </c>
      <c r="AS636" t="s">
        <v>67</v>
      </c>
      <c r="AT636" t="s">
        <v>67</v>
      </c>
      <c r="AU636">
        <v>36</v>
      </c>
      <c r="AV636">
        <v>0</v>
      </c>
      <c r="AW636" s="2">
        <v>357</v>
      </c>
      <c r="AX636" s="4" t="s">
        <v>67</v>
      </c>
      <c r="AY636">
        <v>1</v>
      </c>
      <c r="AZ636" t="s">
        <v>67</v>
      </c>
      <c r="BA636" t="s">
        <v>67</v>
      </c>
      <c r="BB636" t="s">
        <v>67</v>
      </c>
      <c r="BC636" t="s">
        <v>67</v>
      </c>
      <c r="BD636" t="s">
        <v>67</v>
      </c>
      <c r="BE636">
        <v>0.4</v>
      </c>
      <c r="BF636" t="b">
        <v>0</v>
      </c>
      <c r="BG636" t="s">
        <v>67</v>
      </c>
      <c r="BH636" t="b">
        <v>0</v>
      </c>
      <c r="BI636" t="s">
        <v>67</v>
      </c>
      <c r="BJ636" t="b">
        <v>0</v>
      </c>
      <c r="BK636">
        <v>1</v>
      </c>
      <c r="BL636" t="b">
        <v>0</v>
      </c>
      <c r="BM636">
        <v>0</v>
      </c>
      <c r="BN636">
        <v>0</v>
      </c>
    </row>
    <row r="637" spans="1:66" x14ac:dyDescent="0.25">
      <c r="A637" t="s">
        <v>87</v>
      </c>
      <c r="B637">
        <v>2018</v>
      </c>
      <c r="C637">
        <v>1434</v>
      </c>
      <c r="D637">
        <v>1434</v>
      </c>
      <c r="E637">
        <v>105.8854987</v>
      </c>
      <c r="F637">
        <v>1539.885499</v>
      </c>
      <c r="G637">
        <v>143.58989729999999</v>
      </c>
      <c r="H637">
        <v>1577.5898970000001</v>
      </c>
      <c r="I637">
        <v>1</v>
      </c>
      <c r="J637">
        <v>1434</v>
      </c>
      <c r="K637" t="s">
        <v>67</v>
      </c>
      <c r="L637" t="s">
        <v>67</v>
      </c>
      <c r="M637" t="s">
        <v>88</v>
      </c>
      <c r="N637">
        <v>0</v>
      </c>
      <c r="O637">
        <v>0.89972003099999998</v>
      </c>
      <c r="P637">
        <v>0.100279969</v>
      </c>
      <c r="Q637">
        <v>0</v>
      </c>
      <c r="R637">
        <v>0</v>
      </c>
      <c r="S637">
        <v>1</v>
      </c>
      <c r="T637" t="s">
        <v>75</v>
      </c>
      <c r="U637">
        <v>0.03</v>
      </c>
      <c r="V637">
        <v>7.4999999999999997E-2</v>
      </c>
      <c r="W637">
        <v>0.3</v>
      </c>
      <c r="X637">
        <v>0.105</v>
      </c>
      <c r="Y637">
        <v>150.57</v>
      </c>
      <c r="Z637">
        <v>150.57</v>
      </c>
      <c r="AA637">
        <v>43.07696919</v>
      </c>
      <c r="AB637">
        <v>156.61082393818199</v>
      </c>
      <c r="AC637">
        <v>1132.8599999999999</v>
      </c>
      <c r="AD637">
        <v>1735.14</v>
      </c>
      <c r="AE637">
        <v>1132.8599999999999</v>
      </c>
      <c r="AF637">
        <v>1735.14</v>
      </c>
      <c r="AG637">
        <v>57.435958919999997</v>
      </c>
      <c r="AH637">
        <v>229.74383567999999</v>
      </c>
      <c r="AI637">
        <v>1264.36824912364</v>
      </c>
      <c r="AJ637">
        <v>1890.8115448763599</v>
      </c>
      <c r="AK637" t="s">
        <v>67</v>
      </c>
      <c r="AL637" t="s">
        <v>67</v>
      </c>
      <c r="AM637" t="s">
        <v>67</v>
      </c>
      <c r="AN637" t="s">
        <v>67</v>
      </c>
      <c r="AO637" t="s">
        <v>67</v>
      </c>
      <c r="AP637" t="s">
        <v>67</v>
      </c>
      <c r="AQ637" t="s">
        <v>67</v>
      </c>
      <c r="AR637">
        <v>0</v>
      </c>
      <c r="AS637" t="s">
        <v>67</v>
      </c>
      <c r="AT637" t="s">
        <v>67</v>
      </c>
      <c r="AU637">
        <v>74</v>
      </c>
      <c r="AV637">
        <v>0</v>
      </c>
      <c r="AW637" s="2">
        <v>1434</v>
      </c>
      <c r="AX637" s="4" t="s">
        <v>67</v>
      </c>
      <c r="AY637">
        <v>1</v>
      </c>
      <c r="AZ637" t="s">
        <v>67</v>
      </c>
      <c r="BA637" t="s">
        <v>67</v>
      </c>
      <c r="BB637" t="s">
        <v>67</v>
      </c>
      <c r="BC637" t="s">
        <v>67</v>
      </c>
      <c r="BD637" t="s">
        <v>67</v>
      </c>
      <c r="BE637">
        <v>1.62</v>
      </c>
      <c r="BF637" t="b">
        <v>0</v>
      </c>
      <c r="BG637" t="s">
        <v>67</v>
      </c>
      <c r="BH637" t="b">
        <v>0</v>
      </c>
      <c r="BI637" t="s">
        <v>67</v>
      </c>
      <c r="BJ637" t="b">
        <v>0</v>
      </c>
      <c r="BK637">
        <v>1</v>
      </c>
      <c r="BL637" t="b">
        <v>0</v>
      </c>
      <c r="BM637">
        <v>0</v>
      </c>
      <c r="BN637">
        <v>0</v>
      </c>
    </row>
    <row r="638" spans="1:66" x14ac:dyDescent="0.25">
      <c r="A638" t="s">
        <v>87</v>
      </c>
      <c r="B638">
        <v>2019</v>
      </c>
      <c r="C638">
        <v>125</v>
      </c>
      <c r="D638">
        <v>125</v>
      </c>
      <c r="E638">
        <v>11.20738748</v>
      </c>
      <c r="F638">
        <v>136.20738750000001</v>
      </c>
      <c r="G638">
        <v>24.57982372</v>
      </c>
      <c r="H638">
        <v>149.57982369999999</v>
      </c>
      <c r="I638">
        <v>1</v>
      </c>
      <c r="J638">
        <v>125</v>
      </c>
      <c r="K638" t="s">
        <v>67</v>
      </c>
      <c r="L638" t="s">
        <v>67</v>
      </c>
      <c r="M638" t="s">
        <v>88</v>
      </c>
      <c r="N638">
        <v>0</v>
      </c>
      <c r="O638">
        <v>0.89972003099999998</v>
      </c>
      <c r="P638">
        <v>0.100279969</v>
      </c>
      <c r="Q638">
        <v>0</v>
      </c>
      <c r="R638">
        <v>0</v>
      </c>
      <c r="S638">
        <v>1</v>
      </c>
      <c r="T638" t="s">
        <v>75</v>
      </c>
      <c r="U638">
        <v>0.03</v>
      </c>
      <c r="V638">
        <v>7.4999999999999997E-2</v>
      </c>
      <c r="W638">
        <v>0.3</v>
      </c>
      <c r="X638">
        <v>0.105</v>
      </c>
      <c r="Y638">
        <v>13.125</v>
      </c>
      <c r="Z638">
        <v>13.125</v>
      </c>
      <c r="AA638">
        <v>7.3739471160000001</v>
      </c>
      <c r="AB638">
        <v>15.054591361759501</v>
      </c>
      <c r="AC638">
        <v>98.75</v>
      </c>
      <c r="AD638">
        <v>151.25</v>
      </c>
      <c r="AE638">
        <v>98.75</v>
      </c>
      <c r="AF638">
        <v>151.25</v>
      </c>
      <c r="AG638">
        <v>9.8319294880000001</v>
      </c>
      <c r="AH638">
        <v>39.327717952</v>
      </c>
      <c r="AI638">
        <v>119.47064097648099</v>
      </c>
      <c r="AJ638">
        <v>179.689006423519</v>
      </c>
      <c r="AK638" t="s">
        <v>67</v>
      </c>
      <c r="AL638" t="s">
        <v>67</v>
      </c>
      <c r="AM638" t="s">
        <v>67</v>
      </c>
      <c r="AN638" t="s">
        <v>67</v>
      </c>
      <c r="AO638" t="s">
        <v>67</v>
      </c>
      <c r="AP638" t="s">
        <v>67</v>
      </c>
      <c r="AQ638" t="s">
        <v>67</v>
      </c>
      <c r="AR638">
        <v>0</v>
      </c>
      <c r="AS638" t="s">
        <v>67</v>
      </c>
      <c r="AT638" t="s">
        <v>67</v>
      </c>
      <c r="AU638">
        <v>46</v>
      </c>
      <c r="AV638">
        <v>0</v>
      </c>
      <c r="AW638" s="2">
        <v>125</v>
      </c>
      <c r="AX638" s="4" t="s">
        <v>67</v>
      </c>
      <c r="AY638">
        <v>1</v>
      </c>
      <c r="AZ638" t="s">
        <v>67</v>
      </c>
      <c r="BA638" t="s">
        <v>67</v>
      </c>
      <c r="BB638" t="s">
        <v>67</v>
      </c>
      <c r="BC638" t="s">
        <v>67</v>
      </c>
      <c r="BD638" t="s">
        <v>67</v>
      </c>
      <c r="BE638">
        <v>0.14000000000000001</v>
      </c>
      <c r="BF638" t="b">
        <v>0</v>
      </c>
      <c r="BG638" t="s">
        <v>67</v>
      </c>
      <c r="BH638" t="b">
        <v>0</v>
      </c>
      <c r="BI638" t="s">
        <v>67</v>
      </c>
      <c r="BJ638" t="b">
        <v>0</v>
      </c>
      <c r="BK638">
        <v>1</v>
      </c>
      <c r="BL638" t="b">
        <v>0</v>
      </c>
      <c r="BM638">
        <v>0</v>
      </c>
      <c r="BN638">
        <v>0</v>
      </c>
    </row>
    <row r="639" spans="1:66" x14ac:dyDescent="0.25">
      <c r="A639" t="s">
        <v>89</v>
      </c>
      <c r="B639">
        <v>1982</v>
      </c>
      <c r="C639">
        <v>20000</v>
      </c>
      <c r="D639">
        <v>20000</v>
      </c>
      <c r="E639">
        <v>25618.190699999999</v>
      </c>
      <c r="F639">
        <v>45618.190699999999</v>
      </c>
      <c r="G639">
        <v>37664.253199999999</v>
      </c>
      <c r="H639">
        <v>57664.253199999999</v>
      </c>
      <c r="I639">
        <v>1</v>
      </c>
      <c r="J639">
        <v>20000</v>
      </c>
      <c r="K639" t="s">
        <v>67</v>
      </c>
      <c r="L639" t="s">
        <v>67</v>
      </c>
      <c r="M639" t="s">
        <v>90</v>
      </c>
      <c r="N639">
        <v>0.18</v>
      </c>
      <c r="O639">
        <v>0.59</v>
      </c>
      <c r="P639">
        <v>0.23</v>
      </c>
      <c r="Q639">
        <v>0</v>
      </c>
      <c r="R639">
        <v>0</v>
      </c>
      <c r="S639">
        <v>1</v>
      </c>
      <c r="T639" t="s">
        <v>75</v>
      </c>
      <c r="U639">
        <v>0.03</v>
      </c>
      <c r="V639">
        <v>0.1</v>
      </c>
      <c r="W639">
        <v>0.3</v>
      </c>
      <c r="X639">
        <v>0.13</v>
      </c>
      <c r="Y639">
        <v>2600</v>
      </c>
      <c r="Z639">
        <v>2600</v>
      </c>
      <c r="AA639">
        <v>11299.275960000001</v>
      </c>
      <c r="AB639">
        <v>11594.552049140701</v>
      </c>
      <c r="AC639">
        <v>14800</v>
      </c>
      <c r="AD639">
        <v>25200</v>
      </c>
      <c r="AE639">
        <v>14800</v>
      </c>
      <c r="AF639">
        <v>25200</v>
      </c>
      <c r="AG639">
        <v>15065.701279999999</v>
      </c>
      <c r="AH639">
        <v>60262.805119999997</v>
      </c>
      <c r="AI639">
        <v>34475.149101718504</v>
      </c>
      <c r="AJ639">
        <v>80853.357298281495</v>
      </c>
      <c r="AK639">
        <v>0</v>
      </c>
      <c r="AL639">
        <v>3944.756042</v>
      </c>
      <c r="AM639">
        <v>20247.723167700002</v>
      </c>
      <c r="AN639">
        <v>1093.9741113</v>
      </c>
      <c r="AO639">
        <v>0</v>
      </c>
      <c r="AP639">
        <v>25286.453321000001</v>
      </c>
      <c r="AQ639">
        <v>25286.453321000001</v>
      </c>
      <c r="AR639">
        <v>25286.453321000001</v>
      </c>
      <c r="AS639">
        <v>1.26432266605</v>
      </c>
      <c r="AT639">
        <v>0.23453653692159401</v>
      </c>
      <c r="AU639">
        <v>68</v>
      </c>
      <c r="AV639">
        <v>1</v>
      </c>
      <c r="AW639" s="2">
        <v>20000</v>
      </c>
      <c r="AX639" s="4">
        <v>25286.453321000001</v>
      </c>
      <c r="AY639">
        <v>1</v>
      </c>
      <c r="AZ639">
        <v>0</v>
      </c>
      <c r="BA639">
        <v>0.156</v>
      </c>
      <c r="BB639">
        <v>0.80069999999999997</v>
      </c>
      <c r="BC639">
        <v>4.3299999999999998E-2</v>
      </c>
      <c r="BD639">
        <v>0</v>
      </c>
      <c r="BE639">
        <v>4</v>
      </c>
      <c r="BF639" t="b">
        <v>0</v>
      </c>
      <c r="BG639">
        <v>2.4900000000000002</v>
      </c>
      <c r="BH639" t="b">
        <v>0</v>
      </c>
      <c r="BI639">
        <v>1.26</v>
      </c>
      <c r="BJ639" t="b">
        <v>0</v>
      </c>
      <c r="BK639">
        <v>1</v>
      </c>
      <c r="BL639" t="b">
        <v>0</v>
      </c>
      <c r="BM639">
        <v>0</v>
      </c>
      <c r="BN639">
        <v>0</v>
      </c>
    </row>
    <row r="640" spans="1:66" x14ac:dyDescent="0.25">
      <c r="A640" t="s">
        <v>89</v>
      </c>
      <c r="B640">
        <v>1983</v>
      </c>
      <c r="C640">
        <v>2000</v>
      </c>
      <c r="D640">
        <v>2000</v>
      </c>
      <c r="E640">
        <v>3273.0340099999999</v>
      </c>
      <c r="F640">
        <v>5273.0340100000003</v>
      </c>
      <c r="G640">
        <v>4587.1755279999998</v>
      </c>
      <c r="H640">
        <v>6587.1755279999998</v>
      </c>
      <c r="I640">
        <v>1</v>
      </c>
      <c r="J640">
        <v>2000</v>
      </c>
      <c r="K640" t="s">
        <v>67</v>
      </c>
      <c r="L640" t="s">
        <v>67</v>
      </c>
      <c r="M640" t="s">
        <v>90</v>
      </c>
      <c r="N640">
        <v>0</v>
      </c>
      <c r="O640">
        <v>0.55000000000000004</v>
      </c>
      <c r="P640">
        <v>0.45</v>
      </c>
      <c r="Q640">
        <v>0</v>
      </c>
      <c r="R640">
        <v>0</v>
      </c>
      <c r="S640">
        <v>1</v>
      </c>
      <c r="T640" t="s">
        <v>75</v>
      </c>
      <c r="U640">
        <v>0.03</v>
      </c>
      <c r="V640">
        <v>0.1</v>
      </c>
      <c r="W640">
        <v>0.3</v>
      </c>
      <c r="X640">
        <v>0.13</v>
      </c>
      <c r="Y640">
        <v>260</v>
      </c>
      <c r="Z640">
        <v>260</v>
      </c>
      <c r="AA640">
        <v>1376.1526584000001</v>
      </c>
      <c r="AB640">
        <v>1400.4985323881599</v>
      </c>
      <c r="AC640">
        <v>1480</v>
      </c>
      <c r="AD640">
        <v>2520</v>
      </c>
      <c r="AE640">
        <v>1480</v>
      </c>
      <c r="AF640">
        <v>2520</v>
      </c>
      <c r="AG640">
        <v>1834.8702112000001</v>
      </c>
      <c r="AH640">
        <v>7339.4808448000003</v>
      </c>
      <c r="AI640">
        <v>3786.17846322368</v>
      </c>
      <c r="AJ640">
        <v>9388.17259277632</v>
      </c>
      <c r="AK640">
        <v>0</v>
      </c>
      <c r="AL640">
        <v>417.47882820000001</v>
      </c>
      <c r="AM640">
        <v>4375.8964452</v>
      </c>
      <c r="AN640">
        <v>0</v>
      </c>
      <c r="AO640">
        <v>0</v>
      </c>
      <c r="AP640">
        <v>4793.3752734</v>
      </c>
      <c r="AQ640">
        <v>4793.3752734</v>
      </c>
      <c r="AR640">
        <v>4793.3752734</v>
      </c>
      <c r="AS640">
        <v>2.3966876366999998</v>
      </c>
      <c r="AT640">
        <v>0.87408763269277101</v>
      </c>
      <c r="AU640">
        <v>71</v>
      </c>
      <c r="AV640">
        <v>1</v>
      </c>
      <c r="AW640" s="2">
        <v>2000</v>
      </c>
      <c r="AX640" s="4">
        <v>4793.3752734</v>
      </c>
      <c r="AY640">
        <v>1</v>
      </c>
      <c r="AZ640">
        <v>0</v>
      </c>
      <c r="BA640">
        <v>8.7099999999999997E-2</v>
      </c>
      <c r="BB640">
        <v>0.91290000000000004</v>
      </c>
      <c r="BC640">
        <v>0</v>
      </c>
      <c r="BD640">
        <v>0</v>
      </c>
      <c r="BE640">
        <v>0.4</v>
      </c>
      <c r="BF640" t="b">
        <v>0</v>
      </c>
      <c r="BG640">
        <v>0.47</v>
      </c>
      <c r="BH640" t="b">
        <v>0</v>
      </c>
      <c r="BI640">
        <v>2.4</v>
      </c>
      <c r="BJ640" t="b">
        <v>0</v>
      </c>
      <c r="BK640">
        <v>1</v>
      </c>
      <c r="BL640" t="b">
        <v>0</v>
      </c>
      <c r="BM640">
        <v>0</v>
      </c>
      <c r="BN640">
        <v>0</v>
      </c>
    </row>
    <row r="641" spans="1:66" x14ac:dyDescent="0.25">
      <c r="A641" t="s">
        <v>89</v>
      </c>
      <c r="B641">
        <v>1984</v>
      </c>
      <c r="C641">
        <v>6000</v>
      </c>
      <c r="D641">
        <v>6000</v>
      </c>
      <c r="E641">
        <v>6146.2437769999997</v>
      </c>
      <c r="F641">
        <v>12146.243780000001</v>
      </c>
      <c r="G641">
        <v>9956.7049100000004</v>
      </c>
      <c r="H641">
        <v>15956.70491</v>
      </c>
      <c r="I641">
        <v>1</v>
      </c>
      <c r="J641">
        <v>6000</v>
      </c>
      <c r="K641" t="s">
        <v>67</v>
      </c>
      <c r="L641" t="s">
        <v>67</v>
      </c>
      <c r="M641" t="s">
        <v>90</v>
      </c>
      <c r="N641">
        <v>1.3939394000000001E-2</v>
      </c>
      <c r="O641">
        <v>0.505151515</v>
      </c>
      <c r="P641">
        <v>0.45242424199999998</v>
      </c>
      <c r="Q641">
        <v>2.8484848E-2</v>
      </c>
      <c r="R641">
        <v>0</v>
      </c>
      <c r="S641" t="s">
        <v>67</v>
      </c>
      <c r="T641" t="s">
        <v>75</v>
      </c>
      <c r="U641">
        <v>0.03</v>
      </c>
      <c r="V641">
        <v>0.1</v>
      </c>
      <c r="W641">
        <v>0.3</v>
      </c>
      <c r="X641">
        <v>0.13</v>
      </c>
      <c r="Y641">
        <v>780</v>
      </c>
      <c r="Z641">
        <v>780</v>
      </c>
      <c r="AA641">
        <v>2987.011473</v>
      </c>
      <c r="AB641">
        <v>3087.1730660644298</v>
      </c>
      <c r="AC641">
        <v>4440</v>
      </c>
      <c r="AD641">
        <v>7560</v>
      </c>
      <c r="AE641">
        <v>4440</v>
      </c>
      <c r="AF641">
        <v>7560</v>
      </c>
      <c r="AG641">
        <v>3982.6819639999999</v>
      </c>
      <c r="AH641">
        <v>15930.727856</v>
      </c>
      <c r="AI641">
        <v>9782.3587778711499</v>
      </c>
      <c r="AJ641">
        <v>22131.0510421289</v>
      </c>
      <c r="AK641">
        <v>0</v>
      </c>
      <c r="AL641">
        <v>1823.2901855</v>
      </c>
      <c r="AM641">
        <v>5905.8759915000001</v>
      </c>
      <c r="AN641">
        <v>395.16112939999999</v>
      </c>
      <c r="AO641">
        <v>0</v>
      </c>
      <c r="AP641">
        <v>8124.3273064000005</v>
      </c>
      <c r="AQ641">
        <v>8124.3273064000005</v>
      </c>
      <c r="AR641">
        <v>8124.3273064000005</v>
      </c>
      <c r="AS641">
        <v>1.3540545510666699</v>
      </c>
      <c r="AT641">
        <v>0.30310346250175002</v>
      </c>
      <c r="AU641">
        <v>62</v>
      </c>
      <c r="AV641">
        <v>1</v>
      </c>
      <c r="AW641" s="2">
        <v>6000</v>
      </c>
      <c r="AX641" s="4">
        <v>8124.3273064000005</v>
      </c>
      <c r="AY641">
        <v>1</v>
      </c>
      <c r="AZ641">
        <v>0</v>
      </c>
      <c r="BA641">
        <v>0.22439999999999999</v>
      </c>
      <c r="BB641">
        <v>0.72689999999999999</v>
      </c>
      <c r="BC641">
        <v>4.8599999999999997E-2</v>
      </c>
      <c r="BD641">
        <v>0</v>
      </c>
      <c r="BE641">
        <v>1.2</v>
      </c>
      <c r="BF641" t="b">
        <v>0</v>
      </c>
      <c r="BG641">
        <v>0.8</v>
      </c>
      <c r="BH641" t="b">
        <v>0</v>
      </c>
      <c r="BI641">
        <v>1.35</v>
      </c>
      <c r="BJ641" t="b">
        <v>0</v>
      </c>
      <c r="BK641">
        <v>1</v>
      </c>
      <c r="BL641" t="b">
        <v>0</v>
      </c>
      <c r="BM641">
        <v>0</v>
      </c>
      <c r="BN641">
        <v>0</v>
      </c>
    </row>
    <row r="642" spans="1:66" x14ac:dyDescent="0.25">
      <c r="A642" t="s">
        <v>89</v>
      </c>
      <c r="B642">
        <v>1985</v>
      </c>
      <c r="C642">
        <v>15000</v>
      </c>
      <c r="D642">
        <v>15000</v>
      </c>
      <c r="E642">
        <v>11200.023230000001</v>
      </c>
      <c r="F642">
        <v>26200.023229999999</v>
      </c>
      <c r="G642">
        <v>17186.760730000002</v>
      </c>
      <c r="H642">
        <v>32186.760730000002</v>
      </c>
      <c r="I642">
        <v>1</v>
      </c>
      <c r="J642">
        <v>15000</v>
      </c>
      <c r="K642" t="s">
        <v>67</v>
      </c>
      <c r="L642" t="s">
        <v>67</v>
      </c>
      <c r="M642" t="s">
        <v>90</v>
      </c>
      <c r="N642">
        <v>0</v>
      </c>
      <c r="O642">
        <v>0.99</v>
      </c>
      <c r="P642">
        <v>0.01</v>
      </c>
      <c r="Q642">
        <v>0</v>
      </c>
      <c r="R642">
        <v>0</v>
      </c>
      <c r="S642">
        <v>1</v>
      </c>
      <c r="T642" t="s">
        <v>75</v>
      </c>
      <c r="U642">
        <v>0.03</v>
      </c>
      <c r="V642">
        <v>0.1</v>
      </c>
      <c r="W642">
        <v>0.3</v>
      </c>
      <c r="X642">
        <v>0.13</v>
      </c>
      <c r="Y642">
        <v>1950</v>
      </c>
      <c r="Z642">
        <v>1950</v>
      </c>
      <c r="AA642">
        <v>5156.0282189999998</v>
      </c>
      <c r="AB642">
        <v>5512.4519948135903</v>
      </c>
      <c r="AC642">
        <v>11100</v>
      </c>
      <c r="AD642">
        <v>18900</v>
      </c>
      <c r="AE642">
        <v>11100</v>
      </c>
      <c r="AF642">
        <v>18900</v>
      </c>
      <c r="AG642">
        <v>6874.7042920000004</v>
      </c>
      <c r="AH642">
        <v>27498.817168000001</v>
      </c>
      <c r="AI642">
        <v>21161.856740372801</v>
      </c>
      <c r="AJ642">
        <v>43211.664719627202</v>
      </c>
      <c r="AK642">
        <v>0</v>
      </c>
      <c r="AL642">
        <v>59714.968358500002</v>
      </c>
      <c r="AM642">
        <v>36354.823904800003</v>
      </c>
      <c r="AN642">
        <v>67.691602739999993</v>
      </c>
      <c r="AO642">
        <v>0</v>
      </c>
      <c r="AP642">
        <v>96137.483866039998</v>
      </c>
      <c r="AQ642">
        <v>96137.483866039998</v>
      </c>
      <c r="AR642">
        <v>96137.483866039998</v>
      </c>
      <c r="AS642">
        <v>6.4091655910693301</v>
      </c>
      <c r="AT642">
        <v>1.85772908945923</v>
      </c>
      <c r="AU642">
        <v>65</v>
      </c>
      <c r="AV642">
        <v>1</v>
      </c>
      <c r="AW642" s="2">
        <v>15000</v>
      </c>
      <c r="AX642" s="4">
        <v>96137.483866039998</v>
      </c>
      <c r="AY642">
        <v>1</v>
      </c>
      <c r="AZ642">
        <v>0</v>
      </c>
      <c r="BA642">
        <v>0.62109999999999999</v>
      </c>
      <c r="BB642">
        <v>0.37819999999999998</v>
      </c>
      <c r="BC642" s="1">
        <v>6.9999999999999999E-4</v>
      </c>
      <c r="BD642">
        <v>0</v>
      </c>
      <c r="BE642">
        <v>3</v>
      </c>
      <c r="BF642" t="b">
        <v>0</v>
      </c>
      <c r="BG642">
        <v>9.4499999999999993</v>
      </c>
      <c r="BH642" t="b">
        <v>0</v>
      </c>
      <c r="BI642">
        <v>6.41</v>
      </c>
      <c r="BJ642" t="b">
        <v>0</v>
      </c>
      <c r="BK642">
        <v>1</v>
      </c>
      <c r="BL642" t="b">
        <v>0</v>
      </c>
      <c r="BM642">
        <v>0</v>
      </c>
      <c r="BN642">
        <v>0</v>
      </c>
    </row>
    <row r="643" spans="1:66" x14ac:dyDescent="0.25">
      <c r="A643" t="s">
        <v>89</v>
      </c>
      <c r="B643">
        <v>1986</v>
      </c>
      <c r="C643">
        <v>25000</v>
      </c>
      <c r="D643">
        <v>25000</v>
      </c>
      <c r="E643">
        <v>22652.652989999999</v>
      </c>
      <c r="F643">
        <v>47652.652990000002</v>
      </c>
      <c r="G643">
        <v>53895.120840000003</v>
      </c>
      <c r="H643">
        <v>78895.120840000003</v>
      </c>
      <c r="I643">
        <v>1</v>
      </c>
      <c r="J643">
        <v>25000</v>
      </c>
      <c r="K643" t="s">
        <v>67</v>
      </c>
      <c r="L643" t="s">
        <v>67</v>
      </c>
      <c r="M643" t="s">
        <v>90</v>
      </c>
      <c r="N643">
        <v>0</v>
      </c>
      <c r="O643">
        <v>0.05</v>
      </c>
      <c r="P643">
        <v>0.95</v>
      </c>
      <c r="Q643">
        <v>0</v>
      </c>
      <c r="R643">
        <v>0</v>
      </c>
      <c r="S643">
        <v>1</v>
      </c>
      <c r="T643" t="s">
        <v>75</v>
      </c>
      <c r="U643">
        <v>0.03</v>
      </c>
      <c r="V643">
        <v>0.1</v>
      </c>
      <c r="W643">
        <v>0.3</v>
      </c>
      <c r="X643">
        <v>0.13</v>
      </c>
      <c r="Y643">
        <v>3250</v>
      </c>
      <c r="Z643">
        <v>3250</v>
      </c>
      <c r="AA643">
        <v>16168.536252</v>
      </c>
      <c r="AB643">
        <v>16491.9393805652</v>
      </c>
      <c r="AC643">
        <v>18500</v>
      </c>
      <c r="AD643">
        <v>31500</v>
      </c>
      <c r="AE643">
        <v>18500</v>
      </c>
      <c r="AF643">
        <v>31500</v>
      </c>
      <c r="AG643">
        <v>21558.048336</v>
      </c>
      <c r="AH643">
        <v>86232.193343999999</v>
      </c>
      <c r="AI643">
        <v>45911.242078869502</v>
      </c>
      <c r="AJ643">
        <v>111878.99960113</v>
      </c>
      <c r="AK643">
        <v>0</v>
      </c>
      <c r="AL643">
        <v>2766.1279058</v>
      </c>
      <c r="AM643">
        <v>5618.4030274200004</v>
      </c>
      <c r="AN643">
        <v>1783.4167043</v>
      </c>
      <c r="AO643">
        <v>0</v>
      </c>
      <c r="AP643">
        <v>10167.947637519999</v>
      </c>
      <c r="AQ643">
        <v>10167.947637519999</v>
      </c>
      <c r="AR643">
        <v>10167.947637519999</v>
      </c>
      <c r="AS643">
        <v>0.4067179055008</v>
      </c>
      <c r="AT643">
        <v>-0.89963544072680202</v>
      </c>
      <c r="AU643">
        <v>42</v>
      </c>
      <c r="AV643">
        <v>1</v>
      </c>
      <c r="AW643" s="2">
        <v>25000</v>
      </c>
      <c r="AX643" s="4">
        <v>10167.947637519999</v>
      </c>
      <c r="AY643">
        <v>1</v>
      </c>
      <c r="AZ643">
        <v>0</v>
      </c>
      <c r="BA643">
        <v>0.27200000000000002</v>
      </c>
      <c r="BB643">
        <v>0.55259999999999998</v>
      </c>
      <c r="BC643">
        <v>0.1754</v>
      </c>
      <c r="BD643">
        <v>0</v>
      </c>
      <c r="BE643">
        <v>5</v>
      </c>
      <c r="BF643" t="b">
        <v>0</v>
      </c>
      <c r="BG643">
        <v>1</v>
      </c>
      <c r="BH643" t="b">
        <v>0</v>
      </c>
      <c r="BI643">
        <v>0.41</v>
      </c>
      <c r="BJ643" t="b">
        <v>0</v>
      </c>
      <c r="BK643">
        <v>1</v>
      </c>
      <c r="BL643" t="b">
        <v>0</v>
      </c>
      <c r="BM643">
        <v>0</v>
      </c>
      <c r="BN643">
        <v>0</v>
      </c>
    </row>
    <row r="644" spans="1:66" x14ac:dyDescent="0.25">
      <c r="A644" t="s">
        <v>89</v>
      </c>
      <c r="B644">
        <v>1987</v>
      </c>
      <c r="C644">
        <v>7500</v>
      </c>
      <c r="D644">
        <v>7500</v>
      </c>
      <c r="E644">
        <v>7806.8612359999997</v>
      </c>
      <c r="F644">
        <v>15306.86124</v>
      </c>
      <c r="G644">
        <v>13373.941409999999</v>
      </c>
      <c r="H644">
        <v>20873.941409999999</v>
      </c>
      <c r="I644">
        <v>1</v>
      </c>
      <c r="J644">
        <v>7500</v>
      </c>
      <c r="K644" t="s">
        <v>67</v>
      </c>
      <c r="L644" t="s">
        <v>67</v>
      </c>
      <c r="M644" t="s">
        <v>90</v>
      </c>
      <c r="N644">
        <v>0</v>
      </c>
      <c r="O644">
        <v>0.02</v>
      </c>
      <c r="P644">
        <v>0.97</v>
      </c>
      <c r="Q644">
        <v>0.01</v>
      </c>
      <c r="R644">
        <v>0</v>
      </c>
      <c r="S644">
        <v>1</v>
      </c>
      <c r="T644" t="s">
        <v>75</v>
      </c>
      <c r="U644">
        <v>0.03</v>
      </c>
      <c r="V644">
        <v>0.1</v>
      </c>
      <c r="W644">
        <v>0.3</v>
      </c>
      <c r="X644">
        <v>0.13</v>
      </c>
      <c r="Y644">
        <v>975</v>
      </c>
      <c r="Z644">
        <v>975</v>
      </c>
      <c r="AA644">
        <v>4012.1824230000002</v>
      </c>
      <c r="AB644">
        <v>4128.9505682957897</v>
      </c>
      <c r="AC644">
        <v>5550</v>
      </c>
      <c r="AD644">
        <v>9450</v>
      </c>
      <c r="AE644">
        <v>5550</v>
      </c>
      <c r="AF644">
        <v>9450</v>
      </c>
      <c r="AG644">
        <v>5349.576564</v>
      </c>
      <c r="AH644">
        <v>21398.306256</v>
      </c>
      <c r="AI644">
        <v>12616.0402734084</v>
      </c>
      <c r="AJ644">
        <v>29131.842546591601</v>
      </c>
      <c r="AK644">
        <v>0</v>
      </c>
      <c r="AL644">
        <v>1083.0656438399999</v>
      </c>
      <c r="AM644">
        <v>12483.9169301</v>
      </c>
      <c r="AN644">
        <v>1202.0642172</v>
      </c>
      <c r="AO644">
        <v>0</v>
      </c>
      <c r="AP644">
        <v>14769.046791139999</v>
      </c>
      <c r="AQ644">
        <v>14769.046791139999</v>
      </c>
      <c r="AR644">
        <v>14769.046791139999</v>
      </c>
      <c r="AS644">
        <v>1.96920623881867</v>
      </c>
      <c r="AT644">
        <v>0.67763053709649701</v>
      </c>
      <c r="AU644">
        <v>58</v>
      </c>
      <c r="AV644">
        <v>1</v>
      </c>
      <c r="AW644" s="2">
        <v>7500</v>
      </c>
      <c r="AX644" s="4">
        <v>14769.046791139999</v>
      </c>
      <c r="AY644">
        <v>1</v>
      </c>
      <c r="AZ644">
        <v>0</v>
      </c>
      <c r="BA644">
        <v>7.3300000000000004E-2</v>
      </c>
      <c r="BB644">
        <v>0.84530000000000005</v>
      </c>
      <c r="BC644">
        <v>8.14E-2</v>
      </c>
      <c r="BD644">
        <v>0</v>
      </c>
      <c r="BE644">
        <v>1.5</v>
      </c>
      <c r="BF644" t="b">
        <v>0</v>
      </c>
      <c r="BG644">
        <v>1.45</v>
      </c>
      <c r="BH644" t="b">
        <v>0</v>
      </c>
      <c r="BI644">
        <v>1.97</v>
      </c>
      <c r="BJ644" t="b">
        <v>0</v>
      </c>
      <c r="BK644">
        <v>1</v>
      </c>
      <c r="BL644" t="b">
        <v>0</v>
      </c>
      <c r="BM644">
        <v>0</v>
      </c>
      <c r="BN644">
        <v>0</v>
      </c>
    </row>
    <row r="645" spans="1:66" x14ac:dyDescent="0.25">
      <c r="A645" t="s">
        <v>89</v>
      </c>
      <c r="B645">
        <v>1988</v>
      </c>
      <c r="C645">
        <v>2500</v>
      </c>
      <c r="D645">
        <v>2500</v>
      </c>
      <c r="E645">
        <v>2150.8486050000001</v>
      </c>
      <c r="F645">
        <v>4650.8486050000001</v>
      </c>
      <c r="G645">
        <v>4793.160742</v>
      </c>
      <c r="H645">
        <v>7293.160742</v>
      </c>
      <c r="I645">
        <v>1</v>
      </c>
      <c r="J645">
        <v>2500</v>
      </c>
      <c r="K645" t="s">
        <v>67</v>
      </c>
      <c r="L645" t="s">
        <v>67</v>
      </c>
      <c r="M645" t="s">
        <v>90</v>
      </c>
      <c r="N645">
        <v>0</v>
      </c>
      <c r="O645">
        <v>0.25</v>
      </c>
      <c r="P645">
        <v>0.6</v>
      </c>
      <c r="Q645">
        <v>0.15</v>
      </c>
      <c r="R645">
        <v>0</v>
      </c>
      <c r="S645">
        <v>1</v>
      </c>
      <c r="T645" t="s">
        <v>75</v>
      </c>
      <c r="U645">
        <v>0.03</v>
      </c>
      <c r="V645">
        <v>0.1</v>
      </c>
      <c r="W645">
        <v>0.3</v>
      </c>
      <c r="X645">
        <v>0.13</v>
      </c>
      <c r="Y645">
        <v>325</v>
      </c>
      <c r="Z645">
        <v>325</v>
      </c>
      <c r="AA645">
        <v>1437.9482226</v>
      </c>
      <c r="AB645">
        <v>1474.2184678257499</v>
      </c>
      <c r="AC645">
        <v>1850</v>
      </c>
      <c r="AD645">
        <v>3150</v>
      </c>
      <c r="AE645">
        <v>1850</v>
      </c>
      <c r="AF645">
        <v>3150</v>
      </c>
      <c r="AG645">
        <v>1917.2642968</v>
      </c>
      <c r="AH645">
        <v>7669.0571872</v>
      </c>
      <c r="AI645">
        <v>4344.7238063485001</v>
      </c>
      <c r="AJ645">
        <v>10241.5976776515</v>
      </c>
      <c r="AK645">
        <v>0</v>
      </c>
      <c r="AL645">
        <v>1783.4167043</v>
      </c>
      <c r="AM645">
        <v>3005.160543</v>
      </c>
      <c r="AN645">
        <v>0</v>
      </c>
      <c r="AO645">
        <v>0</v>
      </c>
      <c r="AP645">
        <v>4788.5772472999997</v>
      </c>
      <c r="AQ645">
        <v>4788.5772472999997</v>
      </c>
      <c r="AR645">
        <v>4788.5772472999997</v>
      </c>
      <c r="AS645">
        <v>1.91543089892</v>
      </c>
      <c r="AT645">
        <v>0.64994260981195695</v>
      </c>
      <c r="AU645">
        <v>45</v>
      </c>
      <c r="AV645">
        <v>1</v>
      </c>
      <c r="AW645" s="2">
        <v>2500</v>
      </c>
      <c r="AX645" s="4">
        <v>4788.5772472999997</v>
      </c>
      <c r="AY645">
        <v>1</v>
      </c>
      <c r="AZ645">
        <v>0</v>
      </c>
      <c r="BA645">
        <v>0.37240000000000001</v>
      </c>
      <c r="BB645">
        <v>0.62760000000000005</v>
      </c>
      <c r="BC645">
        <v>0</v>
      </c>
      <c r="BD645">
        <v>0</v>
      </c>
      <c r="BE645">
        <v>0.5</v>
      </c>
      <c r="BF645" t="b">
        <v>0</v>
      </c>
      <c r="BG645">
        <v>0.47</v>
      </c>
      <c r="BH645" t="b">
        <v>0</v>
      </c>
      <c r="BI645">
        <v>1.92</v>
      </c>
      <c r="BJ645" t="b">
        <v>0</v>
      </c>
      <c r="BK645">
        <v>1</v>
      </c>
      <c r="BL645" t="b">
        <v>0</v>
      </c>
      <c r="BM645">
        <v>0</v>
      </c>
      <c r="BN645">
        <v>0</v>
      </c>
    </row>
    <row r="646" spans="1:66" x14ac:dyDescent="0.25">
      <c r="A646" t="s">
        <v>89</v>
      </c>
      <c r="B646">
        <v>1989</v>
      </c>
      <c r="C646">
        <v>15000</v>
      </c>
      <c r="D646">
        <v>15000</v>
      </c>
      <c r="E646">
        <v>28493.495630000001</v>
      </c>
      <c r="F646">
        <v>43493.495629999998</v>
      </c>
      <c r="G646">
        <v>50620.844349999999</v>
      </c>
      <c r="H646">
        <v>65620.844349999999</v>
      </c>
      <c r="I646">
        <v>1</v>
      </c>
      <c r="J646">
        <v>15000</v>
      </c>
      <c r="K646" t="s">
        <v>67</v>
      </c>
      <c r="L646" t="s">
        <v>67</v>
      </c>
      <c r="M646" t="s">
        <v>90</v>
      </c>
      <c r="N646">
        <v>0</v>
      </c>
      <c r="O646">
        <v>0.91</v>
      </c>
      <c r="P646">
        <v>0.09</v>
      </c>
      <c r="Q646">
        <v>0</v>
      </c>
      <c r="R646">
        <v>0</v>
      </c>
      <c r="S646">
        <v>1</v>
      </c>
      <c r="T646" t="s">
        <v>75</v>
      </c>
      <c r="U646">
        <v>0.03</v>
      </c>
      <c r="V646">
        <v>0.1</v>
      </c>
      <c r="W646">
        <v>0.3</v>
      </c>
      <c r="X646">
        <v>0.13</v>
      </c>
      <c r="Y646">
        <v>1950</v>
      </c>
      <c r="Z646">
        <v>1950</v>
      </c>
      <c r="AA646">
        <v>15186.253305</v>
      </c>
      <c r="AB646">
        <v>15310.936922462401</v>
      </c>
      <c r="AC646">
        <v>11100</v>
      </c>
      <c r="AD646">
        <v>18900</v>
      </c>
      <c r="AE646">
        <v>11100</v>
      </c>
      <c r="AF646">
        <v>18900</v>
      </c>
      <c r="AG646">
        <v>20248.337739999999</v>
      </c>
      <c r="AH646">
        <v>80993.350959999996</v>
      </c>
      <c r="AI646">
        <v>34998.9705050751</v>
      </c>
      <c r="AJ646">
        <v>96242.718194924906</v>
      </c>
      <c r="AK646">
        <v>162.12879129999999</v>
      </c>
      <c r="AL646">
        <v>55895.9860998</v>
      </c>
      <c r="AM646">
        <v>6800.3461416800001</v>
      </c>
      <c r="AN646">
        <v>150.64061685999999</v>
      </c>
      <c r="AO646">
        <v>0</v>
      </c>
      <c r="AP646">
        <v>63009.101649639997</v>
      </c>
      <c r="AQ646">
        <v>63009.101649639997</v>
      </c>
      <c r="AR646">
        <v>63009.101649639997</v>
      </c>
      <c r="AS646">
        <v>4.2006067766426698</v>
      </c>
      <c r="AT646">
        <v>1.43522898548365</v>
      </c>
      <c r="AU646">
        <v>56</v>
      </c>
      <c r="AV646">
        <v>1</v>
      </c>
      <c r="AW646" s="2">
        <v>15000</v>
      </c>
      <c r="AX646" s="4">
        <v>63009.101649639997</v>
      </c>
      <c r="AY646">
        <v>1</v>
      </c>
      <c r="AZ646">
        <v>2.5999999999999999E-3</v>
      </c>
      <c r="BA646">
        <v>0.8871</v>
      </c>
      <c r="BB646">
        <v>0.1079</v>
      </c>
      <c r="BC646">
        <v>2.3999999999999998E-3</v>
      </c>
      <c r="BD646">
        <v>0</v>
      </c>
      <c r="BE646">
        <v>3</v>
      </c>
      <c r="BF646" t="b">
        <v>0</v>
      </c>
      <c r="BG646">
        <v>6.2</v>
      </c>
      <c r="BH646" t="b">
        <v>0</v>
      </c>
      <c r="BI646">
        <v>4.2</v>
      </c>
      <c r="BJ646" t="b">
        <v>0</v>
      </c>
      <c r="BK646">
        <v>1</v>
      </c>
      <c r="BL646" t="b">
        <v>0</v>
      </c>
      <c r="BM646">
        <v>0</v>
      </c>
      <c r="BN646">
        <v>0</v>
      </c>
    </row>
    <row r="647" spans="1:66" x14ac:dyDescent="0.25">
      <c r="A647" t="s">
        <v>89</v>
      </c>
      <c r="B647">
        <v>1990</v>
      </c>
      <c r="C647">
        <v>14000</v>
      </c>
      <c r="D647">
        <v>14000</v>
      </c>
      <c r="E647">
        <v>9002.3293450000001</v>
      </c>
      <c r="F647">
        <v>23002.32935</v>
      </c>
      <c r="G647">
        <v>25516.112939999999</v>
      </c>
      <c r="H647">
        <v>39516.112939999999</v>
      </c>
      <c r="I647">
        <v>1</v>
      </c>
      <c r="J647">
        <v>14000</v>
      </c>
      <c r="K647" t="s">
        <v>67</v>
      </c>
      <c r="L647" t="s">
        <v>67</v>
      </c>
      <c r="M647" t="s">
        <v>90</v>
      </c>
      <c r="N647">
        <v>0</v>
      </c>
      <c r="O647">
        <v>7.0000000000000007E-2</v>
      </c>
      <c r="P647">
        <v>0.92</v>
      </c>
      <c r="Q647">
        <v>0.01</v>
      </c>
      <c r="R647">
        <v>0</v>
      </c>
      <c r="S647">
        <v>1</v>
      </c>
      <c r="T647" t="s">
        <v>75</v>
      </c>
      <c r="U647">
        <v>0.03</v>
      </c>
      <c r="V647">
        <v>0.1</v>
      </c>
      <c r="W647">
        <v>0.3</v>
      </c>
      <c r="X647">
        <v>0.13</v>
      </c>
      <c r="Y647">
        <v>1820</v>
      </c>
      <c r="Z647">
        <v>1820</v>
      </c>
      <c r="AA647">
        <v>7654.8338819999999</v>
      </c>
      <c r="AB647">
        <v>7868.2197326342603</v>
      </c>
      <c r="AC647">
        <v>10360</v>
      </c>
      <c r="AD647">
        <v>17640</v>
      </c>
      <c r="AE647">
        <v>10360</v>
      </c>
      <c r="AF647">
        <v>17640</v>
      </c>
      <c r="AG647">
        <v>10206.445175999999</v>
      </c>
      <c r="AH647">
        <v>40825.780703999997</v>
      </c>
      <c r="AI647">
        <v>23779.673474731499</v>
      </c>
      <c r="AJ647">
        <v>55252.5524052685</v>
      </c>
      <c r="AK647">
        <v>0</v>
      </c>
      <c r="AL647">
        <v>672.56170631999998</v>
      </c>
      <c r="AM647">
        <v>1581.7264770300001</v>
      </c>
      <c r="AN647">
        <v>53.740735239999999</v>
      </c>
      <c r="AO647">
        <v>0</v>
      </c>
      <c r="AP647">
        <v>2308.0289185900001</v>
      </c>
      <c r="AQ647">
        <v>2308.0289185900001</v>
      </c>
      <c r="AR647">
        <v>2308.0289185900001</v>
      </c>
      <c r="AS647">
        <v>0.164859208470714</v>
      </c>
      <c r="AT647">
        <v>-1.8026634513295301</v>
      </c>
      <c r="AU647">
        <v>35</v>
      </c>
      <c r="AV647">
        <v>1</v>
      </c>
      <c r="AW647" s="2">
        <v>14000</v>
      </c>
      <c r="AX647" s="4">
        <v>2308.0289185900001</v>
      </c>
      <c r="AY647">
        <v>1</v>
      </c>
      <c r="AZ647">
        <v>0</v>
      </c>
      <c r="BA647">
        <v>0.29139999999999999</v>
      </c>
      <c r="BB647">
        <v>0.68530000000000002</v>
      </c>
      <c r="BC647">
        <v>2.3300000000000001E-2</v>
      </c>
      <c r="BD647">
        <v>0</v>
      </c>
      <c r="BE647">
        <v>2.8</v>
      </c>
      <c r="BF647" t="b">
        <v>0</v>
      </c>
      <c r="BG647">
        <v>0.23</v>
      </c>
      <c r="BH647" t="b">
        <v>0</v>
      </c>
      <c r="BI647">
        <v>0.16</v>
      </c>
      <c r="BJ647" t="b">
        <v>1</v>
      </c>
      <c r="BK647">
        <v>1</v>
      </c>
      <c r="BL647" t="b">
        <v>0</v>
      </c>
      <c r="BM647">
        <v>1</v>
      </c>
      <c r="BN647">
        <v>1</v>
      </c>
    </row>
    <row r="648" spans="1:66" x14ac:dyDescent="0.25">
      <c r="A648" t="s">
        <v>89</v>
      </c>
      <c r="B648">
        <v>1991</v>
      </c>
      <c r="C648">
        <v>2000</v>
      </c>
      <c r="D648">
        <v>2000</v>
      </c>
      <c r="E648">
        <v>3385.5439139999999</v>
      </c>
      <c r="F648">
        <v>5385.5439139999999</v>
      </c>
      <c r="G648">
        <v>4769.1602739999998</v>
      </c>
      <c r="H648">
        <v>6769.1602739999998</v>
      </c>
      <c r="I648">
        <v>1</v>
      </c>
      <c r="J648">
        <v>2000</v>
      </c>
      <c r="K648" t="s">
        <v>67</v>
      </c>
      <c r="L648" t="s">
        <v>67</v>
      </c>
      <c r="M648" t="s">
        <v>90</v>
      </c>
      <c r="N648">
        <v>0</v>
      </c>
      <c r="O648">
        <v>0.16</v>
      </c>
      <c r="P648">
        <v>0.83</v>
      </c>
      <c r="Q648">
        <v>0.01</v>
      </c>
      <c r="R648">
        <v>0</v>
      </c>
      <c r="S648">
        <v>1</v>
      </c>
      <c r="T648" t="s">
        <v>75</v>
      </c>
      <c r="U648">
        <v>0.03</v>
      </c>
      <c r="V648">
        <v>0.1</v>
      </c>
      <c r="W648">
        <v>0.3</v>
      </c>
      <c r="X648">
        <v>0.13</v>
      </c>
      <c r="Y648">
        <v>260</v>
      </c>
      <c r="Z648">
        <v>260</v>
      </c>
      <c r="AA648">
        <v>1430.7480822</v>
      </c>
      <c r="AB648">
        <v>1454.18020709917</v>
      </c>
      <c r="AC648">
        <v>1480</v>
      </c>
      <c r="AD648">
        <v>2520</v>
      </c>
      <c r="AE648">
        <v>1480</v>
      </c>
      <c r="AF648">
        <v>2520</v>
      </c>
      <c r="AG648">
        <v>1907.6641096000001</v>
      </c>
      <c r="AH648">
        <v>7630.6564384000003</v>
      </c>
      <c r="AI648">
        <v>3860.7998598016602</v>
      </c>
      <c r="AJ648">
        <v>9677.5206881983395</v>
      </c>
      <c r="AK648">
        <v>0</v>
      </c>
      <c r="AL648">
        <v>5724.3434406799997</v>
      </c>
      <c r="AM648">
        <v>2794.5182324799998</v>
      </c>
      <c r="AN648">
        <v>0</v>
      </c>
      <c r="AO648">
        <v>0</v>
      </c>
      <c r="AP648">
        <v>8518.8616731599996</v>
      </c>
      <c r="AQ648">
        <v>8518.8616731599996</v>
      </c>
      <c r="AR648">
        <v>8518.8616731599996</v>
      </c>
      <c r="AS648">
        <v>4.25943083658</v>
      </c>
      <c r="AT648">
        <v>1.4491355449185199</v>
      </c>
      <c r="AU648">
        <v>71</v>
      </c>
      <c r="AV648">
        <v>1</v>
      </c>
      <c r="AW648" s="2">
        <v>2000</v>
      </c>
      <c r="AX648" s="4">
        <v>8518.8616731599996</v>
      </c>
      <c r="AY648">
        <v>1</v>
      </c>
      <c r="AZ648">
        <v>0</v>
      </c>
      <c r="BA648">
        <v>0.67200000000000004</v>
      </c>
      <c r="BB648">
        <v>0.32800000000000001</v>
      </c>
      <c r="BC648">
        <v>0</v>
      </c>
      <c r="BD648">
        <v>0</v>
      </c>
      <c r="BE648">
        <v>0.4</v>
      </c>
      <c r="BF648" t="b">
        <v>0</v>
      </c>
      <c r="BG648">
        <v>0.84</v>
      </c>
      <c r="BH648" t="b">
        <v>0</v>
      </c>
      <c r="BI648">
        <v>4.26</v>
      </c>
      <c r="BJ648" t="b">
        <v>0</v>
      </c>
      <c r="BK648">
        <v>1</v>
      </c>
      <c r="BL648" t="b">
        <v>0</v>
      </c>
      <c r="BM648">
        <v>0</v>
      </c>
      <c r="BN648">
        <v>0</v>
      </c>
    </row>
    <row r="649" spans="1:66" x14ac:dyDescent="0.25">
      <c r="A649" t="s">
        <v>89</v>
      </c>
      <c r="B649">
        <v>1992</v>
      </c>
      <c r="C649">
        <v>5000</v>
      </c>
      <c r="D649">
        <v>5000</v>
      </c>
      <c r="E649">
        <v>8409.6723259999999</v>
      </c>
      <c r="F649">
        <v>13409.672329999999</v>
      </c>
      <c r="G649">
        <v>11212.879129999999</v>
      </c>
      <c r="H649">
        <v>16212.879129999999</v>
      </c>
      <c r="I649">
        <v>1</v>
      </c>
      <c r="J649">
        <v>5000</v>
      </c>
      <c r="K649" t="s">
        <v>67</v>
      </c>
      <c r="L649" t="s">
        <v>67</v>
      </c>
      <c r="M649" t="s">
        <v>90</v>
      </c>
      <c r="N649">
        <v>0.01</v>
      </c>
      <c r="O649">
        <v>0.11</v>
      </c>
      <c r="P649">
        <v>0.77</v>
      </c>
      <c r="Q649">
        <v>0.11</v>
      </c>
      <c r="R649">
        <v>0</v>
      </c>
      <c r="S649">
        <v>1</v>
      </c>
      <c r="T649" t="s">
        <v>75</v>
      </c>
      <c r="U649">
        <v>0.03</v>
      </c>
      <c r="V649">
        <v>0.1</v>
      </c>
      <c r="W649">
        <v>0.3</v>
      </c>
      <c r="X649">
        <v>0.13</v>
      </c>
      <c r="Y649">
        <v>650</v>
      </c>
      <c r="Z649">
        <v>650</v>
      </c>
      <c r="AA649">
        <v>3363.8637389999999</v>
      </c>
      <c r="AB649">
        <v>3426.0880395224899</v>
      </c>
      <c r="AC649">
        <v>3700</v>
      </c>
      <c r="AD649">
        <v>6300</v>
      </c>
      <c r="AE649">
        <v>3700</v>
      </c>
      <c r="AF649">
        <v>6300</v>
      </c>
      <c r="AG649">
        <v>4485.1516519999996</v>
      </c>
      <c r="AH649">
        <v>17940.606607999998</v>
      </c>
      <c r="AI649">
        <v>9360.7030509550204</v>
      </c>
      <c r="AJ649">
        <v>23065.055209045</v>
      </c>
      <c r="AK649">
        <v>0</v>
      </c>
      <c r="AL649">
        <v>2525.81455628</v>
      </c>
      <c r="AM649">
        <v>6104.8329849000002</v>
      </c>
      <c r="AN649">
        <v>79.22412018</v>
      </c>
      <c r="AO649">
        <v>0</v>
      </c>
      <c r="AP649">
        <v>8709.8716613600009</v>
      </c>
      <c r="AQ649">
        <v>8709.8716613600009</v>
      </c>
      <c r="AR649">
        <v>8709.8716613600009</v>
      </c>
      <c r="AS649">
        <v>1.741974332272</v>
      </c>
      <c r="AT649">
        <v>0.55501914369029703</v>
      </c>
      <c r="AU649">
        <v>75</v>
      </c>
      <c r="AV649">
        <v>1</v>
      </c>
      <c r="AW649" s="2">
        <v>5000</v>
      </c>
      <c r="AX649" s="4">
        <v>8709.8716613600009</v>
      </c>
      <c r="AY649">
        <v>1</v>
      </c>
      <c r="AZ649">
        <v>0</v>
      </c>
      <c r="BA649">
        <v>0.28999999999999998</v>
      </c>
      <c r="BB649">
        <v>0.70089999999999997</v>
      </c>
      <c r="BC649">
        <v>9.1000000000000004E-3</v>
      </c>
      <c r="BD649">
        <v>0</v>
      </c>
      <c r="BE649">
        <v>1</v>
      </c>
      <c r="BF649" t="b">
        <v>0</v>
      </c>
      <c r="BG649">
        <v>0.86</v>
      </c>
      <c r="BH649" t="b">
        <v>0</v>
      </c>
      <c r="BI649">
        <v>1.74</v>
      </c>
      <c r="BJ649" t="b">
        <v>0</v>
      </c>
      <c r="BK649">
        <v>1</v>
      </c>
      <c r="BL649" t="b">
        <v>0</v>
      </c>
      <c r="BM649">
        <v>0</v>
      </c>
      <c r="BN649">
        <v>0</v>
      </c>
    </row>
    <row r="650" spans="1:66" x14ac:dyDescent="0.25">
      <c r="A650" t="s">
        <v>89</v>
      </c>
      <c r="B650">
        <v>1993</v>
      </c>
      <c r="C650">
        <v>12000</v>
      </c>
      <c r="D650">
        <v>12000</v>
      </c>
      <c r="E650">
        <v>34417.709750000002</v>
      </c>
      <c r="F650">
        <v>46417.709750000002</v>
      </c>
      <c r="G650">
        <v>48103.210859999999</v>
      </c>
      <c r="H650">
        <v>60103.210859999999</v>
      </c>
      <c r="I650">
        <v>1</v>
      </c>
      <c r="J650">
        <v>12000</v>
      </c>
      <c r="K650" t="s">
        <v>67</v>
      </c>
      <c r="L650" t="s">
        <v>67</v>
      </c>
      <c r="M650" t="s">
        <v>90</v>
      </c>
      <c r="N650">
        <v>0</v>
      </c>
      <c r="O650">
        <v>0.93</v>
      </c>
      <c r="P650">
        <v>0.05</v>
      </c>
      <c r="Q650">
        <v>0.02</v>
      </c>
      <c r="R650">
        <v>0</v>
      </c>
      <c r="S650">
        <v>1</v>
      </c>
      <c r="T650" t="s">
        <v>75</v>
      </c>
      <c r="U650">
        <v>0.03</v>
      </c>
      <c r="V650">
        <v>0.1</v>
      </c>
      <c r="W650">
        <v>0.3</v>
      </c>
      <c r="X650">
        <v>0.13</v>
      </c>
      <c r="Y650">
        <v>1560</v>
      </c>
      <c r="Z650">
        <v>1560</v>
      </c>
      <c r="AA650">
        <v>14430.963258</v>
      </c>
      <c r="AB650">
        <v>14515.037049685599</v>
      </c>
      <c r="AC650">
        <v>8880</v>
      </c>
      <c r="AD650">
        <v>15120</v>
      </c>
      <c r="AE650">
        <v>8880</v>
      </c>
      <c r="AF650">
        <v>15120</v>
      </c>
      <c r="AG650">
        <v>19241.284344</v>
      </c>
      <c r="AH650">
        <v>76965.137375999999</v>
      </c>
      <c r="AI650">
        <v>31073.1367606288</v>
      </c>
      <c r="AJ650">
        <v>89133.284959371202</v>
      </c>
      <c r="AK650">
        <v>0</v>
      </c>
      <c r="AL650">
        <v>40855.420745099997</v>
      </c>
      <c r="AM650">
        <v>6337.9296144</v>
      </c>
      <c r="AN650">
        <v>4774.4958257999997</v>
      </c>
      <c r="AO650">
        <v>0</v>
      </c>
      <c r="AP650">
        <v>51967.846185299997</v>
      </c>
      <c r="AQ650">
        <v>51967.846185299997</v>
      </c>
      <c r="AR650">
        <v>51967.846185299997</v>
      </c>
      <c r="AS650">
        <v>4.3306538487750004</v>
      </c>
      <c r="AT650">
        <v>1.46571853495042</v>
      </c>
      <c r="AU650">
        <v>72</v>
      </c>
      <c r="AV650">
        <v>1</v>
      </c>
      <c r="AW650" s="2">
        <v>12000</v>
      </c>
      <c r="AX650" s="4">
        <v>51967.846185299997</v>
      </c>
      <c r="AY650">
        <v>1</v>
      </c>
      <c r="AZ650">
        <v>0</v>
      </c>
      <c r="BA650">
        <v>0.78620000000000001</v>
      </c>
      <c r="BB650">
        <v>0.122</v>
      </c>
      <c r="BC650">
        <v>9.1899999999999996E-2</v>
      </c>
      <c r="BD650">
        <v>0</v>
      </c>
      <c r="BE650">
        <v>2.4</v>
      </c>
      <c r="BF650" t="b">
        <v>0</v>
      </c>
      <c r="BG650">
        <v>5.1100000000000003</v>
      </c>
      <c r="BH650" t="b">
        <v>0</v>
      </c>
      <c r="BI650">
        <v>4.33</v>
      </c>
      <c r="BJ650" t="b">
        <v>0</v>
      </c>
      <c r="BK650">
        <v>1</v>
      </c>
      <c r="BL650" t="b">
        <v>0</v>
      </c>
      <c r="BM650">
        <v>0</v>
      </c>
      <c r="BN650">
        <v>0</v>
      </c>
    </row>
    <row r="651" spans="1:66" x14ac:dyDescent="0.25">
      <c r="A651" t="s">
        <v>89</v>
      </c>
      <c r="B651">
        <v>1994</v>
      </c>
      <c r="C651">
        <v>2375</v>
      </c>
      <c r="D651">
        <v>2375</v>
      </c>
      <c r="E651">
        <v>2526.4802570000002</v>
      </c>
      <c r="F651">
        <v>4901.4802570000002</v>
      </c>
      <c r="G651">
        <v>5097.9078479999998</v>
      </c>
      <c r="H651">
        <v>7472.9078479999998</v>
      </c>
      <c r="I651">
        <v>1</v>
      </c>
      <c r="J651">
        <v>2375</v>
      </c>
      <c r="K651" t="s">
        <v>67</v>
      </c>
      <c r="L651" t="s">
        <v>67</v>
      </c>
      <c r="M651" t="s">
        <v>90</v>
      </c>
      <c r="N651">
        <v>0</v>
      </c>
      <c r="O651">
        <v>0.09</v>
      </c>
      <c r="P651">
        <v>0.91</v>
      </c>
      <c r="Q651">
        <v>0</v>
      </c>
      <c r="R651">
        <v>0</v>
      </c>
      <c r="S651">
        <v>1</v>
      </c>
      <c r="T651" t="s">
        <v>75</v>
      </c>
      <c r="U651">
        <v>0.03</v>
      </c>
      <c r="V651">
        <v>0.1</v>
      </c>
      <c r="W651">
        <v>0.3</v>
      </c>
      <c r="X651">
        <v>0.13</v>
      </c>
      <c r="Y651">
        <v>308.75</v>
      </c>
      <c r="Z651">
        <v>308.75</v>
      </c>
      <c r="AA651">
        <v>1529.3723543999999</v>
      </c>
      <c r="AB651">
        <v>1560.22638129952</v>
      </c>
      <c r="AC651">
        <v>1757.5</v>
      </c>
      <c r="AD651">
        <v>2992.5</v>
      </c>
      <c r="AE651">
        <v>1757.5</v>
      </c>
      <c r="AF651">
        <v>2992.5</v>
      </c>
      <c r="AG651">
        <v>2039.1631391999999</v>
      </c>
      <c r="AH651">
        <v>8156.6525567999997</v>
      </c>
      <c r="AI651">
        <v>4352.4550854009603</v>
      </c>
      <c r="AJ651">
        <v>10593.360610599</v>
      </c>
      <c r="AK651">
        <v>0</v>
      </c>
      <c r="AL651">
        <v>1584.4824036</v>
      </c>
      <c r="AM651">
        <v>9018.4921154000003</v>
      </c>
      <c r="AN651">
        <v>75.246857439999999</v>
      </c>
      <c r="AO651">
        <v>0</v>
      </c>
      <c r="AP651">
        <v>10678.22137644</v>
      </c>
      <c r="AQ651">
        <v>10678.22137644</v>
      </c>
      <c r="AR651">
        <v>10678.22137644</v>
      </c>
      <c r="AS651">
        <v>4.4960932111326297</v>
      </c>
      <c r="AT651">
        <v>1.50320884438997</v>
      </c>
      <c r="AU651">
        <v>50</v>
      </c>
      <c r="AV651">
        <v>1</v>
      </c>
      <c r="AW651" s="2">
        <v>2375</v>
      </c>
      <c r="AX651" s="4">
        <v>10678.22137644</v>
      </c>
      <c r="AY651">
        <v>1</v>
      </c>
      <c r="AZ651">
        <v>0</v>
      </c>
      <c r="BA651">
        <v>0.1484</v>
      </c>
      <c r="BB651">
        <v>0.84460000000000002</v>
      </c>
      <c r="BC651">
        <v>7.0000000000000001E-3</v>
      </c>
      <c r="BD651">
        <v>0</v>
      </c>
      <c r="BE651">
        <v>0.48</v>
      </c>
      <c r="BF651" t="b">
        <v>0</v>
      </c>
      <c r="BG651">
        <v>1.05</v>
      </c>
      <c r="BH651" t="b">
        <v>0</v>
      </c>
      <c r="BI651">
        <v>4.5</v>
      </c>
      <c r="BJ651" t="b">
        <v>0</v>
      </c>
      <c r="BK651">
        <v>1</v>
      </c>
      <c r="BL651" t="b">
        <v>0</v>
      </c>
      <c r="BM651">
        <v>0</v>
      </c>
      <c r="BN651">
        <v>0</v>
      </c>
    </row>
    <row r="652" spans="1:66" x14ac:dyDescent="0.25">
      <c r="A652" t="s">
        <v>89</v>
      </c>
      <c r="B652">
        <v>1995</v>
      </c>
      <c r="C652">
        <v>1125</v>
      </c>
      <c r="D652">
        <v>1125</v>
      </c>
      <c r="E652">
        <v>4621.1863300000005</v>
      </c>
      <c r="F652">
        <v>5746.1863300000005</v>
      </c>
      <c r="G652">
        <v>6407.0308429999995</v>
      </c>
      <c r="H652">
        <v>7532.0308429999995</v>
      </c>
      <c r="I652">
        <v>1</v>
      </c>
      <c r="J652">
        <v>1125</v>
      </c>
      <c r="K652" t="s">
        <v>67</v>
      </c>
      <c r="L652" t="s">
        <v>67</v>
      </c>
      <c r="M652" t="s">
        <v>90</v>
      </c>
      <c r="N652">
        <v>0</v>
      </c>
      <c r="O652">
        <v>0.76</v>
      </c>
      <c r="P652">
        <v>0.21</v>
      </c>
      <c r="Q652">
        <v>0.02</v>
      </c>
      <c r="R652">
        <v>0</v>
      </c>
      <c r="S652">
        <v>0.99</v>
      </c>
      <c r="T652" t="s">
        <v>75</v>
      </c>
      <c r="U652">
        <v>0.03</v>
      </c>
      <c r="V652">
        <v>0.1</v>
      </c>
      <c r="W652">
        <v>0.3</v>
      </c>
      <c r="X652">
        <v>0.13</v>
      </c>
      <c r="Y652">
        <v>146.25</v>
      </c>
      <c r="Z652">
        <v>146.25</v>
      </c>
      <c r="AA652">
        <v>1922.1092529</v>
      </c>
      <c r="AB652">
        <v>1927.6651790660601</v>
      </c>
      <c r="AC652">
        <v>832.5</v>
      </c>
      <c r="AD652">
        <v>1417.5</v>
      </c>
      <c r="AE652">
        <v>832.5</v>
      </c>
      <c r="AF652">
        <v>1417.5</v>
      </c>
      <c r="AG652">
        <v>2562.8123372</v>
      </c>
      <c r="AH652">
        <v>10251.2493488</v>
      </c>
      <c r="AI652">
        <v>3676.7004848678698</v>
      </c>
      <c r="AJ652">
        <v>11387.3612011321</v>
      </c>
      <c r="AK652">
        <v>0</v>
      </c>
      <c r="AL652">
        <v>38726.466142600002</v>
      </c>
      <c r="AM652">
        <v>1410.878577</v>
      </c>
      <c r="AN652">
        <v>93.994233600000001</v>
      </c>
      <c r="AO652">
        <v>0</v>
      </c>
      <c r="AP652">
        <v>40231.3389532</v>
      </c>
      <c r="AQ652">
        <v>40231.3389532</v>
      </c>
      <c r="AR652">
        <v>40231.3389532</v>
      </c>
      <c r="AS652">
        <v>35.761190180622201</v>
      </c>
      <c r="AT652">
        <v>3.5768632322073399</v>
      </c>
      <c r="AU652">
        <v>72</v>
      </c>
      <c r="AV652">
        <v>1</v>
      </c>
      <c r="AW652" s="2">
        <v>1125</v>
      </c>
      <c r="AX652" s="4">
        <v>40231.3389532</v>
      </c>
      <c r="AY652">
        <v>1</v>
      </c>
      <c r="AZ652">
        <v>0</v>
      </c>
      <c r="BA652">
        <v>0.96260000000000001</v>
      </c>
      <c r="BB652">
        <v>3.5099999999999999E-2</v>
      </c>
      <c r="BC652">
        <v>2.3E-3</v>
      </c>
      <c r="BD652">
        <v>0</v>
      </c>
      <c r="BE652">
        <v>0.22</v>
      </c>
      <c r="BF652" t="b">
        <v>0</v>
      </c>
      <c r="BG652">
        <v>3.96</v>
      </c>
      <c r="BH652" t="b">
        <v>0</v>
      </c>
      <c r="BI652">
        <v>35.76</v>
      </c>
      <c r="BJ652" t="b">
        <v>1</v>
      </c>
      <c r="BK652">
        <v>1</v>
      </c>
      <c r="BL652" t="b">
        <v>0</v>
      </c>
      <c r="BM652">
        <v>1</v>
      </c>
      <c r="BN652">
        <v>1</v>
      </c>
    </row>
    <row r="653" spans="1:66" x14ac:dyDescent="0.25">
      <c r="A653" t="s">
        <v>89</v>
      </c>
      <c r="B653">
        <v>1996</v>
      </c>
      <c r="C653">
        <v>1000</v>
      </c>
      <c r="D653">
        <v>1000</v>
      </c>
      <c r="E653">
        <v>2815.0547940000001</v>
      </c>
      <c r="F653">
        <v>3815.0547940000001</v>
      </c>
      <c r="G653">
        <v>4374.0735240000004</v>
      </c>
      <c r="H653">
        <v>5374.0735240000004</v>
      </c>
      <c r="I653">
        <v>1</v>
      </c>
      <c r="J653">
        <v>1000</v>
      </c>
      <c r="K653" t="s">
        <v>67</v>
      </c>
      <c r="L653" t="s">
        <v>67</v>
      </c>
      <c r="M653" t="s">
        <v>90</v>
      </c>
      <c r="N653">
        <v>0</v>
      </c>
      <c r="O653">
        <v>0.47</v>
      </c>
      <c r="P653">
        <v>0.52</v>
      </c>
      <c r="Q653">
        <v>0.01</v>
      </c>
      <c r="R653">
        <v>0</v>
      </c>
      <c r="S653">
        <v>1</v>
      </c>
      <c r="T653" t="s">
        <v>75</v>
      </c>
      <c r="U653">
        <v>0.03</v>
      </c>
      <c r="V653">
        <v>0.1</v>
      </c>
      <c r="W653">
        <v>0.3</v>
      </c>
      <c r="X653">
        <v>0.13</v>
      </c>
      <c r="Y653">
        <v>130</v>
      </c>
      <c r="Z653">
        <v>130</v>
      </c>
      <c r="AA653">
        <v>1312.2220572000001</v>
      </c>
      <c r="AB653">
        <v>1318.6457930021199</v>
      </c>
      <c r="AC653">
        <v>740</v>
      </c>
      <c r="AD653">
        <v>1260</v>
      </c>
      <c r="AE653">
        <v>740</v>
      </c>
      <c r="AF653">
        <v>1260</v>
      </c>
      <c r="AG653">
        <v>1749.6294095999999</v>
      </c>
      <c r="AH653">
        <v>6998.5176383999997</v>
      </c>
      <c r="AI653">
        <v>2736.78193799575</v>
      </c>
      <c r="AJ653">
        <v>8011.3651100042498</v>
      </c>
      <c r="AK653">
        <v>0</v>
      </c>
      <c r="AL653">
        <v>395.04600155999998</v>
      </c>
      <c r="AM653">
        <v>1080.9336863999999</v>
      </c>
      <c r="AN653">
        <v>670.40616014640705</v>
      </c>
      <c r="AO653" t="s">
        <v>67</v>
      </c>
      <c r="AP653">
        <v>2146.3858481064099</v>
      </c>
      <c r="AQ653">
        <v>2146.3858481064099</v>
      </c>
      <c r="AR653">
        <v>2146.3858481064099</v>
      </c>
      <c r="AS653">
        <v>2.14638584810641</v>
      </c>
      <c r="AT653">
        <v>0.76378542679148098</v>
      </c>
      <c r="AU653">
        <v>64</v>
      </c>
      <c r="AV653">
        <v>1</v>
      </c>
      <c r="AW653" s="2">
        <v>1000</v>
      </c>
      <c r="AX653" s="4">
        <v>2146.3858481064099</v>
      </c>
      <c r="AY653">
        <v>1</v>
      </c>
      <c r="AZ653">
        <v>0</v>
      </c>
      <c r="BA653">
        <v>0.18410000000000001</v>
      </c>
      <c r="BB653">
        <v>0.50360000000000005</v>
      </c>
      <c r="BC653">
        <v>0.31230000000000002</v>
      </c>
      <c r="BD653" t="s">
        <v>67</v>
      </c>
      <c r="BE653">
        <v>0.2</v>
      </c>
      <c r="BF653" t="b">
        <v>0</v>
      </c>
      <c r="BG653">
        <v>0.21</v>
      </c>
      <c r="BH653" t="b">
        <v>0</v>
      </c>
      <c r="BI653">
        <v>2.15</v>
      </c>
      <c r="BJ653" t="b">
        <v>0</v>
      </c>
      <c r="BK653">
        <v>1</v>
      </c>
      <c r="BL653" t="b">
        <v>0</v>
      </c>
      <c r="BM653">
        <v>0</v>
      </c>
      <c r="BN653">
        <v>0</v>
      </c>
    </row>
    <row r="654" spans="1:66" x14ac:dyDescent="0.25">
      <c r="A654" t="s">
        <v>89</v>
      </c>
      <c r="B654">
        <v>1997</v>
      </c>
      <c r="C654">
        <v>9000</v>
      </c>
      <c r="D654">
        <v>9000</v>
      </c>
      <c r="E654">
        <v>15550.82065</v>
      </c>
      <c r="F654">
        <v>24550.820650000001</v>
      </c>
      <c r="G654">
        <v>37960.253729999997</v>
      </c>
      <c r="H654">
        <v>46960.253729999997</v>
      </c>
      <c r="I654">
        <v>1</v>
      </c>
      <c r="J654">
        <v>9000</v>
      </c>
      <c r="K654" t="s">
        <v>67</v>
      </c>
      <c r="L654" t="s">
        <v>67</v>
      </c>
      <c r="M654" t="s">
        <v>90</v>
      </c>
      <c r="N654">
        <v>0</v>
      </c>
      <c r="O654">
        <v>0.87</v>
      </c>
      <c r="P654">
        <v>0.13</v>
      </c>
      <c r="Q654">
        <v>0</v>
      </c>
      <c r="R654">
        <v>0</v>
      </c>
      <c r="S654">
        <v>1</v>
      </c>
      <c r="T654" t="s">
        <v>75</v>
      </c>
      <c r="U654">
        <v>0.03</v>
      </c>
      <c r="V654">
        <v>0.1</v>
      </c>
      <c r="W654">
        <v>0.3</v>
      </c>
      <c r="X654">
        <v>0.13</v>
      </c>
      <c r="Y654">
        <v>1170</v>
      </c>
      <c r="Z654">
        <v>1170</v>
      </c>
      <c r="AA654">
        <v>11388.076118999999</v>
      </c>
      <c r="AB654">
        <v>11448.020688841299</v>
      </c>
      <c r="AC654">
        <v>6660</v>
      </c>
      <c r="AD654">
        <v>11340</v>
      </c>
      <c r="AE654">
        <v>6660</v>
      </c>
      <c r="AF654">
        <v>11340</v>
      </c>
      <c r="AG654">
        <v>15184.101492</v>
      </c>
      <c r="AH654">
        <v>60736.405967999999</v>
      </c>
      <c r="AI654">
        <v>24064.212352317401</v>
      </c>
      <c r="AJ654">
        <v>69856.295107682599</v>
      </c>
      <c r="AK654">
        <v>0</v>
      </c>
      <c r="AL654">
        <v>3524.7837599999998</v>
      </c>
      <c r="AM654">
        <v>10648.0469489031</v>
      </c>
      <c r="AN654" t="s">
        <v>67</v>
      </c>
      <c r="AO654">
        <v>0</v>
      </c>
      <c r="AP654" t="s">
        <v>67</v>
      </c>
      <c r="AQ654" t="s">
        <v>67</v>
      </c>
      <c r="AR654">
        <v>14172.8307089031</v>
      </c>
      <c r="AS654" t="s">
        <v>67</v>
      </c>
      <c r="AT654" t="s">
        <v>67</v>
      </c>
      <c r="AU654">
        <v>41</v>
      </c>
      <c r="AV654">
        <v>1</v>
      </c>
      <c r="AW654" s="2">
        <v>9000</v>
      </c>
      <c r="AX654" s="4" t="s">
        <v>67</v>
      </c>
      <c r="AY654">
        <v>1</v>
      </c>
      <c r="AZ654">
        <v>0</v>
      </c>
      <c r="BA654">
        <v>0.2487</v>
      </c>
      <c r="BB654">
        <v>0.75129999999999997</v>
      </c>
      <c r="BC654" t="s">
        <v>67</v>
      </c>
      <c r="BD654">
        <v>0</v>
      </c>
      <c r="BE654">
        <v>1.8</v>
      </c>
      <c r="BF654" t="b">
        <v>0</v>
      </c>
      <c r="BG654" t="s">
        <v>67</v>
      </c>
      <c r="BH654" t="b">
        <v>0</v>
      </c>
      <c r="BI654" t="s">
        <v>67</v>
      </c>
      <c r="BJ654" t="b">
        <v>0</v>
      </c>
      <c r="BK654">
        <v>1</v>
      </c>
      <c r="BL654" t="b">
        <v>0</v>
      </c>
      <c r="BM654">
        <v>0</v>
      </c>
      <c r="BN654">
        <v>0</v>
      </c>
    </row>
    <row r="655" spans="1:66" x14ac:dyDescent="0.25">
      <c r="A655" t="s">
        <v>89</v>
      </c>
      <c r="B655">
        <v>1998</v>
      </c>
      <c r="C655">
        <v>3500</v>
      </c>
      <c r="D655">
        <v>3500</v>
      </c>
      <c r="E655">
        <v>1801.6781229999999</v>
      </c>
      <c r="F655">
        <v>5301.6781229999997</v>
      </c>
      <c r="G655">
        <v>4422.412018</v>
      </c>
      <c r="H655">
        <v>7922.412018</v>
      </c>
      <c r="I655">
        <v>1</v>
      </c>
      <c r="J655">
        <v>3500</v>
      </c>
      <c r="K655" t="s">
        <v>67</v>
      </c>
      <c r="L655" t="s">
        <v>67</v>
      </c>
      <c r="M655" t="s">
        <v>90</v>
      </c>
      <c r="N655">
        <v>0</v>
      </c>
      <c r="O655">
        <v>0.2</v>
      </c>
      <c r="P655">
        <v>0.8</v>
      </c>
      <c r="Q655">
        <v>0.01</v>
      </c>
      <c r="R655">
        <v>0</v>
      </c>
      <c r="S655">
        <v>1.01</v>
      </c>
      <c r="T655" t="s">
        <v>75</v>
      </c>
      <c r="U655">
        <v>0.03</v>
      </c>
      <c r="V655">
        <v>0.1</v>
      </c>
      <c r="W655">
        <v>0.3</v>
      </c>
      <c r="X655">
        <v>0.13</v>
      </c>
      <c r="Y655">
        <v>455</v>
      </c>
      <c r="Z655">
        <v>455</v>
      </c>
      <c r="AA655">
        <v>1326.7236054</v>
      </c>
      <c r="AB655">
        <v>1402.5763883388199</v>
      </c>
      <c r="AC655">
        <v>2590</v>
      </c>
      <c r="AD655">
        <v>4410</v>
      </c>
      <c r="AE655">
        <v>2590</v>
      </c>
      <c r="AF655">
        <v>4410</v>
      </c>
      <c r="AG655">
        <v>1768.9648072</v>
      </c>
      <c r="AH655">
        <v>7075.8592288</v>
      </c>
      <c r="AI655">
        <v>5117.2592413223601</v>
      </c>
      <c r="AJ655">
        <v>10727.564794677601</v>
      </c>
      <c r="AK655">
        <v>0</v>
      </c>
      <c r="AL655">
        <v>11889.011570758301</v>
      </c>
      <c r="AM655" t="s">
        <v>67</v>
      </c>
      <c r="AN655">
        <v>93.129902939052599</v>
      </c>
      <c r="AO655">
        <v>0</v>
      </c>
      <c r="AP655" t="s">
        <v>67</v>
      </c>
      <c r="AQ655" t="s">
        <v>67</v>
      </c>
      <c r="AR655">
        <v>11982.1414736973</v>
      </c>
      <c r="AS655" t="s">
        <v>67</v>
      </c>
      <c r="AT655" t="s">
        <v>67</v>
      </c>
      <c r="AU655">
        <v>41</v>
      </c>
      <c r="AV655">
        <v>1</v>
      </c>
      <c r="AW655" s="2">
        <v>3500</v>
      </c>
      <c r="AX655" s="4" t="s">
        <v>67</v>
      </c>
      <c r="AY655">
        <v>1</v>
      </c>
      <c r="AZ655">
        <v>0</v>
      </c>
      <c r="BA655">
        <v>0.99219999999999997</v>
      </c>
      <c r="BB655" t="s">
        <v>67</v>
      </c>
      <c r="BC655">
        <v>7.7999999999999996E-3</v>
      </c>
      <c r="BD655">
        <v>0</v>
      </c>
      <c r="BE655">
        <v>0.7</v>
      </c>
      <c r="BF655" t="b">
        <v>0</v>
      </c>
      <c r="BG655" t="s">
        <v>67</v>
      </c>
      <c r="BH655" t="b">
        <v>0</v>
      </c>
      <c r="BI655" t="s">
        <v>67</v>
      </c>
      <c r="BJ655" t="b">
        <v>0</v>
      </c>
      <c r="BK655">
        <v>1</v>
      </c>
      <c r="BL655" t="b">
        <v>0</v>
      </c>
      <c r="BM655">
        <v>0</v>
      </c>
      <c r="BN655">
        <v>0</v>
      </c>
    </row>
    <row r="656" spans="1:66" x14ac:dyDescent="0.25">
      <c r="A656" t="s">
        <v>89</v>
      </c>
      <c r="B656">
        <v>1999</v>
      </c>
      <c r="C656">
        <v>13000</v>
      </c>
      <c r="D656">
        <v>13000</v>
      </c>
      <c r="E656">
        <v>27774.194350000002</v>
      </c>
      <c r="F656">
        <v>40774.194349999998</v>
      </c>
      <c r="G656">
        <v>40049.95362</v>
      </c>
      <c r="H656">
        <v>53049.95362</v>
      </c>
      <c r="I656">
        <v>1</v>
      </c>
      <c r="J656">
        <v>13000</v>
      </c>
      <c r="K656" t="s">
        <v>67</v>
      </c>
      <c r="L656" t="s">
        <v>67</v>
      </c>
      <c r="M656" t="s">
        <v>90</v>
      </c>
      <c r="N656">
        <v>0</v>
      </c>
      <c r="O656">
        <v>0.73</v>
      </c>
      <c r="P656">
        <v>0.17</v>
      </c>
      <c r="Q656">
        <v>0.09</v>
      </c>
      <c r="R656">
        <v>0</v>
      </c>
      <c r="S656">
        <v>0.99</v>
      </c>
      <c r="T656" t="s">
        <v>75</v>
      </c>
      <c r="U656">
        <v>0.03</v>
      </c>
      <c r="V656">
        <v>0.1</v>
      </c>
      <c r="W656">
        <v>0.3</v>
      </c>
      <c r="X656">
        <v>0.13</v>
      </c>
      <c r="Y656">
        <v>1690</v>
      </c>
      <c r="Z656">
        <v>1690</v>
      </c>
      <c r="AA656">
        <v>12014.986086000001</v>
      </c>
      <c r="AB656">
        <v>12133.259687601399</v>
      </c>
      <c r="AC656">
        <v>9620</v>
      </c>
      <c r="AD656">
        <v>16380</v>
      </c>
      <c r="AE656">
        <v>9620</v>
      </c>
      <c r="AF656">
        <v>16380</v>
      </c>
      <c r="AG656">
        <v>16019.981448</v>
      </c>
      <c r="AH656">
        <v>64079.925792000002</v>
      </c>
      <c r="AI656">
        <v>28783.434244797201</v>
      </c>
      <c r="AJ656">
        <v>77316.472995202799</v>
      </c>
      <c r="AK656">
        <v>328.07110665669899</v>
      </c>
      <c r="AL656" t="s">
        <v>67</v>
      </c>
      <c r="AM656">
        <v>1479.1802906841699</v>
      </c>
      <c r="AN656">
        <v>333.07360225793502</v>
      </c>
      <c r="AO656" t="s">
        <v>67</v>
      </c>
      <c r="AP656" t="s">
        <v>67</v>
      </c>
      <c r="AQ656" t="s">
        <v>67</v>
      </c>
      <c r="AR656">
        <v>2140.3249995987999</v>
      </c>
      <c r="AS656" t="s">
        <v>67</v>
      </c>
      <c r="AT656" t="s">
        <v>67</v>
      </c>
      <c r="AU656">
        <v>69</v>
      </c>
      <c r="AV656">
        <v>1</v>
      </c>
      <c r="AW656" s="2">
        <v>13000</v>
      </c>
      <c r="AX656" s="4" t="s">
        <v>67</v>
      </c>
      <c r="AY656">
        <v>1</v>
      </c>
      <c r="AZ656">
        <v>0.15329999999999999</v>
      </c>
      <c r="BA656" t="s">
        <v>67</v>
      </c>
      <c r="BB656">
        <v>0.69110000000000005</v>
      </c>
      <c r="BC656">
        <v>0.15559999999999999</v>
      </c>
      <c r="BD656" t="s">
        <v>67</v>
      </c>
      <c r="BE656">
        <v>2.6</v>
      </c>
      <c r="BF656" t="b">
        <v>0</v>
      </c>
      <c r="BG656" t="s">
        <v>67</v>
      </c>
      <c r="BH656" t="b">
        <v>0</v>
      </c>
      <c r="BI656" t="s">
        <v>67</v>
      </c>
      <c r="BJ656" t="b">
        <v>0</v>
      </c>
      <c r="BK656">
        <v>1</v>
      </c>
      <c r="BL656" t="b">
        <v>0</v>
      </c>
      <c r="BM656">
        <v>0</v>
      </c>
      <c r="BN656">
        <v>0</v>
      </c>
    </row>
    <row r="657" spans="1:66" x14ac:dyDescent="0.25">
      <c r="A657" t="s">
        <v>89</v>
      </c>
      <c r="B657">
        <v>2000</v>
      </c>
      <c r="C657">
        <v>500</v>
      </c>
      <c r="D657">
        <v>500</v>
      </c>
      <c r="E657">
        <v>1068.3326259999999</v>
      </c>
      <c r="F657">
        <v>1568.3326259999999</v>
      </c>
      <c r="G657">
        <v>1381.1714360000001</v>
      </c>
      <c r="H657">
        <v>1881.1714360000001</v>
      </c>
      <c r="I657">
        <v>1</v>
      </c>
      <c r="J657">
        <v>500</v>
      </c>
      <c r="K657" t="s">
        <v>67</v>
      </c>
      <c r="L657" t="s">
        <v>67</v>
      </c>
      <c r="M657" t="s">
        <v>90</v>
      </c>
      <c r="N657">
        <v>0</v>
      </c>
      <c r="O657">
        <v>0.21</v>
      </c>
      <c r="P657">
        <v>0.75</v>
      </c>
      <c r="Q657">
        <v>0.04</v>
      </c>
      <c r="R657">
        <v>0</v>
      </c>
      <c r="S657">
        <v>1</v>
      </c>
      <c r="T657" t="s">
        <v>75</v>
      </c>
      <c r="U657">
        <v>0.03</v>
      </c>
      <c r="V657">
        <v>0.1</v>
      </c>
      <c r="W657">
        <v>0.3</v>
      </c>
      <c r="X657">
        <v>0.13</v>
      </c>
      <c r="Y657">
        <v>65</v>
      </c>
      <c r="Z657">
        <v>65</v>
      </c>
      <c r="AA657">
        <v>414.3514308</v>
      </c>
      <c r="AB657">
        <v>419.41877426506198</v>
      </c>
      <c r="AC657">
        <v>370</v>
      </c>
      <c r="AD657">
        <v>630</v>
      </c>
      <c r="AE657">
        <v>370</v>
      </c>
      <c r="AF657">
        <v>630</v>
      </c>
      <c r="AG657">
        <v>552.46857439999997</v>
      </c>
      <c r="AH657">
        <v>2209.8742975999999</v>
      </c>
      <c r="AI657">
        <v>1042.33388746988</v>
      </c>
      <c r="AJ657">
        <v>2720.00898453012</v>
      </c>
      <c r="AK657" t="s">
        <v>67</v>
      </c>
      <c r="AL657">
        <v>1651.5696893121999</v>
      </c>
      <c r="AM657">
        <v>5290.2010230756896</v>
      </c>
      <c r="AN657" t="s">
        <v>67</v>
      </c>
      <c r="AO657">
        <v>0</v>
      </c>
      <c r="AP657" t="s">
        <v>67</v>
      </c>
      <c r="AQ657" t="s">
        <v>67</v>
      </c>
      <c r="AR657">
        <v>6941.7707123878999</v>
      </c>
      <c r="AS657" t="s">
        <v>67</v>
      </c>
      <c r="AT657" t="s">
        <v>67</v>
      </c>
      <c r="AU657">
        <v>77</v>
      </c>
      <c r="AV657">
        <v>1</v>
      </c>
      <c r="AW657" s="2">
        <v>500</v>
      </c>
      <c r="AX657" s="4" t="s">
        <v>67</v>
      </c>
      <c r="AY657">
        <v>1</v>
      </c>
      <c r="AZ657" t="s">
        <v>67</v>
      </c>
      <c r="BA657">
        <v>0.2379</v>
      </c>
      <c r="BB657">
        <v>0.7621</v>
      </c>
      <c r="BC657" t="s">
        <v>67</v>
      </c>
      <c r="BD657">
        <v>0</v>
      </c>
      <c r="BE657">
        <v>0.1</v>
      </c>
      <c r="BF657" t="b">
        <v>0</v>
      </c>
      <c r="BG657" t="s">
        <v>67</v>
      </c>
      <c r="BH657" t="b">
        <v>0</v>
      </c>
      <c r="BI657" t="s">
        <v>67</v>
      </c>
      <c r="BJ657" t="b">
        <v>0</v>
      </c>
      <c r="BK657">
        <v>1</v>
      </c>
      <c r="BL657" t="b">
        <v>0</v>
      </c>
      <c r="BM657">
        <v>0</v>
      </c>
      <c r="BN657">
        <v>0</v>
      </c>
    </row>
    <row r="658" spans="1:66" x14ac:dyDescent="0.25">
      <c r="A658" t="s">
        <v>89</v>
      </c>
      <c r="B658">
        <v>2001</v>
      </c>
      <c r="C658">
        <v>1408</v>
      </c>
      <c r="D658">
        <v>1408</v>
      </c>
      <c r="E658">
        <v>1565.9775509999999</v>
      </c>
      <c r="F658">
        <v>2973.9775509999999</v>
      </c>
      <c r="G658">
        <v>3291.7116799999999</v>
      </c>
      <c r="H658">
        <v>4699.7116800000003</v>
      </c>
      <c r="I658">
        <v>1</v>
      </c>
      <c r="J658">
        <v>1408</v>
      </c>
      <c r="K658" t="s">
        <v>67</v>
      </c>
      <c r="L658" t="s">
        <v>67</v>
      </c>
      <c r="M658" t="s">
        <v>90</v>
      </c>
      <c r="N658">
        <v>0</v>
      </c>
      <c r="O658">
        <v>0.75</v>
      </c>
      <c r="P658">
        <v>0.23</v>
      </c>
      <c r="Q658">
        <v>0.02</v>
      </c>
      <c r="R658">
        <v>0</v>
      </c>
      <c r="S658">
        <v>1</v>
      </c>
      <c r="T658" t="s">
        <v>75</v>
      </c>
      <c r="U658">
        <v>0.03</v>
      </c>
      <c r="V658">
        <v>0.1</v>
      </c>
      <c r="W658">
        <v>0.3</v>
      </c>
      <c r="X658">
        <v>0.13</v>
      </c>
      <c r="Y658">
        <v>183.04</v>
      </c>
      <c r="Z658">
        <v>183.04</v>
      </c>
      <c r="AA658">
        <v>987.51350400000001</v>
      </c>
      <c r="AB658">
        <v>1004.33388979082</v>
      </c>
      <c r="AC658">
        <v>1041.92</v>
      </c>
      <c r="AD658">
        <v>1774.08</v>
      </c>
      <c r="AE658">
        <v>1041.92</v>
      </c>
      <c r="AF658">
        <v>1774.08</v>
      </c>
      <c r="AG658">
        <v>1316.6846720000001</v>
      </c>
      <c r="AH658">
        <v>5266.7386880000004</v>
      </c>
      <c r="AI658">
        <v>2691.04390041836</v>
      </c>
      <c r="AJ658">
        <v>6708.3794595816398</v>
      </c>
      <c r="AK658">
        <v>45.574208795118402</v>
      </c>
      <c r="AL658">
        <v>5906.7415345556001</v>
      </c>
      <c r="AM658" t="s">
        <v>67</v>
      </c>
      <c r="AN658">
        <v>466.58642763386098</v>
      </c>
      <c r="AO658" t="s">
        <v>67</v>
      </c>
      <c r="AP658" t="s">
        <v>67</v>
      </c>
      <c r="AQ658" t="s">
        <v>67</v>
      </c>
      <c r="AR658">
        <v>6418.9021709845802</v>
      </c>
      <c r="AS658" t="s">
        <v>67</v>
      </c>
      <c r="AT658" t="s">
        <v>67</v>
      </c>
      <c r="AU658">
        <v>48</v>
      </c>
      <c r="AV658">
        <v>1</v>
      </c>
      <c r="AW658" s="2">
        <v>1408</v>
      </c>
      <c r="AX658" s="4" t="s">
        <v>67</v>
      </c>
      <c r="AY658">
        <v>1</v>
      </c>
      <c r="AZ658">
        <v>7.1000000000000004E-3</v>
      </c>
      <c r="BA658">
        <v>0.92020000000000002</v>
      </c>
      <c r="BB658" t="s">
        <v>67</v>
      </c>
      <c r="BC658">
        <v>7.2700000000000001E-2</v>
      </c>
      <c r="BD658" t="s">
        <v>67</v>
      </c>
      <c r="BE658">
        <v>0.28000000000000003</v>
      </c>
      <c r="BF658" t="b">
        <v>0</v>
      </c>
      <c r="BG658" t="s">
        <v>67</v>
      </c>
      <c r="BH658" t="b">
        <v>0</v>
      </c>
      <c r="BI658" t="s">
        <v>67</v>
      </c>
      <c r="BJ658" t="b">
        <v>0</v>
      </c>
      <c r="BK658">
        <v>1</v>
      </c>
      <c r="BL658" t="b">
        <v>0</v>
      </c>
      <c r="BM658">
        <v>0</v>
      </c>
      <c r="BN658">
        <v>0</v>
      </c>
    </row>
    <row r="659" spans="1:66" x14ac:dyDescent="0.25">
      <c r="A659" t="s">
        <v>89</v>
      </c>
      <c r="B659">
        <v>2002</v>
      </c>
      <c r="C659">
        <v>5887</v>
      </c>
      <c r="D659">
        <v>5887</v>
      </c>
      <c r="E659">
        <v>15403.245699999999</v>
      </c>
      <c r="F659">
        <v>21290.245699999999</v>
      </c>
      <c r="G659">
        <v>17648.535810000001</v>
      </c>
      <c r="H659">
        <v>23535.535810000001</v>
      </c>
      <c r="I659">
        <v>1</v>
      </c>
      <c r="J659">
        <v>5887</v>
      </c>
      <c r="K659" t="s">
        <v>67</v>
      </c>
      <c r="L659" t="s">
        <v>67</v>
      </c>
      <c r="M659" t="s">
        <v>90</v>
      </c>
      <c r="N659">
        <v>1.3939394000000001E-2</v>
      </c>
      <c r="O659">
        <v>0.505151515</v>
      </c>
      <c r="P659">
        <v>0.45242424199999998</v>
      </c>
      <c r="Q659">
        <v>2.8484848E-2</v>
      </c>
      <c r="R659">
        <v>0</v>
      </c>
      <c r="S659" t="s">
        <v>67</v>
      </c>
      <c r="T659" t="s">
        <v>75</v>
      </c>
      <c r="U659">
        <v>0.03</v>
      </c>
      <c r="V659">
        <v>0.1</v>
      </c>
      <c r="W659">
        <v>0.3</v>
      </c>
      <c r="X659">
        <v>0.13</v>
      </c>
      <c r="Y659">
        <v>765.31</v>
      </c>
      <c r="Z659">
        <v>765.31</v>
      </c>
      <c r="AA659">
        <v>5294.560743</v>
      </c>
      <c r="AB659">
        <v>5349.5862323563597</v>
      </c>
      <c r="AC659">
        <v>4356.38</v>
      </c>
      <c r="AD659">
        <v>7417.62</v>
      </c>
      <c r="AE659">
        <v>4356.38</v>
      </c>
      <c r="AF659">
        <v>7417.62</v>
      </c>
      <c r="AG659">
        <v>7059.4143240000003</v>
      </c>
      <c r="AH659">
        <v>28237.657296000001</v>
      </c>
      <c r="AI659">
        <v>12836.3633452873</v>
      </c>
      <c r="AJ659">
        <v>34234.708274712699</v>
      </c>
      <c r="AK659">
        <v>162.99346841775801</v>
      </c>
      <c r="AL659" t="s">
        <v>67</v>
      </c>
      <c r="AM659">
        <v>7410.7824219296299</v>
      </c>
      <c r="AN659" t="s">
        <v>67</v>
      </c>
      <c r="AO659">
        <v>0</v>
      </c>
      <c r="AP659" t="s">
        <v>67</v>
      </c>
      <c r="AQ659" t="s">
        <v>67</v>
      </c>
      <c r="AR659">
        <v>7573.7758903473896</v>
      </c>
      <c r="AS659" t="s">
        <v>67</v>
      </c>
      <c r="AT659" t="s">
        <v>67</v>
      </c>
      <c r="AU659">
        <v>87</v>
      </c>
      <c r="AV659">
        <v>1</v>
      </c>
      <c r="AW659" s="2">
        <v>5887</v>
      </c>
      <c r="AX659" s="4" t="s">
        <v>67</v>
      </c>
      <c r="AY659">
        <v>1</v>
      </c>
      <c r="AZ659">
        <v>2.1499999999999998E-2</v>
      </c>
      <c r="BA659" t="s">
        <v>67</v>
      </c>
      <c r="BB659">
        <v>0.97850000000000004</v>
      </c>
      <c r="BC659" t="s">
        <v>67</v>
      </c>
      <c r="BD659">
        <v>0</v>
      </c>
      <c r="BE659">
        <v>1.18</v>
      </c>
      <c r="BF659" t="b">
        <v>0</v>
      </c>
      <c r="BG659" t="s">
        <v>67</v>
      </c>
      <c r="BH659" t="b">
        <v>0</v>
      </c>
      <c r="BI659" t="s">
        <v>67</v>
      </c>
      <c r="BJ659" t="b">
        <v>0</v>
      </c>
      <c r="BK659">
        <v>1</v>
      </c>
      <c r="BL659" t="b">
        <v>0</v>
      </c>
      <c r="BM659">
        <v>0</v>
      </c>
      <c r="BN659">
        <v>0</v>
      </c>
    </row>
    <row r="660" spans="1:66" x14ac:dyDescent="0.25">
      <c r="A660" t="s">
        <v>89</v>
      </c>
      <c r="B660">
        <v>2004</v>
      </c>
      <c r="C660">
        <v>800</v>
      </c>
      <c r="D660">
        <v>800</v>
      </c>
      <c r="E660">
        <v>1557.276402</v>
      </c>
      <c r="F660">
        <v>2357.276402</v>
      </c>
      <c r="G660">
        <v>2469.4540950000001</v>
      </c>
      <c r="H660">
        <v>3269.4540950000001</v>
      </c>
      <c r="I660">
        <v>1</v>
      </c>
      <c r="J660">
        <v>800</v>
      </c>
      <c r="K660" t="s">
        <v>67</v>
      </c>
      <c r="L660" t="s">
        <v>67</v>
      </c>
      <c r="M660" t="s">
        <v>90</v>
      </c>
      <c r="N660">
        <v>1.3939394000000001E-2</v>
      </c>
      <c r="O660">
        <v>0.505151515</v>
      </c>
      <c r="P660">
        <v>0.45242424199999998</v>
      </c>
      <c r="Q660">
        <v>2.8484848E-2</v>
      </c>
      <c r="R660">
        <v>0</v>
      </c>
      <c r="S660" t="s">
        <v>67</v>
      </c>
      <c r="T660" t="s">
        <v>75</v>
      </c>
      <c r="U660">
        <v>0.03</v>
      </c>
      <c r="V660">
        <v>0.1</v>
      </c>
      <c r="W660">
        <v>0.3</v>
      </c>
      <c r="X660">
        <v>0.13</v>
      </c>
      <c r="Y660">
        <v>104</v>
      </c>
      <c r="Z660">
        <v>104</v>
      </c>
      <c r="AA660">
        <v>740.83622849999995</v>
      </c>
      <c r="AB660">
        <v>748.10047283643905</v>
      </c>
      <c r="AC660">
        <v>592</v>
      </c>
      <c r="AD660">
        <v>1008</v>
      </c>
      <c r="AE660">
        <v>592</v>
      </c>
      <c r="AF660">
        <v>1008</v>
      </c>
      <c r="AG660">
        <v>987.78163800000004</v>
      </c>
      <c r="AH660">
        <v>3951.1265520000002</v>
      </c>
      <c r="AI660">
        <v>1773.2531493271199</v>
      </c>
      <c r="AJ660">
        <v>4765.6550406728802</v>
      </c>
      <c r="AK660">
        <v>228.32953329576699</v>
      </c>
      <c r="AL660" t="s">
        <v>67</v>
      </c>
      <c r="AM660">
        <v>115.93407422334801</v>
      </c>
      <c r="AN660">
        <v>2.3306655771654601</v>
      </c>
      <c r="AO660">
        <v>0</v>
      </c>
      <c r="AP660" t="s">
        <v>67</v>
      </c>
      <c r="AQ660" t="s">
        <v>67</v>
      </c>
      <c r="AR660">
        <v>346.59427309628097</v>
      </c>
      <c r="AS660" t="s">
        <v>67</v>
      </c>
      <c r="AT660" t="s">
        <v>67</v>
      </c>
      <c r="AU660">
        <v>63</v>
      </c>
      <c r="AV660">
        <v>1</v>
      </c>
      <c r="AW660" s="2">
        <v>800</v>
      </c>
      <c r="AX660" s="4" t="s">
        <v>67</v>
      </c>
      <c r="AY660">
        <v>1</v>
      </c>
      <c r="AZ660">
        <v>0.65880000000000005</v>
      </c>
      <c r="BA660" t="s">
        <v>67</v>
      </c>
      <c r="BB660">
        <v>0.33450000000000002</v>
      </c>
      <c r="BC660">
        <v>6.7000000000000002E-3</v>
      </c>
      <c r="BD660">
        <v>0</v>
      </c>
      <c r="BE660">
        <v>0.16</v>
      </c>
      <c r="BF660" t="b">
        <v>0</v>
      </c>
      <c r="BG660" t="s">
        <v>67</v>
      </c>
      <c r="BH660" t="b">
        <v>0</v>
      </c>
      <c r="BI660" t="s">
        <v>67</v>
      </c>
      <c r="BJ660" t="b">
        <v>0</v>
      </c>
      <c r="BK660">
        <v>1</v>
      </c>
      <c r="BL660" t="b">
        <v>0</v>
      </c>
      <c r="BM660">
        <v>0</v>
      </c>
      <c r="BN660">
        <v>0</v>
      </c>
    </row>
    <row r="661" spans="1:66" x14ac:dyDescent="0.25">
      <c r="A661" t="s">
        <v>89</v>
      </c>
      <c r="B661">
        <v>2005</v>
      </c>
      <c r="C661">
        <v>4235</v>
      </c>
      <c r="D661">
        <v>4235</v>
      </c>
      <c r="E661">
        <v>4596.7301779999998</v>
      </c>
      <c r="F661">
        <v>8831.7301779999998</v>
      </c>
      <c r="G661">
        <v>7458.0096359999998</v>
      </c>
      <c r="H661">
        <v>11693.00964</v>
      </c>
      <c r="I661">
        <v>1</v>
      </c>
      <c r="J661">
        <v>4235</v>
      </c>
      <c r="K661" t="s">
        <v>67</v>
      </c>
      <c r="L661" t="s">
        <v>67</v>
      </c>
      <c r="M661" t="s">
        <v>90</v>
      </c>
      <c r="N661">
        <v>1.3939394000000001E-2</v>
      </c>
      <c r="O661">
        <v>0.505151515</v>
      </c>
      <c r="P661">
        <v>0.45242424199999998</v>
      </c>
      <c r="Q661">
        <v>2.8484848E-2</v>
      </c>
      <c r="R661">
        <v>0</v>
      </c>
      <c r="S661" t="s">
        <v>67</v>
      </c>
      <c r="T661" t="s">
        <v>75</v>
      </c>
      <c r="U661">
        <v>0.03</v>
      </c>
      <c r="V661">
        <v>0.1</v>
      </c>
      <c r="W661">
        <v>0.3</v>
      </c>
      <c r="X661">
        <v>0.13</v>
      </c>
      <c r="Y661">
        <v>550.54999999999995</v>
      </c>
      <c r="Z661">
        <v>550.54999999999995</v>
      </c>
      <c r="AA661">
        <v>2237.4028908</v>
      </c>
      <c r="AB661">
        <v>2304.1434413378402</v>
      </c>
      <c r="AC661">
        <v>3133.9</v>
      </c>
      <c r="AD661">
        <v>5336.1</v>
      </c>
      <c r="AE661">
        <v>3133.9</v>
      </c>
      <c r="AF661">
        <v>5336.1</v>
      </c>
      <c r="AG661">
        <v>2983.2038544000002</v>
      </c>
      <c r="AH661">
        <v>11932.815417600001</v>
      </c>
      <c r="AI661">
        <v>7084.7227573243099</v>
      </c>
      <c r="AJ661">
        <v>16301.296522675701</v>
      </c>
      <c r="AK661" t="s">
        <v>67</v>
      </c>
      <c r="AL661">
        <v>129.445480143053</v>
      </c>
      <c r="AM661">
        <v>37.017912368869801</v>
      </c>
      <c r="AN661">
        <v>609.90649530952203</v>
      </c>
      <c r="AO661">
        <v>0</v>
      </c>
      <c r="AP661" t="s">
        <v>67</v>
      </c>
      <c r="AQ661" t="s">
        <v>67</v>
      </c>
      <c r="AR661">
        <v>776.36988782144397</v>
      </c>
      <c r="AS661" t="s">
        <v>67</v>
      </c>
      <c r="AT661" t="s">
        <v>67</v>
      </c>
      <c r="AU661">
        <v>62</v>
      </c>
      <c r="AV661">
        <v>1</v>
      </c>
      <c r="AW661" s="2">
        <v>4235</v>
      </c>
      <c r="AX661" s="4" t="s">
        <v>67</v>
      </c>
      <c r="AY661">
        <v>1</v>
      </c>
      <c r="AZ661" t="s">
        <v>67</v>
      </c>
      <c r="BA661">
        <v>0.16669999999999999</v>
      </c>
      <c r="BB661">
        <v>4.7699999999999999E-2</v>
      </c>
      <c r="BC661">
        <v>0.78559999999999997</v>
      </c>
      <c r="BD661">
        <v>0</v>
      </c>
      <c r="BE661">
        <v>0.85</v>
      </c>
      <c r="BF661" t="b">
        <v>0</v>
      </c>
      <c r="BG661" t="s">
        <v>67</v>
      </c>
      <c r="BH661" t="b">
        <v>0</v>
      </c>
      <c r="BI661" t="s">
        <v>67</v>
      </c>
      <c r="BJ661" t="b">
        <v>0</v>
      </c>
      <c r="BK661">
        <v>1</v>
      </c>
      <c r="BL661" t="b">
        <v>0</v>
      </c>
      <c r="BM661">
        <v>0</v>
      </c>
      <c r="BN661">
        <v>0</v>
      </c>
    </row>
    <row r="662" spans="1:66" x14ac:dyDescent="0.25">
      <c r="A662" t="s">
        <v>89</v>
      </c>
      <c r="B662">
        <v>2007</v>
      </c>
      <c r="C662">
        <v>5665</v>
      </c>
      <c r="D662">
        <v>5665</v>
      </c>
      <c r="E662">
        <v>5735.5928210000002</v>
      </c>
      <c r="F662">
        <v>11400.59282</v>
      </c>
      <c r="G662">
        <v>10715.1621</v>
      </c>
      <c r="H662">
        <v>16380.1621</v>
      </c>
      <c r="I662">
        <v>1</v>
      </c>
      <c r="J662">
        <v>5665</v>
      </c>
      <c r="K662" t="s">
        <v>67</v>
      </c>
      <c r="L662" t="s">
        <v>67</v>
      </c>
      <c r="M662" t="s">
        <v>90</v>
      </c>
      <c r="N662">
        <v>1.3939394000000001E-2</v>
      </c>
      <c r="O662">
        <v>0.505151515</v>
      </c>
      <c r="P662">
        <v>0.45242424199999998</v>
      </c>
      <c r="Q662">
        <v>2.8484848E-2</v>
      </c>
      <c r="R662">
        <v>0</v>
      </c>
      <c r="S662" t="s">
        <v>67</v>
      </c>
      <c r="T662" t="s">
        <v>75</v>
      </c>
      <c r="U662">
        <v>0.03</v>
      </c>
      <c r="V662">
        <v>0.1</v>
      </c>
      <c r="W662">
        <v>0.3</v>
      </c>
      <c r="X662">
        <v>0.13</v>
      </c>
      <c r="Y662">
        <v>736.45</v>
      </c>
      <c r="Z662">
        <v>736.45</v>
      </c>
      <c r="AA662">
        <v>3214.5486299999998</v>
      </c>
      <c r="AB662">
        <v>3297.8298162784099</v>
      </c>
      <c r="AC662">
        <v>4192.1000000000004</v>
      </c>
      <c r="AD662">
        <v>7137.9</v>
      </c>
      <c r="AE662">
        <v>4192.1000000000004</v>
      </c>
      <c r="AF662">
        <v>7137.9</v>
      </c>
      <c r="AG662">
        <v>4286.06484</v>
      </c>
      <c r="AH662">
        <v>17144.25936</v>
      </c>
      <c r="AI662">
        <v>9784.5024674431806</v>
      </c>
      <c r="AJ662">
        <v>22975.8217325568</v>
      </c>
      <c r="AK662">
        <v>1.1405384983043201</v>
      </c>
      <c r="AL662">
        <v>10816.107922146701</v>
      </c>
      <c r="AM662">
        <v>5386.0167080800002</v>
      </c>
      <c r="AN662">
        <v>26.009389982196101</v>
      </c>
      <c r="AO662">
        <v>0</v>
      </c>
      <c r="AP662">
        <v>16229.2745587072</v>
      </c>
      <c r="AQ662">
        <v>16229.2745587072</v>
      </c>
      <c r="AR662">
        <v>16229.2745587072</v>
      </c>
      <c r="AS662">
        <v>2.8648322257205998</v>
      </c>
      <c r="AT662">
        <v>1.0525097884940999</v>
      </c>
      <c r="AU662">
        <v>54</v>
      </c>
      <c r="AV662">
        <v>1</v>
      </c>
      <c r="AW662" s="2">
        <v>5665</v>
      </c>
      <c r="AX662" s="4">
        <v>16229.2745587072</v>
      </c>
      <c r="AY662">
        <v>1</v>
      </c>
      <c r="AZ662" s="1">
        <v>1E-4</v>
      </c>
      <c r="BA662">
        <v>0.66649999999999998</v>
      </c>
      <c r="BB662">
        <v>0.33189999999999997</v>
      </c>
      <c r="BC662">
        <v>1.6000000000000001E-3</v>
      </c>
      <c r="BD662">
        <v>0</v>
      </c>
      <c r="BE662">
        <v>1.1299999999999999</v>
      </c>
      <c r="BF662" t="b">
        <v>0</v>
      </c>
      <c r="BG662">
        <v>1.6</v>
      </c>
      <c r="BH662" t="b">
        <v>0</v>
      </c>
      <c r="BI662">
        <v>2.86</v>
      </c>
      <c r="BJ662" t="b">
        <v>0</v>
      </c>
      <c r="BK662">
        <v>1</v>
      </c>
      <c r="BL662" t="b">
        <v>0</v>
      </c>
      <c r="BM662">
        <v>0</v>
      </c>
      <c r="BN662">
        <v>0</v>
      </c>
    </row>
    <row r="663" spans="1:66" x14ac:dyDescent="0.25">
      <c r="A663" t="s">
        <v>89</v>
      </c>
      <c r="B663">
        <v>2009</v>
      </c>
      <c r="C663">
        <v>107</v>
      </c>
      <c r="D663">
        <v>107</v>
      </c>
      <c r="E663">
        <v>78.961205969999995</v>
      </c>
      <c r="F663">
        <v>185.961206</v>
      </c>
      <c r="G663">
        <v>149.25080059999999</v>
      </c>
      <c r="H663">
        <v>256.25080059999999</v>
      </c>
      <c r="I663">
        <v>1</v>
      </c>
      <c r="J663">
        <v>107</v>
      </c>
      <c r="K663" t="s">
        <v>67</v>
      </c>
      <c r="L663" t="s">
        <v>67</v>
      </c>
      <c r="M663" t="s">
        <v>90</v>
      </c>
      <c r="N663">
        <v>1.3939394000000001E-2</v>
      </c>
      <c r="O663">
        <v>0.505151515</v>
      </c>
      <c r="P663">
        <v>0.45242424199999998</v>
      </c>
      <c r="Q663">
        <v>2.8484848E-2</v>
      </c>
      <c r="R663">
        <v>0</v>
      </c>
      <c r="S663" t="s">
        <v>67</v>
      </c>
      <c r="T663" t="s">
        <v>75</v>
      </c>
      <c r="U663">
        <v>0.03</v>
      </c>
      <c r="V663">
        <v>0.1</v>
      </c>
      <c r="W663">
        <v>0.3</v>
      </c>
      <c r="X663">
        <v>0.13</v>
      </c>
      <c r="Y663">
        <v>13.91</v>
      </c>
      <c r="Z663">
        <v>13.91</v>
      </c>
      <c r="AA663">
        <v>44.775240179999997</v>
      </c>
      <c r="AB663">
        <v>46.8861411632125</v>
      </c>
      <c r="AC663">
        <v>79.180000000000007</v>
      </c>
      <c r="AD663">
        <v>134.82</v>
      </c>
      <c r="AE663">
        <v>79.180000000000007</v>
      </c>
      <c r="AF663">
        <v>134.82</v>
      </c>
      <c r="AG663">
        <v>59.700320240000003</v>
      </c>
      <c r="AH663">
        <v>238.80128096000001</v>
      </c>
      <c r="AI663">
        <v>162.47851827357499</v>
      </c>
      <c r="AJ663">
        <v>350.02308292642499</v>
      </c>
      <c r="AK663">
        <v>0</v>
      </c>
      <c r="AL663">
        <v>461.25163643956103</v>
      </c>
      <c r="AM663">
        <v>370.770050554568</v>
      </c>
      <c r="AN663">
        <v>499.43723715954701</v>
      </c>
      <c r="AO663">
        <v>0</v>
      </c>
      <c r="AP663">
        <v>1331.4589241536801</v>
      </c>
      <c r="AQ663">
        <v>1331.4589241536801</v>
      </c>
      <c r="AR663">
        <v>1331.4589241536801</v>
      </c>
      <c r="AS663">
        <v>12.4435413472306</v>
      </c>
      <c r="AT663">
        <v>2.5212017210136999</v>
      </c>
      <c r="AU663">
        <v>53</v>
      </c>
      <c r="AV663">
        <v>1</v>
      </c>
      <c r="AW663" s="2">
        <v>107</v>
      </c>
      <c r="AX663" s="4">
        <v>1331.4589241536801</v>
      </c>
      <c r="AY663">
        <v>1</v>
      </c>
      <c r="AZ663">
        <v>0</v>
      </c>
      <c r="BA663">
        <v>0.34639999999999999</v>
      </c>
      <c r="BB663">
        <v>0.27850000000000003</v>
      </c>
      <c r="BC663">
        <v>0.37509999999999999</v>
      </c>
      <c r="BD663">
        <v>0</v>
      </c>
      <c r="BE663">
        <v>0.02</v>
      </c>
      <c r="BF663" t="b">
        <v>1</v>
      </c>
      <c r="BG663">
        <v>0.13</v>
      </c>
      <c r="BH663" t="b">
        <v>0</v>
      </c>
      <c r="BI663">
        <v>12.44</v>
      </c>
      <c r="BJ663" t="b">
        <v>0</v>
      </c>
      <c r="BK663">
        <v>1</v>
      </c>
      <c r="BL663" t="b">
        <v>0</v>
      </c>
      <c r="BM663">
        <v>1</v>
      </c>
      <c r="BN663">
        <v>1</v>
      </c>
    </row>
    <row r="664" spans="1:66" x14ac:dyDescent="0.25">
      <c r="A664" t="s">
        <v>89</v>
      </c>
      <c r="B664">
        <v>2010</v>
      </c>
      <c r="C664">
        <v>48</v>
      </c>
      <c r="D664">
        <v>48</v>
      </c>
      <c r="E664">
        <v>23.037200339999998</v>
      </c>
      <c r="F664">
        <v>71.037200339999998</v>
      </c>
      <c r="G664">
        <v>33.821239740000003</v>
      </c>
      <c r="H664">
        <v>81.821239739999996</v>
      </c>
      <c r="I664">
        <v>1</v>
      </c>
      <c r="J664">
        <v>48</v>
      </c>
      <c r="K664" t="s">
        <v>67</v>
      </c>
      <c r="L664" t="s">
        <v>67</v>
      </c>
      <c r="M664" t="s">
        <v>90</v>
      </c>
      <c r="N664">
        <v>1.3939394000000001E-2</v>
      </c>
      <c r="O664">
        <v>0.505151515</v>
      </c>
      <c r="P664">
        <v>0.45242424199999998</v>
      </c>
      <c r="Q664">
        <v>2.8484848E-2</v>
      </c>
      <c r="R664">
        <v>0</v>
      </c>
      <c r="S664" t="s">
        <v>67</v>
      </c>
      <c r="T664" t="s">
        <v>75</v>
      </c>
      <c r="U664">
        <v>0.03</v>
      </c>
      <c r="V664">
        <v>0.1</v>
      </c>
      <c r="W664">
        <v>0.3</v>
      </c>
      <c r="X664">
        <v>0.13</v>
      </c>
      <c r="Y664">
        <v>6.24</v>
      </c>
      <c r="Z664">
        <v>6.24</v>
      </c>
      <c r="AA664">
        <v>10.146371922</v>
      </c>
      <c r="AB664">
        <v>11.9116104360221</v>
      </c>
      <c r="AC664">
        <v>35.520000000000003</v>
      </c>
      <c r="AD664">
        <v>60.48</v>
      </c>
      <c r="AE664">
        <v>35.520000000000003</v>
      </c>
      <c r="AF664">
        <v>60.48</v>
      </c>
      <c r="AG664">
        <v>13.528495896000001</v>
      </c>
      <c r="AH664">
        <v>54.113983584000003</v>
      </c>
      <c r="AI664">
        <v>57.9980188679558</v>
      </c>
      <c r="AJ664">
        <v>105.644460612044</v>
      </c>
      <c r="AK664">
        <v>12.727999624975499</v>
      </c>
      <c r="AL664">
        <v>413.98102790934598</v>
      </c>
      <c r="AM664">
        <v>7932.5511390645997</v>
      </c>
      <c r="AN664">
        <v>950.46636027033401</v>
      </c>
      <c r="AO664">
        <v>0</v>
      </c>
      <c r="AP664">
        <v>9309.7265268692609</v>
      </c>
      <c r="AQ664">
        <v>9309.7265268692609</v>
      </c>
      <c r="AR664">
        <v>9309.7265268692609</v>
      </c>
      <c r="AS664">
        <v>193.95263597644299</v>
      </c>
      <c r="AT664">
        <v>5.2676139848038899</v>
      </c>
      <c r="AU664">
        <v>68</v>
      </c>
      <c r="AV664">
        <v>0</v>
      </c>
      <c r="AW664" s="2">
        <v>48</v>
      </c>
      <c r="AX664" s="4">
        <v>9309.7265268692609</v>
      </c>
      <c r="AY664">
        <v>1</v>
      </c>
      <c r="AZ664">
        <v>1.4E-3</v>
      </c>
      <c r="BA664">
        <v>4.4499999999999998E-2</v>
      </c>
      <c r="BB664">
        <v>0.85209999999999997</v>
      </c>
      <c r="BC664">
        <v>0.1021</v>
      </c>
      <c r="BD664">
        <v>0</v>
      </c>
      <c r="BE664">
        <v>0.01</v>
      </c>
      <c r="BF664" t="b">
        <v>1</v>
      </c>
      <c r="BG664">
        <v>0.92</v>
      </c>
      <c r="BH664" t="b">
        <v>0</v>
      </c>
      <c r="BI664">
        <v>193.95</v>
      </c>
      <c r="BJ664" t="b">
        <v>1</v>
      </c>
      <c r="BK664">
        <v>1</v>
      </c>
      <c r="BL664" t="b">
        <v>0</v>
      </c>
      <c r="BM664">
        <v>2</v>
      </c>
      <c r="BN664">
        <v>2</v>
      </c>
    </row>
    <row r="665" spans="1:66" x14ac:dyDescent="0.25">
      <c r="A665" t="s">
        <v>89</v>
      </c>
      <c r="B665">
        <v>2011</v>
      </c>
      <c r="C665">
        <v>10273</v>
      </c>
      <c r="D665">
        <v>10273</v>
      </c>
      <c r="E665">
        <v>6841.3009650000004</v>
      </c>
      <c r="F665">
        <v>17114.30097</v>
      </c>
      <c r="G665">
        <v>11138.611370000001</v>
      </c>
      <c r="H665">
        <v>21411.611369999999</v>
      </c>
      <c r="I665">
        <v>1</v>
      </c>
      <c r="J665">
        <v>10273</v>
      </c>
      <c r="K665" t="s">
        <v>67</v>
      </c>
      <c r="L665" t="s">
        <v>67</v>
      </c>
      <c r="M665" t="s">
        <v>90</v>
      </c>
      <c r="N665">
        <v>1.3939394000000001E-2</v>
      </c>
      <c r="O665">
        <v>0.505151515</v>
      </c>
      <c r="P665">
        <v>0.45242424199999998</v>
      </c>
      <c r="Q665">
        <v>2.8484848E-2</v>
      </c>
      <c r="R665">
        <v>0</v>
      </c>
      <c r="S665" t="s">
        <v>67</v>
      </c>
      <c r="T665" t="s">
        <v>75</v>
      </c>
      <c r="U665">
        <v>0.03</v>
      </c>
      <c r="V665">
        <v>0.1</v>
      </c>
      <c r="W665">
        <v>0.3</v>
      </c>
      <c r="X665">
        <v>0.13</v>
      </c>
      <c r="Y665">
        <v>1335.49</v>
      </c>
      <c r="Z665">
        <v>1335.49</v>
      </c>
      <c r="AA665">
        <v>3341.5834110000001</v>
      </c>
      <c r="AB665">
        <v>3598.5709987118998</v>
      </c>
      <c r="AC665">
        <v>7602.02</v>
      </c>
      <c r="AD665">
        <v>12943.98</v>
      </c>
      <c r="AE665">
        <v>7602.02</v>
      </c>
      <c r="AF665">
        <v>12943.98</v>
      </c>
      <c r="AG665">
        <v>4455.4445480000004</v>
      </c>
      <c r="AH665">
        <v>17821.778192000002</v>
      </c>
      <c r="AI665">
        <v>14214.469372576201</v>
      </c>
      <c r="AJ665">
        <v>28608.7533674238</v>
      </c>
      <c r="AK665">
        <v>11.4235917050617</v>
      </c>
      <c r="AL665">
        <v>8857.0413645373592</v>
      </c>
      <c r="AM665">
        <v>15096.237220286501</v>
      </c>
      <c r="AN665">
        <v>302.81418953056402</v>
      </c>
      <c r="AO665">
        <v>0</v>
      </c>
      <c r="AP665">
        <v>24267.516366059499</v>
      </c>
      <c r="AQ665">
        <v>24267.516366059499</v>
      </c>
      <c r="AR665">
        <v>24267.516366059499</v>
      </c>
      <c r="AS665">
        <v>2.3622618870884402</v>
      </c>
      <c r="AT665">
        <v>0.85961958677226102</v>
      </c>
      <c r="AU665">
        <v>61</v>
      </c>
      <c r="AV665">
        <v>1</v>
      </c>
      <c r="AW665" s="2">
        <v>10273</v>
      </c>
      <c r="AX665" s="4">
        <v>24267.516366059499</v>
      </c>
      <c r="AY665">
        <v>1</v>
      </c>
      <c r="AZ665" s="1">
        <v>5.0000000000000001E-4</v>
      </c>
      <c r="BA665">
        <v>0.36499999999999999</v>
      </c>
      <c r="BB665">
        <v>0.62209999999999999</v>
      </c>
      <c r="BC665">
        <v>1.2500000000000001E-2</v>
      </c>
      <c r="BD665">
        <v>0</v>
      </c>
      <c r="BE665">
        <v>2.0499999999999998</v>
      </c>
      <c r="BF665" t="b">
        <v>0</v>
      </c>
      <c r="BG665">
        <v>2.39</v>
      </c>
      <c r="BH665" t="b">
        <v>0</v>
      </c>
      <c r="BI665">
        <v>2.36</v>
      </c>
      <c r="BJ665" t="b">
        <v>0</v>
      </c>
      <c r="BK665">
        <v>1</v>
      </c>
      <c r="BL665" t="b">
        <v>0</v>
      </c>
      <c r="BM665">
        <v>0</v>
      </c>
      <c r="BN665">
        <v>0</v>
      </c>
    </row>
    <row r="666" spans="1:66" x14ac:dyDescent="0.25">
      <c r="A666" t="s">
        <v>89</v>
      </c>
      <c r="B666">
        <v>2012</v>
      </c>
      <c r="C666">
        <v>3688</v>
      </c>
      <c r="D666">
        <v>3688</v>
      </c>
      <c r="E666">
        <v>3424.7103000000002</v>
      </c>
      <c r="F666">
        <v>7112.7102999999997</v>
      </c>
      <c r="G666">
        <v>4232.6128060000001</v>
      </c>
      <c r="H666">
        <v>7920.6128060000001</v>
      </c>
      <c r="I666">
        <v>1</v>
      </c>
      <c r="J666">
        <v>3688</v>
      </c>
      <c r="K666" t="s">
        <v>67</v>
      </c>
      <c r="L666" t="s">
        <v>67</v>
      </c>
      <c r="M666" t="s">
        <v>90</v>
      </c>
      <c r="N666">
        <v>0</v>
      </c>
      <c r="O666">
        <v>0.32</v>
      </c>
      <c r="P666">
        <v>0.68</v>
      </c>
      <c r="Q666">
        <v>0</v>
      </c>
      <c r="R666">
        <v>0</v>
      </c>
      <c r="S666">
        <v>1</v>
      </c>
      <c r="T666" t="s">
        <v>75</v>
      </c>
      <c r="U666">
        <v>0.03</v>
      </c>
      <c r="V666">
        <v>0.1</v>
      </c>
      <c r="W666">
        <v>0.3</v>
      </c>
      <c r="X666">
        <v>0.13</v>
      </c>
      <c r="Y666">
        <v>479.44</v>
      </c>
      <c r="Z666">
        <v>479.44</v>
      </c>
      <c r="AA666">
        <v>1269.7838417999999</v>
      </c>
      <c r="AB666">
        <v>1357.28173880605</v>
      </c>
      <c r="AC666">
        <v>2729.12</v>
      </c>
      <c r="AD666">
        <v>4646.88</v>
      </c>
      <c r="AE666">
        <v>2729.12</v>
      </c>
      <c r="AF666">
        <v>4646.88</v>
      </c>
      <c r="AG666">
        <v>1693.0451224000001</v>
      </c>
      <c r="AH666">
        <v>6772.1804896000003</v>
      </c>
      <c r="AI666">
        <v>5206.0493283879096</v>
      </c>
      <c r="AJ666">
        <v>10635.1762836121</v>
      </c>
      <c r="AK666">
        <v>244.40546170505701</v>
      </c>
      <c r="AL666">
        <v>16855.611160259501</v>
      </c>
      <c r="AM666">
        <v>4809.5914068142401</v>
      </c>
      <c r="AN666">
        <v>11.767944413937</v>
      </c>
      <c r="AO666">
        <v>0</v>
      </c>
      <c r="AP666">
        <v>21921.375973192698</v>
      </c>
      <c r="AQ666">
        <v>21921.375973192698</v>
      </c>
      <c r="AR666">
        <v>21921.375973192698</v>
      </c>
      <c r="AS666">
        <v>5.9439739623624499</v>
      </c>
      <c r="AT666">
        <v>1.78237792691502</v>
      </c>
      <c r="AU666">
        <v>81</v>
      </c>
      <c r="AV666">
        <v>1</v>
      </c>
      <c r="AW666" s="2">
        <v>3688</v>
      </c>
      <c r="AX666" s="4">
        <v>21921.375973192698</v>
      </c>
      <c r="AY666">
        <v>1</v>
      </c>
      <c r="AZ666">
        <v>1.11E-2</v>
      </c>
      <c r="BA666">
        <v>0.76890000000000003</v>
      </c>
      <c r="BB666">
        <v>0.21940000000000001</v>
      </c>
      <c r="BC666" s="1">
        <v>5.0000000000000001E-4</v>
      </c>
      <c r="BD666">
        <v>0</v>
      </c>
      <c r="BE666">
        <v>0.74</v>
      </c>
      <c r="BF666" t="b">
        <v>0</v>
      </c>
      <c r="BG666">
        <v>2.16</v>
      </c>
      <c r="BH666" t="b">
        <v>0</v>
      </c>
      <c r="BI666">
        <v>5.94</v>
      </c>
      <c r="BJ666" t="b">
        <v>0</v>
      </c>
      <c r="BK666">
        <v>1</v>
      </c>
      <c r="BL666" t="b">
        <v>0</v>
      </c>
      <c r="BM666">
        <v>0</v>
      </c>
      <c r="BN666">
        <v>0</v>
      </c>
    </row>
    <row r="667" spans="1:66" x14ac:dyDescent="0.25">
      <c r="A667" t="s">
        <v>89</v>
      </c>
      <c r="B667">
        <v>2013</v>
      </c>
      <c r="C667">
        <v>397</v>
      </c>
      <c r="D667">
        <v>397</v>
      </c>
      <c r="E667">
        <v>358.67793619999998</v>
      </c>
      <c r="F667">
        <v>755.67793619999998</v>
      </c>
      <c r="G667">
        <v>516.09562129999995</v>
      </c>
      <c r="H667">
        <v>913.09562129999995</v>
      </c>
      <c r="I667">
        <v>1</v>
      </c>
      <c r="J667">
        <v>397</v>
      </c>
      <c r="K667" t="s">
        <v>67</v>
      </c>
      <c r="L667" t="s">
        <v>67</v>
      </c>
      <c r="M667" t="s">
        <v>90</v>
      </c>
      <c r="N667">
        <v>1.3939394000000001E-2</v>
      </c>
      <c r="O667">
        <v>0.505151515</v>
      </c>
      <c r="P667">
        <v>0.45242424199999998</v>
      </c>
      <c r="Q667">
        <v>2.8484848E-2</v>
      </c>
      <c r="R667">
        <v>0</v>
      </c>
      <c r="S667" t="s">
        <v>67</v>
      </c>
      <c r="T667" t="s">
        <v>75</v>
      </c>
      <c r="U667">
        <v>0.03</v>
      </c>
      <c r="V667">
        <v>0.1</v>
      </c>
      <c r="W667">
        <v>0.3</v>
      </c>
      <c r="X667">
        <v>0.13</v>
      </c>
      <c r="Y667">
        <v>51.61</v>
      </c>
      <c r="Z667">
        <v>51.61</v>
      </c>
      <c r="AA667">
        <v>154.82868639</v>
      </c>
      <c r="AB667">
        <v>163.20390384195201</v>
      </c>
      <c r="AC667">
        <v>293.77999999999997</v>
      </c>
      <c r="AD667">
        <v>500.22</v>
      </c>
      <c r="AE667">
        <v>293.77999999999997</v>
      </c>
      <c r="AF667">
        <v>500.22</v>
      </c>
      <c r="AG667">
        <v>206.43824852</v>
      </c>
      <c r="AH667">
        <v>825.75299408000001</v>
      </c>
      <c r="AI667">
        <v>586.68781361609695</v>
      </c>
      <c r="AJ667">
        <v>1239.5034289839</v>
      </c>
      <c r="AK667">
        <v>465.12184581620801</v>
      </c>
      <c r="AL667">
        <v>5370.1198126407999</v>
      </c>
      <c r="AM667">
        <v>186.91001375094501</v>
      </c>
      <c r="AN667">
        <v>282.050184647631</v>
      </c>
      <c r="AO667" t="s">
        <v>67</v>
      </c>
      <c r="AP667">
        <v>6304.2018568555804</v>
      </c>
      <c r="AQ667">
        <v>6304.2018568555804</v>
      </c>
      <c r="AR667">
        <v>6304.2018568555804</v>
      </c>
      <c r="AS667">
        <v>15.8796016545481</v>
      </c>
      <c r="AT667">
        <v>2.7650353707781701</v>
      </c>
      <c r="AU667">
        <v>69</v>
      </c>
      <c r="AV667">
        <v>1</v>
      </c>
      <c r="AW667" s="2">
        <v>397</v>
      </c>
      <c r="AX667" s="4">
        <v>6304.2018568555804</v>
      </c>
      <c r="AY667">
        <v>1</v>
      </c>
      <c r="AZ667">
        <v>7.3800000000000004E-2</v>
      </c>
      <c r="BA667">
        <v>0.8518</v>
      </c>
      <c r="BB667">
        <v>2.9600000000000001E-2</v>
      </c>
      <c r="BC667">
        <v>4.4699999999999997E-2</v>
      </c>
      <c r="BD667" t="s">
        <v>67</v>
      </c>
      <c r="BE667">
        <v>0.08</v>
      </c>
      <c r="BF667" t="b">
        <v>1</v>
      </c>
      <c r="BG667">
        <v>0.62</v>
      </c>
      <c r="BH667" t="b">
        <v>0</v>
      </c>
      <c r="BI667">
        <v>15.88</v>
      </c>
      <c r="BJ667" t="b">
        <v>1</v>
      </c>
      <c r="BK667">
        <v>1</v>
      </c>
      <c r="BL667" t="b">
        <v>0</v>
      </c>
      <c r="BM667">
        <v>2</v>
      </c>
      <c r="BN667">
        <v>2</v>
      </c>
    </row>
    <row r="668" spans="1:66" x14ac:dyDescent="0.25">
      <c r="A668" t="s">
        <v>89</v>
      </c>
      <c r="B668">
        <v>2014</v>
      </c>
      <c r="C668">
        <v>438</v>
      </c>
      <c r="D668">
        <v>438</v>
      </c>
      <c r="E668">
        <v>250.4775185</v>
      </c>
      <c r="F668">
        <v>688.47751849999997</v>
      </c>
      <c r="G668">
        <v>381.51853180000001</v>
      </c>
      <c r="H668">
        <v>819.51853180000001</v>
      </c>
      <c r="I668">
        <v>1</v>
      </c>
      <c r="J668">
        <v>438</v>
      </c>
      <c r="K668" t="s">
        <v>67</v>
      </c>
      <c r="L668" t="s">
        <v>67</v>
      </c>
      <c r="M668" t="s">
        <v>90</v>
      </c>
      <c r="N668">
        <v>1.3939394000000001E-2</v>
      </c>
      <c r="O668">
        <v>0.505151515</v>
      </c>
      <c r="P668">
        <v>0.45242424199999998</v>
      </c>
      <c r="Q668">
        <v>2.8484848E-2</v>
      </c>
      <c r="R668">
        <v>0</v>
      </c>
      <c r="S668" t="s">
        <v>67</v>
      </c>
      <c r="T668" t="s">
        <v>75</v>
      </c>
      <c r="U668">
        <v>0.03</v>
      </c>
      <c r="V668">
        <v>0.1</v>
      </c>
      <c r="W668">
        <v>0.3</v>
      </c>
      <c r="X668">
        <v>0.13</v>
      </c>
      <c r="Y668">
        <v>56.94</v>
      </c>
      <c r="Z668">
        <v>56.94</v>
      </c>
      <c r="AA668">
        <v>114.45555954</v>
      </c>
      <c r="AB668">
        <v>127.836765875919</v>
      </c>
      <c r="AC668">
        <v>324.12</v>
      </c>
      <c r="AD668">
        <v>551.88</v>
      </c>
      <c r="AE668">
        <v>324.12</v>
      </c>
      <c r="AF668">
        <v>551.88</v>
      </c>
      <c r="AG668">
        <v>152.60741272000001</v>
      </c>
      <c r="AH668">
        <v>610.42965088000005</v>
      </c>
      <c r="AI668">
        <v>563.84500004816198</v>
      </c>
      <c r="AJ668">
        <v>1075.19206355184</v>
      </c>
      <c r="AK668">
        <v>148.185670383679</v>
      </c>
      <c r="AL668">
        <v>208.69323048998001</v>
      </c>
      <c r="AM668">
        <v>4479.7971537416797</v>
      </c>
      <c r="AN668" t="s">
        <v>67</v>
      </c>
      <c r="AO668" t="s">
        <v>67</v>
      </c>
      <c r="AP668" t="s">
        <v>67</v>
      </c>
      <c r="AQ668" t="s">
        <v>67</v>
      </c>
      <c r="AR668">
        <v>4836.67605461534</v>
      </c>
      <c r="AS668" t="s">
        <v>67</v>
      </c>
      <c r="AT668" t="s">
        <v>67</v>
      </c>
      <c r="AU668">
        <v>66</v>
      </c>
      <c r="AV668">
        <v>0</v>
      </c>
      <c r="AW668" s="2">
        <v>438</v>
      </c>
      <c r="AX668" s="4" t="s">
        <v>67</v>
      </c>
      <c r="AY668">
        <v>1</v>
      </c>
      <c r="AZ668">
        <v>3.0599999999999999E-2</v>
      </c>
      <c r="BA668">
        <v>4.3099999999999999E-2</v>
      </c>
      <c r="BB668">
        <v>0.92620000000000002</v>
      </c>
      <c r="BC668" t="s">
        <v>67</v>
      </c>
      <c r="BD668" t="s">
        <v>67</v>
      </c>
      <c r="BE668">
        <v>0.09</v>
      </c>
      <c r="BF668" t="b">
        <v>1</v>
      </c>
      <c r="BG668" t="s">
        <v>67</v>
      </c>
      <c r="BH668" t="b">
        <v>0</v>
      </c>
      <c r="BI668" t="s">
        <v>67</v>
      </c>
      <c r="BJ668" t="b">
        <v>0</v>
      </c>
      <c r="BK668">
        <v>1</v>
      </c>
      <c r="BL668" t="b">
        <v>0</v>
      </c>
      <c r="BM668">
        <v>1</v>
      </c>
      <c r="BN668">
        <v>1</v>
      </c>
    </row>
    <row r="669" spans="1:66" x14ac:dyDescent="0.25">
      <c r="A669" t="s">
        <v>89</v>
      </c>
      <c r="B669">
        <v>2015</v>
      </c>
      <c r="C669">
        <v>7044</v>
      </c>
      <c r="D669">
        <v>7044</v>
      </c>
      <c r="E669">
        <v>7177.3693110000004</v>
      </c>
      <c r="F669">
        <v>14221.36931</v>
      </c>
      <c r="G669">
        <v>10489.435219999999</v>
      </c>
      <c r="H669">
        <v>17533.435219999999</v>
      </c>
      <c r="I669">
        <v>1</v>
      </c>
      <c r="J669">
        <v>7044</v>
      </c>
      <c r="K669" t="s">
        <v>67</v>
      </c>
      <c r="L669" t="s">
        <v>67</v>
      </c>
      <c r="M669" t="s">
        <v>90</v>
      </c>
      <c r="N669">
        <v>1.3939394000000001E-2</v>
      </c>
      <c r="O669">
        <v>0.505151515</v>
      </c>
      <c r="P669">
        <v>0.45242424199999998</v>
      </c>
      <c r="Q669">
        <v>2.8484848E-2</v>
      </c>
      <c r="R669">
        <v>0</v>
      </c>
      <c r="S669" t="s">
        <v>67</v>
      </c>
      <c r="T669" t="s">
        <v>75</v>
      </c>
      <c r="U669">
        <v>0.03</v>
      </c>
      <c r="V669">
        <v>0.1</v>
      </c>
      <c r="W669">
        <v>0.3</v>
      </c>
      <c r="X669">
        <v>0.13</v>
      </c>
      <c r="Y669">
        <v>915.72</v>
      </c>
      <c r="Z669">
        <v>915.72</v>
      </c>
      <c r="AA669">
        <v>3146.8305660000001</v>
      </c>
      <c r="AB669">
        <v>3277.3595667109598</v>
      </c>
      <c r="AC669">
        <v>5212.5600000000004</v>
      </c>
      <c r="AD669">
        <v>8875.44</v>
      </c>
      <c r="AE669">
        <v>5212.5600000000004</v>
      </c>
      <c r="AF669">
        <v>8875.44</v>
      </c>
      <c r="AG669">
        <v>4195.7740880000001</v>
      </c>
      <c r="AH669">
        <v>16783.096352</v>
      </c>
      <c r="AI669">
        <v>10978.716086578101</v>
      </c>
      <c r="AJ669">
        <v>24088.154353421902</v>
      </c>
      <c r="AK669">
        <v>5.7587814320078801</v>
      </c>
      <c r="AL669">
        <v>5001.8900603148804</v>
      </c>
      <c r="AM669" t="s">
        <v>67</v>
      </c>
      <c r="AN669" t="s">
        <v>67</v>
      </c>
      <c r="AO669" t="s">
        <v>67</v>
      </c>
      <c r="AP669" t="s">
        <v>67</v>
      </c>
      <c r="AQ669" t="s">
        <v>67</v>
      </c>
      <c r="AR669">
        <v>5007.64884174689</v>
      </c>
      <c r="AS669" t="s">
        <v>67</v>
      </c>
      <c r="AT669" t="s">
        <v>67</v>
      </c>
      <c r="AU669">
        <v>68</v>
      </c>
      <c r="AV669">
        <v>1</v>
      </c>
      <c r="AW669" s="2">
        <v>7044</v>
      </c>
      <c r="AX669" s="4" t="s">
        <v>67</v>
      </c>
      <c r="AY669">
        <v>1</v>
      </c>
      <c r="AZ669">
        <v>1.1000000000000001E-3</v>
      </c>
      <c r="BA669">
        <v>0.99890000000000001</v>
      </c>
      <c r="BB669" t="s">
        <v>67</v>
      </c>
      <c r="BC669" t="s">
        <v>67</v>
      </c>
      <c r="BD669" t="s">
        <v>67</v>
      </c>
      <c r="BE669">
        <v>1.41</v>
      </c>
      <c r="BF669" t="b">
        <v>0</v>
      </c>
      <c r="BG669" t="s">
        <v>67</v>
      </c>
      <c r="BH669" t="b">
        <v>0</v>
      </c>
      <c r="BI669" t="s">
        <v>67</v>
      </c>
      <c r="BJ669" t="b">
        <v>0</v>
      </c>
      <c r="BK669">
        <v>1</v>
      </c>
      <c r="BL669" t="b">
        <v>0</v>
      </c>
      <c r="BM669">
        <v>0</v>
      </c>
      <c r="BN669">
        <v>0</v>
      </c>
    </row>
    <row r="670" spans="1:66" x14ac:dyDescent="0.25">
      <c r="A670" t="s">
        <v>89</v>
      </c>
      <c r="B670">
        <v>2016</v>
      </c>
      <c r="C670">
        <v>19797</v>
      </c>
      <c r="D670">
        <v>19797</v>
      </c>
      <c r="E670">
        <v>5105.1179499999998</v>
      </c>
      <c r="F670">
        <v>24902.11795</v>
      </c>
      <c r="G670">
        <v>13570.43662</v>
      </c>
      <c r="H670">
        <v>33367.43662</v>
      </c>
      <c r="I670">
        <v>1</v>
      </c>
      <c r="J670">
        <v>19797</v>
      </c>
      <c r="K670" t="s">
        <v>67</v>
      </c>
      <c r="L670" t="s">
        <v>67</v>
      </c>
      <c r="M670" t="s">
        <v>90</v>
      </c>
      <c r="N670">
        <v>1.3939394000000001E-2</v>
      </c>
      <c r="O670">
        <v>0.505151515</v>
      </c>
      <c r="P670">
        <v>0.45242424199999998</v>
      </c>
      <c r="Q670">
        <v>2.8484848E-2</v>
      </c>
      <c r="R670">
        <v>0</v>
      </c>
      <c r="S670" t="s">
        <v>67</v>
      </c>
      <c r="T670" t="s">
        <v>75</v>
      </c>
      <c r="U670">
        <v>0.03</v>
      </c>
      <c r="V670">
        <v>0.1</v>
      </c>
      <c r="W670">
        <v>0.3</v>
      </c>
      <c r="X670">
        <v>0.13</v>
      </c>
      <c r="Y670">
        <v>2573.61</v>
      </c>
      <c r="Z670">
        <v>2573.61</v>
      </c>
      <c r="AA670">
        <v>4071.1309860000001</v>
      </c>
      <c r="AB670">
        <v>4816.3861906277098</v>
      </c>
      <c r="AC670">
        <v>14649.78</v>
      </c>
      <c r="AD670">
        <v>24944.22</v>
      </c>
      <c r="AE670">
        <v>14649.78</v>
      </c>
      <c r="AF670">
        <v>24944.22</v>
      </c>
      <c r="AG670">
        <v>5428.1746480000002</v>
      </c>
      <c r="AH670">
        <v>21712.698592000001</v>
      </c>
      <c r="AI670">
        <v>23734.664238744601</v>
      </c>
      <c r="AJ670">
        <v>43000.209001255404</v>
      </c>
      <c r="AK670">
        <v>138.024561394046</v>
      </c>
      <c r="AL670" t="s">
        <v>67</v>
      </c>
      <c r="AM670" t="s">
        <v>67</v>
      </c>
      <c r="AN670" t="s">
        <v>67</v>
      </c>
      <c r="AO670" t="s">
        <v>67</v>
      </c>
      <c r="AP670" t="s">
        <v>67</v>
      </c>
      <c r="AQ670" t="s">
        <v>67</v>
      </c>
      <c r="AR670">
        <v>138.024561394046</v>
      </c>
      <c r="AS670" t="s">
        <v>67</v>
      </c>
      <c r="AT670" t="s">
        <v>67</v>
      </c>
      <c r="AU670">
        <v>38</v>
      </c>
      <c r="AV670">
        <v>0</v>
      </c>
      <c r="AW670" s="2">
        <v>19797</v>
      </c>
      <c r="AX670" s="4" t="s">
        <v>67</v>
      </c>
      <c r="AY670">
        <v>1</v>
      </c>
      <c r="AZ670">
        <v>1</v>
      </c>
      <c r="BA670" t="s">
        <v>67</v>
      </c>
      <c r="BB670" t="s">
        <v>67</v>
      </c>
      <c r="BC670" t="s">
        <v>67</v>
      </c>
      <c r="BD670" t="s">
        <v>67</v>
      </c>
      <c r="BE670">
        <v>3.96</v>
      </c>
      <c r="BF670" t="b">
        <v>0</v>
      </c>
      <c r="BG670" t="s">
        <v>67</v>
      </c>
      <c r="BH670" t="b">
        <v>0</v>
      </c>
      <c r="BI670" t="s">
        <v>67</v>
      </c>
      <c r="BJ670" t="b">
        <v>0</v>
      </c>
      <c r="BK670">
        <v>1</v>
      </c>
      <c r="BL670" t="b">
        <v>0</v>
      </c>
      <c r="BM670">
        <v>0</v>
      </c>
      <c r="BN670">
        <v>0</v>
      </c>
    </row>
    <row r="671" spans="1:66" x14ac:dyDescent="0.25">
      <c r="A671" t="s">
        <v>89</v>
      </c>
      <c r="B671">
        <v>2017</v>
      </c>
      <c r="C671">
        <v>7240</v>
      </c>
      <c r="D671">
        <v>7240</v>
      </c>
      <c r="E671">
        <v>2375.4781809999999</v>
      </c>
      <c r="F671">
        <v>9615.4781810000004</v>
      </c>
      <c r="G671">
        <v>3390.7110899999998</v>
      </c>
      <c r="H671">
        <v>10630.711090000001</v>
      </c>
      <c r="I671">
        <v>1</v>
      </c>
      <c r="J671">
        <v>7240</v>
      </c>
      <c r="K671" t="s">
        <v>67</v>
      </c>
      <c r="L671" t="s">
        <v>67</v>
      </c>
      <c r="M671" t="s">
        <v>90</v>
      </c>
      <c r="N671">
        <v>1.3939394000000001E-2</v>
      </c>
      <c r="O671">
        <v>0.505151515</v>
      </c>
      <c r="P671">
        <v>0.45242424199999998</v>
      </c>
      <c r="Q671">
        <v>2.8484848E-2</v>
      </c>
      <c r="R671">
        <v>0</v>
      </c>
      <c r="S671" t="s">
        <v>67</v>
      </c>
      <c r="T671" t="s">
        <v>75</v>
      </c>
      <c r="U671">
        <v>0.03</v>
      </c>
      <c r="V671">
        <v>0.1</v>
      </c>
      <c r="W671">
        <v>0.3</v>
      </c>
      <c r="X671">
        <v>0.13</v>
      </c>
      <c r="Y671">
        <v>941.2</v>
      </c>
      <c r="Z671">
        <v>941.2</v>
      </c>
      <c r="AA671">
        <v>1017.213327</v>
      </c>
      <c r="AB671">
        <v>1385.8500613798001</v>
      </c>
      <c r="AC671">
        <v>5357.6</v>
      </c>
      <c r="AD671">
        <v>9122.4</v>
      </c>
      <c r="AE671">
        <v>5357.6</v>
      </c>
      <c r="AF671">
        <v>9122.4</v>
      </c>
      <c r="AG671">
        <v>1356.2844359999999</v>
      </c>
      <c r="AH671">
        <v>5425.1377439999997</v>
      </c>
      <c r="AI671">
        <v>7859.0109672403896</v>
      </c>
      <c r="AJ671">
        <v>13402.4112127596</v>
      </c>
      <c r="AK671" t="s">
        <v>67</v>
      </c>
      <c r="AL671" t="s">
        <v>67</v>
      </c>
      <c r="AM671" t="s">
        <v>67</v>
      </c>
      <c r="AN671" t="s">
        <v>67</v>
      </c>
      <c r="AO671" t="s">
        <v>67</v>
      </c>
      <c r="AP671" t="s">
        <v>67</v>
      </c>
      <c r="AQ671" t="s">
        <v>67</v>
      </c>
      <c r="AR671">
        <v>0</v>
      </c>
      <c r="AS671" t="s">
        <v>67</v>
      </c>
      <c r="AT671" t="s">
        <v>67</v>
      </c>
      <c r="AU671">
        <v>70</v>
      </c>
      <c r="AV671">
        <v>0</v>
      </c>
      <c r="AW671" s="2">
        <v>7240</v>
      </c>
      <c r="AX671" s="4" t="s">
        <v>67</v>
      </c>
      <c r="AY671">
        <v>1</v>
      </c>
      <c r="AZ671" t="s">
        <v>67</v>
      </c>
      <c r="BA671" t="s">
        <v>67</v>
      </c>
      <c r="BB671" t="s">
        <v>67</v>
      </c>
      <c r="BC671" t="s">
        <v>67</v>
      </c>
      <c r="BD671" t="s">
        <v>67</v>
      </c>
      <c r="BE671">
        <v>1.45</v>
      </c>
      <c r="BF671" t="b">
        <v>0</v>
      </c>
      <c r="BG671" t="s">
        <v>67</v>
      </c>
      <c r="BH671" t="b">
        <v>0</v>
      </c>
      <c r="BI671" t="s">
        <v>67</v>
      </c>
      <c r="BJ671" t="b">
        <v>0</v>
      </c>
      <c r="BK671">
        <v>1</v>
      </c>
      <c r="BL671" t="b">
        <v>0</v>
      </c>
      <c r="BM671">
        <v>0</v>
      </c>
      <c r="BN671">
        <v>0</v>
      </c>
    </row>
    <row r="672" spans="1:66" x14ac:dyDescent="0.25">
      <c r="A672" t="s">
        <v>89</v>
      </c>
      <c r="B672">
        <v>2018</v>
      </c>
      <c r="C672">
        <v>290</v>
      </c>
      <c r="D672">
        <v>290</v>
      </c>
      <c r="E672">
        <v>84.047875329999997</v>
      </c>
      <c r="F672">
        <v>374.04787529999999</v>
      </c>
      <c r="G672">
        <v>123.1299705</v>
      </c>
      <c r="H672">
        <v>413.12997050000001</v>
      </c>
      <c r="I672">
        <v>1</v>
      </c>
      <c r="J672">
        <v>290</v>
      </c>
      <c r="K672" t="s">
        <v>67</v>
      </c>
      <c r="L672" t="s">
        <v>67</v>
      </c>
      <c r="M672" t="s">
        <v>90</v>
      </c>
      <c r="N672">
        <v>1.3939394000000001E-2</v>
      </c>
      <c r="O672">
        <v>0.505151515</v>
      </c>
      <c r="P672">
        <v>0.45242424199999998</v>
      </c>
      <c r="Q672">
        <v>2.8484848E-2</v>
      </c>
      <c r="R672">
        <v>0</v>
      </c>
      <c r="S672" t="s">
        <v>67</v>
      </c>
      <c r="T672" t="s">
        <v>75</v>
      </c>
      <c r="U672">
        <v>0.03</v>
      </c>
      <c r="V672">
        <v>0.1</v>
      </c>
      <c r="W672">
        <v>0.3</v>
      </c>
      <c r="X672">
        <v>0.13</v>
      </c>
      <c r="Y672">
        <v>37.700000000000003</v>
      </c>
      <c r="Z672">
        <v>37.700000000000003</v>
      </c>
      <c r="AA672">
        <v>36.93899115</v>
      </c>
      <c r="AB672">
        <v>52.780479982468698</v>
      </c>
      <c r="AC672">
        <v>214.6</v>
      </c>
      <c r="AD672">
        <v>365.4</v>
      </c>
      <c r="AE672">
        <v>214.6</v>
      </c>
      <c r="AF672">
        <v>365.4</v>
      </c>
      <c r="AG672">
        <v>49.2519882</v>
      </c>
      <c r="AH672">
        <v>197.0079528</v>
      </c>
      <c r="AI672">
        <v>307.569010535063</v>
      </c>
      <c r="AJ672">
        <v>518.69093046493697</v>
      </c>
      <c r="AK672" t="s">
        <v>67</v>
      </c>
      <c r="AL672" t="s">
        <v>67</v>
      </c>
      <c r="AM672" t="s">
        <v>67</v>
      </c>
      <c r="AN672" t="s">
        <v>67</v>
      </c>
      <c r="AO672" t="s">
        <v>67</v>
      </c>
      <c r="AP672" t="s">
        <v>67</v>
      </c>
      <c r="AQ672" t="s">
        <v>67</v>
      </c>
      <c r="AR672">
        <v>0</v>
      </c>
      <c r="AS672" t="s">
        <v>67</v>
      </c>
      <c r="AT672" t="s">
        <v>67</v>
      </c>
      <c r="AU672">
        <v>68</v>
      </c>
      <c r="AV672">
        <v>0</v>
      </c>
      <c r="AW672" s="2">
        <v>290</v>
      </c>
      <c r="AX672" s="4" t="s">
        <v>67</v>
      </c>
      <c r="AY672">
        <v>1</v>
      </c>
      <c r="AZ672" t="s">
        <v>67</v>
      </c>
      <c r="BA672" t="s">
        <v>67</v>
      </c>
      <c r="BB672" t="s">
        <v>67</v>
      </c>
      <c r="BC672" t="s">
        <v>67</v>
      </c>
      <c r="BD672" t="s">
        <v>67</v>
      </c>
      <c r="BE672">
        <v>0.06</v>
      </c>
      <c r="BF672" t="b">
        <v>1</v>
      </c>
      <c r="BG672" t="s">
        <v>67</v>
      </c>
      <c r="BH672" t="b">
        <v>0</v>
      </c>
      <c r="BI672" t="s">
        <v>67</v>
      </c>
      <c r="BJ672" t="b">
        <v>0</v>
      </c>
      <c r="BK672">
        <v>1</v>
      </c>
      <c r="BL672" t="b">
        <v>0</v>
      </c>
      <c r="BM672">
        <v>1</v>
      </c>
      <c r="BN672">
        <v>1</v>
      </c>
    </row>
    <row r="673" spans="1:66" x14ac:dyDescent="0.25">
      <c r="A673" t="s">
        <v>89</v>
      </c>
      <c r="B673">
        <v>2019</v>
      </c>
      <c r="C673">
        <v>6007</v>
      </c>
      <c r="D673">
        <v>6007</v>
      </c>
      <c r="E673">
        <v>1554.9756159999999</v>
      </c>
      <c r="F673">
        <v>7561.9756159999997</v>
      </c>
      <c r="G673">
        <v>3894.76197</v>
      </c>
      <c r="H673">
        <v>9901.7619699999996</v>
      </c>
      <c r="I673">
        <v>1</v>
      </c>
      <c r="J673">
        <v>6007</v>
      </c>
      <c r="K673" t="s">
        <v>67</v>
      </c>
      <c r="L673" t="s">
        <v>67</v>
      </c>
      <c r="M673" t="s">
        <v>90</v>
      </c>
      <c r="N673">
        <v>1.3939394000000001E-2</v>
      </c>
      <c r="O673">
        <v>0.505151515</v>
      </c>
      <c r="P673">
        <v>0.45242424199999998</v>
      </c>
      <c r="Q673">
        <v>2.8484848E-2</v>
      </c>
      <c r="R673">
        <v>0</v>
      </c>
      <c r="S673" t="s">
        <v>67</v>
      </c>
      <c r="T673" t="s">
        <v>75</v>
      </c>
      <c r="U673">
        <v>0.03</v>
      </c>
      <c r="V673">
        <v>0.1</v>
      </c>
      <c r="W673">
        <v>0.3</v>
      </c>
      <c r="X673">
        <v>0.13</v>
      </c>
      <c r="Y673">
        <v>780.91</v>
      </c>
      <c r="Z673">
        <v>780.91</v>
      </c>
      <c r="AA673">
        <v>1168.4285910000001</v>
      </c>
      <c r="AB673">
        <v>1405.36322720009</v>
      </c>
      <c r="AC673">
        <v>4445.18</v>
      </c>
      <c r="AD673">
        <v>7568.82</v>
      </c>
      <c r="AE673">
        <v>4445.18</v>
      </c>
      <c r="AF673">
        <v>7568.82</v>
      </c>
      <c r="AG673">
        <v>1557.9047880000001</v>
      </c>
      <c r="AH673">
        <v>6231.6191520000002</v>
      </c>
      <c r="AI673">
        <v>7091.0355155998204</v>
      </c>
      <c r="AJ673">
        <v>12712.488424400201</v>
      </c>
      <c r="AK673" t="s">
        <v>67</v>
      </c>
      <c r="AL673" t="s">
        <v>67</v>
      </c>
      <c r="AM673" t="s">
        <v>67</v>
      </c>
      <c r="AN673" t="s">
        <v>67</v>
      </c>
      <c r="AO673" t="s">
        <v>67</v>
      </c>
      <c r="AP673" t="s">
        <v>67</v>
      </c>
      <c r="AQ673" t="s">
        <v>67</v>
      </c>
      <c r="AR673">
        <v>0</v>
      </c>
      <c r="AS673" t="s">
        <v>67</v>
      </c>
      <c r="AT673" t="s">
        <v>67</v>
      </c>
      <c r="AU673">
        <v>40</v>
      </c>
      <c r="AV673">
        <v>0</v>
      </c>
      <c r="AW673" s="2">
        <v>6007</v>
      </c>
      <c r="AX673" s="4" t="s">
        <v>67</v>
      </c>
      <c r="AY673">
        <v>1</v>
      </c>
      <c r="AZ673" t="s">
        <v>67</v>
      </c>
      <c r="BA673" t="s">
        <v>67</v>
      </c>
      <c r="BB673" t="s">
        <v>67</v>
      </c>
      <c r="BC673" t="s">
        <v>67</v>
      </c>
      <c r="BD673" t="s">
        <v>67</v>
      </c>
      <c r="BE673">
        <v>1.2</v>
      </c>
      <c r="BF673" t="b">
        <v>0</v>
      </c>
      <c r="BG673" t="s">
        <v>67</v>
      </c>
      <c r="BH673" t="b">
        <v>0</v>
      </c>
      <c r="BI673" t="s">
        <v>67</v>
      </c>
      <c r="BJ673" t="b">
        <v>0</v>
      </c>
      <c r="BK673">
        <v>1</v>
      </c>
      <c r="BL673" t="b">
        <v>0</v>
      </c>
      <c r="BM673">
        <v>0</v>
      </c>
      <c r="BN673">
        <v>0</v>
      </c>
    </row>
    <row r="674" spans="1:66" x14ac:dyDescent="0.25">
      <c r="A674" t="s">
        <v>91</v>
      </c>
      <c r="B674">
        <v>1954</v>
      </c>
      <c r="C674" t="s">
        <v>67</v>
      </c>
      <c r="D674" t="s">
        <v>67</v>
      </c>
      <c r="E674" t="s">
        <v>67</v>
      </c>
      <c r="F674" t="s">
        <v>67</v>
      </c>
      <c r="G674" t="s">
        <v>67</v>
      </c>
      <c r="H674" t="s">
        <v>67</v>
      </c>
      <c r="I674" t="s">
        <v>67</v>
      </c>
      <c r="J674" t="s">
        <v>67</v>
      </c>
      <c r="K674">
        <v>817</v>
      </c>
      <c r="L674" t="s">
        <v>67</v>
      </c>
      <c r="M674" t="s">
        <v>92</v>
      </c>
      <c r="N674">
        <v>0</v>
      </c>
      <c r="O674">
        <v>0.31155778899999997</v>
      </c>
      <c r="P674">
        <v>0.68844221100000003</v>
      </c>
      <c r="Q674">
        <v>0</v>
      </c>
      <c r="R674">
        <v>0</v>
      </c>
      <c r="S674">
        <v>1</v>
      </c>
      <c r="T674" t="s">
        <v>67</v>
      </c>
      <c r="U674" t="s">
        <v>67</v>
      </c>
      <c r="V674">
        <v>0.1</v>
      </c>
      <c r="W674">
        <v>0.3</v>
      </c>
      <c r="X674" t="s">
        <v>67</v>
      </c>
      <c r="Y674" t="s">
        <v>67</v>
      </c>
      <c r="Z674" t="s">
        <v>67</v>
      </c>
      <c r="AA674" t="s">
        <v>67</v>
      </c>
      <c r="AB674" t="s">
        <v>67</v>
      </c>
      <c r="AC674" t="s">
        <v>67</v>
      </c>
      <c r="AD674" t="s">
        <v>67</v>
      </c>
      <c r="AE674" t="s">
        <v>67</v>
      </c>
      <c r="AF674" t="s">
        <v>67</v>
      </c>
      <c r="AG674" t="s">
        <v>67</v>
      </c>
      <c r="AH674" t="s">
        <v>67</v>
      </c>
      <c r="AI674" t="s">
        <v>67</v>
      </c>
      <c r="AJ674" t="s">
        <v>67</v>
      </c>
      <c r="AK674" t="s">
        <v>67</v>
      </c>
      <c r="AL674" t="s">
        <v>67</v>
      </c>
      <c r="AM674" t="s">
        <v>67</v>
      </c>
      <c r="AN674">
        <v>0</v>
      </c>
      <c r="AO674">
        <v>0</v>
      </c>
      <c r="AP674" t="s">
        <v>67</v>
      </c>
      <c r="AQ674" t="s">
        <v>67</v>
      </c>
      <c r="AR674">
        <v>0</v>
      </c>
      <c r="AS674" t="s">
        <v>67</v>
      </c>
      <c r="AT674" t="s">
        <v>67</v>
      </c>
      <c r="AU674" t="s">
        <v>67</v>
      </c>
      <c r="AV674" t="s">
        <v>67</v>
      </c>
      <c r="AW674" s="2" t="s">
        <v>67</v>
      </c>
      <c r="AX674" s="4" t="s">
        <v>67</v>
      </c>
      <c r="AY674" t="s">
        <v>67</v>
      </c>
      <c r="AZ674" t="s">
        <v>67</v>
      </c>
      <c r="BA674" t="s">
        <v>67</v>
      </c>
      <c r="BB674" t="s">
        <v>67</v>
      </c>
      <c r="BC674" t="s">
        <v>67</v>
      </c>
      <c r="BD674" t="s">
        <v>67</v>
      </c>
      <c r="BE674" t="s">
        <v>67</v>
      </c>
      <c r="BF674" t="b">
        <v>0</v>
      </c>
      <c r="BG674" t="s">
        <v>67</v>
      </c>
      <c r="BH674" t="b">
        <v>0</v>
      </c>
      <c r="BI674" t="s">
        <v>67</v>
      </c>
      <c r="BJ674" t="b">
        <v>0</v>
      </c>
      <c r="BK674" t="s">
        <v>67</v>
      </c>
      <c r="BL674" t="b">
        <v>0</v>
      </c>
      <c r="BM674">
        <v>0</v>
      </c>
      <c r="BN674">
        <v>0</v>
      </c>
    </row>
    <row r="675" spans="1:66" x14ac:dyDescent="0.25">
      <c r="A675" t="s">
        <v>91</v>
      </c>
      <c r="B675">
        <v>1955</v>
      </c>
      <c r="C675" t="s">
        <v>67</v>
      </c>
      <c r="D675" t="s">
        <v>67</v>
      </c>
      <c r="E675" t="s">
        <v>67</v>
      </c>
      <c r="F675" t="s">
        <v>67</v>
      </c>
      <c r="G675" t="s">
        <v>67</v>
      </c>
      <c r="H675" t="s">
        <v>67</v>
      </c>
      <c r="I675" t="s">
        <v>67</v>
      </c>
      <c r="J675" t="s">
        <v>67</v>
      </c>
      <c r="K675">
        <v>8142</v>
      </c>
      <c r="L675" t="s">
        <v>67</v>
      </c>
      <c r="M675" t="s">
        <v>92</v>
      </c>
      <c r="N675">
        <v>0</v>
      </c>
      <c r="O675">
        <v>0.31155778899999997</v>
      </c>
      <c r="P675">
        <v>0.68844221100000003</v>
      </c>
      <c r="Q675">
        <v>0</v>
      </c>
      <c r="R675">
        <v>0</v>
      </c>
      <c r="S675">
        <v>1</v>
      </c>
      <c r="T675" t="s">
        <v>67</v>
      </c>
      <c r="U675" t="s">
        <v>67</v>
      </c>
      <c r="V675">
        <v>0.1</v>
      </c>
      <c r="W675">
        <v>0.3</v>
      </c>
      <c r="X675" t="s">
        <v>67</v>
      </c>
      <c r="Y675" t="s">
        <v>67</v>
      </c>
      <c r="Z675" t="s">
        <v>67</v>
      </c>
      <c r="AA675" t="s">
        <v>67</v>
      </c>
      <c r="AB675" t="s">
        <v>67</v>
      </c>
      <c r="AC675" t="s">
        <v>67</v>
      </c>
      <c r="AD675" t="s">
        <v>67</v>
      </c>
      <c r="AE675" t="s">
        <v>67</v>
      </c>
      <c r="AF675" t="s">
        <v>67</v>
      </c>
      <c r="AG675" t="s">
        <v>67</v>
      </c>
      <c r="AH675" t="s">
        <v>67</v>
      </c>
      <c r="AI675" t="s">
        <v>67</v>
      </c>
      <c r="AJ675" t="s">
        <v>67</v>
      </c>
      <c r="AK675" t="s">
        <v>67</v>
      </c>
      <c r="AL675" t="s">
        <v>67</v>
      </c>
      <c r="AM675">
        <v>9453.1396497434998</v>
      </c>
      <c r="AN675">
        <v>0</v>
      </c>
      <c r="AO675">
        <v>0</v>
      </c>
      <c r="AP675" t="s">
        <v>67</v>
      </c>
      <c r="AQ675" t="s">
        <v>67</v>
      </c>
      <c r="AR675">
        <v>9453.1396497434998</v>
      </c>
      <c r="AS675" t="s">
        <v>67</v>
      </c>
      <c r="AT675" t="s">
        <v>67</v>
      </c>
      <c r="AU675" t="s">
        <v>67</v>
      </c>
      <c r="AV675" t="s">
        <v>67</v>
      </c>
      <c r="AW675" s="2" t="s">
        <v>67</v>
      </c>
      <c r="AX675" s="4" t="s">
        <v>67</v>
      </c>
      <c r="AY675" t="s">
        <v>67</v>
      </c>
      <c r="AZ675" t="s">
        <v>67</v>
      </c>
      <c r="BA675" t="s">
        <v>67</v>
      </c>
      <c r="BB675">
        <v>1</v>
      </c>
      <c r="BC675">
        <v>0</v>
      </c>
      <c r="BD675">
        <v>0</v>
      </c>
      <c r="BE675" t="s">
        <v>67</v>
      </c>
      <c r="BF675" t="b">
        <v>0</v>
      </c>
      <c r="BG675" t="s">
        <v>67</v>
      </c>
      <c r="BH675" t="b">
        <v>0</v>
      </c>
      <c r="BI675" t="s">
        <v>67</v>
      </c>
      <c r="BJ675" t="b">
        <v>0</v>
      </c>
      <c r="BK675" t="s">
        <v>67</v>
      </c>
      <c r="BL675" t="b">
        <v>0</v>
      </c>
      <c r="BM675">
        <v>0</v>
      </c>
      <c r="BN675">
        <v>0</v>
      </c>
    </row>
    <row r="676" spans="1:66" x14ac:dyDescent="0.25">
      <c r="A676" t="s">
        <v>91</v>
      </c>
      <c r="B676">
        <v>1956</v>
      </c>
      <c r="C676" t="s">
        <v>67</v>
      </c>
      <c r="D676" t="s">
        <v>67</v>
      </c>
      <c r="E676" t="s">
        <v>67</v>
      </c>
      <c r="F676" t="s">
        <v>67</v>
      </c>
      <c r="G676" t="s">
        <v>67</v>
      </c>
      <c r="H676" t="s">
        <v>67</v>
      </c>
      <c r="I676" t="s">
        <v>67</v>
      </c>
      <c r="J676" t="s">
        <v>67</v>
      </c>
      <c r="K676">
        <v>16025</v>
      </c>
      <c r="L676" t="s">
        <v>67</v>
      </c>
      <c r="M676" t="s">
        <v>92</v>
      </c>
      <c r="N676">
        <v>0</v>
      </c>
      <c r="O676">
        <v>0.31155778899999997</v>
      </c>
      <c r="P676">
        <v>0.68844221100000003</v>
      </c>
      <c r="Q676">
        <v>0</v>
      </c>
      <c r="R676">
        <v>0</v>
      </c>
      <c r="S676">
        <v>1</v>
      </c>
      <c r="T676" t="s">
        <v>67</v>
      </c>
      <c r="U676" t="s">
        <v>67</v>
      </c>
      <c r="V676">
        <v>0.1</v>
      </c>
      <c r="W676">
        <v>0.3</v>
      </c>
      <c r="X676" t="s">
        <v>67</v>
      </c>
      <c r="Y676" t="s">
        <v>67</v>
      </c>
      <c r="Z676" t="s">
        <v>67</v>
      </c>
      <c r="AA676" t="s">
        <v>67</v>
      </c>
      <c r="AB676" t="s">
        <v>67</v>
      </c>
      <c r="AC676" t="s">
        <v>67</v>
      </c>
      <c r="AD676" t="s">
        <v>67</v>
      </c>
      <c r="AE676" t="s">
        <v>67</v>
      </c>
      <c r="AF676" t="s">
        <v>67</v>
      </c>
      <c r="AG676" t="s">
        <v>67</v>
      </c>
      <c r="AH676" t="s">
        <v>67</v>
      </c>
      <c r="AI676" t="s">
        <v>67</v>
      </c>
      <c r="AJ676" t="s">
        <v>67</v>
      </c>
      <c r="AK676" t="s">
        <v>67</v>
      </c>
      <c r="AL676">
        <v>4278.0632002564998</v>
      </c>
      <c r="AM676">
        <v>12251.829100172101</v>
      </c>
      <c r="AN676">
        <v>0</v>
      </c>
      <c r="AO676">
        <v>0</v>
      </c>
      <c r="AP676">
        <v>16529.892300428601</v>
      </c>
      <c r="AQ676">
        <v>16529.892300428601</v>
      </c>
      <c r="AR676">
        <v>16529.892300428601</v>
      </c>
      <c r="AS676" t="s">
        <v>67</v>
      </c>
      <c r="AT676" t="s">
        <v>67</v>
      </c>
      <c r="AU676" t="s">
        <v>67</v>
      </c>
      <c r="AV676" t="s">
        <v>67</v>
      </c>
      <c r="AW676" s="2" t="s">
        <v>67</v>
      </c>
      <c r="AX676" s="4">
        <v>16529.892300428601</v>
      </c>
      <c r="AY676" t="s">
        <v>67</v>
      </c>
      <c r="AZ676" t="s">
        <v>67</v>
      </c>
      <c r="BA676">
        <v>0.25879999999999997</v>
      </c>
      <c r="BB676">
        <v>0.74119999999999997</v>
      </c>
      <c r="BC676">
        <v>0</v>
      </c>
      <c r="BD676">
        <v>0</v>
      </c>
      <c r="BE676" t="s">
        <v>67</v>
      </c>
      <c r="BF676" t="b">
        <v>0</v>
      </c>
      <c r="BG676">
        <v>1.06</v>
      </c>
      <c r="BH676" t="b">
        <v>0</v>
      </c>
      <c r="BI676" t="s">
        <v>67</v>
      </c>
      <c r="BJ676" t="b">
        <v>0</v>
      </c>
      <c r="BK676" t="s">
        <v>67</v>
      </c>
      <c r="BL676" t="b">
        <v>0</v>
      </c>
      <c r="BM676">
        <v>0</v>
      </c>
      <c r="BN676">
        <v>0</v>
      </c>
    </row>
    <row r="677" spans="1:66" x14ac:dyDescent="0.25">
      <c r="A677" t="s">
        <v>91</v>
      </c>
      <c r="B677">
        <v>1957</v>
      </c>
      <c r="C677" t="s">
        <v>67</v>
      </c>
      <c r="D677" t="s">
        <v>67</v>
      </c>
      <c r="E677" t="s">
        <v>67</v>
      </c>
      <c r="F677" t="s">
        <v>67</v>
      </c>
      <c r="G677" t="s">
        <v>67</v>
      </c>
      <c r="H677" t="s">
        <v>67</v>
      </c>
      <c r="I677" t="s">
        <v>67</v>
      </c>
      <c r="J677" t="s">
        <v>67</v>
      </c>
      <c r="K677">
        <v>19603</v>
      </c>
      <c r="L677" t="s">
        <v>67</v>
      </c>
      <c r="M677" t="s">
        <v>92</v>
      </c>
      <c r="N677">
        <v>0</v>
      </c>
      <c r="O677">
        <v>0.31155778899999997</v>
      </c>
      <c r="P677">
        <v>0.68844221100000003</v>
      </c>
      <c r="Q677">
        <v>0</v>
      </c>
      <c r="R677">
        <v>0</v>
      </c>
      <c r="S677">
        <v>1</v>
      </c>
      <c r="T677" t="s">
        <v>67</v>
      </c>
      <c r="U677" t="s">
        <v>67</v>
      </c>
      <c r="V677">
        <v>0.1</v>
      </c>
      <c r="W677">
        <v>0.3</v>
      </c>
      <c r="X677" t="s">
        <v>67</v>
      </c>
      <c r="Y677" t="s">
        <v>67</v>
      </c>
      <c r="Z677" t="s">
        <v>67</v>
      </c>
      <c r="AA677" t="s">
        <v>67</v>
      </c>
      <c r="AB677" t="s">
        <v>67</v>
      </c>
      <c r="AC677" t="s">
        <v>67</v>
      </c>
      <c r="AD677" t="s">
        <v>67</v>
      </c>
      <c r="AE677" t="s">
        <v>67</v>
      </c>
      <c r="AF677" t="s">
        <v>67</v>
      </c>
      <c r="AG677" t="s">
        <v>67</v>
      </c>
      <c r="AH677" t="s">
        <v>67</v>
      </c>
      <c r="AI677" t="s">
        <v>67</v>
      </c>
      <c r="AJ677" t="s">
        <v>67</v>
      </c>
      <c r="AK677">
        <v>0</v>
      </c>
      <c r="AL677">
        <v>5544.6233898279397</v>
      </c>
      <c r="AM677">
        <v>14538.140003254801</v>
      </c>
      <c r="AN677">
        <v>0</v>
      </c>
      <c r="AO677">
        <v>0</v>
      </c>
      <c r="AP677">
        <v>20082.763393082801</v>
      </c>
      <c r="AQ677">
        <v>20082.763393082801</v>
      </c>
      <c r="AR677">
        <v>20082.763393082801</v>
      </c>
      <c r="AS677" t="s">
        <v>67</v>
      </c>
      <c r="AT677" t="s">
        <v>67</v>
      </c>
      <c r="AU677" t="s">
        <v>67</v>
      </c>
      <c r="AV677" t="s">
        <v>67</v>
      </c>
      <c r="AW677" s="2" t="s">
        <v>67</v>
      </c>
      <c r="AX677" s="4">
        <v>20082.763393082801</v>
      </c>
      <c r="AY677" t="s">
        <v>67</v>
      </c>
      <c r="AZ677">
        <v>0</v>
      </c>
      <c r="BA677">
        <v>0.27610000000000001</v>
      </c>
      <c r="BB677">
        <v>0.72389999999999999</v>
      </c>
      <c r="BC677">
        <v>0</v>
      </c>
      <c r="BD677">
        <v>0</v>
      </c>
      <c r="BE677" t="s">
        <v>67</v>
      </c>
      <c r="BF677" t="b">
        <v>0</v>
      </c>
      <c r="BG677">
        <v>1.28</v>
      </c>
      <c r="BH677" t="b">
        <v>0</v>
      </c>
      <c r="BI677" t="s">
        <v>67</v>
      </c>
      <c r="BJ677" t="b">
        <v>0</v>
      </c>
      <c r="BK677" t="s">
        <v>67</v>
      </c>
      <c r="BL677" t="b">
        <v>0</v>
      </c>
      <c r="BM677">
        <v>0</v>
      </c>
      <c r="BN677">
        <v>0</v>
      </c>
    </row>
    <row r="678" spans="1:66" x14ac:dyDescent="0.25">
      <c r="A678" t="s">
        <v>91</v>
      </c>
      <c r="B678">
        <v>1958</v>
      </c>
      <c r="C678" t="s">
        <v>67</v>
      </c>
      <c r="D678" t="s">
        <v>67</v>
      </c>
      <c r="E678" t="s">
        <v>67</v>
      </c>
      <c r="F678" t="s">
        <v>67</v>
      </c>
      <c r="G678" t="s">
        <v>67</v>
      </c>
      <c r="H678" t="s">
        <v>67</v>
      </c>
      <c r="I678" t="s">
        <v>67</v>
      </c>
      <c r="J678" t="s">
        <v>67</v>
      </c>
      <c r="K678">
        <v>24121</v>
      </c>
      <c r="L678" t="s">
        <v>67</v>
      </c>
      <c r="M678" t="s">
        <v>92</v>
      </c>
      <c r="N678">
        <v>0</v>
      </c>
      <c r="O678">
        <v>0.31155778899999997</v>
      </c>
      <c r="P678">
        <v>0.68844221100000003</v>
      </c>
      <c r="Q678">
        <v>0</v>
      </c>
      <c r="R678">
        <v>0</v>
      </c>
      <c r="S678">
        <v>1</v>
      </c>
      <c r="T678" t="s">
        <v>67</v>
      </c>
      <c r="U678" t="s">
        <v>67</v>
      </c>
      <c r="V678">
        <v>0.1</v>
      </c>
      <c r="W678">
        <v>0.3</v>
      </c>
      <c r="X678" t="s">
        <v>67</v>
      </c>
      <c r="Y678" t="s">
        <v>67</v>
      </c>
      <c r="Z678" t="s">
        <v>67</v>
      </c>
      <c r="AA678" t="s">
        <v>67</v>
      </c>
      <c r="AB678" t="s">
        <v>67</v>
      </c>
      <c r="AC678" t="s">
        <v>67</v>
      </c>
      <c r="AD678" t="s">
        <v>67</v>
      </c>
      <c r="AE678" t="s">
        <v>67</v>
      </c>
      <c r="AF678" t="s">
        <v>67</v>
      </c>
      <c r="AG678" t="s">
        <v>67</v>
      </c>
      <c r="AH678" t="s">
        <v>67</v>
      </c>
      <c r="AI678" t="s">
        <v>67</v>
      </c>
      <c r="AJ678" t="s">
        <v>67</v>
      </c>
      <c r="AK678">
        <v>0</v>
      </c>
      <c r="AL678">
        <v>6579.3042367451899</v>
      </c>
      <c r="AM678">
        <v>15406.346915697701</v>
      </c>
      <c r="AN678">
        <v>0</v>
      </c>
      <c r="AO678">
        <v>0</v>
      </c>
      <c r="AP678">
        <v>21985.651152442901</v>
      </c>
      <c r="AQ678">
        <v>21985.651152442901</v>
      </c>
      <c r="AR678">
        <v>21985.651152442901</v>
      </c>
      <c r="AS678" t="s">
        <v>67</v>
      </c>
      <c r="AT678" t="s">
        <v>67</v>
      </c>
      <c r="AU678" t="s">
        <v>67</v>
      </c>
      <c r="AV678" t="s">
        <v>67</v>
      </c>
      <c r="AW678" s="2" t="s">
        <v>67</v>
      </c>
      <c r="AX678" s="4">
        <v>21985.651152442901</v>
      </c>
      <c r="AY678" t="s">
        <v>67</v>
      </c>
      <c r="AZ678">
        <v>0</v>
      </c>
      <c r="BA678">
        <v>0.29930000000000001</v>
      </c>
      <c r="BB678">
        <v>0.70069999999999999</v>
      </c>
      <c r="BC678">
        <v>0</v>
      </c>
      <c r="BD678">
        <v>0</v>
      </c>
      <c r="BE678" t="s">
        <v>67</v>
      </c>
      <c r="BF678" t="b">
        <v>0</v>
      </c>
      <c r="BG678">
        <v>1.4</v>
      </c>
      <c r="BH678" t="b">
        <v>0</v>
      </c>
      <c r="BI678" t="s">
        <v>67</v>
      </c>
      <c r="BJ678" t="b">
        <v>0</v>
      </c>
      <c r="BK678" t="s">
        <v>67</v>
      </c>
      <c r="BL678" t="b">
        <v>0</v>
      </c>
      <c r="BM678">
        <v>0</v>
      </c>
      <c r="BN678">
        <v>0</v>
      </c>
    </row>
    <row r="679" spans="1:66" x14ac:dyDescent="0.25">
      <c r="A679" t="s">
        <v>91</v>
      </c>
      <c r="B679">
        <v>1959</v>
      </c>
      <c r="C679" t="s">
        <v>67</v>
      </c>
      <c r="D679" t="s">
        <v>67</v>
      </c>
      <c r="E679" t="s">
        <v>67</v>
      </c>
      <c r="F679" t="s">
        <v>67</v>
      </c>
      <c r="G679" t="s">
        <v>67</v>
      </c>
      <c r="H679" t="s">
        <v>67</v>
      </c>
      <c r="I679" t="s">
        <v>67</v>
      </c>
      <c r="J679" t="s">
        <v>67</v>
      </c>
      <c r="K679">
        <v>48186</v>
      </c>
      <c r="L679" t="s">
        <v>67</v>
      </c>
      <c r="M679" t="s">
        <v>92</v>
      </c>
      <c r="N679">
        <v>0</v>
      </c>
      <c r="O679">
        <v>0.31155778899999997</v>
      </c>
      <c r="P679">
        <v>0.68844221100000003</v>
      </c>
      <c r="Q679">
        <v>0</v>
      </c>
      <c r="R679">
        <v>0</v>
      </c>
      <c r="S679">
        <v>1</v>
      </c>
      <c r="T679" t="s">
        <v>67</v>
      </c>
      <c r="U679" t="s">
        <v>67</v>
      </c>
      <c r="V679">
        <v>0.1</v>
      </c>
      <c r="W679">
        <v>0.3</v>
      </c>
      <c r="X679" t="s">
        <v>67</v>
      </c>
      <c r="Y679" t="s">
        <v>67</v>
      </c>
      <c r="Z679" t="s">
        <v>67</v>
      </c>
      <c r="AA679" t="s">
        <v>67</v>
      </c>
      <c r="AB679" t="s">
        <v>67</v>
      </c>
      <c r="AC679" t="s">
        <v>67</v>
      </c>
      <c r="AD679" t="s">
        <v>67</v>
      </c>
      <c r="AE679" t="s">
        <v>67</v>
      </c>
      <c r="AF679" t="s">
        <v>67</v>
      </c>
      <c r="AG679" t="s">
        <v>67</v>
      </c>
      <c r="AH679" t="s">
        <v>67</v>
      </c>
      <c r="AI679" t="s">
        <v>67</v>
      </c>
      <c r="AJ679" t="s">
        <v>67</v>
      </c>
      <c r="AK679">
        <v>0</v>
      </c>
      <c r="AL679">
        <v>6972.2153943023304</v>
      </c>
      <c r="AM679">
        <v>43654.589125741099</v>
      </c>
      <c r="AN679">
        <v>0</v>
      </c>
      <c r="AO679">
        <v>0</v>
      </c>
      <c r="AP679">
        <v>50626.804520043399</v>
      </c>
      <c r="AQ679">
        <v>50626.804520043399</v>
      </c>
      <c r="AR679">
        <v>50626.804520043399</v>
      </c>
      <c r="AS679" t="s">
        <v>67</v>
      </c>
      <c r="AT679" t="s">
        <v>67</v>
      </c>
      <c r="AU679" t="s">
        <v>67</v>
      </c>
      <c r="AV679" t="s">
        <v>67</v>
      </c>
      <c r="AW679" s="2" t="s">
        <v>67</v>
      </c>
      <c r="AX679" s="4">
        <v>50626.804520043399</v>
      </c>
      <c r="AY679" t="s">
        <v>67</v>
      </c>
      <c r="AZ679">
        <v>0</v>
      </c>
      <c r="BA679">
        <v>0.13769999999999999</v>
      </c>
      <c r="BB679">
        <v>0.86229999999999996</v>
      </c>
      <c r="BC679">
        <v>0</v>
      </c>
      <c r="BD679">
        <v>0</v>
      </c>
      <c r="BE679" t="s">
        <v>67</v>
      </c>
      <c r="BF679" t="b">
        <v>0</v>
      </c>
      <c r="BG679">
        <v>3.23</v>
      </c>
      <c r="BH679" t="b">
        <v>0</v>
      </c>
      <c r="BI679" t="s">
        <v>67</v>
      </c>
      <c r="BJ679" t="b">
        <v>0</v>
      </c>
      <c r="BK679" t="s">
        <v>67</v>
      </c>
      <c r="BL679" t="b">
        <v>0</v>
      </c>
      <c r="BM679">
        <v>0</v>
      </c>
      <c r="BN679">
        <v>0</v>
      </c>
    </row>
    <row r="680" spans="1:66" x14ac:dyDescent="0.25">
      <c r="A680" t="s">
        <v>91</v>
      </c>
      <c r="B680">
        <v>1960</v>
      </c>
      <c r="C680">
        <v>4500</v>
      </c>
      <c r="D680">
        <v>11341.304469999999</v>
      </c>
      <c r="E680">
        <v>1836.8451339999999</v>
      </c>
      <c r="F680">
        <v>13178.149600000001</v>
      </c>
      <c r="G680">
        <v>2389.8983779999999</v>
      </c>
      <c r="H680">
        <v>13731.20285</v>
      </c>
      <c r="I680">
        <v>2.52</v>
      </c>
      <c r="J680">
        <v>11341.304469999999</v>
      </c>
      <c r="K680">
        <v>82151</v>
      </c>
      <c r="L680">
        <v>11352</v>
      </c>
      <c r="M680" t="s">
        <v>92</v>
      </c>
      <c r="N680">
        <v>0</v>
      </c>
      <c r="O680">
        <v>0.31155778899999997</v>
      </c>
      <c r="P680">
        <v>0.68844221100000003</v>
      </c>
      <c r="Q680">
        <v>0</v>
      </c>
      <c r="R680">
        <v>0</v>
      </c>
      <c r="S680">
        <v>1</v>
      </c>
      <c r="T680" t="s">
        <v>69</v>
      </c>
      <c r="U680">
        <v>0.1</v>
      </c>
      <c r="V680">
        <v>0.1</v>
      </c>
      <c r="W680">
        <v>0.3</v>
      </c>
      <c r="X680">
        <v>0.2</v>
      </c>
      <c r="Y680">
        <v>2268.260894</v>
      </c>
      <c r="Z680">
        <v>2268.260894</v>
      </c>
      <c r="AA680">
        <v>716.96951339999998</v>
      </c>
      <c r="AB680">
        <v>2378.87636635339</v>
      </c>
      <c r="AC680">
        <v>6804.782682</v>
      </c>
      <c r="AD680">
        <v>15877.826257999999</v>
      </c>
      <c r="AE680">
        <v>6804.782682</v>
      </c>
      <c r="AF680">
        <v>15877.826257999999</v>
      </c>
      <c r="AG680">
        <v>955.95935120000001</v>
      </c>
      <c r="AH680">
        <v>3823.8374048000001</v>
      </c>
      <c r="AI680">
        <v>8973.4501172932196</v>
      </c>
      <c r="AJ680">
        <v>18488.9555827068</v>
      </c>
      <c r="AK680">
        <v>0</v>
      </c>
      <c r="AL680">
        <v>19756.091434258899</v>
      </c>
      <c r="AM680">
        <v>70845.087167678503</v>
      </c>
      <c r="AN680">
        <v>0</v>
      </c>
      <c r="AO680">
        <v>0</v>
      </c>
      <c r="AP680">
        <v>90601.178601937398</v>
      </c>
      <c r="AQ680">
        <v>90601.178601937398</v>
      </c>
      <c r="AR680">
        <v>90601.178601937398</v>
      </c>
      <c r="AS680">
        <v>7.9886029725765297</v>
      </c>
      <c r="AT680">
        <v>2.0780158975040002</v>
      </c>
      <c r="AU680">
        <v>77</v>
      </c>
      <c r="AV680">
        <v>0</v>
      </c>
      <c r="AW680" s="2">
        <v>11341.304469999999</v>
      </c>
      <c r="AX680" s="4">
        <v>90601.178601937398</v>
      </c>
      <c r="AY680">
        <v>2.52</v>
      </c>
      <c r="AZ680">
        <v>0</v>
      </c>
      <c r="BA680">
        <v>0.21809999999999999</v>
      </c>
      <c r="BB680">
        <v>0.78190000000000004</v>
      </c>
      <c r="BC680">
        <v>0</v>
      </c>
      <c r="BD680">
        <v>0</v>
      </c>
      <c r="BE680">
        <v>0.98</v>
      </c>
      <c r="BF680" t="b">
        <v>0</v>
      </c>
      <c r="BG680">
        <v>5.79</v>
      </c>
      <c r="BH680" t="b">
        <v>0</v>
      </c>
      <c r="BI680">
        <v>7.99</v>
      </c>
      <c r="BJ680" t="b">
        <v>0</v>
      </c>
      <c r="BK680">
        <v>1.1499999999999999</v>
      </c>
      <c r="BL680" t="b">
        <v>0</v>
      </c>
      <c r="BM680">
        <v>0</v>
      </c>
      <c r="BN680">
        <v>0</v>
      </c>
    </row>
    <row r="681" spans="1:66" x14ac:dyDescent="0.25">
      <c r="A681" t="s">
        <v>91</v>
      </c>
      <c r="B681">
        <v>1961</v>
      </c>
      <c r="C681">
        <v>5900</v>
      </c>
      <c r="D681">
        <v>14869.710300000001</v>
      </c>
      <c r="E681">
        <v>2821.4363440000002</v>
      </c>
      <c r="F681">
        <v>17691.146649999999</v>
      </c>
      <c r="G681">
        <v>2926.7421909999998</v>
      </c>
      <c r="H681">
        <v>17796.45249</v>
      </c>
      <c r="I681">
        <v>2.52</v>
      </c>
      <c r="J681">
        <v>14869.710300000001</v>
      </c>
      <c r="K681">
        <v>70594</v>
      </c>
      <c r="L681">
        <v>14884</v>
      </c>
      <c r="M681" t="s">
        <v>92</v>
      </c>
      <c r="N681">
        <v>0</v>
      </c>
      <c r="O681">
        <v>0.31155778899999997</v>
      </c>
      <c r="P681">
        <v>0.68844221100000003</v>
      </c>
      <c r="Q681">
        <v>0</v>
      </c>
      <c r="R681">
        <v>0</v>
      </c>
      <c r="S681">
        <v>1</v>
      </c>
      <c r="T681" t="s">
        <v>69</v>
      </c>
      <c r="U681">
        <v>0.1</v>
      </c>
      <c r="V681">
        <v>0.1</v>
      </c>
      <c r="W681">
        <v>0.3</v>
      </c>
      <c r="X681">
        <v>0.2</v>
      </c>
      <c r="Y681">
        <v>2973.9420599999999</v>
      </c>
      <c r="Z681">
        <v>2973.9420599999999</v>
      </c>
      <c r="AA681">
        <v>878.02265729999999</v>
      </c>
      <c r="AB681">
        <v>3100.8474910851701</v>
      </c>
      <c r="AC681">
        <v>8921.82618</v>
      </c>
      <c r="AD681">
        <v>20817.594420000001</v>
      </c>
      <c r="AE681">
        <v>8921.82618</v>
      </c>
      <c r="AF681">
        <v>20817.594420000001</v>
      </c>
      <c r="AG681">
        <v>1170.6968764000001</v>
      </c>
      <c r="AH681">
        <v>4682.7875056000003</v>
      </c>
      <c r="AI681">
        <v>11594.7575078297</v>
      </c>
      <c r="AJ681">
        <v>23998.147472170302</v>
      </c>
      <c r="AK681">
        <v>0</v>
      </c>
      <c r="AL681">
        <v>32061.280332321501</v>
      </c>
      <c r="AM681">
        <v>34499.265053410898</v>
      </c>
      <c r="AN681">
        <v>0</v>
      </c>
      <c r="AO681">
        <v>0</v>
      </c>
      <c r="AP681">
        <v>66560.545385732301</v>
      </c>
      <c r="AQ681">
        <v>66560.545385732301</v>
      </c>
      <c r="AR681">
        <v>66560.545385732301</v>
      </c>
      <c r="AS681">
        <v>4.4762503130765303</v>
      </c>
      <c r="AT681">
        <v>1.4987857122721999</v>
      </c>
      <c r="AU681">
        <v>96</v>
      </c>
      <c r="AV681">
        <v>0</v>
      </c>
      <c r="AW681" s="2">
        <v>14869.710300000001</v>
      </c>
      <c r="AX681" s="4">
        <v>66560.545385732301</v>
      </c>
      <c r="AY681">
        <v>2.52</v>
      </c>
      <c r="AZ681">
        <v>0</v>
      </c>
      <c r="BA681">
        <v>0.48170000000000002</v>
      </c>
      <c r="BB681">
        <v>0.51829999999999998</v>
      </c>
      <c r="BC681">
        <v>0</v>
      </c>
      <c r="BD681">
        <v>0</v>
      </c>
      <c r="BE681">
        <v>1.28</v>
      </c>
      <c r="BF681" t="b">
        <v>0</v>
      </c>
      <c r="BG681">
        <v>4.25</v>
      </c>
      <c r="BH681" t="b">
        <v>0</v>
      </c>
      <c r="BI681">
        <v>4.4800000000000004</v>
      </c>
      <c r="BJ681" t="b">
        <v>0</v>
      </c>
      <c r="BK681">
        <v>1.1499999999999999</v>
      </c>
      <c r="BL681" t="b">
        <v>0</v>
      </c>
      <c r="BM681">
        <v>0</v>
      </c>
      <c r="BN681">
        <v>0</v>
      </c>
    </row>
    <row r="682" spans="1:66" x14ac:dyDescent="0.25">
      <c r="A682" t="s">
        <v>91</v>
      </c>
      <c r="B682">
        <v>1962</v>
      </c>
      <c r="C682">
        <v>7925</v>
      </c>
      <c r="D682">
        <v>17322.154190000001</v>
      </c>
      <c r="E682">
        <v>3318.2652029999999</v>
      </c>
      <c r="F682">
        <v>20640.419389999999</v>
      </c>
      <c r="G682">
        <v>3795.2900439999999</v>
      </c>
      <c r="H682">
        <v>21117.444240000001</v>
      </c>
      <c r="I682">
        <v>2.19</v>
      </c>
      <c r="J682">
        <v>17322.154190000001</v>
      </c>
      <c r="K682">
        <v>42721</v>
      </c>
      <c r="L682">
        <v>17339</v>
      </c>
      <c r="M682" t="s">
        <v>92</v>
      </c>
      <c r="N682">
        <v>0</v>
      </c>
      <c r="O682">
        <v>0.31155778899999997</v>
      </c>
      <c r="P682">
        <v>0.68844221100000003</v>
      </c>
      <c r="Q682">
        <v>0</v>
      </c>
      <c r="R682">
        <v>0</v>
      </c>
      <c r="S682">
        <v>1</v>
      </c>
      <c r="T682" t="s">
        <v>69</v>
      </c>
      <c r="U682">
        <v>0.1</v>
      </c>
      <c r="V682">
        <v>0.1</v>
      </c>
      <c r="W682">
        <v>0.3</v>
      </c>
      <c r="X682">
        <v>0.2</v>
      </c>
      <c r="Y682">
        <v>3464.4308380000002</v>
      </c>
      <c r="Z682">
        <v>3464.4308380000002</v>
      </c>
      <c r="AA682">
        <v>1138.5870132</v>
      </c>
      <c r="AB682">
        <v>3646.7329786965602</v>
      </c>
      <c r="AC682">
        <v>10393.292514000001</v>
      </c>
      <c r="AD682">
        <v>24251.015866000002</v>
      </c>
      <c r="AE682">
        <v>10393.292514000001</v>
      </c>
      <c r="AF682">
        <v>24251.015866000002</v>
      </c>
      <c r="AG682">
        <v>1518.1160176000001</v>
      </c>
      <c r="AH682">
        <v>6072.4640704000003</v>
      </c>
      <c r="AI682">
        <v>13823.9782826069</v>
      </c>
      <c r="AJ682">
        <v>28410.910197393099</v>
      </c>
      <c r="AK682">
        <v>0</v>
      </c>
      <c r="AL682">
        <v>15612.8060865891</v>
      </c>
      <c r="AM682">
        <v>26131.487697801302</v>
      </c>
      <c r="AN682">
        <v>0</v>
      </c>
      <c r="AO682">
        <v>0</v>
      </c>
      <c r="AP682">
        <v>41744.293784390502</v>
      </c>
      <c r="AQ682">
        <v>41744.293784390502</v>
      </c>
      <c r="AR682">
        <v>41744.293784390502</v>
      </c>
      <c r="AS682">
        <v>2.40987889419026</v>
      </c>
      <c r="AT682">
        <v>0.87957649486658696</v>
      </c>
      <c r="AU682">
        <v>87</v>
      </c>
      <c r="AV682">
        <v>0</v>
      </c>
      <c r="AW682" s="2">
        <v>17322.154190000001</v>
      </c>
      <c r="AX682" s="4">
        <v>41744.293784390502</v>
      </c>
      <c r="AY682">
        <v>2.19</v>
      </c>
      <c r="AZ682">
        <v>0</v>
      </c>
      <c r="BA682">
        <v>0.374</v>
      </c>
      <c r="BB682">
        <v>0.626</v>
      </c>
      <c r="BC682">
        <v>0</v>
      </c>
      <c r="BD682">
        <v>0</v>
      </c>
      <c r="BE682">
        <v>1.5</v>
      </c>
      <c r="BF682" t="b">
        <v>0</v>
      </c>
      <c r="BG682">
        <v>2.67</v>
      </c>
      <c r="BH682" t="b">
        <v>0</v>
      </c>
      <c r="BI682">
        <v>2.41</v>
      </c>
      <c r="BJ682" t="b">
        <v>0</v>
      </c>
      <c r="BK682">
        <v>1</v>
      </c>
      <c r="BL682" t="b">
        <v>0</v>
      </c>
      <c r="BM682">
        <v>0</v>
      </c>
      <c r="BN682">
        <v>0</v>
      </c>
    </row>
    <row r="683" spans="1:66" x14ac:dyDescent="0.25">
      <c r="A683" t="s">
        <v>91</v>
      </c>
      <c r="B683">
        <v>1963</v>
      </c>
      <c r="C683">
        <v>7900</v>
      </c>
      <c r="D683">
        <v>19910.290069999999</v>
      </c>
      <c r="E683">
        <v>1842.2160590000001</v>
      </c>
      <c r="F683">
        <v>21752.506130000002</v>
      </c>
      <c r="G683">
        <v>2468.2722439999998</v>
      </c>
      <c r="H683">
        <v>22378.562310000001</v>
      </c>
      <c r="I683">
        <v>2.52</v>
      </c>
      <c r="J683">
        <v>19910.290069999999</v>
      </c>
      <c r="K683">
        <v>32911</v>
      </c>
      <c r="L683">
        <v>19929</v>
      </c>
      <c r="M683" t="s">
        <v>92</v>
      </c>
      <c r="N683">
        <v>0</v>
      </c>
      <c r="O683">
        <v>0.31155778899999997</v>
      </c>
      <c r="P683">
        <v>0.68844221100000003</v>
      </c>
      <c r="Q683">
        <v>0</v>
      </c>
      <c r="R683">
        <v>0</v>
      </c>
      <c r="S683">
        <v>1</v>
      </c>
      <c r="T683" t="s">
        <v>69</v>
      </c>
      <c r="U683">
        <v>0.1</v>
      </c>
      <c r="V683">
        <v>0.1</v>
      </c>
      <c r="W683">
        <v>0.3</v>
      </c>
      <c r="X683">
        <v>0.2</v>
      </c>
      <c r="Y683">
        <v>3982.0580140000002</v>
      </c>
      <c r="Z683">
        <v>3982.0580140000002</v>
      </c>
      <c r="AA683">
        <v>740.48167320000005</v>
      </c>
      <c r="AB683">
        <v>4050.3208681790502</v>
      </c>
      <c r="AC683">
        <v>11946.174042000001</v>
      </c>
      <c r="AD683">
        <v>27874.406097999999</v>
      </c>
      <c r="AE683">
        <v>11946.174042000001</v>
      </c>
      <c r="AF683">
        <v>27874.406097999999</v>
      </c>
      <c r="AG683">
        <v>987.30889760000002</v>
      </c>
      <c r="AH683">
        <v>3949.2355904000001</v>
      </c>
      <c r="AI683">
        <v>14277.920573641901</v>
      </c>
      <c r="AJ683">
        <v>30479.2040463581</v>
      </c>
      <c r="AK683">
        <v>0</v>
      </c>
      <c r="AL683">
        <v>11825.928742198699</v>
      </c>
      <c r="AM683">
        <v>21415.833313506599</v>
      </c>
      <c r="AN683">
        <v>0</v>
      </c>
      <c r="AO683">
        <v>0</v>
      </c>
      <c r="AP683">
        <v>33241.762055705301</v>
      </c>
      <c r="AQ683">
        <v>33241.762055705301</v>
      </c>
      <c r="AR683">
        <v>33241.762055705301</v>
      </c>
      <c r="AS683">
        <v>1.66957698450574</v>
      </c>
      <c r="AT683">
        <v>0.51257029165094703</v>
      </c>
      <c r="AU683">
        <v>75</v>
      </c>
      <c r="AV683">
        <v>0</v>
      </c>
      <c r="AW683" s="2">
        <v>19910.290069999999</v>
      </c>
      <c r="AX683" s="4">
        <v>33241.762055705301</v>
      </c>
      <c r="AY683">
        <v>2.52</v>
      </c>
      <c r="AZ683">
        <v>0</v>
      </c>
      <c r="BA683">
        <v>0.35580000000000001</v>
      </c>
      <c r="BB683">
        <v>0.64419999999999999</v>
      </c>
      <c r="BC683">
        <v>0</v>
      </c>
      <c r="BD683">
        <v>0</v>
      </c>
      <c r="BE683">
        <v>1.72</v>
      </c>
      <c r="BF683" t="b">
        <v>0</v>
      </c>
      <c r="BG683">
        <v>2.12</v>
      </c>
      <c r="BH683" t="b">
        <v>0</v>
      </c>
      <c r="BI683">
        <v>1.67</v>
      </c>
      <c r="BJ683" t="b">
        <v>0</v>
      </c>
      <c r="BK683">
        <v>1.1499999999999999</v>
      </c>
      <c r="BL683" t="b">
        <v>0</v>
      </c>
      <c r="BM683">
        <v>0</v>
      </c>
      <c r="BN683">
        <v>0</v>
      </c>
    </row>
    <row r="684" spans="1:66" x14ac:dyDescent="0.25">
      <c r="A684" t="s">
        <v>91</v>
      </c>
      <c r="B684">
        <v>1964</v>
      </c>
      <c r="C684">
        <v>20787</v>
      </c>
      <c r="D684">
        <v>52389.265769999998</v>
      </c>
      <c r="E684">
        <v>9482.7237260000002</v>
      </c>
      <c r="F684">
        <v>61871.989500000003</v>
      </c>
      <c r="G684">
        <v>11021.414779999999</v>
      </c>
      <c r="H684">
        <v>63410.680560000001</v>
      </c>
      <c r="I684">
        <v>2.52</v>
      </c>
      <c r="J684">
        <v>52389.265769999998</v>
      </c>
      <c r="K684">
        <v>22582</v>
      </c>
      <c r="L684">
        <v>52440</v>
      </c>
      <c r="M684" t="s">
        <v>92</v>
      </c>
      <c r="N684">
        <v>0</v>
      </c>
      <c r="O684">
        <v>0.31155778899999997</v>
      </c>
      <c r="P684">
        <v>0.68844221100000003</v>
      </c>
      <c r="Q684">
        <v>0</v>
      </c>
      <c r="R684">
        <v>0</v>
      </c>
      <c r="S684">
        <v>1</v>
      </c>
      <c r="T684" t="s">
        <v>69</v>
      </c>
      <c r="U684">
        <v>0.1</v>
      </c>
      <c r="V684">
        <v>0.1</v>
      </c>
      <c r="W684">
        <v>0.3</v>
      </c>
      <c r="X684">
        <v>0.2</v>
      </c>
      <c r="Y684">
        <v>10477.853154</v>
      </c>
      <c r="Z684">
        <v>10477.853154</v>
      </c>
      <c r="AA684">
        <v>3306.424434</v>
      </c>
      <c r="AB684">
        <v>10987.1674809543</v>
      </c>
      <c r="AC684">
        <v>31433.559462000001</v>
      </c>
      <c r="AD684">
        <v>73344.972078000006</v>
      </c>
      <c r="AE684">
        <v>31433.559462000001</v>
      </c>
      <c r="AF684">
        <v>73344.972078000006</v>
      </c>
      <c r="AG684">
        <v>4408.565912</v>
      </c>
      <c r="AH684">
        <v>17634.263648</v>
      </c>
      <c r="AI684">
        <v>41436.3455980914</v>
      </c>
      <c r="AJ684">
        <v>85385.015521908601</v>
      </c>
      <c r="AK684">
        <v>0</v>
      </c>
      <c r="AL684">
        <v>9691.8369764933905</v>
      </c>
      <c r="AM684">
        <v>11692.7727183074</v>
      </c>
      <c r="AN684">
        <v>0</v>
      </c>
      <c r="AO684">
        <v>0</v>
      </c>
      <c r="AP684">
        <v>21384.609694800802</v>
      </c>
      <c r="AQ684">
        <v>21384.609694800802</v>
      </c>
      <c r="AR684">
        <v>21384.609694800802</v>
      </c>
      <c r="AS684">
        <v>0.40818685622897899</v>
      </c>
      <c r="AT684">
        <v>-0.896030228465862</v>
      </c>
      <c r="AU684">
        <v>86</v>
      </c>
      <c r="AV684">
        <v>0</v>
      </c>
      <c r="AW684" s="2">
        <v>52389.265769999998</v>
      </c>
      <c r="AX684" s="4">
        <v>21384.609694800802</v>
      </c>
      <c r="AY684">
        <v>2.52</v>
      </c>
      <c r="AZ684">
        <v>0</v>
      </c>
      <c r="BA684">
        <v>0.45319999999999999</v>
      </c>
      <c r="BB684">
        <v>0.54679999999999995</v>
      </c>
      <c r="BC684">
        <v>0</v>
      </c>
      <c r="BD684">
        <v>0</v>
      </c>
      <c r="BE684">
        <v>4.5199999999999996</v>
      </c>
      <c r="BF684" t="b">
        <v>0</v>
      </c>
      <c r="BG684">
        <v>1.37</v>
      </c>
      <c r="BH684" t="b">
        <v>0</v>
      </c>
      <c r="BI684">
        <v>0.41</v>
      </c>
      <c r="BJ684" t="b">
        <v>0</v>
      </c>
      <c r="BK684">
        <v>1.1499999999999999</v>
      </c>
      <c r="BL684" t="b">
        <v>0</v>
      </c>
      <c r="BM684">
        <v>0</v>
      </c>
      <c r="BN684">
        <v>0</v>
      </c>
    </row>
    <row r="685" spans="1:66" x14ac:dyDescent="0.25">
      <c r="A685" t="s">
        <v>91</v>
      </c>
      <c r="B685">
        <v>1965</v>
      </c>
      <c r="C685">
        <v>40128</v>
      </c>
      <c r="D685">
        <v>87710.208629999994</v>
      </c>
      <c r="E685">
        <v>11192.985790000001</v>
      </c>
      <c r="F685">
        <v>98903.19442</v>
      </c>
      <c r="G685">
        <v>15196.158820000001</v>
      </c>
      <c r="H685">
        <v>102906.36749999999</v>
      </c>
      <c r="I685">
        <v>2.19</v>
      </c>
      <c r="J685">
        <v>87710.208629999994</v>
      </c>
      <c r="K685">
        <v>14718</v>
      </c>
      <c r="L685">
        <v>87795</v>
      </c>
      <c r="M685" t="s">
        <v>92</v>
      </c>
      <c r="N685">
        <v>0</v>
      </c>
      <c r="O685">
        <v>0.31155778899999997</v>
      </c>
      <c r="P685">
        <v>0.68844221100000003</v>
      </c>
      <c r="Q685">
        <v>0</v>
      </c>
      <c r="R685">
        <v>0</v>
      </c>
      <c r="S685">
        <v>1</v>
      </c>
      <c r="T685" t="s">
        <v>69</v>
      </c>
      <c r="U685">
        <v>0.1</v>
      </c>
      <c r="V685">
        <v>0.1</v>
      </c>
      <c r="W685">
        <v>0.3</v>
      </c>
      <c r="X685">
        <v>0.2</v>
      </c>
      <c r="Y685">
        <v>17542.041725999999</v>
      </c>
      <c r="Z685">
        <v>17542.041725999999</v>
      </c>
      <c r="AA685">
        <v>4558.8476460000002</v>
      </c>
      <c r="AB685">
        <v>18124.743302352301</v>
      </c>
      <c r="AC685">
        <v>52626.125178000002</v>
      </c>
      <c r="AD685">
        <v>122794.292082</v>
      </c>
      <c r="AE685">
        <v>52626.125178000002</v>
      </c>
      <c r="AF685">
        <v>122794.292082</v>
      </c>
      <c r="AG685">
        <v>6078.4635280000002</v>
      </c>
      <c r="AH685">
        <v>24313.854112000001</v>
      </c>
      <c r="AI685">
        <v>66656.880895295399</v>
      </c>
      <c r="AJ685">
        <v>139155.85410470501</v>
      </c>
      <c r="AK685">
        <v>0</v>
      </c>
      <c r="AL685">
        <v>5291.6197716925999</v>
      </c>
      <c r="AM685">
        <v>9368.0252122629008</v>
      </c>
      <c r="AN685">
        <v>0</v>
      </c>
      <c r="AO685">
        <v>0</v>
      </c>
      <c r="AP685">
        <v>14659.644983955501</v>
      </c>
      <c r="AQ685">
        <v>14659.644983955501</v>
      </c>
      <c r="AR685">
        <v>14659.644983955501</v>
      </c>
      <c r="AS685">
        <v>0.16713727185162999</v>
      </c>
      <c r="AT685">
        <v>-1.78893981707628</v>
      </c>
      <c r="AU685">
        <v>74</v>
      </c>
      <c r="AV685">
        <v>0</v>
      </c>
      <c r="AW685" s="2">
        <v>87710.208629999994</v>
      </c>
      <c r="AX685" s="4">
        <v>14659.644983955501</v>
      </c>
      <c r="AY685">
        <v>2.19</v>
      </c>
      <c r="AZ685">
        <v>0</v>
      </c>
      <c r="BA685">
        <v>0.36099999999999999</v>
      </c>
      <c r="BB685">
        <v>0.63900000000000001</v>
      </c>
      <c r="BC685">
        <v>0</v>
      </c>
      <c r="BD685">
        <v>0</v>
      </c>
      <c r="BE685">
        <v>7.57</v>
      </c>
      <c r="BF685" t="b">
        <v>0</v>
      </c>
      <c r="BG685">
        <v>0.94</v>
      </c>
      <c r="BH685" t="b">
        <v>0</v>
      </c>
      <c r="BI685">
        <v>0.17</v>
      </c>
      <c r="BJ685" t="b">
        <v>1</v>
      </c>
      <c r="BK685">
        <v>1</v>
      </c>
      <c r="BL685" t="b">
        <v>0</v>
      </c>
      <c r="BM685">
        <v>1</v>
      </c>
      <c r="BN685">
        <v>1</v>
      </c>
    </row>
    <row r="686" spans="1:66" x14ac:dyDescent="0.25">
      <c r="A686" t="s">
        <v>91</v>
      </c>
      <c r="B686">
        <v>1966</v>
      </c>
      <c r="C686">
        <v>18231</v>
      </c>
      <c r="D686">
        <v>39848.604800000001</v>
      </c>
      <c r="E686">
        <v>9690.0662680000005</v>
      </c>
      <c r="F686">
        <v>49538.671069999997</v>
      </c>
      <c r="G686">
        <v>10263.466340000001</v>
      </c>
      <c r="H686">
        <v>50112.07114</v>
      </c>
      <c r="I686">
        <v>2.19</v>
      </c>
      <c r="J686">
        <v>39848.604800000001</v>
      </c>
      <c r="K686">
        <v>10244</v>
      </c>
      <c r="L686">
        <v>39887</v>
      </c>
      <c r="M686" t="s">
        <v>92</v>
      </c>
      <c r="N686">
        <v>0</v>
      </c>
      <c r="O686">
        <v>0.31155778899999997</v>
      </c>
      <c r="P686">
        <v>0.68844221100000003</v>
      </c>
      <c r="Q686">
        <v>0</v>
      </c>
      <c r="R686">
        <v>0</v>
      </c>
      <c r="S686">
        <v>1</v>
      </c>
      <c r="T686" t="s">
        <v>69</v>
      </c>
      <c r="U686">
        <v>0.1</v>
      </c>
      <c r="V686">
        <v>0.1</v>
      </c>
      <c r="W686">
        <v>0.3</v>
      </c>
      <c r="X686">
        <v>0.2</v>
      </c>
      <c r="Y686">
        <v>7969.7209599999996</v>
      </c>
      <c r="Z686">
        <v>7969.7209599999996</v>
      </c>
      <c r="AA686">
        <v>3079.039902</v>
      </c>
      <c r="AB686">
        <v>8543.8246060164092</v>
      </c>
      <c r="AC686">
        <v>23909.16288</v>
      </c>
      <c r="AD686">
        <v>55788.046719999998</v>
      </c>
      <c r="AE686">
        <v>23909.16288</v>
      </c>
      <c r="AF686">
        <v>55788.046719999998</v>
      </c>
      <c r="AG686">
        <v>4105.386536</v>
      </c>
      <c r="AH686">
        <v>16421.546144</v>
      </c>
      <c r="AI686">
        <v>33024.421927967203</v>
      </c>
      <c r="AJ686">
        <v>67199.720352032804</v>
      </c>
      <c r="AK686">
        <v>0</v>
      </c>
      <c r="AL686">
        <v>4239.5442577371005</v>
      </c>
      <c r="AM686">
        <v>5495.8925000562103</v>
      </c>
      <c r="AN686">
        <v>0</v>
      </c>
      <c r="AO686">
        <v>0</v>
      </c>
      <c r="AP686">
        <v>9735.4367577933099</v>
      </c>
      <c r="AQ686">
        <v>9735.4367577933099</v>
      </c>
      <c r="AR686">
        <v>9735.4367577933099</v>
      </c>
      <c r="AS686">
        <v>0.24431060526850101</v>
      </c>
      <c r="AT686">
        <v>-1.4093148908194799</v>
      </c>
      <c r="AU686">
        <v>94</v>
      </c>
      <c r="AV686">
        <v>0</v>
      </c>
      <c r="AW686" s="2">
        <v>39848.604800000001</v>
      </c>
      <c r="AX686" s="4">
        <v>9735.4367577933099</v>
      </c>
      <c r="AY686">
        <v>2.19</v>
      </c>
      <c r="AZ686">
        <v>0</v>
      </c>
      <c r="BA686">
        <v>0.4355</v>
      </c>
      <c r="BB686">
        <v>0.5645</v>
      </c>
      <c r="BC686">
        <v>0</v>
      </c>
      <c r="BD686">
        <v>0</v>
      </c>
      <c r="BE686">
        <v>3.44</v>
      </c>
      <c r="BF686" t="b">
        <v>0</v>
      </c>
      <c r="BG686">
        <v>0.62</v>
      </c>
      <c r="BH686" t="b">
        <v>0</v>
      </c>
      <c r="BI686">
        <v>0.24</v>
      </c>
      <c r="BJ686" t="b">
        <v>1</v>
      </c>
      <c r="BK686">
        <v>1</v>
      </c>
      <c r="BL686" t="b">
        <v>0</v>
      </c>
      <c r="BM686">
        <v>1</v>
      </c>
      <c r="BN686">
        <v>1</v>
      </c>
    </row>
    <row r="687" spans="1:66" x14ac:dyDescent="0.25">
      <c r="A687" t="s">
        <v>91</v>
      </c>
      <c r="B687">
        <v>1967</v>
      </c>
      <c r="C687">
        <v>13461</v>
      </c>
      <c r="D687">
        <v>29422.525880000001</v>
      </c>
      <c r="E687">
        <v>7262.8879390000002</v>
      </c>
      <c r="F687">
        <v>36685.413820000002</v>
      </c>
      <c r="G687">
        <v>8534.8905630000008</v>
      </c>
      <c r="H687">
        <v>37957.416440000001</v>
      </c>
      <c r="I687">
        <v>2.19</v>
      </c>
      <c r="J687">
        <v>29422.525880000001</v>
      </c>
      <c r="K687">
        <v>7329</v>
      </c>
      <c r="L687">
        <v>29451</v>
      </c>
      <c r="M687" t="s">
        <v>92</v>
      </c>
      <c r="N687">
        <v>0</v>
      </c>
      <c r="O687">
        <v>0.31155778899999997</v>
      </c>
      <c r="P687">
        <v>0.68844221100000003</v>
      </c>
      <c r="Q687">
        <v>0</v>
      </c>
      <c r="R687">
        <v>0</v>
      </c>
      <c r="S687">
        <v>1</v>
      </c>
      <c r="T687" t="s">
        <v>69</v>
      </c>
      <c r="U687">
        <v>0.1</v>
      </c>
      <c r="V687">
        <v>0.1</v>
      </c>
      <c r="W687">
        <v>0.3</v>
      </c>
      <c r="X687">
        <v>0.2</v>
      </c>
      <c r="Y687">
        <v>5884.5051759999997</v>
      </c>
      <c r="Z687">
        <v>5884.5051759999997</v>
      </c>
      <c r="AA687">
        <v>2560.4671689000002</v>
      </c>
      <c r="AB687">
        <v>6417.4288690553904</v>
      </c>
      <c r="AC687">
        <v>17653.515528</v>
      </c>
      <c r="AD687">
        <v>41191.536231999999</v>
      </c>
      <c r="AE687">
        <v>17653.515528</v>
      </c>
      <c r="AF687">
        <v>41191.536231999999</v>
      </c>
      <c r="AG687">
        <v>3413.9562252000001</v>
      </c>
      <c r="AH687">
        <v>13655.8249008</v>
      </c>
      <c r="AI687">
        <v>25122.5587018892</v>
      </c>
      <c r="AJ687">
        <v>50792.274178110798</v>
      </c>
      <c r="AK687">
        <v>0</v>
      </c>
      <c r="AL687">
        <v>2487.19222694379</v>
      </c>
      <c r="AM687">
        <v>4881.1929245025503</v>
      </c>
      <c r="AN687">
        <v>0</v>
      </c>
      <c r="AO687">
        <v>0</v>
      </c>
      <c r="AP687">
        <v>7368.3851514463404</v>
      </c>
      <c r="AQ687">
        <v>7368.3851514463404</v>
      </c>
      <c r="AR687">
        <v>7368.3851514463404</v>
      </c>
      <c r="AS687">
        <v>0.25043346657246102</v>
      </c>
      <c r="AT687">
        <v>-1.3845619962409601</v>
      </c>
      <c r="AU687">
        <v>85</v>
      </c>
      <c r="AV687">
        <v>0</v>
      </c>
      <c r="AW687" s="2">
        <v>29422.525880000001</v>
      </c>
      <c r="AX687" s="4">
        <v>7368.3851514463404</v>
      </c>
      <c r="AY687">
        <v>2.19</v>
      </c>
      <c r="AZ687">
        <v>0</v>
      </c>
      <c r="BA687">
        <v>0.33750000000000002</v>
      </c>
      <c r="BB687">
        <v>0.66249999999999998</v>
      </c>
      <c r="BC687">
        <v>0</v>
      </c>
      <c r="BD687">
        <v>0</v>
      </c>
      <c r="BE687">
        <v>2.54</v>
      </c>
      <c r="BF687" t="b">
        <v>0</v>
      </c>
      <c r="BG687">
        <v>0.47</v>
      </c>
      <c r="BH687" t="b">
        <v>0</v>
      </c>
      <c r="BI687">
        <v>0.25</v>
      </c>
      <c r="BJ687" t="b">
        <v>1</v>
      </c>
      <c r="BK687">
        <v>1</v>
      </c>
      <c r="BL687" t="b">
        <v>0</v>
      </c>
      <c r="BM687">
        <v>1</v>
      </c>
      <c r="BN687">
        <v>1</v>
      </c>
    </row>
    <row r="688" spans="1:66" x14ac:dyDescent="0.25">
      <c r="A688" t="s">
        <v>91</v>
      </c>
      <c r="B688">
        <v>1968</v>
      </c>
      <c r="C688">
        <v>11400</v>
      </c>
      <c r="D688">
        <v>24917.672910000001</v>
      </c>
      <c r="E688">
        <v>5783.052036</v>
      </c>
      <c r="F688">
        <v>30700.72494</v>
      </c>
      <c r="G688">
        <v>6189.9973840000002</v>
      </c>
      <c r="H688">
        <v>31107.670289999998</v>
      </c>
      <c r="I688">
        <v>2.19</v>
      </c>
      <c r="J688">
        <v>24917.672910000001</v>
      </c>
      <c r="K688">
        <v>5905</v>
      </c>
      <c r="L688">
        <v>24942</v>
      </c>
      <c r="M688" t="s">
        <v>92</v>
      </c>
      <c r="N688">
        <v>0</v>
      </c>
      <c r="O688">
        <v>0.31155778899999997</v>
      </c>
      <c r="P688">
        <v>0.68844221100000003</v>
      </c>
      <c r="Q688">
        <v>0</v>
      </c>
      <c r="R688">
        <v>0</v>
      </c>
      <c r="S688">
        <v>1</v>
      </c>
      <c r="T688" t="s">
        <v>69</v>
      </c>
      <c r="U688">
        <v>0.1</v>
      </c>
      <c r="V688">
        <v>0.1</v>
      </c>
      <c r="W688">
        <v>0.3</v>
      </c>
      <c r="X688">
        <v>0.2</v>
      </c>
      <c r="Y688">
        <v>4983.5345820000002</v>
      </c>
      <c r="Z688">
        <v>4983.5345820000002</v>
      </c>
      <c r="AA688">
        <v>1856.9992152</v>
      </c>
      <c r="AB688">
        <v>5318.27631994083</v>
      </c>
      <c r="AC688">
        <v>14950.603746000001</v>
      </c>
      <c r="AD688">
        <v>34884.742074000002</v>
      </c>
      <c r="AE688">
        <v>14950.603746000001</v>
      </c>
      <c r="AF688">
        <v>34884.742074000002</v>
      </c>
      <c r="AG688">
        <v>2475.9989535999998</v>
      </c>
      <c r="AH688">
        <v>9903.9958143999993</v>
      </c>
      <c r="AI688">
        <v>20471.1176501183</v>
      </c>
      <c r="AJ688">
        <v>41744.222929881696</v>
      </c>
      <c r="AK688">
        <v>0</v>
      </c>
      <c r="AL688">
        <v>2209.0070174974499</v>
      </c>
      <c r="AM688">
        <v>3402.8698217619499</v>
      </c>
      <c r="AN688">
        <v>0</v>
      </c>
      <c r="AO688">
        <v>0</v>
      </c>
      <c r="AP688">
        <v>5611.8768392594002</v>
      </c>
      <c r="AQ688">
        <v>5611.8768392594002</v>
      </c>
      <c r="AR688">
        <v>5611.8768392594002</v>
      </c>
      <c r="AS688">
        <v>0.22521673109398699</v>
      </c>
      <c r="AT688">
        <v>-1.4906920910980199</v>
      </c>
      <c r="AU688">
        <v>93</v>
      </c>
      <c r="AV688">
        <v>0</v>
      </c>
      <c r="AW688" s="2">
        <v>24917.672910000001</v>
      </c>
      <c r="AX688" s="4">
        <v>5611.8768392594002</v>
      </c>
      <c r="AY688">
        <v>2.19</v>
      </c>
      <c r="AZ688">
        <v>0</v>
      </c>
      <c r="BA688">
        <v>0.39360000000000001</v>
      </c>
      <c r="BB688">
        <v>0.60640000000000005</v>
      </c>
      <c r="BC688">
        <v>0</v>
      </c>
      <c r="BD688">
        <v>0</v>
      </c>
      <c r="BE688">
        <v>2.15</v>
      </c>
      <c r="BF688" t="b">
        <v>0</v>
      </c>
      <c r="BG688">
        <v>0.36</v>
      </c>
      <c r="BH688" t="b">
        <v>0</v>
      </c>
      <c r="BI688">
        <v>0.23</v>
      </c>
      <c r="BJ688" t="b">
        <v>1</v>
      </c>
      <c r="BK688">
        <v>1</v>
      </c>
      <c r="BL688" t="b">
        <v>0</v>
      </c>
      <c r="BM688">
        <v>1</v>
      </c>
      <c r="BN688">
        <v>1</v>
      </c>
    </row>
    <row r="689" spans="1:66" x14ac:dyDescent="0.25">
      <c r="A689" t="s">
        <v>91</v>
      </c>
      <c r="B689">
        <v>1969</v>
      </c>
      <c r="C689">
        <v>6500</v>
      </c>
      <c r="D689">
        <v>14207.44508</v>
      </c>
      <c r="E689">
        <v>2511.2156719999998</v>
      </c>
      <c r="F689">
        <v>16718.660749999999</v>
      </c>
      <c r="G689">
        <v>2776.947416</v>
      </c>
      <c r="H689">
        <v>16984.392489999998</v>
      </c>
      <c r="I689">
        <v>2.19</v>
      </c>
      <c r="J689">
        <v>14207.44508</v>
      </c>
      <c r="K689">
        <v>5932</v>
      </c>
      <c r="L689">
        <v>14221</v>
      </c>
      <c r="M689" t="s">
        <v>92</v>
      </c>
      <c r="N689">
        <v>0</v>
      </c>
      <c r="O689">
        <v>0.31155778899999997</v>
      </c>
      <c r="P689">
        <v>0.68844221100000003</v>
      </c>
      <c r="Q689">
        <v>0</v>
      </c>
      <c r="R689">
        <v>0</v>
      </c>
      <c r="S689">
        <v>1</v>
      </c>
      <c r="T689" t="s">
        <v>69</v>
      </c>
      <c r="U689">
        <v>0.1</v>
      </c>
      <c r="V689">
        <v>0.1</v>
      </c>
      <c r="W689">
        <v>0.3</v>
      </c>
      <c r="X689">
        <v>0.2</v>
      </c>
      <c r="Y689">
        <v>2841.489016</v>
      </c>
      <c r="Z689">
        <v>2841.489016</v>
      </c>
      <c r="AA689">
        <v>833.08422480000002</v>
      </c>
      <c r="AB689">
        <v>2961.09593793569</v>
      </c>
      <c r="AC689">
        <v>8524.4670480000004</v>
      </c>
      <c r="AD689">
        <v>19890.423112</v>
      </c>
      <c r="AE689">
        <v>8524.4670480000004</v>
      </c>
      <c r="AF689">
        <v>19890.423112</v>
      </c>
      <c r="AG689">
        <v>1110.7789663999999</v>
      </c>
      <c r="AH689">
        <v>4443.1158655999998</v>
      </c>
      <c r="AI689">
        <v>11062.2006141286</v>
      </c>
      <c r="AJ689">
        <v>22906.5843658714</v>
      </c>
      <c r="AK689">
        <v>0</v>
      </c>
      <c r="AL689">
        <v>1539.9848832380501</v>
      </c>
      <c r="AM689">
        <v>4636.1998009644303</v>
      </c>
      <c r="AN689">
        <v>0</v>
      </c>
      <c r="AO689">
        <v>0</v>
      </c>
      <c r="AP689">
        <v>6176.1846842024797</v>
      </c>
      <c r="AQ689">
        <v>6176.1846842024797</v>
      </c>
      <c r="AR689">
        <v>6176.1846842024797</v>
      </c>
      <c r="AS689">
        <v>0.43471466188503999</v>
      </c>
      <c r="AT689">
        <v>-0.83306541281213797</v>
      </c>
      <c r="AU689">
        <v>90</v>
      </c>
      <c r="AV689">
        <v>0</v>
      </c>
      <c r="AW689" s="2">
        <v>14207.44508</v>
      </c>
      <c r="AX689" s="4">
        <v>6176.1846842024797</v>
      </c>
      <c r="AY689">
        <v>2.19</v>
      </c>
      <c r="AZ689">
        <v>0</v>
      </c>
      <c r="BA689">
        <v>0.24929999999999999</v>
      </c>
      <c r="BB689">
        <v>0.75070000000000003</v>
      </c>
      <c r="BC689">
        <v>0</v>
      </c>
      <c r="BD689">
        <v>0</v>
      </c>
      <c r="BE689">
        <v>1.23</v>
      </c>
      <c r="BF689" t="b">
        <v>0</v>
      </c>
      <c r="BG689">
        <v>0.39</v>
      </c>
      <c r="BH689" t="b">
        <v>0</v>
      </c>
      <c r="BI689">
        <v>0.43</v>
      </c>
      <c r="BJ689" t="b">
        <v>0</v>
      </c>
      <c r="BK689">
        <v>1</v>
      </c>
      <c r="BL689" t="b">
        <v>0</v>
      </c>
      <c r="BM689">
        <v>0</v>
      </c>
      <c r="BN689">
        <v>0</v>
      </c>
    </row>
    <row r="690" spans="1:66" x14ac:dyDescent="0.25">
      <c r="A690" t="s">
        <v>91</v>
      </c>
      <c r="B690">
        <v>1970</v>
      </c>
      <c r="C690">
        <v>5200</v>
      </c>
      <c r="D690">
        <v>11365.95606</v>
      </c>
      <c r="E690">
        <v>2145.6926589999998</v>
      </c>
      <c r="F690">
        <v>13511.648719999999</v>
      </c>
      <c r="G690">
        <v>2241.6134059999999</v>
      </c>
      <c r="H690">
        <v>13607.56947</v>
      </c>
      <c r="I690">
        <v>2.19</v>
      </c>
      <c r="J690">
        <v>11365.95606</v>
      </c>
      <c r="K690">
        <v>6665</v>
      </c>
      <c r="L690">
        <v>11377</v>
      </c>
      <c r="M690" t="s">
        <v>92</v>
      </c>
      <c r="N690">
        <v>0</v>
      </c>
      <c r="O690">
        <v>0.31155778899999997</v>
      </c>
      <c r="P690">
        <v>0.68844221100000003</v>
      </c>
      <c r="Q690">
        <v>0</v>
      </c>
      <c r="R690">
        <v>0</v>
      </c>
      <c r="S690">
        <v>1</v>
      </c>
      <c r="T690" t="s">
        <v>69</v>
      </c>
      <c r="U690">
        <v>0.1</v>
      </c>
      <c r="V690">
        <v>0.1</v>
      </c>
      <c r="W690">
        <v>0.3</v>
      </c>
      <c r="X690">
        <v>0.2</v>
      </c>
      <c r="Y690">
        <v>2273.1912120000002</v>
      </c>
      <c r="Z690">
        <v>2273.1912120000002</v>
      </c>
      <c r="AA690">
        <v>672.48402180000005</v>
      </c>
      <c r="AB690">
        <v>2370.5765218381698</v>
      </c>
      <c r="AC690">
        <v>6819.5736360000001</v>
      </c>
      <c r="AD690">
        <v>15912.338484</v>
      </c>
      <c r="AE690">
        <v>6819.5736360000001</v>
      </c>
      <c r="AF690">
        <v>15912.338484</v>
      </c>
      <c r="AG690">
        <v>896.64536239999995</v>
      </c>
      <c r="AH690">
        <v>3586.5814495999998</v>
      </c>
      <c r="AI690">
        <v>8866.4164263236707</v>
      </c>
      <c r="AJ690">
        <v>18348.722513676301</v>
      </c>
      <c r="AK690">
        <v>0</v>
      </c>
      <c r="AL690">
        <v>2098.1342170355701</v>
      </c>
      <c r="AM690">
        <v>4536.4680555453097</v>
      </c>
      <c r="AN690">
        <v>0</v>
      </c>
      <c r="AO690">
        <v>0</v>
      </c>
      <c r="AP690">
        <v>6634.6022725808698</v>
      </c>
      <c r="AQ690">
        <v>6634.6022725808698</v>
      </c>
      <c r="AR690">
        <v>6634.6022725808698</v>
      </c>
      <c r="AS690">
        <v>0.58372584211634504</v>
      </c>
      <c r="AT690">
        <v>-0.53832385481023903</v>
      </c>
      <c r="AU690">
        <v>96</v>
      </c>
      <c r="AV690">
        <v>0</v>
      </c>
      <c r="AW690" s="2">
        <v>11365.95606</v>
      </c>
      <c r="AX690" s="4">
        <v>6634.6022725808698</v>
      </c>
      <c r="AY690">
        <v>2.19</v>
      </c>
      <c r="AZ690">
        <v>0</v>
      </c>
      <c r="BA690">
        <v>0.31619999999999998</v>
      </c>
      <c r="BB690">
        <v>0.68379999999999996</v>
      </c>
      <c r="BC690">
        <v>0</v>
      </c>
      <c r="BD690">
        <v>0</v>
      </c>
      <c r="BE690">
        <v>0.98</v>
      </c>
      <c r="BF690" t="b">
        <v>0</v>
      </c>
      <c r="BG690">
        <v>0.42</v>
      </c>
      <c r="BH690" t="b">
        <v>0</v>
      </c>
      <c r="BI690">
        <v>0.57999999999999996</v>
      </c>
      <c r="BJ690" t="b">
        <v>0</v>
      </c>
      <c r="BK690">
        <v>1</v>
      </c>
      <c r="BL690" t="b">
        <v>0</v>
      </c>
      <c r="BM690">
        <v>0</v>
      </c>
      <c r="BN690">
        <v>0</v>
      </c>
    </row>
    <row r="691" spans="1:66" x14ac:dyDescent="0.25">
      <c r="A691" t="s">
        <v>91</v>
      </c>
      <c r="B691">
        <v>1971</v>
      </c>
      <c r="C691">
        <v>3000</v>
      </c>
      <c r="D691">
        <v>6557.2823440000002</v>
      </c>
      <c r="E691">
        <v>1377.321207</v>
      </c>
      <c r="F691">
        <v>7934.6035510000002</v>
      </c>
      <c r="G691">
        <v>1425.802383</v>
      </c>
      <c r="H691">
        <v>7983.0847270000004</v>
      </c>
      <c r="I691">
        <v>2.19</v>
      </c>
      <c r="J691">
        <v>6557.2823440000002</v>
      </c>
      <c r="K691">
        <v>7280</v>
      </c>
      <c r="L691">
        <v>6564</v>
      </c>
      <c r="M691" t="s">
        <v>92</v>
      </c>
      <c r="N691">
        <v>0</v>
      </c>
      <c r="O691">
        <v>0.31155778899999997</v>
      </c>
      <c r="P691">
        <v>0.68844221100000003</v>
      </c>
      <c r="Q691">
        <v>0</v>
      </c>
      <c r="R691">
        <v>0</v>
      </c>
      <c r="S691">
        <v>1</v>
      </c>
      <c r="T691" t="s">
        <v>69</v>
      </c>
      <c r="U691">
        <v>0.1</v>
      </c>
      <c r="V691">
        <v>0.1</v>
      </c>
      <c r="W691">
        <v>0.3</v>
      </c>
      <c r="X691">
        <v>0.2</v>
      </c>
      <c r="Y691">
        <v>1311.4564688</v>
      </c>
      <c r="Z691">
        <v>1311.4564688</v>
      </c>
      <c r="AA691">
        <v>427.7407149</v>
      </c>
      <c r="AB691">
        <v>1379.4492338395501</v>
      </c>
      <c r="AC691">
        <v>3934.3694064000001</v>
      </c>
      <c r="AD691">
        <v>9180.1952815999994</v>
      </c>
      <c r="AE691">
        <v>3934.3694064000001</v>
      </c>
      <c r="AF691">
        <v>9180.1952815999994</v>
      </c>
      <c r="AG691">
        <v>570.32095319999996</v>
      </c>
      <c r="AH691">
        <v>2281.2838127999999</v>
      </c>
      <c r="AI691">
        <v>5224.1862593208998</v>
      </c>
      <c r="AJ691">
        <v>10741.9831946791</v>
      </c>
      <c r="AK691">
        <v>0</v>
      </c>
      <c r="AL691">
        <v>2053.0001424546899</v>
      </c>
      <c r="AM691">
        <v>5550.1538132980904</v>
      </c>
      <c r="AN691">
        <v>0</v>
      </c>
      <c r="AO691">
        <v>0</v>
      </c>
      <c r="AP691">
        <v>7603.1539557527803</v>
      </c>
      <c r="AQ691">
        <v>7603.1539557527803</v>
      </c>
      <c r="AR691">
        <v>7603.1539557527803</v>
      </c>
      <c r="AS691">
        <v>1.1594977243445601</v>
      </c>
      <c r="AT691">
        <v>0.14798691509363901</v>
      </c>
      <c r="AU691">
        <v>97</v>
      </c>
      <c r="AV691">
        <v>0</v>
      </c>
      <c r="AW691" s="2">
        <v>6557.2823440000002</v>
      </c>
      <c r="AX691" s="4">
        <v>7603.1539557527803</v>
      </c>
      <c r="AY691">
        <v>2.19</v>
      </c>
      <c r="AZ691">
        <v>0</v>
      </c>
      <c r="BA691">
        <v>0.27</v>
      </c>
      <c r="BB691">
        <v>0.73</v>
      </c>
      <c r="BC691">
        <v>0</v>
      </c>
      <c r="BD691">
        <v>0</v>
      </c>
      <c r="BE691">
        <v>0.56999999999999995</v>
      </c>
      <c r="BF691" t="b">
        <v>0</v>
      </c>
      <c r="BG691">
        <v>0.49</v>
      </c>
      <c r="BH691" t="b">
        <v>0</v>
      </c>
      <c r="BI691">
        <v>1.1599999999999999</v>
      </c>
      <c r="BJ691" t="b">
        <v>0</v>
      </c>
      <c r="BK691">
        <v>1</v>
      </c>
      <c r="BL691" t="b">
        <v>0</v>
      </c>
      <c r="BM691">
        <v>0</v>
      </c>
      <c r="BN691">
        <v>0</v>
      </c>
    </row>
    <row r="692" spans="1:66" x14ac:dyDescent="0.25">
      <c r="A692" t="s">
        <v>91</v>
      </c>
      <c r="B692">
        <v>1972</v>
      </c>
      <c r="C692">
        <v>2650</v>
      </c>
      <c r="D692">
        <v>5792.2660699999997</v>
      </c>
      <c r="E692">
        <v>1171.4318699999999</v>
      </c>
      <c r="F692">
        <v>6963.69794</v>
      </c>
      <c r="G692">
        <v>1297.9338720000001</v>
      </c>
      <c r="H692">
        <v>7090.1999420000002</v>
      </c>
      <c r="I692">
        <v>2.19</v>
      </c>
      <c r="J692">
        <v>5792.2660699999997</v>
      </c>
      <c r="K692">
        <v>7442</v>
      </c>
      <c r="L692">
        <v>5798</v>
      </c>
      <c r="M692" t="s">
        <v>92</v>
      </c>
      <c r="N692">
        <v>0</v>
      </c>
      <c r="O692">
        <v>0.31155778899999997</v>
      </c>
      <c r="P692">
        <v>0.68844221100000003</v>
      </c>
      <c r="Q692">
        <v>0</v>
      </c>
      <c r="R692">
        <v>0</v>
      </c>
      <c r="S692">
        <v>1</v>
      </c>
      <c r="T692" t="s">
        <v>69</v>
      </c>
      <c r="U692">
        <v>0.1</v>
      </c>
      <c r="V692">
        <v>0.1</v>
      </c>
      <c r="W692">
        <v>0.3</v>
      </c>
      <c r="X692">
        <v>0.2</v>
      </c>
      <c r="Y692">
        <v>1158.4532139999999</v>
      </c>
      <c r="Z692">
        <v>1158.4532139999999</v>
      </c>
      <c r="AA692">
        <v>389.38016160000001</v>
      </c>
      <c r="AB692">
        <v>1222.1418736278399</v>
      </c>
      <c r="AC692">
        <v>3475.3596419999999</v>
      </c>
      <c r="AD692">
        <v>8109.1724979999999</v>
      </c>
      <c r="AE692">
        <v>3475.3596419999999</v>
      </c>
      <c r="AF692">
        <v>8109.1724979999999</v>
      </c>
      <c r="AG692">
        <v>519.17354880000005</v>
      </c>
      <c r="AH692">
        <v>2076.6941952000002</v>
      </c>
      <c r="AI692">
        <v>4645.9161947443199</v>
      </c>
      <c r="AJ692">
        <v>9534.4836892556796</v>
      </c>
      <c r="AK692">
        <v>0</v>
      </c>
      <c r="AL692">
        <v>2511.74844170191</v>
      </c>
      <c r="AM692">
        <v>4312.0274434427201</v>
      </c>
      <c r="AN692">
        <v>0</v>
      </c>
      <c r="AO692">
        <v>0</v>
      </c>
      <c r="AP692">
        <v>6823.7758851446397</v>
      </c>
      <c r="AQ692">
        <v>6823.7758851446397</v>
      </c>
      <c r="AR692">
        <v>6823.7758851446397</v>
      </c>
      <c r="AS692">
        <v>1.17808398348397</v>
      </c>
      <c r="AT692">
        <v>0.16388937596826</v>
      </c>
      <c r="AU692">
        <v>90</v>
      </c>
      <c r="AV692">
        <v>0</v>
      </c>
      <c r="AW692" s="2">
        <v>5792.2660699999997</v>
      </c>
      <c r="AX692" s="4">
        <v>6823.7758851446397</v>
      </c>
      <c r="AY692">
        <v>2.19</v>
      </c>
      <c r="AZ692">
        <v>0</v>
      </c>
      <c r="BA692">
        <v>0.36809999999999998</v>
      </c>
      <c r="BB692">
        <v>0.63190000000000002</v>
      </c>
      <c r="BC692">
        <v>0</v>
      </c>
      <c r="BD692">
        <v>0</v>
      </c>
      <c r="BE692">
        <v>0.5</v>
      </c>
      <c r="BF692" t="b">
        <v>0</v>
      </c>
      <c r="BG692">
        <v>0.44</v>
      </c>
      <c r="BH692" t="b">
        <v>0</v>
      </c>
      <c r="BI692">
        <v>1.18</v>
      </c>
      <c r="BJ692" t="b">
        <v>0</v>
      </c>
      <c r="BK692">
        <v>1</v>
      </c>
      <c r="BL692" t="b">
        <v>0</v>
      </c>
      <c r="BM692">
        <v>0</v>
      </c>
      <c r="BN692">
        <v>0</v>
      </c>
    </row>
    <row r="693" spans="1:66" x14ac:dyDescent="0.25">
      <c r="A693" t="s">
        <v>91</v>
      </c>
      <c r="B693">
        <v>1973</v>
      </c>
      <c r="C693">
        <v>1800</v>
      </c>
      <c r="D693">
        <v>3934.3694059999998</v>
      </c>
      <c r="E693">
        <v>945.01378030000001</v>
      </c>
      <c r="F693">
        <v>4879.3831870000004</v>
      </c>
      <c r="G693">
        <v>1008.4852979999999</v>
      </c>
      <c r="H693">
        <v>4942.8547049999997</v>
      </c>
      <c r="I693">
        <v>2.19</v>
      </c>
      <c r="J693">
        <v>3934.3694059999998</v>
      </c>
      <c r="K693">
        <v>11095</v>
      </c>
      <c r="L693">
        <v>3938</v>
      </c>
      <c r="M693" t="s">
        <v>92</v>
      </c>
      <c r="N693">
        <v>0</v>
      </c>
      <c r="O693">
        <v>0.31155778899999997</v>
      </c>
      <c r="P693">
        <v>0.68844221100000003</v>
      </c>
      <c r="Q693">
        <v>0</v>
      </c>
      <c r="R693">
        <v>0</v>
      </c>
      <c r="S693">
        <v>1</v>
      </c>
      <c r="T693" t="s">
        <v>69</v>
      </c>
      <c r="U693">
        <v>0.1</v>
      </c>
      <c r="V693">
        <v>0.1</v>
      </c>
      <c r="W693">
        <v>0.3</v>
      </c>
      <c r="X693">
        <v>0.2</v>
      </c>
      <c r="Y693">
        <v>786.87388120000003</v>
      </c>
      <c r="Z693">
        <v>786.87388120000003</v>
      </c>
      <c r="AA693">
        <v>302.54558939999998</v>
      </c>
      <c r="AB693">
        <v>843.032821769203</v>
      </c>
      <c r="AC693">
        <v>2360.6216436</v>
      </c>
      <c r="AD693">
        <v>5508.1171684000001</v>
      </c>
      <c r="AE693">
        <v>2360.6216436</v>
      </c>
      <c r="AF693">
        <v>5508.1171684000001</v>
      </c>
      <c r="AG693">
        <v>403.39411919999998</v>
      </c>
      <c r="AH693">
        <v>1613.5764767999999</v>
      </c>
      <c r="AI693">
        <v>3256.7890614615899</v>
      </c>
      <c r="AJ693">
        <v>6628.9203485384096</v>
      </c>
      <c r="AK693">
        <v>0</v>
      </c>
      <c r="AL693">
        <v>1951.42847855728</v>
      </c>
      <c r="AM693">
        <v>10109.316288534999</v>
      </c>
      <c r="AN693">
        <v>0</v>
      </c>
      <c r="AO693">
        <v>0</v>
      </c>
      <c r="AP693">
        <v>12060.744767092299</v>
      </c>
      <c r="AQ693">
        <v>12060.744767092299</v>
      </c>
      <c r="AR693">
        <v>12060.744767092299</v>
      </c>
      <c r="AS693">
        <v>3.0654835686500101</v>
      </c>
      <c r="AT693">
        <v>1.1202053281181701</v>
      </c>
      <c r="AU693">
        <v>94</v>
      </c>
      <c r="AV693">
        <v>0</v>
      </c>
      <c r="AW693" s="2">
        <v>3934.3694059999998</v>
      </c>
      <c r="AX693" s="4">
        <v>12060.744767092299</v>
      </c>
      <c r="AY693">
        <v>2.19</v>
      </c>
      <c r="AZ693">
        <v>0</v>
      </c>
      <c r="BA693">
        <v>0.1618</v>
      </c>
      <c r="BB693">
        <v>0.83819999999999995</v>
      </c>
      <c r="BC693">
        <v>0</v>
      </c>
      <c r="BD693">
        <v>0</v>
      </c>
      <c r="BE693">
        <v>0.34</v>
      </c>
      <c r="BF693" t="b">
        <v>0</v>
      </c>
      <c r="BG693">
        <v>0.77</v>
      </c>
      <c r="BH693" t="b">
        <v>0</v>
      </c>
      <c r="BI693">
        <v>3.07</v>
      </c>
      <c r="BJ693" t="b">
        <v>0</v>
      </c>
      <c r="BK693">
        <v>1</v>
      </c>
      <c r="BL693" t="b">
        <v>0</v>
      </c>
      <c r="BM693">
        <v>0</v>
      </c>
      <c r="BN693">
        <v>0</v>
      </c>
    </row>
    <row r="694" spans="1:66" x14ac:dyDescent="0.25">
      <c r="A694" t="s">
        <v>91</v>
      </c>
      <c r="B694">
        <v>1974</v>
      </c>
      <c r="C694">
        <v>2400</v>
      </c>
      <c r="D694">
        <v>5245.8258750000005</v>
      </c>
      <c r="E694">
        <v>1398.8909200000001</v>
      </c>
      <c r="F694">
        <v>6644.7167950000003</v>
      </c>
      <c r="G694">
        <v>1488.508143</v>
      </c>
      <c r="H694">
        <v>6734.3340179999996</v>
      </c>
      <c r="I694">
        <v>2.19</v>
      </c>
      <c r="J694">
        <v>5245.8258750000005</v>
      </c>
      <c r="K694">
        <v>16056</v>
      </c>
      <c r="L694">
        <v>5251</v>
      </c>
      <c r="M694" t="s">
        <v>92</v>
      </c>
      <c r="N694">
        <v>0</v>
      </c>
      <c r="O694">
        <v>0.31155778899999997</v>
      </c>
      <c r="P694">
        <v>0.68844221100000003</v>
      </c>
      <c r="Q694">
        <v>0</v>
      </c>
      <c r="R694">
        <v>0</v>
      </c>
      <c r="S694">
        <v>1</v>
      </c>
      <c r="T694" t="s">
        <v>69</v>
      </c>
      <c r="U694">
        <v>0.1</v>
      </c>
      <c r="V694">
        <v>0.1</v>
      </c>
      <c r="W694">
        <v>0.3</v>
      </c>
      <c r="X694">
        <v>0.2</v>
      </c>
      <c r="Y694">
        <v>1049.1651750000001</v>
      </c>
      <c r="Z694">
        <v>1049.1651750000001</v>
      </c>
      <c r="AA694">
        <v>446.55244290000002</v>
      </c>
      <c r="AB694">
        <v>1140.24411802593</v>
      </c>
      <c r="AC694">
        <v>3147.4955249999998</v>
      </c>
      <c r="AD694">
        <v>7344.1562249999997</v>
      </c>
      <c r="AE694">
        <v>3147.4955249999998</v>
      </c>
      <c r="AF694">
        <v>7344.1562249999997</v>
      </c>
      <c r="AG694">
        <v>595.40325719999998</v>
      </c>
      <c r="AH694">
        <v>2381.6130287999999</v>
      </c>
      <c r="AI694">
        <v>4453.84578194813</v>
      </c>
      <c r="AJ694">
        <v>9014.8222540518691</v>
      </c>
      <c r="AK694">
        <v>0</v>
      </c>
      <c r="AL694">
        <v>4575.0190514649603</v>
      </c>
      <c r="AM694">
        <v>10500.275246945899</v>
      </c>
      <c r="AN694">
        <v>0</v>
      </c>
      <c r="AO694">
        <v>0</v>
      </c>
      <c r="AP694">
        <v>15075.294298410799</v>
      </c>
      <c r="AQ694">
        <v>15075.294298410799</v>
      </c>
      <c r="AR694">
        <v>15075.294298410799</v>
      </c>
      <c r="AS694">
        <v>2.87376948027479</v>
      </c>
      <c r="AT694">
        <v>1.05562457576729</v>
      </c>
      <c r="AU694">
        <v>94</v>
      </c>
      <c r="AV694">
        <v>0</v>
      </c>
      <c r="AW694" s="2">
        <v>5245.8258750000005</v>
      </c>
      <c r="AX694" s="4">
        <v>15075.294298410799</v>
      </c>
      <c r="AY694">
        <v>2.19</v>
      </c>
      <c r="AZ694">
        <v>0</v>
      </c>
      <c r="BA694">
        <v>0.30349999999999999</v>
      </c>
      <c r="BB694">
        <v>0.69650000000000001</v>
      </c>
      <c r="BC694">
        <v>0</v>
      </c>
      <c r="BD694">
        <v>0</v>
      </c>
      <c r="BE694">
        <v>0.45</v>
      </c>
      <c r="BF694" t="b">
        <v>0</v>
      </c>
      <c r="BG694">
        <v>0.96</v>
      </c>
      <c r="BH694" t="b">
        <v>0</v>
      </c>
      <c r="BI694">
        <v>2.87</v>
      </c>
      <c r="BJ694" t="b">
        <v>0</v>
      </c>
      <c r="BK694">
        <v>1</v>
      </c>
      <c r="BL694" t="b">
        <v>0</v>
      </c>
      <c r="BM694">
        <v>0</v>
      </c>
      <c r="BN694">
        <v>0</v>
      </c>
    </row>
    <row r="695" spans="1:66" x14ac:dyDescent="0.25">
      <c r="A695" t="s">
        <v>91</v>
      </c>
      <c r="B695">
        <v>1975</v>
      </c>
      <c r="C695">
        <v>2600</v>
      </c>
      <c r="D695">
        <v>5682.9780309999996</v>
      </c>
      <c r="E695">
        <v>872.15000699999996</v>
      </c>
      <c r="F695">
        <v>6555.1280379999998</v>
      </c>
      <c r="G695">
        <v>906.49016619999998</v>
      </c>
      <c r="H695">
        <v>6589.4681979999996</v>
      </c>
      <c r="I695">
        <v>2.19</v>
      </c>
      <c r="J695">
        <v>5682.9780309999996</v>
      </c>
      <c r="K695">
        <v>26303</v>
      </c>
      <c r="L695">
        <v>5688</v>
      </c>
      <c r="M695" t="s">
        <v>92</v>
      </c>
      <c r="N695">
        <v>0</v>
      </c>
      <c r="O695">
        <v>0.31155778899999997</v>
      </c>
      <c r="P695">
        <v>0.68844221100000003</v>
      </c>
      <c r="Q695">
        <v>0</v>
      </c>
      <c r="R695">
        <v>0</v>
      </c>
      <c r="S695">
        <v>1</v>
      </c>
      <c r="T695" t="s">
        <v>69</v>
      </c>
      <c r="U695">
        <v>0.1</v>
      </c>
      <c r="V695">
        <v>0.1</v>
      </c>
      <c r="W695">
        <v>0.3</v>
      </c>
      <c r="X695">
        <v>0.2</v>
      </c>
      <c r="Y695">
        <v>1136.5956062</v>
      </c>
      <c r="Z695">
        <v>1136.5956062</v>
      </c>
      <c r="AA695">
        <v>271.94704985999999</v>
      </c>
      <c r="AB695">
        <v>1168.67650355464</v>
      </c>
      <c r="AC695">
        <v>3409.7868186000001</v>
      </c>
      <c r="AD695">
        <v>7956.1692433999997</v>
      </c>
      <c r="AE695">
        <v>3409.7868186000001</v>
      </c>
      <c r="AF695">
        <v>7956.1692433999997</v>
      </c>
      <c r="AG695">
        <v>362.59606647999999</v>
      </c>
      <c r="AH695">
        <v>1450.38426592</v>
      </c>
      <c r="AI695">
        <v>4252.1151908907204</v>
      </c>
      <c r="AJ695">
        <v>8926.8212051092796</v>
      </c>
      <c r="AK695">
        <v>0</v>
      </c>
      <c r="AL695">
        <v>4751.9493830541396</v>
      </c>
      <c r="AM695">
        <v>25111.729519692301</v>
      </c>
      <c r="AN695">
        <v>0</v>
      </c>
      <c r="AO695">
        <v>0</v>
      </c>
      <c r="AP695">
        <v>29863.6789027464</v>
      </c>
      <c r="AQ695">
        <v>29863.6789027464</v>
      </c>
      <c r="AR695">
        <v>29863.6789027464</v>
      </c>
      <c r="AS695">
        <v>5.2549347788859002</v>
      </c>
      <c r="AT695">
        <v>1.6591675930027801</v>
      </c>
      <c r="AU695">
        <v>96</v>
      </c>
      <c r="AV695">
        <v>0</v>
      </c>
      <c r="AW695" s="2">
        <v>5682.9780309999996</v>
      </c>
      <c r="AX695" s="4">
        <v>29863.6789027464</v>
      </c>
      <c r="AY695">
        <v>2.19</v>
      </c>
      <c r="AZ695">
        <v>0</v>
      </c>
      <c r="BA695">
        <v>0.15909999999999999</v>
      </c>
      <c r="BB695">
        <v>0.84089999999999998</v>
      </c>
      <c r="BC695">
        <v>0</v>
      </c>
      <c r="BD695">
        <v>0</v>
      </c>
      <c r="BE695">
        <v>0.49</v>
      </c>
      <c r="BF695" t="b">
        <v>0</v>
      </c>
      <c r="BG695">
        <v>1.91</v>
      </c>
      <c r="BH695" t="b">
        <v>0</v>
      </c>
      <c r="BI695">
        <v>5.25</v>
      </c>
      <c r="BJ695" t="b">
        <v>0</v>
      </c>
      <c r="BK695">
        <v>1</v>
      </c>
      <c r="BL695" t="b">
        <v>0</v>
      </c>
      <c r="BM695">
        <v>0</v>
      </c>
      <c r="BN695">
        <v>0</v>
      </c>
    </row>
    <row r="696" spans="1:66" x14ac:dyDescent="0.25">
      <c r="A696" t="s">
        <v>91</v>
      </c>
      <c r="B696">
        <v>1976</v>
      </c>
      <c r="C696">
        <v>3000</v>
      </c>
      <c r="D696">
        <v>6557.2823440000002</v>
      </c>
      <c r="E696">
        <v>1378.0673959999999</v>
      </c>
      <c r="F696">
        <v>7935.3497399999997</v>
      </c>
      <c r="G696">
        <v>1504.619911</v>
      </c>
      <c r="H696">
        <v>8061.902255</v>
      </c>
      <c r="I696">
        <v>2.19</v>
      </c>
      <c r="J696">
        <v>6557.2823440000002</v>
      </c>
      <c r="K696">
        <v>27238</v>
      </c>
      <c r="L696">
        <v>6564</v>
      </c>
      <c r="M696" t="s">
        <v>92</v>
      </c>
      <c r="N696">
        <v>0</v>
      </c>
      <c r="O696">
        <v>0.31155778899999997</v>
      </c>
      <c r="P696">
        <v>0.68844221100000003</v>
      </c>
      <c r="Q696">
        <v>0</v>
      </c>
      <c r="R696">
        <v>0</v>
      </c>
      <c r="S696">
        <v>1</v>
      </c>
      <c r="T696" t="s">
        <v>69</v>
      </c>
      <c r="U696">
        <v>0.1</v>
      </c>
      <c r="V696">
        <v>0.1</v>
      </c>
      <c r="W696">
        <v>0.3</v>
      </c>
      <c r="X696">
        <v>0.2</v>
      </c>
      <c r="Y696">
        <v>1311.4564688</v>
      </c>
      <c r="Z696">
        <v>1311.4564688</v>
      </c>
      <c r="AA696">
        <v>451.38597329999999</v>
      </c>
      <c r="AB696">
        <v>1386.9633616102999</v>
      </c>
      <c r="AC696">
        <v>3934.3694064000001</v>
      </c>
      <c r="AD696">
        <v>9180.1952815999994</v>
      </c>
      <c r="AE696">
        <v>3934.3694064000001</v>
      </c>
      <c r="AF696">
        <v>9180.1952815999994</v>
      </c>
      <c r="AG696">
        <v>601.84796440000002</v>
      </c>
      <c r="AH696">
        <v>2407.3918576000001</v>
      </c>
      <c r="AI696">
        <v>5287.9755317793897</v>
      </c>
      <c r="AJ696">
        <v>10835.828978220599</v>
      </c>
      <c r="AK696">
        <v>0</v>
      </c>
      <c r="AL696">
        <v>11364.4323403077</v>
      </c>
      <c r="AM696">
        <v>13513.8466363521</v>
      </c>
      <c r="AN696">
        <v>0</v>
      </c>
      <c r="AO696">
        <v>0</v>
      </c>
      <c r="AP696">
        <v>24878.278976659902</v>
      </c>
      <c r="AQ696">
        <v>24878.278976659902</v>
      </c>
      <c r="AR696">
        <v>24878.278976659902</v>
      </c>
      <c r="AS696">
        <v>3.7939923388267398</v>
      </c>
      <c r="AT696">
        <v>1.3334188522242101</v>
      </c>
      <c r="AU696">
        <v>92</v>
      </c>
      <c r="AV696">
        <v>0</v>
      </c>
      <c r="AW696" s="2">
        <v>6557.2823440000002</v>
      </c>
      <c r="AX696" s="4">
        <v>24878.278976659902</v>
      </c>
      <c r="AY696">
        <v>2.19</v>
      </c>
      <c r="AZ696">
        <v>0</v>
      </c>
      <c r="BA696">
        <v>0.45679999999999998</v>
      </c>
      <c r="BB696">
        <v>0.54320000000000002</v>
      </c>
      <c r="BC696">
        <v>0</v>
      </c>
      <c r="BD696">
        <v>0</v>
      </c>
      <c r="BE696">
        <v>0.56999999999999995</v>
      </c>
      <c r="BF696" t="b">
        <v>0</v>
      </c>
      <c r="BG696">
        <v>1.59</v>
      </c>
      <c r="BH696" t="b">
        <v>0</v>
      </c>
      <c r="BI696">
        <v>3.79</v>
      </c>
      <c r="BJ696" t="b">
        <v>0</v>
      </c>
      <c r="BK696">
        <v>1</v>
      </c>
      <c r="BL696" t="b">
        <v>0</v>
      </c>
      <c r="BM696">
        <v>0</v>
      </c>
      <c r="BN696">
        <v>0</v>
      </c>
    </row>
    <row r="697" spans="1:66" x14ac:dyDescent="0.25">
      <c r="A697" t="s">
        <v>91</v>
      </c>
      <c r="B697">
        <v>1977</v>
      </c>
      <c r="C697">
        <v>2325</v>
      </c>
      <c r="D697">
        <v>5081.8938170000001</v>
      </c>
      <c r="E697">
        <v>1048.333157</v>
      </c>
      <c r="F697">
        <v>6130.2269740000002</v>
      </c>
      <c r="G697">
        <v>1181.562105</v>
      </c>
      <c r="H697">
        <v>6263.4559220000001</v>
      </c>
      <c r="I697">
        <v>2.19</v>
      </c>
      <c r="J697">
        <v>5081.8938170000001</v>
      </c>
      <c r="K697">
        <v>28256</v>
      </c>
      <c r="L697">
        <v>5087</v>
      </c>
      <c r="M697" t="s">
        <v>92</v>
      </c>
      <c r="N697">
        <v>0</v>
      </c>
      <c r="O697">
        <v>0.31155778899999997</v>
      </c>
      <c r="P697">
        <v>0.68844221100000003</v>
      </c>
      <c r="Q697">
        <v>0</v>
      </c>
      <c r="R697">
        <v>0</v>
      </c>
      <c r="S697">
        <v>1</v>
      </c>
      <c r="T697" t="s">
        <v>69</v>
      </c>
      <c r="U697">
        <v>0.1</v>
      </c>
      <c r="V697">
        <v>0.1</v>
      </c>
      <c r="W697">
        <v>0.3</v>
      </c>
      <c r="X697">
        <v>0.2</v>
      </c>
      <c r="Y697">
        <v>1016.3787634</v>
      </c>
      <c r="Z697">
        <v>1016.3787634</v>
      </c>
      <c r="AA697">
        <v>354.46863150000001</v>
      </c>
      <c r="AB697">
        <v>1076.4171131155399</v>
      </c>
      <c r="AC697">
        <v>3049.1362902000001</v>
      </c>
      <c r="AD697">
        <v>7114.6513438000002</v>
      </c>
      <c r="AE697">
        <v>3049.1362902000001</v>
      </c>
      <c r="AF697">
        <v>7114.6513438000002</v>
      </c>
      <c r="AG697">
        <v>472.624842</v>
      </c>
      <c r="AH697">
        <v>1890.499368</v>
      </c>
      <c r="AI697">
        <v>4110.6216957689203</v>
      </c>
      <c r="AJ697">
        <v>8416.2901482310808</v>
      </c>
      <c r="AK697">
        <v>0</v>
      </c>
      <c r="AL697">
        <v>6115.7554136478702</v>
      </c>
      <c r="AM697">
        <v>26221.303624175998</v>
      </c>
      <c r="AN697">
        <v>0</v>
      </c>
      <c r="AO697">
        <v>0</v>
      </c>
      <c r="AP697">
        <v>32337.059037823899</v>
      </c>
      <c r="AQ697">
        <v>32337.059037823899</v>
      </c>
      <c r="AR697">
        <v>32337.059037823899</v>
      </c>
      <c r="AS697">
        <v>6.3631906140285102</v>
      </c>
      <c r="AT697">
        <v>1.85052992043068</v>
      </c>
      <c r="AU697">
        <v>89</v>
      </c>
      <c r="AV697">
        <v>0</v>
      </c>
      <c r="AW697" s="2">
        <v>5081.8938170000001</v>
      </c>
      <c r="AX697" s="4">
        <v>32337.059037823899</v>
      </c>
      <c r="AY697">
        <v>2.19</v>
      </c>
      <c r="AZ697">
        <v>0</v>
      </c>
      <c r="BA697">
        <v>0.18909999999999999</v>
      </c>
      <c r="BB697">
        <v>0.81089999999999995</v>
      </c>
      <c r="BC697">
        <v>0</v>
      </c>
      <c r="BD697">
        <v>0</v>
      </c>
      <c r="BE697">
        <v>0.44</v>
      </c>
      <c r="BF697" t="b">
        <v>0</v>
      </c>
      <c r="BG697">
        <v>2.06</v>
      </c>
      <c r="BH697" t="b">
        <v>0</v>
      </c>
      <c r="BI697">
        <v>6.36</v>
      </c>
      <c r="BJ697" t="b">
        <v>0</v>
      </c>
      <c r="BK697">
        <v>1</v>
      </c>
      <c r="BL697" t="b">
        <v>0</v>
      </c>
      <c r="BM697">
        <v>0</v>
      </c>
      <c r="BN697">
        <v>0</v>
      </c>
    </row>
    <row r="698" spans="1:66" x14ac:dyDescent="0.25">
      <c r="A698" t="s">
        <v>91</v>
      </c>
      <c r="B698">
        <v>1978</v>
      </c>
      <c r="C698">
        <v>5400</v>
      </c>
      <c r="D698">
        <v>11803.10822</v>
      </c>
      <c r="E698">
        <v>2486.2856769999999</v>
      </c>
      <c r="F698">
        <v>14289.393899999999</v>
      </c>
      <c r="G698">
        <v>2881.227124</v>
      </c>
      <c r="H698">
        <v>14684.33534</v>
      </c>
      <c r="I698">
        <v>2.19</v>
      </c>
      <c r="J698">
        <v>11803.10822</v>
      </c>
      <c r="K698">
        <v>26373</v>
      </c>
      <c r="L698">
        <v>11814</v>
      </c>
      <c r="M698" t="s">
        <v>92</v>
      </c>
      <c r="N698">
        <v>0</v>
      </c>
      <c r="O698">
        <v>0.31155778899999997</v>
      </c>
      <c r="P698">
        <v>0.68844221100000003</v>
      </c>
      <c r="Q698">
        <v>0</v>
      </c>
      <c r="R698">
        <v>0</v>
      </c>
      <c r="S698">
        <v>1</v>
      </c>
      <c r="T698" t="s">
        <v>69</v>
      </c>
      <c r="U698">
        <v>0.1</v>
      </c>
      <c r="V698">
        <v>0.1</v>
      </c>
      <c r="W698">
        <v>0.3</v>
      </c>
      <c r="X698">
        <v>0.2</v>
      </c>
      <c r="Y698">
        <v>2360.6216439999998</v>
      </c>
      <c r="Z698">
        <v>2360.6216439999998</v>
      </c>
      <c r="AA698">
        <v>864.36813719999998</v>
      </c>
      <c r="AB698">
        <v>2513.8947517205002</v>
      </c>
      <c r="AC698">
        <v>7081.8649320000004</v>
      </c>
      <c r="AD698">
        <v>16524.351508</v>
      </c>
      <c r="AE698">
        <v>7081.8649320000004</v>
      </c>
      <c r="AF698">
        <v>16524.351508</v>
      </c>
      <c r="AG698">
        <v>1152.4908496</v>
      </c>
      <c r="AH698">
        <v>4609.9633984000002</v>
      </c>
      <c r="AI698">
        <v>9656.5458365590093</v>
      </c>
      <c r="AJ698">
        <v>19712.124843441001</v>
      </c>
      <c r="AK698">
        <v>0</v>
      </c>
      <c r="AL698">
        <v>11866.575365823999</v>
      </c>
      <c r="AM698">
        <v>14623.772445308199</v>
      </c>
      <c r="AN698">
        <v>0</v>
      </c>
      <c r="AO698">
        <v>0</v>
      </c>
      <c r="AP698">
        <v>26490.3478111322</v>
      </c>
      <c r="AQ698">
        <v>26490.3478111322</v>
      </c>
      <c r="AR698">
        <v>26490.3478111322</v>
      </c>
      <c r="AS698">
        <v>2.2443535480124699</v>
      </c>
      <c r="AT698">
        <v>0.80841752784057297</v>
      </c>
      <c r="AU698">
        <v>86</v>
      </c>
      <c r="AV698">
        <v>0</v>
      </c>
      <c r="AW698" s="2">
        <v>11803.10822</v>
      </c>
      <c r="AX698" s="4">
        <v>26490.3478111322</v>
      </c>
      <c r="AY698">
        <v>2.19</v>
      </c>
      <c r="AZ698">
        <v>0</v>
      </c>
      <c r="BA698">
        <v>0.44800000000000001</v>
      </c>
      <c r="BB698">
        <v>0.55200000000000005</v>
      </c>
      <c r="BC698">
        <v>0</v>
      </c>
      <c r="BD698">
        <v>0</v>
      </c>
      <c r="BE698">
        <v>1.02</v>
      </c>
      <c r="BF698" t="b">
        <v>0</v>
      </c>
      <c r="BG698">
        <v>1.69</v>
      </c>
      <c r="BH698" t="b">
        <v>0</v>
      </c>
      <c r="BI698">
        <v>2.2400000000000002</v>
      </c>
      <c r="BJ698" t="b">
        <v>0</v>
      </c>
      <c r="BK698">
        <v>1</v>
      </c>
      <c r="BL698" t="b">
        <v>0</v>
      </c>
      <c r="BM698">
        <v>0</v>
      </c>
      <c r="BN698">
        <v>0</v>
      </c>
    </row>
    <row r="699" spans="1:66" x14ac:dyDescent="0.25">
      <c r="A699" t="s">
        <v>91</v>
      </c>
      <c r="B699">
        <v>1979</v>
      </c>
      <c r="C699">
        <v>5700</v>
      </c>
      <c r="D699">
        <v>12458.836450000001</v>
      </c>
      <c r="E699">
        <v>2504.3005929999999</v>
      </c>
      <c r="F699">
        <v>14963.137049999999</v>
      </c>
      <c r="G699">
        <v>2793.3881719999999</v>
      </c>
      <c r="H699">
        <v>15252.224630000001</v>
      </c>
      <c r="I699">
        <v>2.19</v>
      </c>
      <c r="J699">
        <v>12458.836450000001</v>
      </c>
      <c r="K699">
        <v>17303</v>
      </c>
      <c r="L699">
        <v>12471</v>
      </c>
      <c r="M699" t="s">
        <v>92</v>
      </c>
      <c r="N699">
        <v>0</v>
      </c>
      <c r="O699">
        <v>0.31155778899999997</v>
      </c>
      <c r="P699">
        <v>0.68844221100000003</v>
      </c>
      <c r="Q699">
        <v>0</v>
      </c>
      <c r="R699">
        <v>0</v>
      </c>
      <c r="S699">
        <v>1</v>
      </c>
      <c r="T699" t="s">
        <v>69</v>
      </c>
      <c r="U699">
        <v>0.1</v>
      </c>
      <c r="V699">
        <v>0.1</v>
      </c>
      <c r="W699">
        <v>0.3</v>
      </c>
      <c r="X699">
        <v>0.2</v>
      </c>
      <c r="Y699">
        <v>2491.7672899999998</v>
      </c>
      <c r="Z699">
        <v>2491.7672899999998</v>
      </c>
      <c r="AA699">
        <v>838.01645159999998</v>
      </c>
      <c r="AB699">
        <v>2628.9115239327102</v>
      </c>
      <c r="AC699">
        <v>7475.3018700000002</v>
      </c>
      <c r="AD699">
        <v>17442.371029999998</v>
      </c>
      <c r="AE699">
        <v>7475.3018700000002</v>
      </c>
      <c r="AF699">
        <v>17442.371029999998</v>
      </c>
      <c r="AG699">
        <v>1117.3552688</v>
      </c>
      <c r="AH699">
        <v>4469.4210751999999</v>
      </c>
      <c r="AI699">
        <v>9994.4015821345802</v>
      </c>
      <c r="AJ699">
        <v>20510.047677865401</v>
      </c>
      <c r="AK699">
        <v>0</v>
      </c>
      <c r="AL699">
        <v>6618.0576046917604</v>
      </c>
      <c r="AM699">
        <v>7681.5834798354899</v>
      </c>
      <c r="AN699">
        <v>0</v>
      </c>
      <c r="AO699">
        <v>0</v>
      </c>
      <c r="AP699">
        <v>14299.6410845273</v>
      </c>
      <c r="AQ699">
        <v>14299.6410845273</v>
      </c>
      <c r="AR699">
        <v>14299.6410845273</v>
      </c>
      <c r="AS699">
        <v>1.14775092697579</v>
      </c>
      <c r="AT699">
        <v>0.137804311792949</v>
      </c>
      <c r="AU699">
        <v>90</v>
      </c>
      <c r="AV699">
        <v>0</v>
      </c>
      <c r="AW699" s="2">
        <v>12458.836450000001</v>
      </c>
      <c r="AX699" s="4">
        <v>14299.6410845273</v>
      </c>
      <c r="AY699">
        <v>2.19</v>
      </c>
      <c r="AZ699">
        <v>0</v>
      </c>
      <c r="BA699">
        <v>0.46279999999999999</v>
      </c>
      <c r="BB699">
        <v>0.53720000000000001</v>
      </c>
      <c r="BC699">
        <v>0</v>
      </c>
      <c r="BD699">
        <v>0</v>
      </c>
      <c r="BE699">
        <v>1.08</v>
      </c>
      <c r="BF699" t="b">
        <v>0</v>
      </c>
      <c r="BG699">
        <v>0.91</v>
      </c>
      <c r="BH699" t="b">
        <v>0</v>
      </c>
      <c r="BI699">
        <v>1.1499999999999999</v>
      </c>
      <c r="BJ699" t="b">
        <v>0</v>
      </c>
      <c r="BK699">
        <v>1</v>
      </c>
      <c r="BL699" t="b">
        <v>0</v>
      </c>
      <c r="BM699">
        <v>0</v>
      </c>
      <c r="BN699">
        <v>0</v>
      </c>
    </row>
    <row r="700" spans="1:66" x14ac:dyDescent="0.25">
      <c r="A700" t="s">
        <v>91</v>
      </c>
      <c r="B700">
        <v>1980</v>
      </c>
      <c r="C700">
        <v>13460</v>
      </c>
      <c r="D700">
        <v>29420.340120000001</v>
      </c>
      <c r="E700">
        <v>5053.454565</v>
      </c>
      <c r="F700">
        <v>34473.794679999999</v>
      </c>
      <c r="G700">
        <v>7055.8217489999997</v>
      </c>
      <c r="H700">
        <v>36476.16186</v>
      </c>
      <c r="I700">
        <v>2.19</v>
      </c>
      <c r="J700">
        <v>29420.340120000001</v>
      </c>
      <c r="K700">
        <v>29215</v>
      </c>
      <c r="L700">
        <v>29449</v>
      </c>
      <c r="M700" t="s">
        <v>92</v>
      </c>
      <c r="N700">
        <v>0</v>
      </c>
      <c r="O700">
        <v>0.31155778899999997</v>
      </c>
      <c r="P700">
        <v>0.68844221100000003</v>
      </c>
      <c r="Q700">
        <v>0</v>
      </c>
      <c r="R700">
        <v>0</v>
      </c>
      <c r="S700">
        <v>1</v>
      </c>
      <c r="T700" t="s">
        <v>69</v>
      </c>
      <c r="U700">
        <v>0.1</v>
      </c>
      <c r="V700">
        <v>0.1</v>
      </c>
      <c r="W700">
        <v>0.3</v>
      </c>
      <c r="X700">
        <v>0.2</v>
      </c>
      <c r="Y700">
        <v>5884.0680240000002</v>
      </c>
      <c r="Z700">
        <v>5884.0680240000002</v>
      </c>
      <c r="AA700">
        <v>2116.7465247</v>
      </c>
      <c r="AB700">
        <v>6253.2289547791897</v>
      </c>
      <c r="AC700">
        <v>17652.204072</v>
      </c>
      <c r="AD700">
        <v>41188.476168000001</v>
      </c>
      <c r="AE700">
        <v>17652.204072</v>
      </c>
      <c r="AF700">
        <v>41188.476168000001</v>
      </c>
      <c r="AG700">
        <v>2822.3286996000002</v>
      </c>
      <c r="AH700">
        <v>11289.314798400001</v>
      </c>
      <c r="AI700">
        <v>23969.703950441599</v>
      </c>
      <c r="AJ700">
        <v>48982.619769558398</v>
      </c>
      <c r="AK700">
        <v>0</v>
      </c>
      <c r="AL700">
        <v>3476.3370501645099</v>
      </c>
      <c r="AM700">
        <v>31070.722798208801</v>
      </c>
      <c r="AN700">
        <v>0</v>
      </c>
      <c r="AO700">
        <v>0</v>
      </c>
      <c r="AP700">
        <v>34547.059848373297</v>
      </c>
      <c r="AQ700">
        <v>34547.059848373297</v>
      </c>
      <c r="AR700">
        <v>34547.059848373297</v>
      </c>
      <c r="AS700">
        <v>1.17425766348935</v>
      </c>
      <c r="AT700">
        <v>0.16063617218798301</v>
      </c>
      <c r="AU700">
        <v>72</v>
      </c>
      <c r="AV700">
        <v>0</v>
      </c>
      <c r="AW700" s="2">
        <v>29420.340120000001</v>
      </c>
      <c r="AX700" s="4">
        <v>34547.059848373297</v>
      </c>
      <c r="AY700">
        <v>2.19</v>
      </c>
      <c r="AZ700">
        <v>0</v>
      </c>
      <c r="BA700">
        <v>0.10059999999999999</v>
      </c>
      <c r="BB700">
        <v>0.89939999999999998</v>
      </c>
      <c r="BC700">
        <v>0</v>
      </c>
      <c r="BD700">
        <v>0</v>
      </c>
      <c r="BE700">
        <v>2.54</v>
      </c>
      <c r="BF700" t="b">
        <v>0</v>
      </c>
      <c r="BG700">
        <v>2.21</v>
      </c>
      <c r="BH700" t="b">
        <v>0</v>
      </c>
      <c r="BI700">
        <v>1.17</v>
      </c>
      <c r="BJ700" t="b">
        <v>0</v>
      </c>
      <c r="BK700">
        <v>1</v>
      </c>
      <c r="BL700" t="b">
        <v>0</v>
      </c>
      <c r="BM700">
        <v>0</v>
      </c>
      <c r="BN700">
        <v>0</v>
      </c>
    </row>
    <row r="701" spans="1:66" x14ac:dyDescent="0.25">
      <c r="A701" t="s">
        <v>91</v>
      </c>
      <c r="B701">
        <v>1981</v>
      </c>
      <c r="C701">
        <v>7300</v>
      </c>
      <c r="D701">
        <v>15956.0537</v>
      </c>
      <c r="E701">
        <v>3330.110635</v>
      </c>
      <c r="F701">
        <v>19286.164339999999</v>
      </c>
      <c r="G701">
        <v>3673.54835</v>
      </c>
      <c r="H701">
        <v>19629.602050000001</v>
      </c>
      <c r="I701">
        <v>2.19</v>
      </c>
      <c r="J701">
        <v>15956.0537</v>
      </c>
      <c r="K701">
        <v>24936</v>
      </c>
      <c r="L701">
        <v>15971</v>
      </c>
      <c r="M701" t="s">
        <v>92</v>
      </c>
      <c r="N701">
        <v>0</v>
      </c>
      <c r="O701">
        <v>0.31155778899999997</v>
      </c>
      <c r="P701">
        <v>0.68844221100000003</v>
      </c>
      <c r="Q701">
        <v>0</v>
      </c>
      <c r="R701">
        <v>0</v>
      </c>
      <c r="S701">
        <v>1</v>
      </c>
      <c r="T701" t="s">
        <v>69</v>
      </c>
      <c r="U701">
        <v>0.1</v>
      </c>
      <c r="V701">
        <v>0.1</v>
      </c>
      <c r="W701">
        <v>0.3</v>
      </c>
      <c r="X701">
        <v>0.2</v>
      </c>
      <c r="Y701">
        <v>3191.21074</v>
      </c>
      <c r="Z701">
        <v>3191.21074</v>
      </c>
      <c r="AA701">
        <v>1102.0645050000001</v>
      </c>
      <c r="AB701">
        <v>3376.1475323617401</v>
      </c>
      <c r="AC701">
        <v>9573.6322199999995</v>
      </c>
      <c r="AD701">
        <v>22338.475180000001</v>
      </c>
      <c r="AE701">
        <v>9573.6322199999995</v>
      </c>
      <c r="AF701">
        <v>22338.475180000001</v>
      </c>
      <c r="AG701">
        <v>1469.4193399999999</v>
      </c>
      <c r="AH701">
        <v>5877.6773599999997</v>
      </c>
      <c r="AI701">
        <v>12877.3069852765</v>
      </c>
      <c r="AJ701">
        <v>26381.897114723499</v>
      </c>
      <c r="AK701">
        <v>0</v>
      </c>
      <c r="AL701">
        <v>14061.2030217912</v>
      </c>
      <c r="AM701">
        <v>7670.6756086805899</v>
      </c>
      <c r="AN701">
        <v>0</v>
      </c>
      <c r="AO701">
        <v>0</v>
      </c>
      <c r="AP701">
        <v>21731.878630471801</v>
      </c>
      <c r="AQ701">
        <v>21731.878630471801</v>
      </c>
      <c r="AR701">
        <v>21731.878630471801</v>
      </c>
      <c r="AS701">
        <v>1.36198329731566</v>
      </c>
      <c r="AT701">
        <v>0.30894194430092398</v>
      </c>
      <c r="AU701">
        <v>91</v>
      </c>
      <c r="AV701">
        <v>0</v>
      </c>
      <c r="AW701" s="2">
        <v>15956.0537</v>
      </c>
      <c r="AX701" s="4">
        <v>21731.878630471801</v>
      </c>
      <c r="AY701">
        <v>2.19</v>
      </c>
      <c r="AZ701">
        <v>0</v>
      </c>
      <c r="BA701">
        <v>0.64700000000000002</v>
      </c>
      <c r="BB701">
        <v>0.35299999999999998</v>
      </c>
      <c r="BC701">
        <v>0</v>
      </c>
      <c r="BD701">
        <v>0</v>
      </c>
      <c r="BE701">
        <v>1.38</v>
      </c>
      <c r="BF701" t="b">
        <v>0</v>
      </c>
      <c r="BG701">
        <v>1.39</v>
      </c>
      <c r="BH701" t="b">
        <v>0</v>
      </c>
      <c r="BI701">
        <v>1.36</v>
      </c>
      <c r="BJ701" t="b">
        <v>0</v>
      </c>
      <c r="BK701">
        <v>1</v>
      </c>
      <c r="BL701" t="b">
        <v>0</v>
      </c>
      <c r="BM701">
        <v>0</v>
      </c>
      <c r="BN701">
        <v>0</v>
      </c>
    </row>
    <row r="702" spans="1:66" x14ac:dyDescent="0.25">
      <c r="A702" t="s">
        <v>91</v>
      </c>
      <c r="B702">
        <v>1982</v>
      </c>
      <c r="C702">
        <v>13767</v>
      </c>
      <c r="D702">
        <v>30091.36868</v>
      </c>
      <c r="E702">
        <v>7211.9000029999997</v>
      </c>
      <c r="F702">
        <v>37303.268680000001</v>
      </c>
      <c r="G702">
        <v>7996.5103099999997</v>
      </c>
      <c r="H702">
        <v>38087.878989999997</v>
      </c>
      <c r="I702">
        <v>2.19</v>
      </c>
      <c r="J702">
        <v>30091.36868</v>
      </c>
      <c r="K702">
        <v>8840</v>
      </c>
      <c r="L702">
        <v>30120</v>
      </c>
      <c r="M702" t="s">
        <v>92</v>
      </c>
      <c r="N702">
        <v>0</v>
      </c>
      <c r="O702">
        <v>0.31155778899999997</v>
      </c>
      <c r="P702">
        <v>0.68844221100000003</v>
      </c>
      <c r="Q702">
        <v>0</v>
      </c>
      <c r="R702">
        <v>0</v>
      </c>
      <c r="S702">
        <v>1</v>
      </c>
      <c r="T702" t="s">
        <v>69</v>
      </c>
      <c r="U702">
        <v>0.1</v>
      </c>
      <c r="V702">
        <v>0.1</v>
      </c>
      <c r="W702">
        <v>0.3</v>
      </c>
      <c r="X702">
        <v>0.2</v>
      </c>
      <c r="Y702">
        <v>6018.2737360000001</v>
      </c>
      <c r="Z702">
        <v>6018.2737360000001</v>
      </c>
      <c r="AA702">
        <v>2398.9530930000001</v>
      </c>
      <c r="AB702">
        <v>6478.7803407618103</v>
      </c>
      <c r="AC702">
        <v>18054.821208000001</v>
      </c>
      <c r="AD702">
        <v>42127.916151999998</v>
      </c>
      <c r="AE702">
        <v>18054.821208000001</v>
      </c>
      <c r="AF702">
        <v>42127.916151999998</v>
      </c>
      <c r="AG702">
        <v>3198.604124</v>
      </c>
      <c r="AH702">
        <v>12794.416496</v>
      </c>
      <c r="AI702">
        <v>25130.318308476399</v>
      </c>
      <c r="AJ702">
        <v>51045.4396715236</v>
      </c>
      <c r="AK702">
        <v>0</v>
      </c>
      <c r="AL702">
        <v>3471.4006413194102</v>
      </c>
      <c r="AM702">
        <v>3993.3636542069999</v>
      </c>
      <c r="AN702">
        <v>0</v>
      </c>
      <c r="AO702">
        <v>0</v>
      </c>
      <c r="AP702">
        <v>7464.76429552641</v>
      </c>
      <c r="AQ702">
        <v>7464.76429552641</v>
      </c>
      <c r="AR702">
        <v>7464.76429552641</v>
      </c>
      <c r="AS702">
        <v>0.24806994905777799</v>
      </c>
      <c r="AT702">
        <v>-1.3940445199342</v>
      </c>
      <c r="AU702">
        <v>90</v>
      </c>
      <c r="AV702">
        <v>0</v>
      </c>
      <c r="AW702" s="2">
        <v>30091.36868</v>
      </c>
      <c r="AX702" s="4">
        <v>7464.76429552641</v>
      </c>
      <c r="AY702">
        <v>2.19</v>
      </c>
      <c r="AZ702">
        <v>0</v>
      </c>
      <c r="BA702">
        <v>0.46500000000000002</v>
      </c>
      <c r="BB702">
        <v>0.53500000000000003</v>
      </c>
      <c r="BC702">
        <v>0</v>
      </c>
      <c r="BD702">
        <v>0</v>
      </c>
      <c r="BE702">
        <v>2.6</v>
      </c>
      <c r="BF702" t="b">
        <v>0</v>
      </c>
      <c r="BG702">
        <v>0.48</v>
      </c>
      <c r="BH702" t="b">
        <v>0</v>
      </c>
      <c r="BI702">
        <v>0.25</v>
      </c>
      <c r="BJ702" t="b">
        <v>1</v>
      </c>
      <c r="BK702">
        <v>1</v>
      </c>
      <c r="BL702" t="b">
        <v>0</v>
      </c>
      <c r="BM702">
        <v>1</v>
      </c>
      <c r="BN702">
        <v>1</v>
      </c>
    </row>
    <row r="703" spans="1:66" x14ac:dyDescent="0.25">
      <c r="A703" t="s">
        <v>91</v>
      </c>
      <c r="B703">
        <v>1983</v>
      </c>
      <c r="C703">
        <v>8800</v>
      </c>
      <c r="D703">
        <v>19234.694879999999</v>
      </c>
      <c r="E703">
        <v>1497.3312570000001</v>
      </c>
      <c r="F703">
        <v>20732.026129999998</v>
      </c>
      <c r="G703">
        <v>2007.1351790000001</v>
      </c>
      <c r="H703">
        <v>21241.83005</v>
      </c>
      <c r="I703">
        <v>2.19</v>
      </c>
      <c r="J703">
        <v>19234.694879999999</v>
      </c>
      <c r="K703">
        <v>10925</v>
      </c>
      <c r="L703">
        <v>19253</v>
      </c>
      <c r="M703" t="s">
        <v>92</v>
      </c>
      <c r="N703">
        <v>0</v>
      </c>
      <c r="O703">
        <v>0.31155778899999997</v>
      </c>
      <c r="P703">
        <v>0.68844221100000003</v>
      </c>
      <c r="Q703">
        <v>0</v>
      </c>
      <c r="R703">
        <v>0</v>
      </c>
      <c r="S703">
        <v>1</v>
      </c>
      <c r="T703" t="s">
        <v>69</v>
      </c>
      <c r="U703">
        <v>0.1</v>
      </c>
      <c r="V703">
        <v>0.1</v>
      </c>
      <c r="W703">
        <v>0.3</v>
      </c>
      <c r="X703">
        <v>0.2</v>
      </c>
      <c r="Y703">
        <v>3846.9389759999999</v>
      </c>
      <c r="Z703">
        <v>3846.9389759999999</v>
      </c>
      <c r="AA703">
        <v>602.14055370000005</v>
      </c>
      <c r="AB703">
        <v>3893.7787214321902</v>
      </c>
      <c r="AC703">
        <v>11540.816928</v>
      </c>
      <c r="AD703">
        <v>26928.572832000002</v>
      </c>
      <c r="AE703">
        <v>11540.816928</v>
      </c>
      <c r="AF703">
        <v>26928.572832000002</v>
      </c>
      <c r="AG703">
        <v>802.8540716</v>
      </c>
      <c r="AH703">
        <v>3211.4162864</v>
      </c>
      <c r="AI703">
        <v>13454.272607135599</v>
      </c>
      <c r="AJ703">
        <v>29029.3874928644</v>
      </c>
      <c r="AK703">
        <v>0</v>
      </c>
      <c r="AL703">
        <v>1807.2156687930001</v>
      </c>
      <c r="AM703">
        <v>10063.9970878352</v>
      </c>
      <c r="AN703">
        <v>0</v>
      </c>
      <c r="AO703">
        <v>0</v>
      </c>
      <c r="AP703">
        <v>11871.2127566282</v>
      </c>
      <c r="AQ703">
        <v>11871.2127566282</v>
      </c>
      <c r="AR703">
        <v>11871.2127566282</v>
      </c>
      <c r="AS703">
        <v>0.61717707666741795</v>
      </c>
      <c r="AT703">
        <v>-0.48259930003280799</v>
      </c>
      <c r="AU703">
        <v>75</v>
      </c>
      <c r="AV703">
        <v>0</v>
      </c>
      <c r="AW703" s="2">
        <v>19234.694879999999</v>
      </c>
      <c r="AX703" s="4">
        <v>11871.2127566282</v>
      </c>
      <c r="AY703">
        <v>2.19</v>
      </c>
      <c r="AZ703">
        <v>0</v>
      </c>
      <c r="BA703">
        <v>0.1522</v>
      </c>
      <c r="BB703">
        <v>0.8478</v>
      </c>
      <c r="BC703">
        <v>0</v>
      </c>
      <c r="BD703">
        <v>0</v>
      </c>
      <c r="BE703">
        <v>1.66</v>
      </c>
      <c r="BF703" t="b">
        <v>0</v>
      </c>
      <c r="BG703">
        <v>0.76</v>
      </c>
      <c r="BH703" t="b">
        <v>0</v>
      </c>
      <c r="BI703">
        <v>0.62</v>
      </c>
      <c r="BJ703" t="b">
        <v>0</v>
      </c>
      <c r="BK703">
        <v>1</v>
      </c>
      <c r="BL703" t="b">
        <v>0</v>
      </c>
      <c r="BM703">
        <v>0</v>
      </c>
      <c r="BN703">
        <v>0</v>
      </c>
    </row>
    <row r="704" spans="1:66" x14ac:dyDescent="0.25">
      <c r="A704" t="s">
        <v>91</v>
      </c>
      <c r="B704">
        <v>1984</v>
      </c>
      <c r="C704">
        <v>4350</v>
      </c>
      <c r="D704">
        <v>9508.0593989999998</v>
      </c>
      <c r="E704">
        <v>1402.1552979999999</v>
      </c>
      <c r="F704">
        <v>10910.2147</v>
      </c>
      <c r="G704">
        <v>1649.861134</v>
      </c>
      <c r="H704">
        <v>11157.920529999999</v>
      </c>
      <c r="I704">
        <v>2.19</v>
      </c>
      <c r="J704">
        <v>9508.0593989999998</v>
      </c>
      <c r="K704">
        <v>11488</v>
      </c>
      <c r="L704">
        <v>9517</v>
      </c>
      <c r="M704" t="s">
        <v>92</v>
      </c>
      <c r="N704">
        <v>0</v>
      </c>
      <c r="O704">
        <v>0.31155778899999997</v>
      </c>
      <c r="P704">
        <v>0.68844221100000003</v>
      </c>
      <c r="Q704">
        <v>0</v>
      </c>
      <c r="R704">
        <v>0</v>
      </c>
      <c r="S704">
        <v>1</v>
      </c>
      <c r="T704" t="s">
        <v>69</v>
      </c>
      <c r="U704">
        <v>0.1</v>
      </c>
      <c r="V704">
        <v>0.1</v>
      </c>
      <c r="W704">
        <v>0.3</v>
      </c>
      <c r="X704">
        <v>0.2</v>
      </c>
      <c r="Y704">
        <v>1901.6118798</v>
      </c>
      <c r="Z704">
        <v>1901.6118798</v>
      </c>
      <c r="AA704">
        <v>494.95834020000001</v>
      </c>
      <c r="AB704">
        <v>1964.97111936283</v>
      </c>
      <c r="AC704">
        <v>5704.8356394000002</v>
      </c>
      <c r="AD704">
        <v>13311.283158599999</v>
      </c>
      <c r="AE704">
        <v>5704.8356394000002</v>
      </c>
      <c r="AF704">
        <v>13311.283158599999</v>
      </c>
      <c r="AG704">
        <v>659.94445359999997</v>
      </c>
      <c r="AH704">
        <v>2639.7778143999999</v>
      </c>
      <c r="AI704">
        <v>7227.9782912743303</v>
      </c>
      <c r="AJ704">
        <v>15087.862768725699</v>
      </c>
      <c r="AK704">
        <v>0</v>
      </c>
      <c r="AL704">
        <v>4554.5096321648398</v>
      </c>
      <c r="AM704">
        <v>6487.9577921323398</v>
      </c>
      <c r="AN704">
        <v>0</v>
      </c>
      <c r="AO704">
        <v>0</v>
      </c>
      <c r="AP704">
        <v>11042.4674242972</v>
      </c>
      <c r="AQ704">
        <v>11042.4674242972</v>
      </c>
      <c r="AR704">
        <v>11042.4674242972</v>
      </c>
      <c r="AS704">
        <v>1.16137972649377</v>
      </c>
      <c r="AT704">
        <v>0.14960871771061199</v>
      </c>
      <c r="AU704">
        <v>85</v>
      </c>
      <c r="AV704">
        <v>0</v>
      </c>
      <c r="AW704" s="2">
        <v>9508.0593989999998</v>
      </c>
      <c r="AX704" s="4">
        <v>11042.4674242972</v>
      </c>
      <c r="AY704">
        <v>2.19</v>
      </c>
      <c r="AZ704">
        <v>0</v>
      </c>
      <c r="BA704">
        <v>0.41249999999999998</v>
      </c>
      <c r="BB704">
        <v>0.58750000000000002</v>
      </c>
      <c r="BC704">
        <v>0</v>
      </c>
      <c r="BD704">
        <v>0</v>
      </c>
      <c r="BE704">
        <v>0.82</v>
      </c>
      <c r="BF704" t="b">
        <v>0</v>
      </c>
      <c r="BG704">
        <v>0.71</v>
      </c>
      <c r="BH704" t="b">
        <v>0</v>
      </c>
      <c r="BI704">
        <v>1.1599999999999999</v>
      </c>
      <c r="BJ704" t="b">
        <v>0</v>
      </c>
      <c r="BK704">
        <v>1</v>
      </c>
      <c r="BL704" t="b">
        <v>0</v>
      </c>
      <c r="BM704">
        <v>0</v>
      </c>
      <c r="BN704">
        <v>0</v>
      </c>
    </row>
    <row r="705" spans="1:66" x14ac:dyDescent="0.25">
      <c r="A705" t="s">
        <v>91</v>
      </c>
      <c r="B705">
        <v>1985</v>
      </c>
      <c r="C705">
        <v>16600</v>
      </c>
      <c r="D705">
        <v>36283.628969999998</v>
      </c>
      <c r="E705">
        <v>8211.9366979999995</v>
      </c>
      <c r="F705">
        <v>44495.565670000004</v>
      </c>
      <c r="G705">
        <v>8848.2968529999998</v>
      </c>
      <c r="H705">
        <v>45131.925819999997</v>
      </c>
      <c r="I705">
        <v>2.19</v>
      </c>
      <c r="J705">
        <v>36283.628969999998</v>
      </c>
      <c r="K705">
        <v>6982</v>
      </c>
      <c r="L705">
        <v>36319</v>
      </c>
      <c r="M705" t="s">
        <v>92</v>
      </c>
      <c r="N705">
        <v>0</v>
      </c>
      <c r="O705">
        <v>0.31155778899999997</v>
      </c>
      <c r="P705">
        <v>0.68844221100000003</v>
      </c>
      <c r="Q705">
        <v>0</v>
      </c>
      <c r="R705">
        <v>0</v>
      </c>
      <c r="S705">
        <v>1</v>
      </c>
      <c r="T705" t="s">
        <v>69</v>
      </c>
      <c r="U705">
        <v>0.1</v>
      </c>
      <c r="V705">
        <v>0.1</v>
      </c>
      <c r="W705">
        <v>0.3</v>
      </c>
      <c r="X705">
        <v>0.2</v>
      </c>
      <c r="Y705">
        <v>7256.725794</v>
      </c>
      <c r="Z705">
        <v>7256.725794</v>
      </c>
      <c r="AA705">
        <v>2654.4890559</v>
      </c>
      <c r="AB705">
        <v>7726.9904488874499</v>
      </c>
      <c r="AC705">
        <v>21770.177382000002</v>
      </c>
      <c r="AD705">
        <v>50797.080558000001</v>
      </c>
      <c r="AE705">
        <v>21770.177382000002</v>
      </c>
      <c r="AF705">
        <v>50797.080558000001</v>
      </c>
      <c r="AG705">
        <v>3539.3187412000002</v>
      </c>
      <c r="AH705">
        <v>14157.274964800001</v>
      </c>
      <c r="AI705">
        <v>29677.944922225099</v>
      </c>
      <c r="AJ705">
        <v>60585.906717774902</v>
      </c>
      <c r="AK705">
        <v>0</v>
      </c>
      <c r="AL705">
        <v>2936.1560818676599</v>
      </c>
      <c r="AM705">
        <v>2345.4597484649398</v>
      </c>
      <c r="AN705">
        <v>0</v>
      </c>
      <c r="AO705">
        <v>0</v>
      </c>
      <c r="AP705">
        <v>5281.6158303326101</v>
      </c>
      <c r="AQ705">
        <v>5281.6158303326101</v>
      </c>
      <c r="AR705">
        <v>5281.6158303326101</v>
      </c>
      <c r="AS705">
        <v>0.14556470728712301</v>
      </c>
      <c r="AT705">
        <v>-1.9271345676080001</v>
      </c>
      <c r="AU705">
        <v>93</v>
      </c>
      <c r="AV705">
        <v>0</v>
      </c>
      <c r="AW705" s="2">
        <v>36283.628969999998</v>
      </c>
      <c r="AX705" s="4">
        <v>5281.6158303326101</v>
      </c>
      <c r="AY705">
        <v>2.19</v>
      </c>
      <c r="AZ705">
        <v>0</v>
      </c>
      <c r="BA705">
        <v>0.55589999999999995</v>
      </c>
      <c r="BB705">
        <v>0.44409999999999999</v>
      </c>
      <c r="BC705">
        <v>0</v>
      </c>
      <c r="BD705">
        <v>0</v>
      </c>
      <c r="BE705">
        <v>3.13</v>
      </c>
      <c r="BF705" t="b">
        <v>0</v>
      </c>
      <c r="BG705">
        <v>0.34</v>
      </c>
      <c r="BH705" t="b">
        <v>0</v>
      </c>
      <c r="BI705">
        <v>0.15</v>
      </c>
      <c r="BJ705" t="b">
        <v>1</v>
      </c>
      <c r="BK705">
        <v>1</v>
      </c>
      <c r="BL705" t="b">
        <v>0</v>
      </c>
      <c r="BM705">
        <v>1</v>
      </c>
      <c r="BN705">
        <v>1</v>
      </c>
    </row>
    <row r="706" spans="1:66" x14ac:dyDescent="0.25">
      <c r="A706" t="s">
        <v>91</v>
      </c>
      <c r="B706">
        <v>1986</v>
      </c>
      <c r="C706">
        <v>4100</v>
      </c>
      <c r="D706">
        <v>8961.6192030000002</v>
      </c>
      <c r="E706">
        <v>1737.0024080000001</v>
      </c>
      <c r="F706">
        <v>10698.62161</v>
      </c>
      <c r="G706">
        <v>2180.457042</v>
      </c>
      <c r="H706">
        <v>11142.07625</v>
      </c>
      <c r="I706">
        <v>2.19</v>
      </c>
      <c r="J706">
        <v>8961.6192030000002</v>
      </c>
      <c r="K706">
        <v>11383</v>
      </c>
      <c r="L706">
        <v>8970</v>
      </c>
      <c r="M706" t="s">
        <v>92</v>
      </c>
      <c r="N706">
        <v>0</v>
      </c>
      <c r="O706">
        <v>0.31155778899999997</v>
      </c>
      <c r="P706">
        <v>0.68844221100000003</v>
      </c>
      <c r="Q706">
        <v>0</v>
      </c>
      <c r="R706">
        <v>0</v>
      </c>
      <c r="S706">
        <v>1</v>
      </c>
      <c r="T706" t="s">
        <v>69</v>
      </c>
      <c r="U706">
        <v>0.1</v>
      </c>
      <c r="V706">
        <v>0.1</v>
      </c>
      <c r="W706">
        <v>0.3</v>
      </c>
      <c r="X706">
        <v>0.2</v>
      </c>
      <c r="Y706">
        <v>1792.3238406</v>
      </c>
      <c r="Z706">
        <v>1792.3238406</v>
      </c>
      <c r="AA706">
        <v>654.13711260000002</v>
      </c>
      <c r="AB706">
        <v>1907.96229304035</v>
      </c>
      <c r="AC706">
        <v>5376.9715218000001</v>
      </c>
      <c r="AD706">
        <v>12546.2668842</v>
      </c>
      <c r="AE706">
        <v>5376.9715218000001</v>
      </c>
      <c r="AF706">
        <v>12546.2668842</v>
      </c>
      <c r="AG706">
        <v>872.18281679999996</v>
      </c>
      <c r="AH706">
        <v>3488.7312671999998</v>
      </c>
      <c r="AI706">
        <v>7326.1516639192996</v>
      </c>
      <c r="AJ706">
        <v>14958.000836080701</v>
      </c>
      <c r="AK706">
        <v>0</v>
      </c>
      <c r="AL706">
        <v>1061.4489375350599</v>
      </c>
      <c r="AM706">
        <v>11863.588627941899</v>
      </c>
      <c r="AN706">
        <v>0</v>
      </c>
      <c r="AO706">
        <v>0</v>
      </c>
      <c r="AP706">
        <v>12925.037565477</v>
      </c>
      <c r="AQ706">
        <v>12925.037565477</v>
      </c>
      <c r="AR706">
        <v>12925.037565477</v>
      </c>
      <c r="AS706">
        <v>1.4422658754737301</v>
      </c>
      <c r="AT706">
        <v>0.366215401529697</v>
      </c>
      <c r="AU706">
        <v>80</v>
      </c>
      <c r="AV706">
        <v>0</v>
      </c>
      <c r="AW706" s="2">
        <v>8961.6192030000002</v>
      </c>
      <c r="AX706" s="4">
        <v>12925.037565477</v>
      </c>
      <c r="AY706">
        <v>2.19</v>
      </c>
      <c r="AZ706">
        <v>0</v>
      </c>
      <c r="BA706">
        <v>8.2100000000000006E-2</v>
      </c>
      <c r="BB706">
        <v>0.91790000000000005</v>
      </c>
      <c r="BC706">
        <v>0</v>
      </c>
      <c r="BD706">
        <v>0</v>
      </c>
      <c r="BE706">
        <v>0.77</v>
      </c>
      <c r="BF706" t="b">
        <v>0</v>
      </c>
      <c r="BG706">
        <v>0.83</v>
      </c>
      <c r="BH706" t="b">
        <v>0</v>
      </c>
      <c r="BI706">
        <v>1.44</v>
      </c>
      <c r="BJ706" t="b">
        <v>0</v>
      </c>
      <c r="BK706">
        <v>1</v>
      </c>
      <c r="BL706" t="b">
        <v>0</v>
      </c>
      <c r="BM706">
        <v>0</v>
      </c>
      <c r="BN706">
        <v>0</v>
      </c>
    </row>
    <row r="707" spans="1:66" x14ac:dyDescent="0.25">
      <c r="A707" t="s">
        <v>91</v>
      </c>
      <c r="B707">
        <v>1987</v>
      </c>
      <c r="C707">
        <v>2425</v>
      </c>
      <c r="D707">
        <v>5300.4698950000002</v>
      </c>
      <c r="E707">
        <v>447.32415609999998</v>
      </c>
      <c r="F707">
        <v>5747.7940509999999</v>
      </c>
      <c r="G707">
        <v>500.10942790000001</v>
      </c>
      <c r="H707">
        <v>5800.5793229999999</v>
      </c>
      <c r="I707">
        <v>2.19</v>
      </c>
      <c r="J707">
        <v>5300.4698950000002</v>
      </c>
      <c r="K707">
        <v>16752</v>
      </c>
      <c r="L707">
        <v>5306</v>
      </c>
      <c r="M707" t="s">
        <v>92</v>
      </c>
      <c r="N707">
        <v>0</v>
      </c>
      <c r="O707">
        <v>0.31155778899999997</v>
      </c>
      <c r="P707">
        <v>0.68844221100000003</v>
      </c>
      <c r="Q707">
        <v>0</v>
      </c>
      <c r="R707">
        <v>0</v>
      </c>
      <c r="S707">
        <v>1</v>
      </c>
      <c r="T707" t="s">
        <v>69</v>
      </c>
      <c r="U707">
        <v>0.1</v>
      </c>
      <c r="V707">
        <v>0.1</v>
      </c>
      <c r="W707">
        <v>0.3</v>
      </c>
      <c r="X707">
        <v>0.2</v>
      </c>
      <c r="Y707">
        <v>1060.093979</v>
      </c>
      <c r="Z707">
        <v>1060.093979</v>
      </c>
      <c r="AA707">
        <v>150.03282837</v>
      </c>
      <c r="AB707">
        <v>1070.6582526188099</v>
      </c>
      <c r="AC707">
        <v>3180.2819370000002</v>
      </c>
      <c r="AD707">
        <v>7420.6578529999997</v>
      </c>
      <c r="AE707">
        <v>3180.2819370000002</v>
      </c>
      <c r="AF707">
        <v>7420.6578529999997</v>
      </c>
      <c r="AG707">
        <v>200.04377116000001</v>
      </c>
      <c r="AH707">
        <v>800.17508464000002</v>
      </c>
      <c r="AI707">
        <v>3659.2628177623901</v>
      </c>
      <c r="AJ707">
        <v>7941.8958282376097</v>
      </c>
      <c r="AK707">
        <v>0</v>
      </c>
      <c r="AL707">
        <v>5368.92332205808</v>
      </c>
      <c r="AM707">
        <v>11086.6269718234</v>
      </c>
      <c r="AN707">
        <v>0</v>
      </c>
      <c r="AO707">
        <v>0</v>
      </c>
      <c r="AP707">
        <v>16455.550293881501</v>
      </c>
      <c r="AQ707">
        <v>16455.550293881501</v>
      </c>
      <c r="AR707">
        <v>16455.550293881501</v>
      </c>
      <c r="AS707">
        <v>3.1045455629140002</v>
      </c>
      <c r="AT707">
        <v>1.1328673481248399</v>
      </c>
      <c r="AU707">
        <v>89</v>
      </c>
      <c r="AV707">
        <v>0</v>
      </c>
      <c r="AW707" s="2">
        <v>5300.4698950000002</v>
      </c>
      <c r="AX707" s="4">
        <v>16455.550293881501</v>
      </c>
      <c r="AY707">
        <v>2.19</v>
      </c>
      <c r="AZ707">
        <v>0</v>
      </c>
      <c r="BA707">
        <v>0.32629999999999998</v>
      </c>
      <c r="BB707">
        <v>0.67369999999999997</v>
      </c>
      <c r="BC707">
        <v>0</v>
      </c>
      <c r="BD707">
        <v>0</v>
      </c>
      <c r="BE707">
        <v>0.46</v>
      </c>
      <c r="BF707" t="b">
        <v>0</v>
      </c>
      <c r="BG707">
        <v>1.05</v>
      </c>
      <c r="BH707" t="b">
        <v>0</v>
      </c>
      <c r="BI707">
        <v>3.1</v>
      </c>
      <c r="BJ707" t="b">
        <v>0</v>
      </c>
      <c r="BK707">
        <v>1</v>
      </c>
      <c r="BL707" t="b">
        <v>0</v>
      </c>
      <c r="BM707">
        <v>0</v>
      </c>
      <c r="BN707">
        <v>0</v>
      </c>
    </row>
    <row r="708" spans="1:66" x14ac:dyDescent="0.25">
      <c r="A708" t="s">
        <v>91</v>
      </c>
      <c r="B708">
        <v>1988</v>
      </c>
      <c r="C708">
        <v>4775</v>
      </c>
      <c r="D708">
        <v>10437.007729999999</v>
      </c>
      <c r="E708">
        <v>3820.421871</v>
      </c>
      <c r="F708">
        <v>14257.429599999999</v>
      </c>
      <c r="G708">
        <v>4181.4989869999999</v>
      </c>
      <c r="H708">
        <v>14618.506719999999</v>
      </c>
      <c r="I708">
        <v>2.19</v>
      </c>
      <c r="J708">
        <v>10437.007729999999</v>
      </c>
      <c r="K708">
        <v>17618</v>
      </c>
      <c r="L708">
        <v>10447</v>
      </c>
      <c r="M708" t="s">
        <v>92</v>
      </c>
      <c r="N708">
        <v>0</v>
      </c>
      <c r="O708">
        <v>0.31155778899999997</v>
      </c>
      <c r="P708">
        <v>0.68844221100000003</v>
      </c>
      <c r="Q708">
        <v>0</v>
      </c>
      <c r="R708">
        <v>0</v>
      </c>
      <c r="S708">
        <v>1</v>
      </c>
      <c r="T708" t="s">
        <v>69</v>
      </c>
      <c r="U708">
        <v>0.1</v>
      </c>
      <c r="V708">
        <v>0.1</v>
      </c>
      <c r="W708">
        <v>0.3</v>
      </c>
      <c r="X708">
        <v>0.2</v>
      </c>
      <c r="Y708">
        <v>2087.4015460000001</v>
      </c>
      <c r="Z708">
        <v>2087.4015460000001</v>
      </c>
      <c r="AA708">
        <v>1254.4496961</v>
      </c>
      <c r="AB708">
        <v>2435.3417120167301</v>
      </c>
      <c r="AC708">
        <v>6262.2046380000002</v>
      </c>
      <c r="AD708">
        <v>14611.810821999999</v>
      </c>
      <c r="AE708">
        <v>6262.2046380000002</v>
      </c>
      <c r="AF708">
        <v>14611.810821999999</v>
      </c>
      <c r="AG708">
        <v>1672.5995948</v>
      </c>
      <c r="AH708">
        <v>6690.3983791999999</v>
      </c>
      <c r="AI708">
        <v>9747.8232959665402</v>
      </c>
      <c r="AJ708">
        <v>19489.190144033499</v>
      </c>
      <c r="AK708">
        <v>0</v>
      </c>
      <c r="AL708">
        <v>5017.3056381766</v>
      </c>
      <c r="AM708">
        <v>13287.413297978401</v>
      </c>
      <c r="AN708">
        <v>0</v>
      </c>
      <c r="AO708">
        <v>0</v>
      </c>
      <c r="AP708">
        <v>18304.718936155001</v>
      </c>
      <c r="AQ708">
        <v>18304.718936155001</v>
      </c>
      <c r="AR708">
        <v>18304.718936155001</v>
      </c>
      <c r="AS708">
        <v>1.7538282436583901</v>
      </c>
      <c r="AT708">
        <v>0.56180096649755296</v>
      </c>
      <c r="AU708">
        <v>91</v>
      </c>
      <c r="AV708">
        <v>0</v>
      </c>
      <c r="AW708" s="2">
        <v>10437.007729999999</v>
      </c>
      <c r="AX708" s="4">
        <v>18304.718936155001</v>
      </c>
      <c r="AY708">
        <v>2.19</v>
      </c>
      <c r="AZ708">
        <v>0</v>
      </c>
      <c r="BA708">
        <v>0.27410000000000001</v>
      </c>
      <c r="BB708">
        <v>0.72589999999999999</v>
      </c>
      <c r="BC708">
        <v>0</v>
      </c>
      <c r="BD708">
        <v>0</v>
      </c>
      <c r="BE708">
        <v>0.9</v>
      </c>
      <c r="BF708" t="b">
        <v>0</v>
      </c>
      <c r="BG708">
        <v>1.17</v>
      </c>
      <c r="BH708" t="b">
        <v>0</v>
      </c>
      <c r="BI708">
        <v>1.75</v>
      </c>
      <c r="BJ708" t="b">
        <v>0</v>
      </c>
      <c r="BK708">
        <v>1</v>
      </c>
      <c r="BL708" t="b">
        <v>0</v>
      </c>
      <c r="BM708">
        <v>0</v>
      </c>
      <c r="BN708">
        <v>0</v>
      </c>
    </row>
    <row r="709" spans="1:66" x14ac:dyDescent="0.25">
      <c r="A709" t="s">
        <v>91</v>
      </c>
      <c r="B709">
        <v>1989</v>
      </c>
      <c r="C709">
        <v>3510</v>
      </c>
      <c r="D709">
        <v>7672.0203419999998</v>
      </c>
      <c r="E709">
        <v>1525.9147989999999</v>
      </c>
      <c r="F709">
        <v>9197.9351409999999</v>
      </c>
      <c r="G709">
        <v>1752.0935320000001</v>
      </c>
      <c r="H709">
        <v>9424.1138740000006</v>
      </c>
      <c r="I709">
        <v>2.19</v>
      </c>
      <c r="J709">
        <v>7672.0203419999998</v>
      </c>
      <c r="K709">
        <v>12821</v>
      </c>
      <c r="L709">
        <v>7679</v>
      </c>
      <c r="M709" t="s">
        <v>92</v>
      </c>
      <c r="N709">
        <v>0</v>
      </c>
      <c r="O709">
        <v>0.31155778899999997</v>
      </c>
      <c r="P709">
        <v>0.68844221100000003</v>
      </c>
      <c r="Q709">
        <v>0</v>
      </c>
      <c r="R709">
        <v>0</v>
      </c>
      <c r="S709">
        <v>1</v>
      </c>
      <c r="T709" t="s">
        <v>69</v>
      </c>
      <c r="U709">
        <v>0.1</v>
      </c>
      <c r="V709">
        <v>0.1</v>
      </c>
      <c r="W709">
        <v>0.3</v>
      </c>
      <c r="X709">
        <v>0.2</v>
      </c>
      <c r="Y709">
        <v>1534.4040683999999</v>
      </c>
      <c r="Z709">
        <v>1534.4040683999999</v>
      </c>
      <c r="AA709">
        <v>525.62805960000003</v>
      </c>
      <c r="AB709">
        <v>1621.9373299117699</v>
      </c>
      <c r="AC709">
        <v>4603.2122052000004</v>
      </c>
      <c r="AD709">
        <v>10740.8284788</v>
      </c>
      <c r="AE709">
        <v>4603.2122052000004</v>
      </c>
      <c r="AF709">
        <v>10740.8284788</v>
      </c>
      <c r="AG709">
        <v>700.83741280000004</v>
      </c>
      <c r="AH709">
        <v>2803.3496512000002</v>
      </c>
      <c r="AI709">
        <v>6180.2392141764503</v>
      </c>
      <c r="AJ709">
        <v>12667.9885338235</v>
      </c>
      <c r="AK709">
        <v>0</v>
      </c>
      <c r="AL709">
        <v>6013.2819320216504</v>
      </c>
      <c r="AM709">
        <v>2829.6163185316</v>
      </c>
      <c r="AN709">
        <v>0</v>
      </c>
      <c r="AO709">
        <v>0</v>
      </c>
      <c r="AP709">
        <v>8842.8982505532495</v>
      </c>
      <c r="AQ709">
        <v>8842.8982505532495</v>
      </c>
      <c r="AR709">
        <v>8842.8982505532495</v>
      </c>
      <c r="AS709">
        <v>1.1526166324329701</v>
      </c>
      <c r="AT709">
        <v>0.142034690276338</v>
      </c>
      <c r="AU709">
        <v>87</v>
      </c>
      <c r="AV709">
        <v>0</v>
      </c>
      <c r="AW709" s="2">
        <v>7672.0203419999998</v>
      </c>
      <c r="AX709" s="4">
        <v>8842.8982505532495</v>
      </c>
      <c r="AY709">
        <v>2.19</v>
      </c>
      <c r="AZ709">
        <v>0</v>
      </c>
      <c r="BA709">
        <v>0.68</v>
      </c>
      <c r="BB709">
        <v>0.32</v>
      </c>
      <c r="BC709">
        <v>0</v>
      </c>
      <c r="BD709">
        <v>0</v>
      </c>
      <c r="BE709">
        <v>0.66</v>
      </c>
      <c r="BF709" t="b">
        <v>0</v>
      </c>
      <c r="BG709">
        <v>0.56000000000000005</v>
      </c>
      <c r="BH709" t="b">
        <v>0</v>
      </c>
      <c r="BI709">
        <v>1.1499999999999999</v>
      </c>
      <c r="BJ709" t="b">
        <v>0</v>
      </c>
      <c r="BK709">
        <v>1</v>
      </c>
      <c r="BL709" t="b">
        <v>0</v>
      </c>
      <c r="BM709">
        <v>0</v>
      </c>
      <c r="BN709">
        <v>0</v>
      </c>
    </row>
    <row r="710" spans="1:66" x14ac:dyDescent="0.25">
      <c r="A710" t="s">
        <v>91</v>
      </c>
      <c r="B710">
        <v>1990</v>
      </c>
      <c r="C710">
        <v>1230</v>
      </c>
      <c r="D710">
        <v>2688.4857609999999</v>
      </c>
      <c r="E710">
        <v>626.43639099999996</v>
      </c>
      <c r="F710">
        <v>3314.9221520000001</v>
      </c>
      <c r="G710">
        <v>718.42292550000002</v>
      </c>
      <c r="H710">
        <v>3406.9086860000002</v>
      </c>
      <c r="I710">
        <v>2.19</v>
      </c>
      <c r="J710">
        <v>2688.4857609999999</v>
      </c>
      <c r="K710">
        <v>23700</v>
      </c>
      <c r="L710">
        <v>2691</v>
      </c>
      <c r="M710" t="s">
        <v>92</v>
      </c>
      <c r="N710">
        <v>0</v>
      </c>
      <c r="O710">
        <v>0.31155778899999997</v>
      </c>
      <c r="P710">
        <v>0.68844221100000003</v>
      </c>
      <c r="Q710">
        <v>0</v>
      </c>
      <c r="R710">
        <v>0</v>
      </c>
      <c r="S710">
        <v>1</v>
      </c>
      <c r="T710" t="s">
        <v>69</v>
      </c>
      <c r="U710">
        <v>0.1</v>
      </c>
      <c r="V710">
        <v>0.1</v>
      </c>
      <c r="W710">
        <v>0.3</v>
      </c>
      <c r="X710">
        <v>0.2</v>
      </c>
      <c r="Y710">
        <v>537.6971522</v>
      </c>
      <c r="Z710">
        <v>537.6971522</v>
      </c>
      <c r="AA710">
        <v>215.52687764999999</v>
      </c>
      <c r="AB710">
        <v>579.284094787306</v>
      </c>
      <c r="AC710">
        <v>1613.0914565999999</v>
      </c>
      <c r="AD710">
        <v>3763.8800654000001</v>
      </c>
      <c r="AE710">
        <v>1613.0914565999999</v>
      </c>
      <c r="AF710">
        <v>3763.8800654000001</v>
      </c>
      <c r="AG710">
        <v>287.36917019999999</v>
      </c>
      <c r="AH710">
        <v>1149.4766807999999</v>
      </c>
      <c r="AI710">
        <v>2248.34049642539</v>
      </c>
      <c r="AJ710">
        <v>4565.4768755746099</v>
      </c>
      <c r="AK710">
        <v>0</v>
      </c>
      <c r="AL710">
        <v>1280.5562904684</v>
      </c>
      <c r="AM710">
        <v>26550.432300230001</v>
      </c>
      <c r="AN710">
        <v>0</v>
      </c>
      <c r="AO710">
        <v>0</v>
      </c>
      <c r="AP710">
        <v>27830.988590698398</v>
      </c>
      <c r="AQ710">
        <v>27830.988590698398</v>
      </c>
      <c r="AR710">
        <v>27830.988590698398</v>
      </c>
      <c r="AS710">
        <v>10.351919654708</v>
      </c>
      <c r="AT710">
        <v>2.3371719763980501</v>
      </c>
      <c r="AU710">
        <v>87</v>
      </c>
      <c r="AV710">
        <v>0</v>
      </c>
      <c r="AW710" s="2">
        <v>2688.4857609999999</v>
      </c>
      <c r="AX710" s="4">
        <v>27830.988590698398</v>
      </c>
      <c r="AY710">
        <v>2.19</v>
      </c>
      <c r="AZ710">
        <v>0</v>
      </c>
      <c r="BA710">
        <v>4.5999999999999999E-2</v>
      </c>
      <c r="BB710">
        <v>0.95399999999999996</v>
      </c>
      <c r="BC710">
        <v>0</v>
      </c>
      <c r="BD710">
        <v>0</v>
      </c>
      <c r="BE710">
        <v>0.23</v>
      </c>
      <c r="BF710" t="b">
        <v>0</v>
      </c>
      <c r="BG710">
        <v>1.78</v>
      </c>
      <c r="BH710" t="b">
        <v>0</v>
      </c>
      <c r="BI710">
        <v>10.35</v>
      </c>
      <c r="BJ710" t="b">
        <v>0</v>
      </c>
      <c r="BK710">
        <v>1</v>
      </c>
      <c r="BL710" t="b">
        <v>0</v>
      </c>
      <c r="BM710">
        <v>0</v>
      </c>
      <c r="BN710">
        <v>0</v>
      </c>
    </row>
    <row r="711" spans="1:66" x14ac:dyDescent="0.25">
      <c r="A711" t="s">
        <v>91</v>
      </c>
      <c r="B711">
        <v>1991</v>
      </c>
      <c r="C711">
        <v>6150</v>
      </c>
      <c r="D711">
        <v>13442.4288</v>
      </c>
      <c r="E711">
        <v>3552.27448</v>
      </c>
      <c r="F711">
        <v>16994.703280000002</v>
      </c>
      <c r="G711">
        <v>3790.0831440000002</v>
      </c>
      <c r="H711">
        <v>17232.51195</v>
      </c>
      <c r="I711">
        <v>2.19</v>
      </c>
      <c r="J711">
        <v>13442.4288</v>
      </c>
      <c r="K711">
        <v>33953</v>
      </c>
      <c r="L711">
        <v>13455</v>
      </c>
      <c r="M711" t="s">
        <v>92</v>
      </c>
      <c r="N711">
        <v>0</v>
      </c>
      <c r="O711">
        <v>0.31155778899999997</v>
      </c>
      <c r="P711">
        <v>0.68844221100000003</v>
      </c>
      <c r="Q711">
        <v>0</v>
      </c>
      <c r="R711">
        <v>0</v>
      </c>
      <c r="S711">
        <v>1</v>
      </c>
      <c r="T711" t="s">
        <v>69</v>
      </c>
      <c r="U711">
        <v>0.1</v>
      </c>
      <c r="V711">
        <v>0.1</v>
      </c>
      <c r="W711">
        <v>0.3</v>
      </c>
      <c r="X711">
        <v>0.2</v>
      </c>
      <c r="Y711">
        <v>2688.48576</v>
      </c>
      <c r="Z711">
        <v>2688.48576</v>
      </c>
      <c r="AA711">
        <v>1137.0249432000001</v>
      </c>
      <c r="AB711">
        <v>2919.03775295588</v>
      </c>
      <c r="AC711">
        <v>8065.4572799999996</v>
      </c>
      <c r="AD711">
        <v>18819.400320000001</v>
      </c>
      <c r="AE711">
        <v>8065.4572799999996</v>
      </c>
      <c r="AF711">
        <v>18819.400320000001</v>
      </c>
      <c r="AG711">
        <v>1516.0332576000001</v>
      </c>
      <c r="AH711">
        <v>6064.1330304000003</v>
      </c>
      <c r="AI711">
        <v>11394.4364440882</v>
      </c>
      <c r="AJ711">
        <v>23070.587455911798</v>
      </c>
      <c r="AK711">
        <v>0</v>
      </c>
      <c r="AL711">
        <v>12015.52410977</v>
      </c>
      <c r="AM711">
        <v>23354.706805461501</v>
      </c>
      <c r="AN711">
        <v>0</v>
      </c>
      <c r="AO711">
        <v>0</v>
      </c>
      <c r="AP711">
        <v>35370.230915231499</v>
      </c>
      <c r="AQ711">
        <v>35370.230915231499</v>
      </c>
      <c r="AR711">
        <v>35370.230915231499</v>
      </c>
      <c r="AS711">
        <v>2.6312381074491098</v>
      </c>
      <c r="AT711">
        <v>0.96745449870403699</v>
      </c>
      <c r="AU711">
        <v>94</v>
      </c>
      <c r="AV711">
        <v>0</v>
      </c>
      <c r="AW711" s="2">
        <v>13442.4288</v>
      </c>
      <c r="AX711" s="4">
        <v>35370.230915231499</v>
      </c>
      <c r="AY711">
        <v>2.19</v>
      </c>
      <c r="AZ711">
        <v>0</v>
      </c>
      <c r="BA711">
        <v>0.3397</v>
      </c>
      <c r="BB711">
        <v>0.6603</v>
      </c>
      <c r="BC711">
        <v>0</v>
      </c>
      <c r="BD711">
        <v>0</v>
      </c>
      <c r="BE711">
        <v>1.1599999999999999</v>
      </c>
      <c r="BF711" t="b">
        <v>0</v>
      </c>
      <c r="BG711">
        <v>2.2599999999999998</v>
      </c>
      <c r="BH711" t="b">
        <v>0</v>
      </c>
      <c r="BI711">
        <v>2.63</v>
      </c>
      <c r="BJ711" t="b">
        <v>0</v>
      </c>
      <c r="BK711">
        <v>1</v>
      </c>
      <c r="BL711" t="b">
        <v>0</v>
      </c>
      <c r="BM711">
        <v>0</v>
      </c>
      <c r="BN711">
        <v>0</v>
      </c>
    </row>
    <row r="712" spans="1:66" x14ac:dyDescent="0.25">
      <c r="A712" t="s">
        <v>91</v>
      </c>
      <c r="B712">
        <v>1992</v>
      </c>
      <c r="C712">
        <v>4750</v>
      </c>
      <c r="D712">
        <v>10382.36371</v>
      </c>
      <c r="E712">
        <v>5471.9579469999999</v>
      </c>
      <c r="F712">
        <v>15854.32166</v>
      </c>
      <c r="G712">
        <v>5721.568902</v>
      </c>
      <c r="H712">
        <v>16103.93261</v>
      </c>
      <c r="I712">
        <v>2.19</v>
      </c>
      <c r="J712">
        <v>10382.36371</v>
      </c>
      <c r="K712">
        <v>18096</v>
      </c>
      <c r="L712">
        <v>10392</v>
      </c>
      <c r="M712" t="s">
        <v>92</v>
      </c>
      <c r="N712">
        <v>0</v>
      </c>
      <c r="O712">
        <v>0.31155778899999997</v>
      </c>
      <c r="P712">
        <v>0.68844221100000003</v>
      </c>
      <c r="Q712">
        <v>0</v>
      </c>
      <c r="R712">
        <v>0</v>
      </c>
      <c r="S712">
        <v>1</v>
      </c>
      <c r="T712" t="s">
        <v>69</v>
      </c>
      <c r="U712">
        <v>0.1</v>
      </c>
      <c r="V712">
        <v>0.1</v>
      </c>
      <c r="W712">
        <v>0.3</v>
      </c>
      <c r="X712">
        <v>0.2</v>
      </c>
      <c r="Y712">
        <v>2076.4727419999999</v>
      </c>
      <c r="Z712">
        <v>2076.4727419999999</v>
      </c>
      <c r="AA712">
        <v>1716.4706705999999</v>
      </c>
      <c r="AB712">
        <v>2694.0695260699999</v>
      </c>
      <c r="AC712">
        <v>6229.4182259999998</v>
      </c>
      <c r="AD712">
        <v>14535.309193999999</v>
      </c>
      <c r="AE712">
        <v>6229.4182259999998</v>
      </c>
      <c r="AF712">
        <v>14535.309193999999</v>
      </c>
      <c r="AG712">
        <v>2288.6275608000001</v>
      </c>
      <c r="AH712">
        <v>9154.5102432000003</v>
      </c>
      <c r="AI712">
        <v>10715.793557860001</v>
      </c>
      <c r="AJ712">
        <v>21492.071662139999</v>
      </c>
      <c r="AK712">
        <v>0</v>
      </c>
      <c r="AL712">
        <v>10569.2833745385</v>
      </c>
      <c r="AM712">
        <v>4321.77225688415</v>
      </c>
      <c r="AN712">
        <v>0</v>
      </c>
      <c r="AO712">
        <v>0</v>
      </c>
      <c r="AP712">
        <v>14891.0556314227</v>
      </c>
      <c r="AQ712">
        <v>14891.0556314227</v>
      </c>
      <c r="AR712">
        <v>14891.0556314227</v>
      </c>
      <c r="AS712">
        <v>1.43426449384354</v>
      </c>
      <c r="AT712">
        <v>0.36065216996981297</v>
      </c>
      <c r="AU712">
        <v>96</v>
      </c>
      <c r="AV712">
        <v>0</v>
      </c>
      <c r="AW712" s="2">
        <v>10382.36371</v>
      </c>
      <c r="AX712" s="4">
        <v>14891.0556314227</v>
      </c>
      <c r="AY712">
        <v>2.19</v>
      </c>
      <c r="AZ712">
        <v>0</v>
      </c>
      <c r="BA712">
        <v>0.70979999999999999</v>
      </c>
      <c r="BB712">
        <v>0.29020000000000001</v>
      </c>
      <c r="BC712">
        <v>0</v>
      </c>
      <c r="BD712">
        <v>0</v>
      </c>
      <c r="BE712">
        <v>0.9</v>
      </c>
      <c r="BF712" t="b">
        <v>0</v>
      </c>
      <c r="BG712">
        <v>0.95</v>
      </c>
      <c r="BH712" t="b">
        <v>0</v>
      </c>
      <c r="BI712">
        <v>1.43</v>
      </c>
      <c r="BJ712" t="b">
        <v>0</v>
      </c>
      <c r="BK712">
        <v>1</v>
      </c>
      <c r="BL712" t="b">
        <v>0</v>
      </c>
      <c r="BM712">
        <v>0</v>
      </c>
      <c r="BN712">
        <v>0</v>
      </c>
    </row>
    <row r="713" spans="1:66" x14ac:dyDescent="0.25">
      <c r="A713" t="s">
        <v>91</v>
      </c>
      <c r="B713">
        <v>1993</v>
      </c>
      <c r="C713">
        <v>6250</v>
      </c>
      <c r="D713">
        <v>13661.00488</v>
      </c>
      <c r="E713">
        <v>5465.9840880000002</v>
      </c>
      <c r="F713">
        <v>19126.988969999999</v>
      </c>
      <c r="G713">
        <v>5639.6903460000003</v>
      </c>
      <c r="H713">
        <v>19300.695230000001</v>
      </c>
      <c r="I713">
        <v>2.19</v>
      </c>
      <c r="J713">
        <v>13661.00488</v>
      </c>
      <c r="K713">
        <v>6177</v>
      </c>
      <c r="L713">
        <v>13674</v>
      </c>
      <c r="M713" t="s">
        <v>92</v>
      </c>
      <c r="N713">
        <v>0</v>
      </c>
      <c r="O713">
        <v>0.31155778899999997</v>
      </c>
      <c r="P713">
        <v>0.68844221100000003</v>
      </c>
      <c r="Q713">
        <v>0</v>
      </c>
      <c r="R713">
        <v>0</v>
      </c>
      <c r="S713">
        <v>1</v>
      </c>
      <c r="T713" t="s">
        <v>69</v>
      </c>
      <c r="U713">
        <v>0.1</v>
      </c>
      <c r="V713">
        <v>0.1</v>
      </c>
      <c r="W713">
        <v>0.3</v>
      </c>
      <c r="X713">
        <v>0.2</v>
      </c>
      <c r="Y713">
        <v>2732.2009760000001</v>
      </c>
      <c r="Z713">
        <v>2732.2009760000001</v>
      </c>
      <c r="AA713">
        <v>1691.9071038</v>
      </c>
      <c r="AB713">
        <v>3213.6384085867899</v>
      </c>
      <c r="AC713">
        <v>8196.6029280000002</v>
      </c>
      <c r="AD713">
        <v>19125.406832000001</v>
      </c>
      <c r="AE713">
        <v>8196.6029280000002</v>
      </c>
      <c r="AF713">
        <v>19125.406832000001</v>
      </c>
      <c r="AG713">
        <v>2255.8761383999999</v>
      </c>
      <c r="AH713">
        <v>9023.5045535999998</v>
      </c>
      <c r="AI713">
        <v>12873.418412826401</v>
      </c>
      <c r="AJ713">
        <v>25727.9720471736</v>
      </c>
      <c r="AK713">
        <v>0</v>
      </c>
      <c r="AL713">
        <v>1955.83854011585</v>
      </c>
      <c r="AM713">
        <v>4668.6290014291699</v>
      </c>
      <c r="AN713">
        <v>0</v>
      </c>
      <c r="AO713" t="s">
        <v>67</v>
      </c>
      <c r="AP713">
        <v>6624.4675415450101</v>
      </c>
      <c r="AQ713">
        <v>6624.4675415450101</v>
      </c>
      <c r="AR713">
        <v>6624.4675415450101</v>
      </c>
      <c r="AS713">
        <v>0.48491802760742497</v>
      </c>
      <c r="AT713">
        <v>-0.723775417571761</v>
      </c>
      <c r="AU713">
        <v>97</v>
      </c>
      <c r="AV713">
        <v>0</v>
      </c>
      <c r="AW713" s="2">
        <v>13661.00488</v>
      </c>
      <c r="AX713" s="4">
        <v>6624.4675415450101</v>
      </c>
      <c r="AY713">
        <v>2.19</v>
      </c>
      <c r="AZ713">
        <v>0</v>
      </c>
      <c r="BA713">
        <v>0.29520000000000002</v>
      </c>
      <c r="BB713">
        <v>0.70479999999999998</v>
      </c>
      <c r="BC713">
        <v>0</v>
      </c>
      <c r="BD713" t="s">
        <v>67</v>
      </c>
      <c r="BE713">
        <v>1.18</v>
      </c>
      <c r="BF713" t="b">
        <v>0</v>
      </c>
      <c r="BG713">
        <v>0.42</v>
      </c>
      <c r="BH713" t="b">
        <v>0</v>
      </c>
      <c r="BI713">
        <v>0.48</v>
      </c>
      <c r="BJ713" t="b">
        <v>0</v>
      </c>
      <c r="BK713">
        <v>1</v>
      </c>
      <c r="BL713" t="b">
        <v>0</v>
      </c>
      <c r="BM713">
        <v>0</v>
      </c>
      <c r="BN713">
        <v>0</v>
      </c>
    </row>
    <row r="714" spans="1:66" x14ac:dyDescent="0.25">
      <c r="A714" t="s">
        <v>91</v>
      </c>
      <c r="B714">
        <v>1994</v>
      </c>
      <c r="C714">
        <v>1425</v>
      </c>
      <c r="D714">
        <v>3114.7091129999999</v>
      </c>
      <c r="E714">
        <v>959.29397630000005</v>
      </c>
      <c r="F714">
        <v>4074.0030900000002</v>
      </c>
      <c r="G714">
        <v>995.46349529999998</v>
      </c>
      <c r="H714">
        <v>4110.1726090000002</v>
      </c>
      <c r="I714">
        <v>2.19</v>
      </c>
      <c r="J714">
        <v>3114.7091129999999</v>
      </c>
      <c r="K714">
        <v>2694</v>
      </c>
      <c r="L714">
        <v>3118</v>
      </c>
      <c r="M714" t="s">
        <v>92</v>
      </c>
      <c r="N714">
        <v>0</v>
      </c>
      <c r="O714">
        <v>0.31155778899999997</v>
      </c>
      <c r="P714">
        <v>0.68844221100000003</v>
      </c>
      <c r="Q714">
        <v>0</v>
      </c>
      <c r="R714">
        <v>0</v>
      </c>
      <c r="S714">
        <v>1</v>
      </c>
      <c r="T714" t="s">
        <v>69</v>
      </c>
      <c r="U714">
        <v>0.1</v>
      </c>
      <c r="V714">
        <v>0.1</v>
      </c>
      <c r="W714">
        <v>0.3</v>
      </c>
      <c r="X714">
        <v>0.2</v>
      </c>
      <c r="Y714">
        <v>622.94182260000002</v>
      </c>
      <c r="Z714">
        <v>622.94182260000002</v>
      </c>
      <c r="AA714">
        <v>298.63904859000002</v>
      </c>
      <c r="AB714">
        <v>690.82689270681306</v>
      </c>
      <c r="AC714">
        <v>1868.8254678000001</v>
      </c>
      <c r="AD714">
        <v>4360.5927582000004</v>
      </c>
      <c r="AE714">
        <v>1868.8254678000001</v>
      </c>
      <c r="AF714">
        <v>4360.5927582000004</v>
      </c>
      <c r="AG714">
        <v>398.18539812</v>
      </c>
      <c r="AH714">
        <v>1592.74159248</v>
      </c>
      <c r="AI714">
        <v>2728.5188235863702</v>
      </c>
      <c r="AJ714">
        <v>5491.8263944136297</v>
      </c>
      <c r="AK714">
        <v>0</v>
      </c>
      <c r="AL714">
        <v>2112.81020557083</v>
      </c>
      <c r="AM714">
        <v>8973.9340827468004</v>
      </c>
      <c r="AN714" t="s">
        <v>67</v>
      </c>
      <c r="AO714">
        <v>0</v>
      </c>
      <c r="AP714">
        <v>11086.744288317601</v>
      </c>
      <c r="AQ714">
        <v>11086.744288317601</v>
      </c>
      <c r="AR714">
        <v>11086.744288317601</v>
      </c>
      <c r="AS714">
        <v>3.55947983779429</v>
      </c>
      <c r="AT714">
        <v>1.2696144212092699</v>
      </c>
      <c r="AU714">
        <v>96</v>
      </c>
      <c r="AV714">
        <v>0</v>
      </c>
      <c r="AW714" s="2">
        <v>3114.7091129999999</v>
      </c>
      <c r="AX714" s="4">
        <v>11086.744288317601</v>
      </c>
      <c r="AY714">
        <v>2.19</v>
      </c>
      <c r="AZ714">
        <v>0</v>
      </c>
      <c r="BA714">
        <v>0.19059999999999999</v>
      </c>
      <c r="BB714">
        <v>0.80940000000000001</v>
      </c>
      <c r="BC714" t="s">
        <v>67</v>
      </c>
      <c r="BD714">
        <v>0</v>
      </c>
      <c r="BE714">
        <v>0.27</v>
      </c>
      <c r="BF714" t="b">
        <v>0</v>
      </c>
      <c r="BG714">
        <v>0.71</v>
      </c>
      <c r="BH714" t="b">
        <v>0</v>
      </c>
      <c r="BI714">
        <v>3.56</v>
      </c>
      <c r="BJ714" t="b">
        <v>0</v>
      </c>
      <c r="BK714">
        <v>1</v>
      </c>
      <c r="BL714" t="b">
        <v>0</v>
      </c>
      <c r="BM714">
        <v>0</v>
      </c>
      <c r="BN714">
        <v>0</v>
      </c>
    </row>
    <row r="715" spans="1:66" x14ac:dyDescent="0.25">
      <c r="A715" t="s">
        <v>91</v>
      </c>
      <c r="B715">
        <v>1995</v>
      </c>
      <c r="C715">
        <v>12550</v>
      </c>
      <c r="D715">
        <v>27431.29781</v>
      </c>
      <c r="E715">
        <v>10818.41776</v>
      </c>
      <c r="F715">
        <v>38249.71557</v>
      </c>
      <c r="G715">
        <v>11134.65861</v>
      </c>
      <c r="H715">
        <v>38565.956409999999</v>
      </c>
      <c r="I715">
        <v>2.19</v>
      </c>
      <c r="J715">
        <v>27431.29781</v>
      </c>
      <c r="K715">
        <v>769</v>
      </c>
      <c r="L715">
        <v>27458</v>
      </c>
      <c r="M715" t="s">
        <v>92</v>
      </c>
      <c r="N715">
        <v>0</v>
      </c>
      <c r="O715">
        <v>0.31155778899999997</v>
      </c>
      <c r="P715">
        <v>0.68844221100000003</v>
      </c>
      <c r="Q715">
        <v>0</v>
      </c>
      <c r="R715">
        <v>0</v>
      </c>
      <c r="S715">
        <v>1</v>
      </c>
      <c r="T715" t="s">
        <v>69</v>
      </c>
      <c r="U715">
        <v>0.1</v>
      </c>
      <c r="V715">
        <v>0.1</v>
      </c>
      <c r="W715">
        <v>0.3</v>
      </c>
      <c r="X715">
        <v>0.2</v>
      </c>
      <c r="Y715">
        <v>5486.2595620000002</v>
      </c>
      <c r="Z715">
        <v>5486.2595620000002</v>
      </c>
      <c r="AA715">
        <v>3340.3975829999999</v>
      </c>
      <c r="AB715">
        <v>6423.1845679653898</v>
      </c>
      <c r="AC715">
        <v>16458.778686000001</v>
      </c>
      <c r="AD715">
        <v>38403.816934000002</v>
      </c>
      <c r="AE715">
        <v>16458.778686000001</v>
      </c>
      <c r="AF715">
        <v>38403.816934000002</v>
      </c>
      <c r="AG715">
        <v>4453.8634439999996</v>
      </c>
      <c r="AH715">
        <v>17815.453775999998</v>
      </c>
      <c r="AI715">
        <v>25719.587274069199</v>
      </c>
      <c r="AJ715">
        <v>51412.325545930798</v>
      </c>
      <c r="AK715">
        <v>0</v>
      </c>
      <c r="AL715">
        <v>4061.1964472531999</v>
      </c>
      <c r="AM715" t="s">
        <v>67</v>
      </c>
      <c r="AN715">
        <v>0</v>
      </c>
      <c r="AO715" t="s">
        <v>67</v>
      </c>
      <c r="AP715" t="s">
        <v>67</v>
      </c>
      <c r="AQ715" t="s">
        <v>67</v>
      </c>
      <c r="AR715">
        <v>4061.1964472531999</v>
      </c>
      <c r="AS715" t="s">
        <v>67</v>
      </c>
      <c r="AT715" t="s">
        <v>67</v>
      </c>
      <c r="AU715">
        <v>97</v>
      </c>
      <c r="AV715">
        <v>0</v>
      </c>
      <c r="AW715" s="2">
        <v>27431.29781</v>
      </c>
      <c r="AX715" s="4" t="s">
        <v>67</v>
      </c>
      <c r="AY715">
        <v>2.19</v>
      </c>
      <c r="AZ715">
        <v>0</v>
      </c>
      <c r="BA715">
        <v>1</v>
      </c>
      <c r="BB715" t="s">
        <v>67</v>
      </c>
      <c r="BC715">
        <v>0</v>
      </c>
      <c r="BD715" t="s">
        <v>67</v>
      </c>
      <c r="BE715">
        <v>2.37</v>
      </c>
      <c r="BF715" t="b">
        <v>0</v>
      </c>
      <c r="BG715" t="s">
        <v>67</v>
      </c>
      <c r="BH715" t="b">
        <v>0</v>
      </c>
      <c r="BI715" t="s">
        <v>67</v>
      </c>
      <c r="BJ715" t="b">
        <v>0</v>
      </c>
      <c r="BK715">
        <v>1</v>
      </c>
      <c r="BL715" t="b">
        <v>0</v>
      </c>
      <c r="BM715">
        <v>0</v>
      </c>
      <c r="BN715">
        <v>0</v>
      </c>
    </row>
    <row r="716" spans="1:66" x14ac:dyDescent="0.25">
      <c r="A716" t="s">
        <v>91</v>
      </c>
      <c r="B716">
        <v>1996</v>
      </c>
      <c r="C716">
        <v>10825</v>
      </c>
      <c r="D716">
        <v>23660.86046</v>
      </c>
      <c r="E716">
        <v>9428.5995650000004</v>
      </c>
      <c r="F716">
        <v>33089.460019999999</v>
      </c>
      <c r="G716">
        <v>10263.129720000001</v>
      </c>
      <c r="H716">
        <v>33923.990180000001</v>
      </c>
      <c r="I716">
        <v>2.19</v>
      </c>
      <c r="J716">
        <v>23660.86046</v>
      </c>
      <c r="K716">
        <v>6106</v>
      </c>
      <c r="L716">
        <v>23684</v>
      </c>
      <c r="M716" t="s">
        <v>92</v>
      </c>
      <c r="N716">
        <v>0</v>
      </c>
      <c r="O716">
        <v>0.31155778899999997</v>
      </c>
      <c r="P716">
        <v>0.68844221100000003</v>
      </c>
      <c r="Q716">
        <v>0</v>
      </c>
      <c r="R716">
        <v>0</v>
      </c>
      <c r="S716">
        <v>1</v>
      </c>
      <c r="T716" t="s">
        <v>69</v>
      </c>
      <c r="U716">
        <v>0.1</v>
      </c>
      <c r="V716">
        <v>0.1</v>
      </c>
      <c r="W716">
        <v>0.3</v>
      </c>
      <c r="X716">
        <v>0.2</v>
      </c>
      <c r="Y716">
        <v>4732.1720919999998</v>
      </c>
      <c r="Z716">
        <v>4732.1720919999998</v>
      </c>
      <c r="AA716">
        <v>3078.9389160000001</v>
      </c>
      <c r="AB716">
        <v>5645.6458936744302</v>
      </c>
      <c r="AC716">
        <v>14196.516276</v>
      </c>
      <c r="AD716">
        <v>33125.204643999998</v>
      </c>
      <c r="AE716">
        <v>14196.516276</v>
      </c>
      <c r="AF716">
        <v>33125.204643999998</v>
      </c>
      <c r="AG716">
        <v>4105.2518879999998</v>
      </c>
      <c r="AH716">
        <v>16421.007551999999</v>
      </c>
      <c r="AI716">
        <v>22632.698392651098</v>
      </c>
      <c r="AJ716">
        <v>45215.281967348899</v>
      </c>
      <c r="AK716">
        <v>0</v>
      </c>
      <c r="AL716" t="s">
        <v>67</v>
      </c>
      <c r="AM716">
        <v>8661.3000208120993</v>
      </c>
      <c r="AN716" t="s">
        <v>67</v>
      </c>
      <c r="AO716">
        <v>0</v>
      </c>
      <c r="AP716" t="s">
        <v>67</v>
      </c>
      <c r="AQ716" t="s">
        <v>67</v>
      </c>
      <c r="AR716">
        <v>8661.3000208120993</v>
      </c>
      <c r="AS716" t="s">
        <v>67</v>
      </c>
      <c r="AT716" t="s">
        <v>67</v>
      </c>
      <c r="AU716">
        <v>92</v>
      </c>
      <c r="AV716">
        <v>0</v>
      </c>
      <c r="AW716" s="2">
        <v>23660.86046</v>
      </c>
      <c r="AX716" s="4" t="s">
        <v>67</v>
      </c>
      <c r="AY716">
        <v>2.19</v>
      </c>
      <c r="AZ716">
        <v>0</v>
      </c>
      <c r="BA716" t="s">
        <v>67</v>
      </c>
      <c r="BB716">
        <v>1</v>
      </c>
      <c r="BC716" t="s">
        <v>67</v>
      </c>
      <c r="BD716">
        <v>0</v>
      </c>
      <c r="BE716">
        <v>2.04</v>
      </c>
      <c r="BF716" t="b">
        <v>0</v>
      </c>
      <c r="BG716" t="s">
        <v>67</v>
      </c>
      <c r="BH716" t="b">
        <v>0</v>
      </c>
      <c r="BI716" t="s">
        <v>67</v>
      </c>
      <c r="BJ716" t="b">
        <v>0</v>
      </c>
      <c r="BK716">
        <v>1</v>
      </c>
      <c r="BL716" t="b">
        <v>0</v>
      </c>
      <c r="BM716">
        <v>0</v>
      </c>
      <c r="BN716">
        <v>0</v>
      </c>
    </row>
    <row r="717" spans="1:66" x14ac:dyDescent="0.25">
      <c r="A717" t="s">
        <v>91</v>
      </c>
      <c r="B717">
        <v>1997</v>
      </c>
      <c r="C717">
        <v>1575</v>
      </c>
      <c r="D717">
        <v>3442.5732309999999</v>
      </c>
      <c r="E717">
        <v>2662.4032699999998</v>
      </c>
      <c r="F717">
        <v>6104.9764999999998</v>
      </c>
      <c r="G717">
        <v>2835.0375669999999</v>
      </c>
      <c r="H717">
        <v>6277.6107970000003</v>
      </c>
      <c r="I717">
        <v>2.19</v>
      </c>
      <c r="J717">
        <v>3442.5732309999999</v>
      </c>
      <c r="K717">
        <v>4814</v>
      </c>
      <c r="L717">
        <v>3446</v>
      </c>
      <c r="M717" t="s">
        <v>92</v>
      </c>
      <c r="N717">
        <v>0</v>
      </c>
      <c r="O717">
        <v>0.31155778899999997</v>
      </c>
      <c r="P717">
        <v>0.68844221100000003</v>
      </c>
      <c r="Q717">
        <v>0</v>
      </c>
      <c r="R717">
        <v>0</v>
      </c>
      <c r="S717">
        <v>1</v>
      </c>
      <c r="T717" t="s">
        <v>69</v>
      </c>
      <c r="U717">
        <v>0.1</v>
      </c>
      <c r="V717">
        <v>0.1</v>
      </c>
      <c r="W717">
        <v>0.3</v>
      </c>
      <c r="X717">
        <v>0.2</v>
      </c>
      <c r="Y717">
        <v>688.51464620000002</v>
      </c>
      <c r="Z717">
        <v>688.51464620000002</v>
      </c>
      <c r="AA717">
        <v>850.51127010000005</v>
      </c>
      <c r="AB717">
        <v>1094.2677179735399</v>
      </c>
      <c r="AC717">
        <v>2065.5439385999998</v>
      </c>
      <c r="AD717">
        <v>4819.6025233999999</v>
      </c>
      <c r="AE717">
        <v>2065.5439385999998</v>
      </c>
      <c r="AF717">
        <v>4819.6025233999999</v>
      </c>
      <c r="AG717">
        <v>1134.0150268</v>
      </c>
      <c r="AH717">
        <v>4536.0601071999999</v>
      </c>
      <c r="AI717">
        <v>4089.07536105291</v>
      </c>
      <c r="AJ717">
        <v>8466.1462329470905</v>
      </c>
      <c r="AK717" t="s">
        <v>67</v>
      </c>
      <c r="AL717">
        <v>3919.7124191878902</v>
      </c>
      <c r="AM717" t="s">
        <v>67</v>
      </c>
      <c r="AN717">
        <v>0</v>
      </c>
      <c r="AO717">
        <v>0</v>
      </c>
      <c r="AP717" t="s">
        <v>67</v>
      </c>
      <c r="AQ717" t="s">
        <v>67</v>
      </c>
      <c r="AR717">
        <v>3919.7124191878902</v>
      </c>
      <c r="AS717" t="s">
        <v>67</v>
      </c>
      <c r="AT717" t="s">
        <v>67</v>
      </c>
      <c r="AU717">
        <v>94</v>
      </c>
      <c r="AV717">
        <v>0</v>
      </c>
      <c r="AW717" s="2">
        <v>3442.5732309999999</v>
      </c>
      <c r="AX717" s="4" t="s">
        <v>67</v>
      </c>
      <c r="AY717">
        <v>2.19</v>
      </c>
      <c r="AZ717" t="s">
        <v>67</v>
      </c>
      <c r="BA717">
        <v>1</v>
      </c>
      <c r="BB717" t="s">
        <v>67</v>
      </c>
      <c r="BC717">
        <v>0</v>
      </c>
      <c r="BD717">
        <v>0</v>
      </c>
      <c r="BE717">
        <v>0.3</v>
      </c>
      <c r="BF717" t="b">
        <v>0</v>
      </c>
      <c r="BG717" t="s">
        <v>67</v>
      </c>
      <c r="BH717" t="b">
        <v>0</v>
      </c>
      <c r="BI717" t="s">
        <v>67</v>
      </c>
      <c r="BJ717" t="b">
        <v>0</v>
      </c>
      <c r="BK717">
        <v>1</v>
      </c>
      <c r="BL717" t="b">
        <v>0</v>
      </c>
      <c r="BM717">
        <v>0</v>
      </c>
      <c r="BN717">
        <v>0</v>
      </c>
    </row>
    <row r="718" spans="1:66" x14ac:dyDescent="0.25">
      <c r="A718" t="s">
        <v>91</v>
      </c>
      <c r="B718">
        <v>1998</v>
      </c>
      <c r="C718">
        <v>1075</v>
      </c>
      <c r="D718">
        <v>5315.2000959999996</v>
      </c>
      <c r="E718">
        <v>1360.44866</v>
      </c>
      <c r="F718">
        <v>6675.6487559999996</v>
      </c>
      <c r="G718">
        <v>1466.239112</v>
      </c>
      <c r="H718">
        <v>6781.4392070000004</v>
      </c>
      <c r="I718">
        <v>4.9400000000000004</v>
      </c>
      <c r="J718">
        <v>5315.2000959999996</v>
      </c>
      <c r="K718">
        <v>527</v>
      </c>
      <c r="L718">
        <v>5378</v>
      </c>
      <c r="M718" t="s">
        <v>92</v>
      </c>
      <c r="N718">
        <v>0</v>
      </c>
      <c r="O718">
        <v>0.31155778899999997</v>
      </c>
      <c r="P718">
        <v>0.68844221100000003</v>
      </c>
      <c r="Q718">
        <v>0</v>
      </c>
      <c r="R718">
        <v>0</v>
      </c>
      <c r="S718">
        <v>1</v>
      </c>
      <c r="T718" t="s">
        <v>70</v>
      </c>
      <c r="U718">
        <v>0.3</v>
      </c>
      <c r="V718">
        <v>0.1</v>
      </c>
      <c r="W718">
        <v>0.3</v>
      </c>
      <c r="X718">
        <v>0.4</v>
      </c>
      <c r="Y718">
        <v>2126.0800383999999</v>
      </c>
      <c r="Z718">
        <v>2126.0800383999999</v>
      </c>
      <c r="AA718">
        <v>439.87173360000003</v>
      </c>
      <c r="AB718">
        <v>2171.1065086041299</v>
      </c>
      <c r="AC718">
        <v>1063.0400192</v>
      </c>
      <c r="AD718">
        <v>9567.3601727999994</v>
      </c>
      <c r="AE718">
        <v>1063.0400192</v>
      </c>
      <c r="AF718">
        <v>9567.3601727999994</v>
      </c>
      <c r="AG718">
        <v>586.49564480000004</v>
      </c>
      <c r="AH718">
        <v>2345.9825792000001</v>
      </c>
      <c r="AI718">
        <v>2439.2261897917401</v>
      </c>
      <c r="AJ718">
        <v>11123.652224208299</v>
      </c>
      <c r="AK718">
        <v>0</v>
      </c>
      <c r="AL718" t="s">
        <v>67</v>
      </c>
      <c r="AM718">
        <v>2227.7358102583198</v>
      </c>
      <c r="AN718">
        <v>0</v>
      </c>
      <c r="AO718">
        <v>0</v>
      </c>
      <c r="AP718" t="s">
        <v>67</v>
      </c>
      <c r="AQ718" t="s">
        <v>67</v>
      </c>
      <c r="AR718">
        <v>2227.7358102583198</v>
      </c>
      <c r="AS718" t="s">
        <v>67</v>
      </c>
      <c r="AT718" t="s">
        <v>67</v>
      </c>
      <c r="AU718">
        <v>93</v>
      </c>
      <c r="AV718">
        <v>0</v>
      </c>
      <c r="AW718" s="2">
        <v>5315.2000959999996</v>
      </c>
      <c r="AX718" s="4" t="s">
        <v>67</v>
      </c>
      <c r="AY718">
        <v>4.9400000000000004</v>
      </c>
      <c r="AZ718">
        <v>0</v>
      </c>
      <c r="BA718" t="s">
        <v>67</v>
      </c>
      <c r="BB718">
        <v>1</v>
      </c>
      <c r="BC718">
        <v>0</v>
      </c>
      <c r="BD718">
        <v>0</v>
      </c>
      <c r="BE718">
        <v>0.46</v>
      </c>
      <c r="BF718" t="b">
        <v>0</v>
      </c>
      <c r="BG718" t="s">
        <v>67</v>
      </c>
      <c r="BH718" t="b">
        <v>0</v>
      </c>
      <c r="BI718" t="s">
        <v>67</v>
      </c>
      <c r="BJ718" t="b">
        <v>0</v>
      </c>
      <c r="BK718">
        <v>2.2599999999999998</v>
      </c>
      <c r="BL718" t="b">
        <v>0</v>
      </c>
      <c r="BM718">
        <v>0</v>
      </c>
      <c r="BN718">
        <v>0</v>
      </c>
    </row>
    <row r="719" spans="1:66" x14ac:dyDescent="0.25">
      <c r="A719" t="s">
        <v>91</v>
      </c>
      <c r="B719">
        <v>1999</v>
      </c>
      <c r="C719">
        <v>2533.333333</v>
      </c>
      <c r="D719">
        <v>9924.6590130000004</v>
      </c>
      <c r="E719">
        <v>2705.0789570000002</v>
      </c>
      <c r="F719">
        <v>12629.73797</v>
      </c>
      <c r="G719">
        <v>3110.4715169999999</v>
      </c>
      <c r="H719">
        <v>13035.13053</v>
      </c>
      <c r="I719">
        <v>3.92</v>
      </c>
      <c r="J719">
        <v>9924.6590130000004</v>
      </c>
      <c r="K719">
        <v>3968</v>
      </c>
      <c r="L719" t="s">
        <v>67</v>
      </c>
      <c r="M719" t="s">
        <v>92</v>
      </c>
      <c r="N719">
        <v>0</v>
      </c>
      <c r="O719">
        <v>0.31155778899999997</v>
      </c>
      <c r="P719">
        <v>0.68844221100000003</v>
      </c>
      <c r="Q719">
        <v>0</v>
      </c>
      <c r="R719">
        <v>0</v>
      </c>
      <c r="S719">
        <v>1</v>
      </c>
      <c r="T719" t="s">
        <v>70</v>
      </c>
      <c r="U719">
        <v>0.3</v>
      </c>
      <c r="V719">
        <v>0.1</v>
      </c>
      <c r="W719">
        <v>0.3</v>
      </c>
      <c r="X719">
        <v>0.4</v>
      </c>
      <c r="Y719">
        <v>3969.8636052000002</v>
      </c>
      <c r="Z719">
        <v>3969.8636052000002</v>
      </c>
      <c r="AA719">
        <v>933.14145510000003</v>
      </c>
      <c r="AB719">
        <v>4078.05958994197</v>
      </c>
      <c r="AC719">
        <v>1984.9318026000001</v>
      </c>
      <c r="AD719">
        <v>17864.386223400001</v>
      </c>
      <c r="AE719">
        <v>1984.9318026000001</v>
      </c>
      <c r="AF719">
        <v>17864.386223400001</v>
      </c>
      <c r="AG719">
        <v>1244.1886067999999</v>
      </c>
      <c r="AH719">
        <v>4976.7544271999996</v>
      </c>
      <c r="AI719">
        <v>4879.0113501160604</v>
      </c>
      <c r="AJ719">
        <v>21191.249709883901</v>
      </c>
      <c r="AK719" t="s">
        <v>67</v>
      </c>
      <c r="AL719">
        <v>1008.17241074168</v>
      </c>
      <c r="AM719">
        <v>4130.6171957588003</v>
      </c>
      <c r="AN719">
        <v>0</v>
      </c>
      <c r="AO719">
        <v>0</v>
      </c>
      <c r="AP719">
        <v>5138.7896065004797</v>
      </c>
      <c r="AQ719">
        <v>5138.7896065004797</v>
      </c>
      <c r="AR719">
        <v>5138.7896065004797</v>
      </c>
      <c r="AS719">
        <v>0.51777996601891696</v>
      </c>
      <c r="AT719">
        <v>-0.65820490299080303</v>
      </c>
      <c r="AU719">
        <v>87</v>
      </c>
      <c r="AV719">
        <v>0</v>
      </c>
      <c r="AW719" s="2">
        <v>9924.6590130000004</v>
      </c>
      <c r="AX719" s="4">
        <v>5138.7896065004797</v>
      </c>
      <c r="AY719">
        <v>3.92</v>
      </c>
      <c r="AZ719" t="s">
        <v>67</v>
      </c>
      <c r="BA719">
        <v>0.19620000000000001</v>
      </c>
      <c r="BB719">
        <v>0.80379999999999996</v>
      </c>
      <c r="BC719">
        <v>0</v>
      </c>
      <c r="BD719">
        <v>0</v>
      </c>
      <c r="BE719">
        <v>0.86</v>
      </c>
      <c r="BF719" t="b">
        <v>0</v>
      </c>
      <c r="BG719">
        <v>0.33</v>
      </c>
      <c r="BH719" t="b">
        <v>0</v>
      </c>
      <c r="BI719">
        <v>0.52</v>
      </c>
      <c r="BJ719" t="b">
        <v>0</v>
      </c>
      <c r="BK719">
        <v>1.79</v>
      </c>
      <c r="BL719" t="b">
        <v>0</v>
      </c>
      <c r="BM719">
        <v>0</v>
      </c>
      <c r="BN719">
        <v>0</v>
      </c>
    </row>
    <row r="720" spans="1:66" x14ac:dyDescent="0.25">
      <c r="A720" t="s">
        <v>91</v>
      </c>
      <c r="B720">
        <v>2000</v>
      </c>
      <c r="C720" t="s">
        <v>67</v>
      </c>
      <c r="D720" t="s">
        <v>67</v>
      </c>
      <c r="E720" t="s">
        <v>67</v>
      </c>
      <c r="F720" t="s">
        <v>67</v>
      </c>
      <c r="G720" t="s">
        <v>67</v>
      </c>
      <c r="H720" t="s">
        <v>67</v>
      </c>
      <c r="I720" t="s">
        <v>67</v>
      </c>
      <c r="J720" t="s">
        <v>67</v>
      </c>
      <c r="K720">
        <v>6714</v>
      </c>
      <c r="L720" t="s">
        <v>67</v>
      </c>
      <c r="M720" t="s">
        <v>92</v>
      </c>
      <c r="N720">
        <v>0</v>
      </c>
      <c r="O720">
        <v>0.31155778899999997</v>
      </c>
      <c r="P720">
        <v>0.68844221100000003</v>
      </c>
      <c r="Q720">
        <v>0</v>
      </c>
      <c r="R720">
        <v>0</v>
      </c>
      <c r="S720">
        <v>1</v>
      </c>
      <c r="T720" t="s">
        <v>67</v>
      </c>
      <c r="U720" t="s">
        <v>67</v>
      </c>
      <c r="V720">
        <v>0.1</v>
      </c>
      <c r="W720">
        <v>0.3</v>
      </c>
      <c r="X720" t="s">
        <v>67</v>
      </c>
      <c r="Y720" t="s">
        <v>67</v>
      </c>
      <c r="Z720" t="s">
        <v>67</v>
      </c>
      <c r="AA720" t="s">
        <v>67</v>
      </c>
      <c r="AB720" t="s">
        <v>67</v>
      </c>
      <c r="AC720" t="s">
        <v>67</v>
      </c>
      <c r="AD720" t="s">
        <v>67</v>
      </c>
      <c r="AE720" t="s">
        <v>67</v>
      </c>
      <c r="AF720" t="s">
        <v>67</v>
      </c>
      <c r="AG720" t="s">
        <v>67</v>
      </c>
      <c r="AH720" t="s">
        <v>67</v>
      </c>
      <c r="AI720" t="s">
        <v>67</v>
      </c>
      <c r="AJ720" t="s">
        <v>67</v>
      </c>
      <c r="AK720">
        <v>0</v>
      </c>
      <c r="AL720">
        <v>1869.3304102412001</v>
      </c>
      <c r="AM720">
        <v>6440.82300822657</v>
      </c>
      <c r="AN720">
        <v>0</v>
      </c>
      <c r="AO720">
        <v>0</v>
      </c>
      <c r="AP720">
        <v>8310.1534184677694</v>
      </c>
      <c r="AQ720">
        <v>8310.1534184677694</v>
      </c>
      <c r="AR720">
        <v>8310.1534184677694</v>
      </c>
      <c r="AS720" t="s">
        <v>67</v>
      </c>
      <c r="AT720" t="s">
        <v>67</v>
      </c>
      <c r="AU720" t="s">
        <v>67</v>
      </c>
      <c r="AV720" t="s">
        <v>67</v>
      </c>
      <c r="AW720" s="2" t="s">
        <v>67</v>
      </c>
      <c r="AX720" s="4">
        <v>8310.1534184677694</v>
      </c>
      <c r="AY720" t="s">
        <v>67</v>
      </c>
      <c r="AZ720">
        <v>0</v>
      </c>
      <c r="BA720">
        <v>0.22489999999999999</v>
      </c>
      <c r="BB720">
        <v>0.77510000000000001</v>
      </c>
      <c r="BC720">
        <v>0</v>
      </c>
      <c r="BD720">
        <v>0</v>
      </c>
      <c r="BE720" t="s">
        <v>67</v>
      </c>
      <c r="BF720" t="b">
        <v>0</v>
      </c>
      <c r="BG720">
        <v>0.53</v>
      </c>
      <c r="BH720" t="b">
        <v>0</v>
      </c>
      <c r="BI720" t="s">
        <v>67</v>
      </c>
      <c r="BJ720" t="b">
        <v>0</v>
      </c>
      <c r="BK720" t="s">
        <v>67</v>
      </c>
      <c r="BL720" t="b">
        <v>0</v>
      </c>
      <c r="BM720">
        <v>0</v>
      </c>
      <c r="BN720">
        <v>0</v>
      </c>
    </row>
    <row r="721" spans="1:66" x14ac:dyDescent="0.25">
      <c r="A721" t="s">
        <v>91</v>
      </c>
      <c r="B721">
        <v>2001</v>
      </c>
      <c r="C721">
        <v>500</v>
      </c>
      <c r="D721">
        <v>10953.08699</v>
      </c>
      <c r="E721">
        <v>1518.4706409999999</v>
      </c>
      <c r="F721">
        <v>12471.557640000001</v>
      </c>
      <c r="G721">
        <v>1627.9254490000001</v>
      </c>
      <c r="H721">
        <v>12581.01244</v>
      </c>
      <c r="I721">
        <v>21.91</v>
      </c>
      <c r="J721">
        <v>10953.08699</v>
      </c>
      <c r="K721">
        <v>5643</v>
      </c>
      <c r="L721">
        <v>10336</v>
      </c>
      <c r="M721" t="s">
        <v>92</v>
      </c>
      <c r="N721">
        <v>0</v>
      </c>
      <c r="O721">
        <v>0.31155778899999997</v>
      </c>
      <c r="P721">
        <v>0.68844221100000003</v>
      </c>
      <c r="Q721">
        <v>0</v>
      </c>
      <c r="R721">
        <v>0</v>
      </c>
      <c r="S721">
        <v>1</v>
      </c>
      <c r="T721" t="s">
        <v>80</v>
      </c>
      <c r="U721">
        <v>0.8</v>
      </c>
      <c r="V721">
        <v>0.1</v>
      </c>
      <c r="W721">
        <v>0.3</v>
      </c>
      <c r="X721">
        <v>0.9</v>
      </c>
      <c r="Y721">
        <v>9857.7782910000005</v>
      </c>
      <c r="Z721">
        <v>9857.7782910000005</v>
      </c>
      <c r="AA721">
        <v>488.37763469999999</v>
      </c>
      <c r="AB721">
        <v>9869.8685679489208</v>
      </c>
      <c r="AC721">
        <v>-8762.4695919999995</v>
      </c>
      <c r="AD721">
        <v>30668.643572000001</v>
      </c>
      <c r="AE721">
        <v>-8762.4695919999995</v>
      </c>
      <c r="AF721">
        <v>30668.643572000001</v>
      </c>
      <c r="AG721">
        <v>651.17017959999998</v>
      </c>
      <c r="AH721">
        <v>2604.6807183999999</v>
      </c>
      <c r="AI721">
        <v>-7158.7246958978403</v>
      </c>
      <c r="AJ721">
        <v>32320.7495758978</v>
      </c>
      <c r="AK721">
        <v>0</v>
      </c>
      <c r="AL721">
        <v>2914.8250117734301</v>
      </c>
      <c r="AM721">
        <v>2054.2063010059201</v>
      </c>
      <c r="AN721">
        <v>0</v>
      </c>
      <c r="AO721">
        <v>0</v>
      </c>
      <c r="AP721">
        <v>4969.0313127793497</v>
      </c>
      <c r="AQ721">
        <v>4969.0313127793497</v>
      </c>
      <c r="AR721">
        <v>4969.0313127793497</v>
      </c>
      <c r="AS721">
        <v>0.45366491814736698</v>
      </c>
      <c r="AT721">
        <v>-0.79039641920010795</v>
      </c>
      <c r="AU721">
        <v>93</v>
      </c>
      <c r="AV721">
        <v>0</v>
      </c>
      <c r="AW721" s="2">
        <v>10953.08699</v>
      </c>
      <c r="AX721" s="4">
        <v>4969.0313127793497</v>
      </c>
      <c r="AY721">
        <v>21.91</v>
      </c>
      <c r="AZ721">
        <v>0</v>
      </c>
      <c r="BA721">
        <v>0.58660000000000001</v>
      </c>
      <c r="BB721">
        <v>0.41339999999999999</v>
      </c>
      <c r="BC721">
        <v>0</v>
      </c>
      <c r="BD721">
        <v>0</v>
      </c>
      <c r="BE721">
        <v>0.95</v>
      </c>
      <c r="BF721" t="b">
        <v>0</v>
      </c>
      <c r="BG721">
        <v>0.32</v>
      </c>
      <c r="BH721" t="b">
        <v>0</v>
      </c>
      <c r="BI721">
        <v>0.45</v>
      </c>
      <c r="BJ721" t="b">
        <v>0</v>
      </c>
      <c r="BK721">
        <v>10</v>
      </c>
      <c r="BL721" t="b">
        <v>1</v>
      </c>
      <c r="BM721">
        <v>1</v>
      </c>
      <c r="BN721">
        <v>1</v>
      </c>
    </row>
    <row r="722" spans="1:66" x14ac:dyDescent="0.25">
      <c r="A722" t="s">
        <v>91</v>
      </c>
      <c r="B722">
        <v>2002</v>
      </c>
      <c r="C722" t="s">
        <v>67</v>
      </c>
      <c r="D722" t="s">
        <v>67</v>
      </c>
      <c r="E722" t="s">
        <v>67</v>
      </c>
      <c r="F722" t="s">
        <v>67</v>
      </c>
      <c r="G722" t="s">
        <v>67</v>
      </c>
      <c r="H722" t="s">
        <v>67</v>
      </c>
      <c r="I722" t="s">
        <v>67</v>
      </c>
      <c r="J722" t="s">
        <v>67</v>
      </c>
      <c r="K722">
        <v>5982</v>
      </c>
      <c r="L722" t="s">
        <v>67</v>
      </c>
      <c r="M722" t="s">
        <v>92</v>
      </c>
      <c r="N722">
        <v>0</v>
      </c>
      <c r="O722">
        <v>0.31155778899999997</v>
      </c>
      <c r="P722">
        <v>0.68844221100000003</v>
      </c>
      <c r="Q722">
        <v>0</v>
      </c>
      <c r="R722">
        <v>0</v>
      </c>
      <c r="S722">
        <v>1</v>
      </c>
      <c r="T722" t="s">
        <v>67</v>
      </c>
      <c r="U722" t="s">
        <v>67</v>
      </c>
      <c r="V722">
        <v>0.1</v>
      </c>
      <c r="W722">
        <v>0.3</v>
      </c>
      <c r="X722" t="s">
        <v>67</v>
      </c>
      <c r="Y722" t="s">
        <v>67</v>
      </c>
      <c r="Z722" t="s">
        <v>67</v>
      </c>
      <c r="AA722" t="s">
        <v>67</v>
      </c>
      <c r="AB722" t="s">
        <v>67</v>
      </c>
      <c r="AC722" t="s">
        <v>67</v>
      </c>
      <c r="AD722" t="s">
        <v>67</v>
      </c>
      <c r="AE722" t="s">
        <v>67</v>
      </c>
      <c r="AF722" t="s">
        <v>67</v>
      </c>
      <c r="AG722" t="s">
        <v>67</v>
      </c>
      <c r="AH722" t="s">
        <v>67</v>
      </c>
      <c r="AI722" t="s">
        <v>67</v>
      </c>
      <c r="AJ722" t="s">
        <v>67</v>
      </c>
      <c r="AK722">
        <v>0</v>
      </c>
      <c r="AL722">
        <v>929.64080799408202</v>
      </c>
      <c r="AM722">
        <v>4868.7935694583202</v>
      </c>
      <c r="AN722">
        <v>0</v>
      </c>
      <c r="AO722">
        <v>0</v>
      </c>
      <c r="AP722">
        <v>5798.4343774524004</v>
      </c>
      <c r="AQ722">
        <v>5798.4343774524004</v>
      </c>
      <c r="AR722">
        <v>5798.4343774524004</v>
      </c>
      <c r="AS722" t="s">
        <v>67</v>
      </c>
      <c r="AT722" t="s">
        <v>67</v>
      </c>
      <c r="AU722" t="s">
        <v>67</v>
      </c>
      <c r="AV722" t="s">
        <v>67</v>
      </c>
      <c r="AW722" s="2" t="s">
        <v>67</v>
      </c>
      <c r="AX722" s="4">
        <v>5798.4343774524004</v>
      </c>
      <c r="AY722" t="s">
        <v>67</v>
      </c>
      <c r="AZ722">
        <v>0</v>
      </c>
      <c r="BA722">
        <v>0.1603</v>
      </c>
      <c r="BB722">
        <v>0.8397</v>
      </c>
      <c r="BC722">
        <v>0</v>
      </c>
      <c r="BD722">
        <v>0</v>
      </c>
      <c r="BE722" t="s">
        <v>67</v>
      </c>
      <c r="BF722" t="b">
        <v>0</v>
      </c>
      <c r="BG722">
        <v>0.37</v>
      </c>
      <c r="BH722" t="b">
        <v>0</v>
      </c>
      <c r="BI722" t="s">
        <v>67</v>
      </c>
      <c r="BJ722" t="b">
        <v>0</v>
      </c>
      <c r="BK722" t="s">
        <v>67</v>
      </c>
      <c r="BL722" t="b">
        <v>0</v>
      </c>
      <c r="BM722">
        <v>0</v>
      </c>
      <c r="BN722">
        <v>0</v>
      </c>
    </row>
    <row r="723" spans="1:66" x14ac:dyDescent="0.25">
      <c r="A723" t="s">
        <v>91</v>
      </c>
      <c r="B723">
        <v>2003</v>
      </c>
      <c r="C723">
        <v>961.12517579999997</v>
      </c>
      <c r="D723">
        <v>2781.4372899999998</v>
      </c>
      <c r="E723">
        <v>382.31017680000002</v>
      </c>
      <c r="F723">
        <v>3163.7474670000001</v>
      </c>
      <c r="G723">
        <v>454.4709302</v>
      </c>
      <c r="H723">
        <v>3235.9082210000001</v>
      </c>
      <c r="I723">
        <v>2.89</v>
      </c>
      <c r="J723">
        <v>2781.4372899999998</v>
      </c>
      <c r="K723">
        <v>6566</v>
      </c>
      <c r="L723" t="s">
        <v>67</v>
      </c>
      <c r="M723" t="s">
        <v>92</v>
      </c>
      <c r="N723">
        <v>0</v>
      </c>
      <c r="O723">
        <v>0.31155778899999997</v>
      </c>
      <c r="P723">
        <v>0.68844221100000003</v>
      </c>
      <c r="Q723">
        <v>0</v>
      </c>
      <c r="R723">
        <v>0</v>
      </c>
      <c r="S723">
        <v>1</v>
      </c>
      <c r="T723" t="s">
        <v>69</v>
      </c>
      <c r="U723">
        <v>0.1</v>
      </c>
      <c r="V723">
        <v>0.1</v>
      </c>
      <c r="W723">
        <v>0.3</v>
      </c>
      <c r="X723">
        <v>0.2</v>
      </c>
      <c r="Y723">
        <v>556.28745800000002</v>
      </c>
      <c r="Z723">
        <v>556.28745800000002</v>
      </c>
      <c r="AA723">
        <v>136.34127906000001</v>
      </c>
      <c r="AB723">
        <v>572.75184879999995</v>
      </c>
      <c r="AC723">
        <v>1668.862374</v>
      </c>
      <c r="AD723">
        <v>3894.0122059999999</v>
      </c>
      <c r="AE723">
        <v>1668.862374</v>
      </c>
      <c r="AF723">
        <v>3894.0122059999999</v>
      </c>
      <c r="AG723">
        <v>181.78837207999999</v>
      </c>
      <c r="AH723">
        <v>727.15348831999995</v>
      </c>
      <c r="AI723">
        <v>2090.4045234</v>
      </c>
      <c r="AJ723">
        <v>4381.4119185999998</v>
      </c>
      <c r="AK723">
        <v>0</v>
      </c>
      <c r="AL723">
        <v>2203.39563054168</v>
      </c>
      <c r="AM723">
        <v>5657.1474096312004</v>
      </c>
      <c r="AN723">
        <v>0</v>
      </c>
      <c r="AO723">
        <v>0</v>
      </c>
      <c r="AP723">
        <v>7860.54304017288</v>
      </c>
      <c r="AQ723">
        <v>7860.54304017288</v>
      </c>
      <c r="AR723">
        <v>7860.54304017288</v>
      </c>
      <c r="AS723">
        <v>2.8260723577819298</v>
      </c>
      <c r="AT723">
        <v>1.0388878882452099</v>
      </c>
      <c r="AU723">
        <v>84</v>
      </c>
      <c r="AV723">
        <v>0</v>
      </c>
      <c r="AW723" s="2">
        <v>2781.4372899999998</v>
      </c>
      <c r="AX723" s="4">
        <v>7860.54304017288</v>
      </c>
      <c r="AY723">
        <v>2.89</v>
      </c>
      <c r="AZ723">
        <v>0</v>
      </c>
      <c r="BA723">
        <v>0.28029999999999999</v>
      </c>
      <c r="BB723">
        <v>0.71970000000000001</v>
      </c>
      <c r="BC723">
        <v>0</v>
      </c>
      <c r="BD723">
        <v>0</v>
      </c>
      <c r="BE723">
        <v>0.24</v>
      </c>
      <c r="BF723" t="b">
        <v>0</v>
      </c>
      <c r="BG723">
        <v>0.5</v>
      </c>
      <c r="BH723" t="b">
        <v>0</v>
      </c>
      <c r="BI723">
        <v>2.83</v>
      </c>
      <c r="BJ723" t="b">
        <v>0</v>
      </c>
      <c r="BK723">
        <v>1.32</v>
      </c>
      <c r="BL723" t="b">
        <v>0</v>
      </c>
      <c r="BM723">
        <v>0</v>
      </c>
      <c r="BN723">
        <v>0</v>
      </c>
    </row>
    <row r="724" spans="1:66" x14ac:dyDescent="0.25">
      <c r="A724" t="s">
        <v>91</v>
      </c>
      <c r="B724">
        <v>2004</v>
      </c>
      <c r="C724">
        <v>1784.5714760000001</v>
      </c>
      <c r="D724">
        <v>5164.4403620000003</v>
      </c>
      <c r="E724">
        <v>782.70770540000001</v>
      </c>
      <c r="F724">
        <v>5947.1480680000004</v>
      </c>
      <c r="G724">
        <v>835.50724430000002</v>
      </c>
      <c r="H724">
        <v>5999.9476059999997</v>
      </c>
      <c r="I724">
        <v>2.89</v>
      </c>
      <c r="J724">
        <v>5164.4403620000003</v>
      </c>
      <c r="K724">
        <v>7752</v>
      </c>
      <c r="L724">
        <v>5910</v>
      </c>
      <c r="M724" t="s">
        <v>92</v>
      </c>
      <c r="N724">
        <v>0</v>
      </c>
      <c r="O724">
        <v>0.31155778899999997</v>
      </c>
      <c r="P724">
        <v>0.68844221100000003</v>
      </c>
      <c r="Q724">
        <v>0</v>
      </c>
      <c r="R724">
        <v>0</v>
      </c>
      <c r="S724">
        <v>1</v>
      </c>
      <c r="T724" t="s">
        <v>69</v>
      </c>
      <c r="U724">
        <v>0.1</v>
      </c>
      <c r="V724">
        <v>0.1</v>
      </c>
      <c r="W724">
        <v>0.3</v>
      </c>
      <c r="X724">
        <v>0.2</v>
      </c>
      <c r="Y724">
        <v>1032.8880724000001</v>
      </c>
      <c r="Z724">
        <v>1032.8880724000001</v>
      </c>
      <c r="AA724">
        <v>250.65217329000001</v>
      </c>
      <c r="AB724">
        <v>1062.86606968197</v>
      </c>
      <c r="AC724">
        <v>3098.6642172000002</v>
      </c>
      <c r="AD724">
        <v>7230.2165068000004</v>
      </c>
      <c r="AE724">
        <v>3098.6642172000002</v>
      </c>
      <c r="AF724">
        <v>7230.2165068000004</v>
      </c>
      <c r="AG724">
        <v>334.20289772000001</v>
      </c>
      <c r="AH724">
        <v>1336.81159088</v>
      </c>
      <c r="AI724">
        <v>3874.2154666360698</v>
      </c>
      <c r="AJ724">
        <v>8125.6797453639301</v>
      </c>
      <c r="AK724">
        <v>0</v>
      </c>
      <c r="AL724">
        <v>2560.1689013688001</v>
      </c>
      <c r="AM724">
        <v>7718.8362995309899</v>
      </c>
      <c r="AN724">
        <v>0</v>
      </c>
      <c r="AO724">
        <v>0</v>
      </c>
      <c r="AP724">
        <v>10279.005200899799</v>
      </c>
      <c r="AQ724">
        <v>10279.005200899799</v>
      </c>
      <c r="AR724">
        <v>10279.005200899799</v>
      </c>
      <c r="AS724">
        <v>1.9903425115590101</v>
      </c>
      <c r="AT724">
        <v>0.68830674028739003</v>
      </c>
      <c r="AU724">
        <v>94</v>
      </c>
      <c r="AV724">
        <v>0</v>
      </c>
      <c r="AW724" s="2">
        <v>5164.4403620000003</v>
      </c>
      <c r="AX724" s="4">
        <v>10279.005200899799</v>
      </c>
      <c r="AY724">
        <v>2.89</v>
      </c>
      <c r="AZ724">
        <v>0</v>
      </c>
      <c r="BA724">
        <v>0.24909999999999999</v>
      </c>
      <c r="BB724">
        <v>0.75090000000000001</v>
      </c>
      <c r="BC724">
        <v>0</v>
      </c>
      <c r="BD724">
        <v>0</v>
      </c>
      <c r="BE724">
        <v>0.45</v>
      </c>
      <c r="BF724" t="b">
        <v>0</v>
      </c>
      <c r="BG724">
        <v>0.66</v>
      </c>
      <c r="BH724" t="b">
        <v>0</v>
      </c>
      <c r="BI724">
        <v>1.99</v>
      </c>
      <c r="BJ724" t="b">
        <v>0</v>
      </c>
      <c r="BK724">
        <v>1.32</v>
      </c>
      <c r="BL724" t="b">
        <v>0</v>
      </c>
      <c r="BM724">
        <v>0</v>
      </c>
      <c r="BN724">
        <v>0</v>
      </c>
    </row>
    <row r="725" spans="1:66" x14ac:dyDescent="0.25">
      <c r="A725" t="s">
        <v>91</v>
      </c>
      <c r="B725">
        <v>2005</v>
      </c>
      <c r="C725">
        <v>3786.0675430000001</v>
      </c>
      <c r="D725">
        <v>8275.4379499999995</v>
      </c>
      <c r="E725">
        <v>713.46866750000004</v>
      </c>
      <c r="F725">
        <v>8988.9066180000009</v>
      </c>
      <c r="G725">
        <v>1080.2100700000001</v>
      </c>
      <c r="H725">
        <v>9355.6480200000005</v>
      </c>
      <c r="I725">
        <v>2.19</v>
      </c>
      <c r="J725">
        <v>8275.4379499999995</v>
      </c>
      <c r="K725">
        <v>14803</v>
      </c>
      <c r="L725">
        <v>6268</v>
      </c>
      <c r="M725" t="s">
        <v>92</v>
      </c>
      <c r="N725">
        <v>0</v>
      </c>
      <c r="O725">
        <v>0.31155778899999997</v>
      </c>
      <c r="P725">
        <v>0.68844221100000003</v>
      </c>
      <c r="Q725">
        <v>0</v>
      </c>
      <c r="R725">
        <v>0</v>
      </c>
      <c r="S725">
        <v>1</v>
      </c>
      <c r="T725" t="s">
        <v>69</v>
      </c>
      <c r="U725">
        <v>0.1</v>
      </c>
      <c r="V725">
        <v>0.1</v>
      </c>
      <c r="W725">
        <v>0.3</v>
      </c>
      <c r="X725">
        <v>0.2</v>
      </c>
      <c r="Y725">
        <v>1655.0875900000001</v>
      </c>
      <c r="Z725">
        <v>1655.0875900000001</v>
      </c>
      <c r="AA725">
        <v>324.06302099999999</v>
      </c>
      <c r="AB725">
        <v>1686.5146818666201</v>
      </c>
      <c r="AC725">
        <v>4965.2627700000003</v>
      </c>
      <c r="AD725">
        <v>11585.61313</v>
      </c>
      <c r="AE725">
        <v>4965.2627700000003</v>
      </c>
      <c r="AF725">
        <v>11585.61313</v>
      </c>
      <c r="AG725">
        <v>432.08402799999999</v>
      </c>
      <c r="AH725">
        <v>1728.336112</v>
      </c>
      <c r="AI725">
        <v>5982.6186562667699</v>
      </c>
      <c r="AJ725">
        <v>12728.6773837332</v>
      </c>
      <c r="AK725">
        <v>0</v>
      </c>
      <c r="AL725">
        <v>3493.1959904690102</v>
      </c>
      <c r="AM725">
        <v>15680.3469087912</v>
      </c>
      <c r="AN725">
        <v>0</v>
      </c>
      <c r="AO725">
        <v>0</v>
      </c>
      <c r="AP725">
        <v>19173.542899260301</v>
      </c>
      <c r="AQ725">
        <v>19173.542899260301</v>
      </c>
      <c r="AR725">
        <v>19173.542899260301</v>
      </c>
      <c r="AS725">
        <v>2.3169218372618299</v>
      </c>
      <c r="AT725">
        <v>0.84023951042365697</v>
      </c>
      <c r="AU725">
        <v>66</v>
      </c>
      <c r="AV725">
        <v>0</v>
      </c>
      <c r="AW725" s="2">
        <v>8275.4379499999995</v>
      </c>
      <c r="AX725" s="4">
        <v>19173.542899260301</v>
      </c>
      <c r="AY725">
        <v>2.19</v>
      </c>
      <c r="AZ725">
        <v>0</v>
      </c>
      <c r="BA725">
        <v>0.1822</v>
      </c>
      <c r="BB725">
        <v>0.81779999999999997</v>
      </c>
      <c r="BC725">
        <v>0</v>
      </c>
      <c r="BD725">
        <v>0</v>
      </c>
      <c r="BE725">
        <v>0.71</v>
      </c>
      <c r="BF725" t="b">
        <v>0</v>
      </c>
      <c r="BG725">
        <v>1.22</v>
      </c>
      <c r="BH725" t="b">
        <v>0</v>
      </c>
      <c r="BI725">
        <v>2.3199999999999998</v>
      </c>
      <c r="BJ725" t="b">
        <v>0</v>
      </c>
      <c r="BK725">
        <v>1</v>
      </c>
      <c r="BL725" t="b">
        <v>0</v>
      </c>
      <c r="BM725">
        <v>0</v>
      </c>
      <c r="BN725">
        <v>0</v>
      </c>
    </row>
    <row r="726" spans="1:66" x14ac:dyDescent="0.25">
      <c r="A726" t="s">
        <v>91</v>
      </c>
      <c r="B726">
        <v>2006</v>
      </c>
      <c r="C726">
        <v>1041.481481</v>
      </c>
      <c r="D726">
        <v>2528.743058</v>
      </c>
      <c r="E726">
        <v>438.3945071</v>
      </c>
      <c r="F726">
        <v>2967.137565</v>
      </c>
      <c r="G726">
        <v>455.10405100000003</v>
      </c>
      <c r="H726">
        <v>2983.8471089999998</v>
      </c>
      <c r="I726">
        <v>2.4300000000000002</v>
      </c>
      <c r="J726">
        <v>2528.743058</v>
      </c>
      <c r="K726">
        <v>28959</v>
      </c>
      <c r="L726">
        <v>3548</v>
      </c>
      <c r="M726" t="s">
        <v>92</v>
      </c>
      <c r="N726">
        <v>0</v>
      </c>
      <c r="O726">
        <v>0.31155778899999997</v>
      </c>
      <c r="P726">
        <v>0.68844221100000003</v>
      </c>
      <c r="Q726">
        <v>0</v>
      </c>
      <c r="R726">
        <v>0</v>
      </c>
      <c r="S726">
        <v>1</v>
      </c>
      <c r="T726" t="s">
        <v>69</v>
      </c>
      <c r="U726">
        <v>0.1</v>
      </c>
      <c r="V726">
        <v>0.1</v>
      </c>
      <c r="W726">
        <v>0.3</v>
      </c>
      <c r="X726">
        <v>0.2</v>
      </c>
      <c r="Y726">
        <v>505.7486116</v>
      </c>
      <c r="Z726">
        <v>505.7486116</v>
      </c>
      <c r="AA726">
        <v>136.53121530000001</v>
      </c>
      <c r="AB726">
        <v>523.853444091592</v>
      </c>
      <c r="AC726">
        <v>1517.2458348</v>
      </c>
      <c r="AD726">
        <v>3540.2402812</v>
      </c>
      <c r="AE726">
        <v>1517.2458348</v>
      </c>
      <c r="AF726">
        <v>3540.2402812</v>
      </c>
      <c r="AG726">
        <v>182.0416204</v>
      </c>
      <c r="AH726">
        <v>728.1664816</v>
      </c>
      <c r="AI726">
        <v>1936.1402208168199</v>
      </c>
      <c r="AJ726">
        <v>4031.5539971831799</v>
      </c>
      <c r="AK726">
        <v>0</v>
      </c>
      <c r="AL726">
        <v>7096.2153912087497</v>
      </c>
      <c r="AM726">
        <v>18642.252541518301</v>
      </c>
      <c r="AN726">
        <v>0</v>
      </c>
      <c r="AO726">
        <v>0</v>
      </c>
      <c r="AP726">
        <v>25738.467932726999</v>
      </c>
      <c r="AQ726">
        <v>25738.467932726999</v>
      </c>
      <c r="AR726">
        <v>25738.467932726999</v>
      </c>
      <c r="AS726">
        <v>10.178364247526099</v>
      </c>
      <c r="AT726">
        <v>2.3202643152572699</v>
      </c>
      <c r="AU726">
        <v>96</v>
      </c>
      <c r="AV726">
        <v>0</v>
      </c>
      <c r="AW726" s="2">
        <v>2528.743058</v>
      </c>
      <c r="AX726" s="4">
        <v>25738.467932726999</v>
      </c>
      <c r="AY726">
        <v>2.4300000000000002</v>
      </c>
      <c r="AZ726">
        <v>0</v>
      </c>
      <c r="BA726">
        <v>0.2757</v>
      </c>
      <c r="BB726">
        <v>0.72430000000000005</v>
      </c>
      <c r="BC726">
        <v>0</v>
      </c>
      <c r="BD726">
        <v>0</v>
      </c>
      <c r="BE726">
        <v>0.22</v>
      </c>
      <c r="BF726" t="b">
        <v>0</v>
      </c>
      <c r="BG726">
        <v>1.64</v>
      </c>
      <c r="BH726" t="b">
        <v>0</v>
      </c>
      <c r="BI726">
        <v>10.18</v>
      </c>
      <c r="BJ726" t="b">
        <v>0</v>
      </c>
      <c r="BK726">
        <v>1.1100000000000001</v>
      </c>
      <c r="BL726" t="b">
        <v>0</v>
      </c>
      <c r="BM726">
        <v>0</v>
      </c>
      <c r="BN726">
        <v>0</v>
      </c>
    </row>
    <row r="727" spans="1:66" x14ac:dyDescent="0.25">
      <c r="A727" t="s">
        <v>91</v>
      </c>
      <c r="B727">
        <v>2007</v>
      </c>
      <c r="C727">
        <v>2800.4925210000001</v>
      </c>
      <c r="D727">
        <v>6121.2067219999999</v>
      </c>
      <c r="E727">
        <v>769.22721579999995</v>
      </c>
      <c r="F727">
        <v>6890.4339369999998</v>
      </c>
      <c r="G727">
        <v>950.98247830000003</v>
      </c>
      <c r="H727">
        <v>7072.1891999999998</v>
      </c>
      <c r="I727">
        <v>2.19</v>
      </c>
      <c r="J727">
        <v>6121.2067219999999</v>
      </c>
      <c r="K727">
        <v>33278</v>
      </c>
      <c r="L727">
        <v>6585</v>
      </c>
      <c r="M727" t="s">
        <v>92</v>
      </c>
      <c r="N727">
        <v>0</v>
      </c>
      <c r="O727">
        <v>0.31155778899999997</v>
      </c>
      <c r="P727">
        <v>0.68844221100000003</v>
      </c>
      <c r="Q727">
        <v>0</v>
      </c>
      <c r="R727">
        <v>0</v>
      </c>
      <c r="S727">
        <v>1</v>
      </c>
      <c r="T727" t="s">
        <v>69</v>
      </c>
      <c r="U727">
        <v>0.1</v>
      </c>
      <c r="V727">
        <v>0.1</v>
      </c>
      <c r="W727">
        <v>0.3</v>
      </c>
      <c r="X727">
        <v>0.2</v>
      </c>
      <c r="Y727">
        <v>1224.2413443999999</v>
      </c>
      <c r="Z727">
        <v>1224.2413443999999</v>
      </c>
      <c r="AA727">
        <v>285.29474348999997</v>
      </c>
      <c r="AB727">
        <v>1257.04413605941</v>
      </c>
      <c r="AC727">
        <v>3672.7240332000001</v>
      </c>
      <c r="AD727">
        <v>8569.6894107999997</v>
      </c>
      <c r="AE727">
        <v>3672.7240332000001</v>
      </c>
      <c r="AF727">
        <v>8569.6894107999997</v>
      </c>
      <c r="AG727">
        <v>380.39299132000002</v>
      </c>
      <c r="AH727">
        <v>1521.5719652800001</v>
      </c>
      <c r="AI727">
        <v>4558.1009278811798</v>
      </c>
      <c r="AJ727">
        <v>9586.2774721188198</v>
      </c>
      <c r="AK727">
        <v>0</v>
      </c>
      <c r="AL727">
        <v>8436.6398384817494</v>
      </c>
      <c r="AM727">
        <v>21369.728937580701</v>
      </c>
      <c r="AN727">
        <v>0</v>
      </c>
      <c r="AO727">
        <v>0</v>
      </c>
      <c r="AP727">
        <v>29806.368776062402</v>
      </c>
      <c r="AQ727">
        <v>29806.368776062402</v>
      </c>
      <c r="AR727">
        <v>29806.368776062402</v>
      </c>
      <c r="AS727">
        <v>4.8693615703152897</v>
      </c>
      <c r="AT727">
        <v>1.5829628341097699</v>
      </c>
      <c r="AU727">
        <v>81</v>
      </c>
      <c r="AV727">
        <v>0</v>
      </c>
      <c r="AW727" s="2">
        <v>6121.2067219999999</v>
      </c>
      <c r="AX727" s="4">
        <v>29806.368776062402</v>
      </c>
      <c r="AY727">
        <v>2.19</v>
      </c>
      <c r="AZ727">
        <v>0</v>
      </c>
      <c r="BA727">
        <v>0.28299999999999997</v>
      </c>
      <c r="BB727">
        <v>0.71699999999999997</v>
      </c>
      <c r="BC727">
        <v>0</v>
      </c>
      <c r="BD727">
        <v>0</v>
      </c>
      <c r="BE727">
        <v>0.53</v>
      </c>
      <c r="BF727" t="b">
        <v>0</v>
      </c>
      <c r="BG727">
        <v>1.9</v>
      </c>
      <c r="BH727" t="b">
        <v>0</v>
      </c>
      <c r="BI727">
        <v>4.87</v>
      </c>
      <c r="BJ727" t="b">
        <v>0</v>
      </c>
      <c r="BK727">
        <v>1</v>
      </c>
      <c r="BL727" t="b">
        <v>0</v>
      </c>
      <c r="BM727">
        <v>0</v>
      </c>
      <c r="BN727">
        <v>0</v>
      </c>
    </row>
    <row r="728" spans="1:66" x14ac:dyDescent="0.25">
      <c r="A728" t="s">
        <v>91</v>
      </c>
      <c r="B728">
        <v>2008</v>
      </c>
      <c r="C728">
        <v>3389.399981</v>
      </c>
      <c r="D728">
        <v>7408.4175509999995</v>
      </c>
      <c r="E728">
        <v>767.81217819999995</v>
      </c>
      <c r="F728">
        <v>8176.2297289999997</v>
      </c>
      <c r="G728">
        <v>808.89875970000003</v>
      </c>
      <c r="H728">
        <v>8217.3163110000005</v>
      </c>
      <c r="I728">
        <v>2.19</v>
      </c>
      <c r="J728">
        <v>7408.4175509999995</v>
      </c>
      <c r="K728">
        <v>29057</v>
      </c>
      <c r="L728">
        <v>5481</v>
      </c>
      <c r="M728" t="s">
        <v>92</v>
      </c>
      <c r="N728">
        <v>0</v>
      </c>
      <c r="O728">
        <v>0.31155778899999997</v>
      </c>
      <c r="P728">
        <v>0.68844221100000003</v>
      </c>
      <c r="Q728">
        <v>0</v>
      </c>
      <c r="R728">
        <v>0</v>
      </c>
      <c r="S728">
        <v>1</v>
      </c>
      <c r="T728" t="s">
        <v>69</v>
      </c>
      <c r="U728">
        <v>0.1</v>
      </c>
      <c r="V728">
        <v>0.1</v>
      </c>
      <c r="W728">
        <v>0.3</v>
      </c>
      <c r="X728">
        <v>0.2</v>
      </c>
      <c r="Y728">
        <v>1481.6835102</v>
      </c>
      <c r="Z728">
        <v>1481.6835102</v>
      </c>
      <c r="AA728">
        <v>242.66962791</v>
      </c>
      <c r="AB728">
        <v>1501.4241814719001</v>
      </c>
      <c r="AC728">
        <v>4445.0505305999995</v>
      </c>
      <c r="AD728">
        <v>10371.7845714</v>
      </c>
      <c r="AE728">
        <v>4445.0505305999995</v>
      </c>
      <c r="AF728">
        <v>10371.7845714</v>
      </c>
      <c r="AG728">
        <v>323.55950388000002</v>
      </c>
      <c r="AH728">
        <v>1294.2380155200001</v>
      </c>
      <c r="AI728">
        <v>5214.4679480561999</v>
      </c>
      <c r="AJ728">
        <v>11220.1646739438</v>
      </c>
      <c r="AK728">
        <v>0</v>
      </c>
      <c r="AL728">
        <v>9670.9722224193301</v>
      </c>
      <c r="AM728">
        <v>19448.811477986201</v>
      </c>
      <c r="AN728">
        <v>0</v>
      </c>
      <c r="AO728">
        <v>0</v>
      </c>
      <c r="AP728">
        <v>29119.7837004055</v>
      </c>
      <c r="AQ728">
        <v>29119.7837004055</v>
      </c>
      <c r="AR728">
        <v>29119.7837004055</v>
      </c>
      <c r="AS728">
        <v>3.9306347813069502</v>
      </c>
      <c r="AT728">
        <v>1.36880093479896</v>
      </c>
      <c r="AU728">
        <v>95</v>
      </c>
      <c r="AV728">
        <v>0</v>
      </c>
      <c r="AW728" s="2">
        <v>7408.4175509999995</v>
      </c>
      <c r="AX728" s="4">
        <v>29119.7837004055</v>
      </c>
      <c r="AY728">
        <v>2.19</v>
      </c>
      <c r="AZ728">
        <v>0</v>
      </c>
      <c r="BA728">
        <v>0.33210000000000001</v>
      </c>
      <c r="BB728">
        <v>0.66790000000000005</v>
      </c>
      <c r="BC728">
        <v>0</v>
      </c>
      <c r="BD728">
        <v>0</v>
      </c>
      <c r="BE728">
        <v>0.64</v>
      </c>
      <c r="BF728" t="b">
        <v>0</v>
      </c>
      <c r="BG728">
        <v>1.86</v>
      </c>
      <c r="BH728" t="b">
        <v>0</v>
      </c>
      <c r="BI728">
        <v>3.93</v>
      </c>
      <c r="BJ728" t="b">
        <v>0</v>
      </c>
      <c r="BK728">
        <v>1</v>
      </c>
      <c r="BL728" t="b">
        <v>0</v>
      </c>
      <c r="BM728">
        <v>0</v>
      </c>
      <c r="BN728">
        <v>0</v>
      </c>
    </row>
    <row r="729" spans="1:66" x14ac:dyDescent="0.25">
      <c r="A729" t="s">
        <v>91</v>
      </c>
      <c r="B729">
        <v>2009</v>
      </c>
      <c r="C729">
        <v>4711.6915230000004</v>
      </c>
      <c r="D729">
        <v>10298.63055</v>
      </c>
      <c r="E729">
        <v>819.22067530000004</v>
      </c>
      <c r="F729">
        <v>11117.85122</v>
      </c>
      <c r="G729">
        <v>913.40174660000002</v>
      </c>
      <c r="H729">
        <v>11212.032289999999</v>
      </c>
      <c r="I729">
        <v>2.19</v>
      </c>
      <c r="J729">
        <v>10298.63055</v>
      </c>
      <c r="K729">
        <v>25918</v>
      </c>
      <c r="L729">
        <v>7531</v>
      </c>
      <c r="M729" t="s">
        <v>92</v>
      </c>
      <c r="N729">
        <v>0</v>
      </c>
      <c r="O729">
        <v>0.31155778899999997</v>
      </c>
      <c r="P729">
        <v>0.68844221100000003</v>
      </c>
      <c r="Q729">
        <v>0</v>
      </c>
      <c r="R729">
        <v>0</v>
      </c>
      <c r="S729">
        <v>1</v>
      </c>
      <c r="T729" t="s">
        <v>69</v>
      </c>
      <c r="U729">
        <v>0.1</v>
      </c>
      <c r="V729">
        <v>0.1</v>
      </c>
      <c r="W729">
        <v>0.3</v>
      </c>
      <c r="X729">
        <v>0.2</v>
      </c>
      <c r="Y729">
        <v>2059.7261100000001</v>
      </c>
      <c r="Z729">
        <v>2059.7261100000001</v>
      </c>
      <c r="AA729">
        <v>274.02052398000001</v>
      </c>
      <c r="AB729">
        <v>2077.8736476932399</v>
      </c>
      <c r="AC729">
        <v>6179.1783299999997</v>
      </c>
      <c r="AD729">
        <v>14418.082770000001</v>
      </c>
      <c r="AE729">
        <v>6179.1783299999997</v>
      </c>
      <c r="AF729">
        <v>14418.082770000001</v>
      </c>
      <c r="AG729">
        <v>365.36069864000001</v>
      </c>
      <c r="AH729">
        <v>1461.44279456</v>
      </c>
      <c r="AI729">
        <v>7056.2849946135202</v>
      </c>
      <c r="AJ729">
        <v>15367.779585386499</v>
      </c>
      <c r="AK729">
        <v>0</v>
      </c>
      <c r="AL729">
        <v>8801.65191201384</v>
      </c>
      <c r="AM729">
        <v>15230.153935058501</v>
      </c>
      <c r="AN729">
        <v>0</v>
      </c>
      <c r="AO729">
        <v>0</v>
      </c>
      <c r="AP729">
        <v>24031.805847072399</v>
      </c>
      <c r="AQ729">
        <v>24031.805847072399</v>
      </c>
      <c r="AR729">
        <v>24031.805847072399</v>
      </c>
      <c r="AS729">
        <v>2.33349528662065</v>
      </c>
      <c r="AT729">
        <v>0.84736726653024697</v>
      </c>
      <c r="AU729">
        <v>90</v>
      </c>
      <c r="AV729">
        <v>0</v>
      </c>
      <c r="AW729" s="2">
        <v>10298.63055</v>
      </c>
      <c r="AX729" s="4">
        <v>24031.805847072399</v>
      </c>
      <c r="AY729">
        <v>2.19</v>
      </c>
      <c r="AZ729">
        <v>0</v>
      </c>
      <c r="BA729">
        <v>0.36630000000000001</v>
      </c>
      <c r="BB729">
        <v>0.63370000000000004</v>
      </c>
      <c r="BC729">
        <v>0</v>
      </c>
      <c r="BD729">
        <v>0</v>
      </c>
      <c r="BE729">
        <v>0.89</v>
      </c>
      <c r="BF729" t="b">
        <v>0</v>
      </c>
      <c r="BG729">
        <v>1.53</v>
      </c>
      <c r="BH729" t="b">
        <v>0</v>
      </c>
      <c r="BI729">
        <v>2.33</v>
      </c>
      <c r="BJ729" t="b">
        <v>0</v>
      </c>
      <c r="BK729">
        <v>1</v>
      </c>
      <c r="BL729" t="b">
        <v>0</v>
      </c>
      <c r="BM729">
        <v>0</v>
      </c>
      <c r="BN729">
        <v>0</v>
      </c>
    </row>
    <row r="730" spans="1:66" x14ac:dyDescent="0.25">
      <c r="A730" t="s">
        <v>91</v>
      </c>
      <c r="B730">
        <v>2010</v>
      </c>
      <c r="C730">
        <v>7814.0054559999999</v>
      </c>
      <c r="D730">
        <v>20737.135989999999</v>
      </c>
      <c r="E730">
        <v>1797.9947589999999</v>
      </c>
      <c r="F730">
        <v>22535.130740000001</v>
      </c>
      <c r="G730">
        <v>2039.4263189999999</v>
      </c>
      <c r="H730">
        <v>22776.562300000001</v>
      </c>
      <c r="I730">
        <v>2.65</v>
      </c>
      <c r="J730">
        <v>20737.135989999999</v>
      </c>
      <c r="K730">
        <v>14746</v>
      </c>
      <c r="L730">
        <v>16035</v>
      </c>
      <c r="M730" t="s">
        <v>92</v>
      </c>
      <c r="N730">
        <v>0</v>
      </c>
      <c r="O730">
        <v>0.31155778899999997</v>
      </c>
      <c r="P730">
        <v>0.68844221100000003</v>
      </c>
      <c r="Q730">
        <v>0</v>
      </c>
      <c r="R730">
        <v>0</v>
      </c>
      <c r="S730">
        <v>1</v>
      </c>
      <c r="T730" t="s">
        <v>69</v>
      </c>
      <c r="U730">
        <v>0.1</v>
      </c>
      <c r="V730">
        <v>0.1</v>
      </c>
      <c r="W730">
        <v>0.3</v>
      </c>
      <c r="X730">
        <v>0.2</v>
      </c>
      <c r="Y730">
        <v>4147.4271980000003</v>
      </c>
      <c r="Z730">
        <v>4147.4271980000003</v>
      </c>
      <c r="AA730">
        <v>611.8278957</v>
      </c>
      <c r="AB730">
        <v>4192.3126954781001</v>
      </c>
      <c r="AC730">
        <v>12442.281594</v>
      </c>
      <c r="AD730">
        <v>29031.990386000001</v>
      </c>
      <c r="AE730">
        <v>12442.281594</v>
      </c>
      <c r="AF730">
        <v>29031.990386000001</v>
      </c>
      <c r="AG730">
        <v>815.77052760000004</v>
      </c>
      <c r="AH730">
        <v>3263.0821104000001</v>
      </c>
      <c r="AI730">
        <v>14391.936909043799</v>
      </c>
      <c r="AJ730">
        <v>31161.187690956202</v>
      </c>
      <c r="AK730">
        <v>0</v>
      </c>
      <c r="AL730">
        <v>6892.4784249414497</v>
      </c>
      <c r="AM730">
        <v>20807.654129032799</v>
      </c>
      <c r="AN730">
        <v>0</v>
      </c>
      <c r="AO730">
        <v>0</v>
      </c>
      <c r="AP730">
        <v>27700.132553974301</v>
      </c>
      <c r="AQ730">
        <v>27700.132553974301</v>
      </c>
      <c r="AR730">
        <v>27700.132553974301</v>
      </c>
      <c r="AS730">
        <v>1.3357742634919301</v>
      </c>
      <c r="AT730">
        <v>0.28951109638620598</v>
      </c>
      <c r="AU730">
        <v>88</v>
      </c>
      <c r="AV730">
        <v>0</v>
      </c>
      <c r="AW730" s="2">
        <v>20737.135989999999</v>
      </c>
      <c r="AX730" s="4">
        <v>27700.132553974301</v>
      </c>
      <c r="AY730">
        <v>2.65</v>
      </c>
      <c r="AZ730">
        <v>0</v>
      </c>
      <c r="BA730">
        <v>0.24879999999999999</v>
      </c>
      <c r="BB730">
        <v>0.75119999999999998</v>
      </c>
      <c r="BC730">
        <v>0</v>
      </c>
      <c r="BD730">
        <v>0</v>
      </c>
      <c r="BE730">
        <v>1.79</v>
      </c>
      <c r="BF730" t="b">
        <v>0</v>
      </c>
      <c r="BG730">
        <v>1.77</v>
      </c>
      <c r="BH730" t="b">
        <v>0</v>
      </c>
      <c r="BI730">
        <v>1.34</v>
      </c>
      <c r="BJ730" t="b">
        <v>0</v>
      </c>
      <c r="BK730">
        <v>1.21</v>
      </c>
      <c r="BL730" t="b">
        <v>0</v>
      </c>
      <c r="BM730">
        <v>0</v>
      </c>
      <c r="BN730">
        <v>0</v>
      </c>
    </row>
    <row r="731" spans="1:66" x14ac:dyDescent="0.25">
      <c r="A731" t="s">
        <v>91</v>
      </c>
      <c r="B731">
        <v>2011</v>
      </c>
      <c r="C731">
        <v>10886.824420000001</v>
      </c>
      <c r="D731">
        <v>23795.993839999999</v>
      </c>
      <c r="E731">
        <v>2871.2993750000001</v>
      </c>
      <c r="F731">
        <v>26667.29322</v>
      </c>
      <c r="G731">
        <v>3282.8985389999998</v>
      </c>
      <c r="H731">
        <v>27078.892380000001</v>
      </c>
      <c r="I731">
        <v>2.19</v>
      </c>
      <c r="J731">
        <v>23795.993839999999</v>
      </c>
      <c r="K731">
        <v>11884</v>
      </c>
      <c r="L731">
        <v>34785</v>
      </c>
      <c r="M731" t="s">
        <v>92</v>
      </c>
      <c r="N731">
        <v>0</v>
      </c>
      <c r="O731">
        <v>0.31155778899999997</v>
      </c>
      <c r="P731">
        <v>0.68844221100000003</v>
      </c>
      <c r="Q731">
        <v>0</v>
      </c>
      <c r="R731">
        <v>0</v>
      </c>
      <c r="S731">
        <v>1</v>
      </c>
      <c r="T731" t="s">
        <v>69</v>
      </c>
      <c r="U731">
        <v>0.1</v>
      </c>
      <c r="V731">
        <v>0.1</v>
      </c>
      <c r="W731">
        <v>0.3</v>
      </c>
      <c r="X731">
        <v>0.2</v>
      </c>
      <c r="Y731">
        <v>4759.1987680000002</v>
      </c>
      <c r="Z731">
        <v>4759.1987680000002</v>
      </c>
      <c r="AA731">
        <v>984.86956169999996</v>
      </c>
      <c r="AB731">
        <v>4860.03507877216</v>
      </c>
      <c r="AC731">
        <v>14277.596304000001</v>
      </c>
      <c r="AD731">
        <v>33314.391376</v>
      </c>
      <c r="AE731">
        <v>14277.596304000001</v>
      </c>
      <c r="AF731">
        <v>33314.391376</v>
      </c>
      <c r="AG731">
        <v>1313.1594156000001</v>
      </c>
      <c r="AH731">
        <v>5252.6376624000004</v>
      </c>
      <c r="AI731">
        <v>17358.822222455699</v>
      </c>
      <c r="AJ731">
        <v>36798.962537544299</v>
      </c>
      <c r="AK731">
        <v>0</v>
      </c>
      <c r="AL731">
        <v>9416.6026009671696</v>
      </c>
      <c r="AM731">
        <v>23241.910347631299</v>
      </c>
      <c r="AN731">
        <v>0</v>
      </c>
      <c r="AO731">
        <v>0</v>
      </c>
      <c r="AP731">
        <v>32658.512948598502</v>
      </c>
      <c r="AQ731">
        <v>32658.512948598502</v>
      </c>
      <c r="AR731">
        <v>32658.512948598502</v>
      </c>
      <c r="AS731">
        <v>1.372437443386</v>
      </c>
      <c r="AT731">
        <v>0.31658831477337501</v>
      </c>
      <c r="AU731">
        <v>87</v>
      </c>
      <c r="AV731">
        <v>0</v>
      </c>
      <c r="AW731" s="2">
        <v>23795.993839999999</v>
      </c>
      <c r="AX731" s="4">
        <v>32658.512948598502</v>
      </c>
      <c r="AY731">
        <v>2.19</v>
      </c>
      <c r="AZ731">
        <v>0</v>
      </c>
      <c r="BA731">
        <v>0.2883</v>
      </c>
      <c r="BB731">
        <v>0.7117</v>
      </c>
      <c r="BC731">
        <v>0</v>
      </c>
      <c r="BD731">
        <v>0</v>
      </c>
      <c r="BE731">
        <v>2.0499999999999998</v>
      </c>
      <c r="BF731" t="b">
        <v>0</v>
      </c>
      <c r="BG731">
        <v>2.09</v>
      </c>
      <c r="BH731" t="b">
        <v>0</v>
      </c>
      <c r="BI731">
        <v>1.37</v>
      </c>
      <c r="BJ731" t="b">
        <v>0</v>
      </c>
      <c r="BK731">
        <v>1</v>
      </c>
      <c r="BL731" t="b">
        <v>0</v>
      </c>
      <c r="BM731">
        <v>0</v>
      </c>
      <c r="BN731">
        <v>0</v>
      </c>
    </row>
    <row r="732" spans="1:66" x14ac:dyDescent="0.25">
      <c r="A732" t="s">
        <v>91</v>
      </c>
      <c r="B732">
        <v>2012</v>
      </c>
      <c r="C732">
        <v>12617</v>
      </c>
      <c r="D732">
        <v>27577.743780000001</v>
      </c>
      <c r="E732">
        <v>2913.5369719999999</v>
      </c>
      <c r="F732">
        <v>30491.280750000002</v>
      </c>
      <c r="G732">
        <v>3462.9573820000001</v>
      </c>
      <c r="H732">
        <v>31040.701160000001</v>
      </c>
      <c r="I732">
        <v>2.19</v>
      </c>
      <c r="J732">
        <v>27577.743780000001</v>
      </c>
      <c r="K732">
        <v>11319</v>
      </c>
      <c r="L732">
        <v>27604</v>
      </c>
      <c r="M732" t="s">
        <v>92</v>
      </c>
      <c r="N732">
        <v>0</v>
      </c>
      <c r="O732">
        <v>0.31155778899999997</v>
      </c>
      <c r="P732">
        <v>0.68844221100000003</v>
      </c>
      <c r="Q732">
        <v>0</v>
      </c>
      <c r="R732">
        <v>0</v>
      </c>
      <c r="S732">
        <v>1</v>
      </c>
      <c r="T732" t="s">
        <v>69</v>
      </c>
      <c r="U732">
        <v>0.1</v>
      </c>
      <c r="V732">
        <v>0.1</v>
      </c>
      <c r="W732">
        <v>0.3</v>
      </c>
      <c r="X732">
        <v>0.2</v>
      </c>
      <c r="Y732">
        <v>5515.5487560000001</v>
      </c>
      <c r="Z732">
        <v>5515.5487560000001</v>
      </c>
      <c r="AA732">
        <v>1038.8872146000001</v>
      </c>
      <c r="AB732">
        <v>5612.53638959005</v>
      </c>
      <c r="AC732">
        <v>16546.646268</v>
      </c>
      <c r="AD732">
        <v>38608.841291999997</v>
      </c>
      <c r="AE732">
        <v>16546.646268</v>
      </c>
      <c r="AF732">
        <v>38608.841291999997</v>
      </c>
      <c r="AG732">
        <v>1385.1829528000001</v>
      </c>
      <c r="AH732">
        <v>5540.7318112000003</v>
      </c>
      <c r="AI732">
        <v>19815.6283808199</v>
      </c>
      <c r="AJ732">
        <v>42265.773939180101</v>
      </c>
      <c r="AK732">
        <v>0</v>
      </c>
      <c r="AL732">
        <v>10518.2368023687</v>
      </c>
      <c r="AM732">
        <v>8729.5441956809991</v>
      </c>
      <c r="AN732">
        <v>0</v>
      </c>
      <c r="AO732">
        <v>0</v>
      </c>
      <c r="AP732">
        <v>19247.780998049599</v>
      </c>
      <c r="AQ732">
        <v>19247.780998049599</v>
      </c>
      <c r="AR732">
        <v>19247.780998049599</v>
      </c>
      <c r="AS732">
        <v>0.69794618267534203</v>
      </c>
      <c r="AT732">
        <v>-0.35961328137661502</v>
      </c>
      <c r="AU732">
        <v>84</v>
      </c>
      <c r="AV732">
        <v>0</v>
      </c>
      <c r="AW732" s="2">
        <v>27577.743780000001</v>
      </c>
      <c r="AX732" s="4">
        <v>19247.780998049599</v>
      </c>
      <c r="AY732">
        <v>2.19</v>
      </c>
      <c r="AZ732">
        <v>0</v>
      </c>
      <c r="BA732">
        <v>0.54649999999999999</v>
      </c>
      <c r="BB732">
        <v>0.45350000000000001</v>
      </c>
      <c r="BC732">
        <v>0</v>
      </c>
      <c r="BD732">
        <v>0</v>
      </c>
      <c r="BE732">
        <v>2.38</v>
      </c>
      <c r="BF732" t="b">
        <v>0</v>
      </c>
      <c r="BG732">
        <v>1.23</v>
      </c>
      <c r="BH732" t="b">
        <v>0</v>
      </c>
      <c r="BI732">
        <v>0.7</v>
      </c>
      <c r="BJ732" t="b">
        <v>0</v>
      </c>
      <c r="BK732">
        <v>1</v>
      </c>
      <c r="BL732" t="b">
        <v>0</v>
      </c>
      <c r="BM732">
        <v>0</v>
      </c>
      <c r="BN732">
        <v>0</v>
      </c>
    </row>
    <row r="733" spans="1:66" x14ac:dyDescent="0.25">
      <c r="A733" t="s">
        <v>91</v>
      </c>
      <c r="B733">
        <v>2013</v>
      </c>
      <c r="C733">
        <v>9032</v>
      </c>
      <c r="D733">
        <v>26445.763330000002</v>
      </c>
      <c r="E733">
        <v>1606.946813</v>
      </c>
      <c r="F733">
        <v>28052.710139999999</v>
      </c>
      <c r="G733">
        <v>1804.700057</v>
      </c>
      <c r="H733">
        <v>28250.463390000001</v>
      </c>
      <c r="I733">
        <v>2.93</v>
      </c>
      <c r="J733">
        <v>26445.763330000002</v>
      </c>
      <c r="K733">
        <v>3391</v>
      </c>
      <c r="L733">
        <v>27295</v>
      </c>
      <c r="M733" t="s">
        <v>92</v>
      </c>
      <c r="N733">
        <v>0</v>
      </c>
      <c r="O733">
        <v>0.31155778899999997</v>
      </c>
      <c r="P733">
        <v>0.68844221100000003</v>
      </c>
      <c r="Q733">
        <v>0</v>
      </c>
      <c r="R733">
        <v>0</v>
      </c>
      <c r="S733">
        <v>1</v>
      </c>
      <c r="T733" t="s">
        <v>69</v>
      </c>
      <c r="U733">
        <v>0.1</v>
      </c>
      <c r="V733">
        <v>0.1</v>
      </c>
      <c r="W733">
        <v>0.3</v>
      </c>
      <c r="X733">
        <v>0.2</v>
      </c>
      <c r="Y733">
        <v>5289.152666</v>
      </c>
      <c r="Z733">
        <v>5289.152666</v>
      </c>
      <c r="AA733">
        <v>541.4100171</v>
      </c>
      <c r="AB733">
        <v>5316.7904539177698</v>
      </c>
      <c r="AC733">
        <v>15867.457998</v>
      </c>
      <c r="AD733">
        <v>37024.068661999998</v>
      </c>
      <c r="AE733">
        <v>15867.457998</v>
      </c>
      <c r="AF733">
        <v>37024.068661999998</v>
      </c>
      <c r="AG733">
        <v>721.88002280000001</v>
      </c>
      <c r="AH733">
        <v>2887.5200912</v>
      </c>
      <c r="AI733">
        <v>17616.882482164499</v>
      </c>
      <c r="AJ733">
        <v>38884.044297835499</v>
      </c>
      <c r="AK733">
        <v>0</v>
      </c>
      <c r="AL733">
        <v>3950.596644319</v>
      </c>
      <c r="AM733">
        <v>7848.1648296211097</v>
      </c>
      <c r="AN733">
        <v>0</v>
      </c>
      <c r="AO733" t="s">
        <v>67</v>
      </c>
      <c r="AP733">
        <v>11798.7614739401</v>
      </c>
      <c r="AQ733">
        <v>11798.7614739401</v>
      </c>
      <c r="AR733">
        <v>11798.7614739401</v>
      </c>
      <c r="AS733">
        <v>0.44614940119938301</v>
      </c>
      <c r="AT733">
        <v>-0.80710140278776099</v>
      </c>
      <c r="AU733">
        <v>89</v>
      </c>
      <c r="AV733">
        <v>0</v>
      </c>
      <c r="AW733" s="2">
        <v>26445.763330000002</v>
      </c>
      <c r="AX733" s="4">
        <v>11798.7614739401</v>
      </c>
      <c r="AY733">
        <v>2.93</v>
      </c>
      <c r="AZ733">
        <v>0</v>
      </c>
      <c r="BA733">
        <v>0.33479999999999999</v>
      </c>
      <c r="BB733">
        <v>0.66520000000000001</v>
      </c>
      <c r="BC733">
        <v>0</v>
      </c>
      <c r="BD733" t="s">
        <v>67</v>
      </c>
      <c r="BE733">
        <v>2.2799999999999998</v>
      </c>
      <c r="BF733" t="b">
        <v>0</v>
      </c>
      <c r="BG733">
        <v>0.75</v>
      </c>
      <c r="BH733" t="b">
        <v>0</v>
      </c>
      <c r="BI733">
        <v>0.45</v>
      </c>
      <c r="BJ733" t="b">
        <v>0</v>
      </c>
      <c r="BK733">
        <v>1.34</v>
      </c>
      <c r="BL733" t="b">
        <v>0</v>
      </c>
      <c r="BM733">
        <v>0</v>
      </c>
      <c r="BN733">
        <v>0</v>
      </c>
    </row>
    <row r="734" spans="1:66" x14ac:dyDescent="0.25">
      <c r="A734" t="s">
        <v>91</v>
      </c>
      <c r="B734">
        <v>2014</v>
      </c>
      <c r="C734">
        <v>7723</v>
      </c>
      <c r="D734">
        <v>20495.621879999999</v>
      </c>
      <c r="E734">
        <v>1403.5718890000001</v>
      </c>
      <c r="F734">
        <v>21899.193770000002</v>
      </c>
      <c r="G734">
        <v>1627.0104759999999</v>
      </c>
      <c r="H734">
        <v>22122.63236</v>
      </c>
      <c r="I734">
        <v>2.65</v>
      </c>
      <c r="J734">
        <v>20495.621879999999</v>
      </c>
      <c r="K734">
        <v>78</v>
      </c>
      <c r="L734">
        <v>24370</v>
      </c>
      <c r="M734" t="s">
        <v>92</v>
      </c>
      <c r="N734">
        <v>0</v>
      </c>
      <c r="O734">
        <v>0.31155778899999997</v>
      </c>
      <c r="P734">
        <v>0.68844221100000003</v>
      </c>
      <c r="Q734">
        <v>0</v>
      </c>
      <c r="R734">
        <v>0</v>
      </c>
      <c r="S734">
        <v>1</v>
      </c>
      <c r="T734" t="s">
        <v>69</v>
      </c>
      <c r="U734">
        <v>0.1</v>
      </c>
      <c r="V734">
        <v>0.1</v>
      </c>
      <c r="W734">
        <v>0.3</v>
      </c>
      <c r="X734">
        <v>0.2</v>
      </c>
      <c r="Y734">
        <v>4099.1243759999998</v>
      </c>
      <c r="Z734">
        <v>4099.1243759999998</v>
      </c>
      <c r="AA734">
        <v>488.1031428</v>
      </c>
      <c r="AB734">
        <v>4128.0825243602703</v>
      </c>
      <c r="AC734">
        <v>12297.373127999999</v>
      </c>
      <c r="AD734">
        <v>28693.870631999998</v>
      </c>
      <c r="AE734">
        <v>12297.373127999999</v>
      </c>
      <c r="AF734">
        <v>28693.870631999998</v>
      </c>
      <c r="AG734">
        <v>650.80419040000004</v>
      </c>
      <c r="AH734">
        <v>2603.2167616000002</v>
      </c>
      <c r="AI734">
        <v>13866.467311279501</v>
      </c>
      <c r="AJ734">
        <v>30378.7974087205</v>
      </c>
      <c r="AK734">
        <v>0</v>
      </c>
      <c r="AL734">
        <v>3551.7242303788898</v>
      </c>
      <c r="AM734">
        <v>12109.478100484999</v>
      </c>
      <c r="AN734" t="s">
        <v>67</v>
      </c>
      <c r="AO734" t="s">
        <v>67</v>
      </c>
      <c r="AP734">
        <v>15661.2023308639</v>
      </c>
      <c r="AQ734">
        <v>15661.2023308639</v>
      </c>
      <c r="AR734">
        <v>15661.2023308639</v>
      </c>
      <c r="AS734">
        <v>0.76412428091027396</v>
      </c>
      <c r="AT734">
        <v>-0.26902483169663899</v>
      </c>
      <c r="AU734">
        <v>86</v>
      </c>
      <c r="AV734">
        <v>0</v>
      </c>
      <c r="AW734" s="2">
        <v>20495.621879999999</v>
      </c>
      <c r="AX734" s="4">
        <v>15661.2023308639</v>
      </c>
      <c r="AY734">
        <v>2.65</v>
      </c>
      <c r="AZ734">
        <v>0</v>
      </c>
      <c r="BA734">
        <v>0.2268</v>
      </c>
      <c r="BB734">
        <v>0.7732</v>
      </c>
      <c r="BC734" t="s">
        <v>67</v>
      </c>
      <c r="BD734" t="s">
        <v>67</v>
      </c>
      <c r="BE734">
        <v>1.77</v>
      </c>
      <c r="BF734" t="b">
        <v>0</v>
      </c>
      <c r="BG734">
        <v>1</v>
      </c>
      <c r="BH734" t="b">
        <v>0</v>
      </c>
      <c r="BI734">
        <v>0.76</v>
      </c>
      <c r="BJ734" t="b">
        <v>0</v>
      </c>
      <c r="BK734">
        <v>1.21</v>
      </c>
      <c r="BL734" t="b">
        <v>0</v>
      </c>
      <c r="BM734">
        <v>0</v>
      </c>
      <c r="BN734">
        <v>0</v>
      </c>
    </row>
    <row r="735" spans="1:66" x14ac:dyDescent="0.25">
      <c r="A735" t="s">
        <v>91</v>
      </c>
      <c r="B735">
        <v>2015</v>
      </c>
      <c r="C735">
        <v>12038</v>
      </c>
      <c r="D735">
        <v>28510.958859999999</v>
      </c>
      <c r="E735">
        <v>1314.337683</v>
      </c>
      <c r="F735">
        <v>29825.296549999999</v>
      </c>
      <c r="G735">
        <v>1713.2978720000001</v>
      </c>
      <c r="H735">
        <v>30224.256730000001</v>
      </c>
      <c r="I735">
        <v>2.37</v>
      </c>
      <c r="J735">
        <v>28510.958859999999</v>
      </c>
      <c r="K735" t="s">
        <v>67</v>
      </c>
      <c r="L735" t="s">
        <v>67</v>
      </c>
      <c r="M735" t="s">
        <v>92</v>
      </c>
      <c r="N735">
        <v>0</v>
      </c>
      <c r="O735">
        <v>0.31155778899999997</v>
      </c>
      <c r="P735">
        <v>0.68844221100000003</v>
      </c>
      <c r="Q735">
        <v>0</v>
      </c>
      <c r="R735">
        <v>0</v>
      </c>
      <c r="S735">
        <v>1</v>
      </c>
      <c r="T735" t="s">
        <v>69</v>
      </c>
      <c r="U735">
        <v>0.1</v>
      </c>
      <c r="V735">
        <v>0.1</v>
      </c>
      <c r="W735">
        <v>0.3</v>
      </c>
      <c r="X735">
        <v>0.2</v>
      </c>
      <c r="Y735">
        <v>5702.1917720000001</v>
      </c>
      <c r="Z735">
        <v>5702.1917720000001</v>
      </c>
      <c r="AA735">
        <v>513.98936160000005</v>
      </c>
      <c r="AB735">
        <v>5725.3101285871398</v>
      </c>
      <c r="AC735">
        <v>17106.575315999999</v>
      </c>
      <c r="AD735">
        <v>39915.342404000003</v>
      </c>
      <c r="AE735">
        <v>17106.575315999999</v>
      </c>
      <c r="AF735">
        <v>39915.342404000003</v>
      </c>
      <c r="AG735">
        <v>685.31914879999999</v>
      </c>
      <c r="AH735">
        <v>2741.2765952</v>
      </c>
      <c r="AI735">
        <v>18773.636472825699</v>
      </c>
      <c r="AJ735">
        <v>41674.876987174299</v>
      </c>
      <c r="AK735">
        <v>0</v>
      </c>
      <c r="AL735">
        <v>5480.2017695150098</v>
      </c>
      <c r="AM735" t="s">
        <v>67</v>
      </c>
      <c r="AN735" t="s">
        <v>67</v>
      </c>
      <c r="AO735" t="s">
        <v>67</v>
      </c>
      <c r="AP735" t="s">
        <v>67</v>
      </c>
      <c r="AQ735" t="s">
        <v>67</v>
      </c>
      <c r="AR735">
        <v>5480.2017695150098</v>
      </c>
      <c r="AS735" t="s">
        <v>67</v>
      </c>
      <c r="AT735" t="s">
        <v>67</v>
      </c>
      <c r="AU735">
        <v>77</v>
      </c>
      <c r="AV735">
        <v>0</v>
      </c>
      <c r="AW735" s="2">
        <v>28510.958859999999</v>
      </c>
      <c r="AX735" s="4" t="s">
        <v>67</v>
      </c>
      <c r="AY735">
        <v>2.37</v>
      </c>
      <c r="AZ735">
        <v>0</v>
      </c>
      <c r="BA735">
        <v>1</v>
      </c>
      <c r="BB735" t="s">
        <v>67</v>
      </c>
      <c r="BC735" t="s">
        <v>67</v>
      </c>
      <c r="BD735" t="s">
        <v>67</v>
      </c>
      <c r="BE735">
        <v>2.46</v>
      </c>
      <c r="BF735" t="b">
        <v>0</v>
      </c>
      <c r="BG735" t="s">
        <v>67</v>
      </c>
      <c r="BH735" t="b">
        <v>0</v>
      </c>
      <c r="BI735" t="s">
        <v>67</v>
      </c>
      <c r="BJ735" t="b">
        <v>0</v>
      </c>
      <c r="BK735">
        <v>1.08</v>
      </c>
      <c r="BL735" t="b">
        <v>0</v>
      </c>
      <c r="BM735">
        <v>0</v>
      </c>
      <c r="BN735">
        <v>0</v>
      </c>
    </row>
    <row r="736" spans="1:66" x14ac:dyDescent="0.25">
      <c r="A736" t="s">
        <v>91</v>
      </c>
      <c r="B736">
        <v>2016</v>
      </c>
      <c r="C736">
        <v>12542</v>
      </c>
      <c r="D736">
        <v>29704.639149999999</v>
      </c>
      <c r="E736">
        <v>2914.4150289999998</v>
      </c>
      <c r="F736">
        <v>32619.054179999999</v>
      </c>
      <c r="G736">
        <v>4055.5080029999999</v>
      </c>
      <c r="H736">
        <v>33760.147149999997</v>
      </c>
      <c r="I736">
        <v>2.37</v>
      </c>
      <c r="J736">
        <v>29704.639149999999</v>
      </c>
      <c r="K736" t="s">
        <v>67</v>
      </c>
      <c r="L736" t="s">
        <v>67</v>
      </c>
      <c r="M736" t="s">
        <v>92</v>
      </c>
      <c r="N736">
        <v>0</v>
      </c>
      <c r="O736">
        <v>0.31155778899999997</v>
      </c>
      <c r="P736">
        <v>0.68844221100000003</v>
      </c>
      <c r="Q736">
        <v>0</v>
      </c>
      <c r="R736">
        <v>0</v>
      </c>
      <c r="S736">
        <v>1</v>
      </c>
      <c r="T736" t="s">
        <v>69</v>
      </c>
      <c r="U736">
        <v>0.1</v>
      </c>
      <c r="V736">
        <v>0.1</v>
      </c>
      <c r="W736">
        <v>0.3</v>
      </c>
      <c r="X736">
        <v>0.2</v>
      </c>
      <c r="Y736">
        <v>5940.9278299999996</v>
      </c>
      <c r="Z736">
        <v>5940.9278299999996</v>
      </c>
      <c r="AA736">
        <v>1216.6524009</v>
      </c>
      <c r="AB736">
        <v>6064.2284378051099</v>
      </c>
      <c r="AC736">
        <v>17822.783490000002</v>
      </c>
      <c r="AD736">
        <v>41586.494809999997</v>
      </c>
      <c r="AE736">
        <v>17822.783490000002</v>
      </c>
      <c r="AF736">
        <v>41586.494809999997</v>
      </c>
      <c r="AG736">
        <v>1622.2032012</v>
      </c>
      <c r="AH736">
        <v>6488.8128047999999</v>
      </c>
      <c r="AI736">
        <v>21631.690274389799</v>
      </c>
      <c r="AJ736">
        <v>45888.604025610199</v>
      </c>
      <c r="AK736">
        <v>0</v>
      </c>
      <c r="AL736" t="s">
        <v>67</v>
      </c>
      <c r="AM736" t="s">
        <v>67</v>
      </c>
      <c r="AN736" t="s">
        <v>67</v>
      </c>
      <c r="AO736" t="s">
        <v>67</v>
      </c>
      <c r="AP736" t="s">
        <v>67</v>
      </c>
      <c r="AQ736" t="s">
        <v>67</v>
      </c>
      <c r="AR736">
        <v>0</v>
      </c>
      <c r="AS736" t="s">
        <v>67</v>
      </c>
      <c r="AT736" t="s">
        <v>67</v>
      </c>
      <c r="AU736">
        <v>72</v>
      </c>
      <c r="AV736">
        <v>0</v>
      </c>
      <c r="AW736" s="2">
        <v>29704.639149999999</v>
      </c>
      <c r="AX736" s="4" t="s">
        <v>67</v>
      </c>
      <c r="AY736">
        <v>2.37</v>
      </c>
      <c r="AZ736" t="s">
        <v>67</v>
      </c>
      <c r="BA736" t="s">
        <v>67</v>
      </c>
      <c r="BB736" t="s">
        <v>67</v>
      </c>
      <c r="BC736" t="s">
        <v>67</v>
      </c>
      <c r="BD736" t="s">
        <v>67</v>
      </c>
      <c r="BE736">
        <v>2.56</v>
      </c>
      <c r="BF736" t="b">
        <v>0</v>
      </c>
      <c r="BG736" t="s">
        <v>67</v>
      </c>
      <c r="BH736" t="b">
        <v>0</v>
      </c>
      <c r="BI736" t="s">
        <v>67</v>
      </c>
      <c r="BJ736" t="b">
        <v>0</v>
      </c>
      <c r="BK736">
        <v>1.08</v>
      </c>
      <c r="BL736" t="b">
        <v>0</v>
      </c>
      <c r="BM736">
        <v>0</v>
      </c>
      <c r="BN736">
        <v>0</v>
      </c>
    </row>
    <row r="737" spans="1:66" x14ac:dyDescent="0.25">
      <c r="A737" t="s">
        <v>91</v>
      </c>
      <c r="B737">
        <v>2017</v>
      </c>
      <c r="C737">
        <v>5726</v>
      </c>
      <c r="D737">
        <v>12515.666230000001</v>
      </c>
      <c r="E737">
        <v>52.889364090000001</v>
      </c>
      <c r="F737">
        <v>12568.5556</v>
      </c>
      <c r="G737">
        <v>164.4746035</v>
      </c>
      <c r="H737">
        <v>12680.14084</v>
      </c>
      <c r="I737">
        <v>2.19</v>
      </c>
      <c r="J737">
        <v>12515.666230000001</v>
      </c>
      <c r="K737" t="s">
        <v>67</v>
      </c>
      <c r="L737" t="s">
        <v>67</v>
      </c>
      <c r="M737" t="s">
        <v>92</v>
      </c>
      <c r="N737">
        <v>0</v>
      </c>
      <c r="O737">
        <v>0.31155778899999997</v>
      </c>
      <c r="P737">
        <v>0.68844221100000003</v>
      </c>
      <c r="Q737">
        <v>0</v>
      </c>
      <c r="R737">
        <v>0</v>
      </c>
      <c r="S737">
        <v>1</v>
      </c>
      <c r="T737" t="s">
        <v>69</v>
      </c>
      <c r="U737">
        <v>0.1</v>
      </c>
      <c r="V737">
        <v>0.1</v>
      </c>
      <c r="W737">
        <v>0.3</v>
      </c>
      <c r="X737">
        <v>0.2</v>
      </c>
      <c r="Y737">
        <v>2503.1332459999999</v>
      </c>
      <c r="Z737">
        <v>2503.1332459999999</v>
      </c>
      <c r="AA737">
        <v>49.34238105</v>
      </c>
      <c r="AB737">
        <v>2503.6195233697499</v>
      </c>
      <c r="AC737">
        <v>7509.3997380000001</v>
      </c>
      <c r="AD737">
        <v>17521.932722000001</v>
      </c>
      <c r="AE737">
        <v>7509.3997380000001</v>
      </c>
      <c r="AF737">
        <v>17521.932722000001</v>
      </c>
      <c r="AG737">
        <v>65.7898414</v>
      </c>
      <c r="AH737">
        <v>263.1593656</v>
      </c>
      <c r="AI737">
        <v>7672.9017932605002</v>
      </c>
      <c r="AJ737">
        <v>17687.379886739502</v>
      </c>
      <c r="AK737" t="s">
        <v>67</v>
      </c>
      <c r="AL737" t="s">
        <v>67</v>
      </c>
      <c r="AM737" t="s">
        <v>67</v>
      </c>
      <c r="AN737" t="s">
        <v>67</v>
      </c>
      <c r="AO737" t="s">
        <v>67</v>
      </c>
      <c r="AP737" t="s">
        <v>67</v>
      </c>
      <c r="AQ737" t="s">
        <v>67</v>
      </c>
      <c r="AR737">
        <v>0</v>
      </c>
      <c r="AS737" t="s">
        <v>67</v>
      </c>
      <c r="AT737" t="s">
        <v>67</v>
      </c>
      <c r="AU737">
        <v>32</v>
      </c>
      <c r="AV737">
        <v>0</v>
      </c>
      <c r="AW737" s="2">
        <v>12515.666230000001</v>
      </c>
      <c r="AX737" s="4" t="s">
        <v>67</v>
      </c>
      <c r="AY737">
        <v>2.19</v>
      </c>
      <c r="AZ737" t="s">
        <v>67</v>
      </c>
      <c r="BA737" t="s">
        <v>67</v>
      </c>
      <c r="BB737" t="s">
        <v>67</v>
      </c>
      <c r="BC737" t="s">
        <v>67</v>
      </c>
      <c r="BD737" t="s">
        <v>67</v>
      </c>
      <c r="BE737">
        <v>1.08</v>
      </c>
      <c r="BF737" t="b">
        <v>0</v>
      </c>
      <c r="BG737" t="s">
        <v>67</v>
      </c>
      <c r="BH737" t="b">
        <v>0</v>
      </c>
      <c r="BI737" t="s">
        <v>67</v>
      </c>
      <c r="BJ737" t="b">
        <v>0</v>
      </c>
      <c r="BK737">
        <v>1</v>
      </c>
      <c r="BL737" t="b">
        <v>0</v>
      </c>
      <c r="BM737">
        <v>0</v>
      </c>
      <c r="BN737">
        <v>0</v>
      </c>
    </row>
    <row r="738" spans="1:66" x14ac:dyDescent="0.25">
      <c r="A738" t="s">
        <v>91</v>
      </c>
      <c r="B738">
        <v>2018</v>
      </c>
      <c r="C738">
        <v>4624</v>
      </c>
      <c r="D738">
        <v>10951.54293</v>
      </c>
      <c r="E738">
        <v>410.72649749999999</v>
      </c>
      <c r="F738">
        <v>11362.26943</v>
      </c>
      <c r="G738">
        <v>448.34613139999999</v>
      </c>
      <c r="H738">
        <v>11399.88906</v>
      </c>
      <c r="I738">
        <v>2.37</v>
      </c>
      <c r="J738">
        <v>10951.54293</v>
      </c>
      <c r="K738" t="s">
        <v>67</v>
      </c>
      <c r="L738" t="s">
        <v>67</v>
      </c>
      <c r="M738" t="s">
        <v>92</v>
      </c>
      <c r="N738">
        <v>0</v>
      </c>
      <c r="O738">
        <v>0.31155778899999997</v>
      </c>
      <c r="P738">
        <v>0.68844221100000003</v>
      </c>
      <c r="Q738">
        <v>0</v>
      </c>
      <c r="R738">
        <v>0</v>
      </c>
      <c r="S738">
        <v>1</v>
      </c>
      <c r="T738" t="s">
        <v>69</v>
      </c>
      <c r="U738">
        <v>0.1</v>
      </c>
      <c r="V738">
        <v>0.1</v>
      </c>
      <c r="W738">
        <v>0.3</v>
      </c>
      <c r="X738">
        <v>0.2</v>
      </c>
      <c r="Y738">
        <v>2190.3085860000001</v>
      </c>
      <c r="Z738">
        <v>2190.3085860000001</v>
      </c>
      <c r="AA738">
        <v>134.50383941999999</v>
      </c>
      <c r="AB738">
        <v>2194.4345478332302</v>
      </c>
      <c r="AC738">
        <v>6570.9257580000003</v>
      </c>
      <c r="AD738">
        <v>15332.160102</v>
      </c>
      <c r="AE738">
        <v>6570.9257580000003</v>
      </c>
      <c r="AF738">
        <v>15332.160102</v>
      </c>
      <c r="AG738">
        <v>179.33845256000001</v>
      </c>
      <c r="AH738">
        <v>717.35381024000003</v>
      </c>
      <c r="AI738">
        <v>7011.01996433354</v>
      </c>
      <c r="AJ738">
        <v>15788.758155666501</v>
      </c>
      <c r="AK738" t="s">
        <v>67</v>
      </c>
      <c r="AL738" t="s">
        <v>67</v>
      </c>
      <c r="AM738" t="s">
        <v>67</v>
      </c>
      <c r="AN738" t="s">
        <v>67</v>
      </c>
      <c r="AO738" t="s">
        <v>67</v>
      </c>
      <c r="AP738" t="s">
        <v>67</v>
      </c>
      <c r="AQ738" t="s">
        <v>67</v>
      </c>
      <c r="AR738">
        <v>0</v>
      </c>
      <c r="AS738" t="s">
        <v>67</v>
      </c>
      <c r="AT738" t="s">
        <v>67</v>
      </c>
      <c r="AU738">
        <v>92</v>
      </c>
      <c r="AV738">
        <v>0</v>
      </c>
      <c r="AW738" s="2">
        <v>10951.54293</v>
      </c>
      <c r="AX738" s="4" t="s">
        <v>67</v>
      </c>
      <c r="AY738">
        <v>2.37</v>
      </c>
      <c r="AZ738" t="s">
        <v>67</v>
      </c>
      <c r="BA738" t="s">
        <v>67</v>
      </c>
      <c r="BB738" t="s">
        <v>67</v>
      </c>
      <c r="BC738" t="s">
        <v>67</v>
      </c>
      <c r="BD738" t="s">
        <v>67</v>
      </c>
      <c r="BE738">
        <v>0.95</v>
      </c>
      <c r="BF738" t="b">
        <v>0</v>
      </c>
      <c r="BG738" t="s">
        <v>67</v>
      </c>
      <c r="BH738" t="b">
        <v>0</v>
      </c>
      <c r="BI738" t="s">
        <v>67</v>
      </c>
      <c r="BJ738" t="b">
        <v>0</v>
      </c>
      <c r="BK738">
        <v>1.08</v>
      </c>
      <c r="BL738" t="b">
        <v>0</v>
      </c>
      <c r="BM738">
        <v>0</v>
      </c>
      <c r="BN738">
        <v>0</v>
      </c>
    </row>
    <row r="739" spans="1:66" x14ac:dyDescent="0.25">
      <c r="A739" t="s">
        <v>91</v>
      </c>
      <c r="B739">
        <v>2019</v>
      </c>
      <c r="C739">
        <v>6860</v>
      </c>
      <c r="D739">
        <v>16247.314990000001</v>
      </c>
      <c r="E739">
        <v>1092.5914299999999</v>
      </c>
      <c r="F739">
        <v>17339.906419999999</v>
      </c>
      <c r="G739">
        <v>1342.3648840000001</v>
      </c>
      <c r="H739">
        <v>17589.67987</v>
      </c>
      <c r="I739">
        <v>2.37</v>
      </c>
      <c r="J739">
        <v>16247.314990000001</v>
      </c>
      <c r="K739" t="s">
        <v>67</v>
      </c>
      <c r="L739" t="s">
        <v>67</v>
      </c>
      <c r="M739" t="s">
        <v>92</v>
      </c>
      <c r="N739">
        <v>0</v>
      </c>
      <c r="O739">
        <v>0.31155778899999997</v>
      </c>
      <c r="P739">
        <v>0.68844221100000003</v>
      </c>
      <c r="Q739">
        <v>0</v>
      </c>
      <c r="R739">
        <v>0</v>
      </c>
      <c r="S739">
        <v>1</v>
      </c>
      <c r="T739" t="s">
        <v>69</v>
      </c>
      <c r="U739">
        <v>0.1</v>
      </c>
      <c r="V739">
        <v>0.1</v>
      </c>
      <c r="W739">
        <v>0.3</v>
      </c>
      <c r="X739">
        <v>0.2</v>
      </c>
      <c r="Y739">
        <v>3249.462998</v>
      </c>
      <c r="Z739">
        <v>3249.462998</v>
      </c>
      <c r="AA739">
        <v>402.70946520000001</v>
      </c>
      <c r="AB739">
        <v>3274.3220197061901</v>
      </c>
      <c r="AC739">
        <v>9748.3889940000008</v>
      </c>
      <c r="AD739">
        <v>22746.240986000001</v>
      </c>
      <c r="AE739">
        <v>9748.3889940000008</v>
      </c>
      <c r="AF739">
        <v>22746.240986000001</v>
      </c>
      <c r="AG739">
        <v>536.94595360000005</v>
      </c>
      <c r="AH739">
        <v>2147.7838144000002</v>
      </c>
      <c r="AI739">
        <v>11041.0358305876</v>
      </c>
      <c r="AJ739">
        <v>24138.3239094124</v>
      </c>
      <c r="AK739" t="s">
        <v>67</v>
      </c>
      <c r="AL739" t="s">
        <v>67</v>
      </c>
      <c r="AM739" t="s">
        <v>67</v>
      </c>
      <c r="AN739" t="s">
        <v>67</v>
      </c>
      <c r="AO739" t="s">
        <v>67</v>
      </c>
      <c r="AP739" t="s">
        <v>67</v>
      </c>
      <c r="AQ739" t="s">
        <v>67</v>
      </c>
      <c r="AR739">
        <v>0</v>
      </c>
      <c r="AS739" t="s">
        <v>67</v>
      </c>
      <c r="AT739" t="s">
        <v>67</v>
      </c>
      <c r="AU739">
        <v>81</v>
      </c>
      <c r="AV739">
        <v>0</v>
      </c>
      <c r="AW739" s="2">
        <v>16247.314990000001</v>
      </c>
      <c r="AX739" s="4" t="s">
        <v>67</v>
      </c>
      <c r="AY739">
        <v>2.37</v>
      </c>
      <c r="AZ739" t="s">
        <v>67</v>
      </c>
      <c r="BA739" t="s">
        <v>67</v>
      </c>
      <c r="BB739" t="s">
        <v>67</v>
      </c>
      <c r="BC739" t="s">
        <v>67</v>
      </c>
      <c r="BD739" t="s">
        <v>67</v>
      </c>
      <c r="BE739">
        <v>1.4</v>
      </c>
      <c r="BF739" t="b">
        <v>0</v>
      </c>
      <c r="BG739" t="s">
        <v>67</v>
      </c>
      <c r="BH739" t="b">
        <v>0</v>
      </c>
      <c r="BI739" t="s">
        <v>67</v>
      </c>
      <c r="BJ739" t="b">
        <v>0</v>
      </c>
      <c r="BK739">
        <v>1.08</v>
      </c>
      <c r="BL739" t="b">
        <v>0</v>
      </c>
      <c r="BM739">
        <v>0</v>
      </c>
      <c r="BN739">
        <v>0</v>
      </c>
    </row>
    <row r="740" spans="1:66" x14ac:dyDescent="0.25">
      <c r="A740" t="s">
        <v>93</v>
      </c>
      <c r="B740">
        <v>1982</v>
      </c>
      <c r="C740">
        <v>1000</v>
      </c>
      <c r="D740">
        <v>2715.372046</v>
      </c>
      <c r="E740">
        <v>2807.4389329999999</v>
      </c>
      <c r="F740">
        <v>5522.8109789999999</v>
      </c>
      <c r="G740">
        <v>3396.636563</v>
      </c>
      <c r="H740">
        <v>6112.0086090000004</v>
      </c>
      <c r="I740">
        <v>2.72</v>
      </c>
      <c r="J740">
        <v>2715.372046</v>
      </c>
      <c r="K740" t="s">
        <v>67</v>
      </c>
      <c r="L740" t="s">
        <v>67</v>
      </c>
      <c r="M740" t="s">
        <v>94</v>
      </c>
      <c r="N740">
        <v>0.39600000000000002</v>
      </c>
      <c r="O740">
        <v>0.60499999999999998</v>
      </c>
      <c r="P740">
        <v>0</v>
      </c>
      <c r="Q740">
        <v>0</v>
      </c>
      <c r="R740">
        <v>0</v>
      </c>
      <c r="S740">
        <v>1.0009999999999999</v>
      </c>
      <c r="T740" t="s">
        <v>69</v>
      </c>
      <c r="U740">
        <v>0.1</v>
      </c>
      <c r="V740">
        <v>0.1</v>
      </c>
      <c r="W740">
        <v>0.3</v>
      </c>
      <c r="X740">
        <v>0.2</v>
      </c>
      <c r="Y740">
        <v>543.07440919999999</v>
      </c>
      <c r="Z740">
        <v>543.07440919999999</v>
      </c>
      <c r="AA740">
        <v>1018.9909689</v>
      </c>
      <c r="AB740">
        <v>1154.67415690648</v>
      </c>
      <c r="AC740">
        <v>1629.2232276</v>
      </c>
      <c r="AD740">
        <v>3801.5208643999999</v>
      </c>
      <c r="AE740">
        <v>1629.2232276</v>
      </c>
      <c r="AF740">
        <v>3801.5208643999999</v>
      </c>
      <c r="AG740">
        <v>1358.6546252000001</v>
      </c>
      <c r="AH740">
        <v>5434.6185008000002</v>
      </c>
      <c r="AI740">
        <v>3802.66029518704</v>
      </c>
      <c r="AJ740">
        <v>8421.35692281296</v>
      </c>
      <c r="AK740">
        <v>9462.8050703999997</v>
      </c>
      <c r="AL740">
        <v>2753.6746214999998</v>
      </c>
      <c r="AM740">
        <v>0</v>
      </c>
      <c r="AN740">
        <v>0</v>
      </c>
      <c r="AO740">
        <v>0</v>
      </c>
      <c r="AP740">
        <v>12216.4796919</v>
      </c>
      <c r="AQ740">
        <v>12216.4796919</v>
      </c>
      <c r="AR740">
        <v>12216.4796919</v>
      </c>
      <c r="AS740">
        <v>4.49900768106383</v>
      </c>
      <c r="AT740">
        <v>1.5038568571400499</v>
      </c>
      <c r="AU740">
        <v>83</v>
      </c>
      <c r="AV740">
        <v>1</v>
      </c>
      <c r="AW740" s="2">
        <v>2715.372046</v>
      </c>
      <c r="AX740" s="4">
        <v>12216.4796919</v>
      </c>
      <c r="AY740">
        <v>2.72</v>
      </c>
      <c r="AZ740">
        <v>0.77459999999999996</v>
      </c>
      <c r="BA740">
        <v>0.22539999999999999</v>
      </c>
      <c r="BB740">
        <v>0</v>
      </c>
      <c r="BC740">
        <v>0</v>
      </c>
      <c r="BD740">
        <v>0</v>
      </c>
      <c r="BE740">
        <v>0.39</v>
      </c>
      <c r="BF740" t="b">
        <v>0</v>
      </c>
      <c r="BG740">
        <v>0.69</v>
      </c>
      <c r="BH740" t="b">
        <v>0</v>
      </c>
      <c r="BI740">
        <v>4.5</v>
      </c>
      <c r="BJ740" t="b">
        <v>0</v>
      </c>
      <c r="BK740">
        <v>1</v>
      </c>
      <c r="BL740" t="b">
        <v>0</v>
      </c>
      <c r="BM740">
        <v>0</v>
      </c>
      <c r="BN740">
        <v>0</v>
      </c>
    </row>
    <row r="741" spans="1:66" x14ac:dyDescent="0.25">
      <c r="A741" t="s">
        <v>93</v>
      </c>
      <c r="B741">
        <v>1983</v>
      </c>
      <c r="C741">
        <v>2000</v>
      </c>
      <c r="D741">
        <v>5430.7440930000002</v>
      </c>
      <c r="E741">
        <v>1693.075967</v>
      </c>
      <c r="F741">
        <v>7123.8200589999997</v>
      </c>
      <c r="G741">
        <v>2849.879015</v>
      </c>
      <c r="H741">
        <v>8280.6231079999998</v>
      </c>
      <c r="I741">
        <v>2.72</v>
      </c>
      <c r="J741">
        <v>5430.7440930000002</v>
      </c>
      <c r="K741" t="s">
        <v>67</v>
      </c>
      <c r="L741" t="s">
        <v>67</v>
      </c>
      <c r="M741" t="s">
        <v>94</v>
      </c>
      <c r="N741">
        <v>0.39600000000000002</v>
      </c>
      <c r="O741">
        <v>0.60499999999999998</v>
      </c>
      <c r="P741">
        <v>0</v>
      </c>
      <c r="Q741">
        <v>0</v>
      </c>
      <c r="R741">
        <v>0</v>
      </c>
      <c r="S741">
        <v>1.0009999999999999</v>
      </c>
      <c r="T741" t="s">
        <v>69</v>
      </c>
      <c r="U741">
        <v>0.1</v>
      </c>
      <c r="V741">
        <v>0.1</v>
      </c>
      <c r="W741">
        <v>0.3</v>
      </c>
      <c r="X741">
        <v>0.2</v>
      </c>
      <c r="Y741">
        <v>1086.1488185999999</v>
      </c>
      <c r="Z741">
        <v>1086.1488185999999</v>
      </c>
      <c r="AA741">
        <v>854.96370449999995</v>
      </c>
      <c r="AB741">
        <v>1382.27428253532</v>
      </c>
      <c r="AC741">
        <v>3258.4464558</v>
      </c>
      <c r="AD741">
        <v>7603.0417301999996</v>
      </c>
      <c r="AE741">
        <v>3258.4464558</v>
      </c>
      <c r="AF741">
        <v>7603.0417301999996</v>
      </c>
      <c r="AG741">
        <v>1139.9516060000001</v>
      </c>
      <c r="AH741">
        <v>4559.8064240000003</v>
      </c>
      <c r="AI741">
        <v>5516.0745429293602</v>
      </c>
      <c r="AJ741">
        <v>11045.171673070599</v>
      </c>
      <c r="AK741">
        <v>1802.4052068000001</v>
      </c>
      <c r="AL741">
        <v>2581.7375903000002</v>
      </c>
      <c r="AM741">
        <v>0</v>
      </c>
      <c r="AN741">
        <v>0</v>
      </c>
      <c r="AO741">
        <v>0</v>
      </c>
      <c r="AP741">
        <v>4384.1427971000003</v>
      </c>
      <c r="AQ741">
        <v>4384.1427971000003</v>
      </c>
      <c r="AR741">
        <v>4384.1427971000003</v>
      </c>
      <c r="AS741">
        <v>0.80728215545103199</v>
      </c>
      <c r="AT741">
        <v>-0.21408203681279001</v>
      </c>
      <c r="AU741">
        <v>59</v>
      </c>
      <c r="AV741">
        <v>0</v>
      </c>
      <c r="AW741" s="2">
        <v>5430.7440930000002</v>
      </c>
      <c r="AX741" s="4">
        <v>4384.1427971000003</v>
      </c>
      <c r="AY741">
        <v>2.72</v>
      </c>
      <c r="AZ741">
        <v>0.41110000000000002</v>
      </c>
      <c r="BA741">
        <v>0.58889999999999998</v>
      </c>
      <c r="BB741">
        <v>0</v>
      </c>
      <c r="BC741">
        <v>0</v>
      </c>
      <c r="BD741">
        <v>0</v>
      </c>
      <c r="BE741">
        <v>0.78</v>
      </c>
      <c r="BF741" t="b">
        <v>0</v>
      </c>
      <c r="BG741">
        <v>0.25</v>
      </c>
      <c r="BH741" t="b">
        <v>0</v>
      </c>
      <c r="BI741">
        <v>0.81</v>
      </c>
      <c r="BJ741" t="b">
        <v>0</v>
      </c>
      <c r="BK741">
        <v>1</v>
      </c>
      <c r="BL741" t="b">
        <v>0</v>
      </c>
      <c r="BM741">
        <v>0</v>
      </c>
      <c r="BN741">
        <v>0</v>
      </c>
    </row>
    <row r="742" spans="1:66" x14ac:dyDescent="0.25">
      <c r="A742" t="s">
        <v>93</v>
      </c>
      <c r="B742">
        <v>1984</v>
      </c>
      <c r="C742">
        <v>5800</v>
      </c>
      <c r="D742">
        <v>15749.157869999999</v>
      </c>
      <c r="E742">
        <v>7766.7422690000003</v>
      </c>
      <c r="F742">
        <v>23515.900140000002</v>
      </c>
      <c r="G742">
        <v>10735.69418</v>
      </c>
      <c r="H742">
        <v>26484.852050000001</v>
      </c>
      <c r="I742">
        <v>2.72</v>
      </c>
      <c r="J742">
        <v>15749.157869999999</v>
      </c>
      <c r="K742" t="s">
        <v>67</v>
      </c>
      <c r="L742" t="s">
        <v>67</v>
      </c>
      <c r="M742" t="s">
        <v>94</v>
      </c>
      <c r="N742">
        <v>0.39600000000000002</v>
      </c>
      <c r="O742">
        <v>0.60499999999999998</v>
      </c>
      <c r="P742">
        <v>0</v>
      </c>
      <c r="Q742">
        <v>0</v>
      </c>
      <c r="R742">
        <v>0</v>
      </c>
      <c r="S742">
        <v>1.0009999999999999</v>
      </c>
      <c r="T742" t="s">
        <v>69</v>
      </c>
      <c r="U742">
        <v>0.1</v>
      </c>
      <c r="V742">
        <v>0.1</v>
      </c>
      <c r="W742">
        <v>0.3</v>
      </c>
      <c r="X742">
        <v>0.2</v>
      </c>
      <c r="Y742">
        <v>3149.8315739999998</v>
      </c>
      <c r="Z742">
        <v>3149.8315739999998</v>
      </c>
      <c r="AA742">
        <v>3220.7082540000001</v>
      </c>
      <c r="AB742">
        <v>4504.9306989065899</v>
      </c>
      <c r="AC742">
        <v>9449.4947219999995</v>
      </c>
      <c r="AD742">
        <v>22048.821017999999</v>
      </c>
      <c r="AE742">
        <v>9449.4947219999995</v>
      </c>
      <c r="AF742">
        <v>22048.821017999999</v>
      </c>
      <c r="AG742">
        <v>4294.2776720000002</v>
      </c>
      <c r="AH742">
        <v>17177.110688000001</v>
      </c>
      <c r="AI742">
        <v>17474.9906521868</v>
      </c>
      <c r="AJ742">
        <v>35494.713447813199</v>
      </c>
      <c r="AK742">
        <v>1689.8646045600001</v>
      </c>
      <c r="AL742">
        <v>3031.3717740900001</v>
      </c>
      <c r="AM742">
        <v>0</v>
      </c>
      <c r="AN742">
        <v>0</v>
      </c>
      <c r="AO742">
        <v>0</v>
      </c>
      <c r="AP742">
        <v>4721.23637865</v>
      </c>
      <c r="AQ742">
        <v>4721.23637865</v>
      </c>
      <c r="AR742">
        <v>4721.23637865</v>
      </c>
      <c r="AS742">
        <v>0.29977706856588898</v>
      </c>
      <c r="AT742">
        <v>-1.2047161853455199</v>
      </c>
      <c r="AU742">
        <v>72</v>
      </c>
      <c r="AV742">
        <v>0</v>
      </c>
      <c r="AW742" s="2">
        <v>15749.157869999999</v>
      </c>
      <c r="AX742" s="4">
        <v>4721.23637865</v>
      </c>
      <c r="AY742">
        <v>2.72</v>
      </c>
      <c r="AZ742">
        <v>0.3579</v>
      </c>
      <c r="BA742">
        <v>0.6421</v>
      </c>
      <c r="BB742">
        <v>0</v>
      </c>
      <c r="BC742">
        <v>0</v>
      </c>
      <c r="BD742">
        <v>0</v>
      </c>
      <c r="BE742">
        <v>2.25</v>
      </c>
      <c r="BF742" t="b">
        <v>0</v>
      </c>
      <c r="BG742">
        <v>0.27</v>
      </c>
      <c r="BH742" t="b">
        <v>0</v>
      </c>
      <c r="BI742">
        <v>0.3</v>
      </c>
      <c r="BJ742" t="b">
        <v>1</v>
      </c>
      <c r="BK742">
        <v>1</v>
      </c>
      <c r="BL742" t="b">
        <v>0</v>
      </c>
      <c r="BM742">
        <v>1</v>
      </c>
      <c r="BN742">
        <v>1</v>
      </c>
    </row>
    <row r="743" spans="1:66" x14ac:dyDescent="0.25">
      <c r="A743" t="s">
        <v>93</v>
      </c>
      <c r="B743">
        <v>1985</v>
      </c>
      <c r="C743">
        <v>6000</v>
      </c>
      <c r="D743">
        <v>16292.23228</v>
      </c>
      <c r="E743">
        <v>4217.6808330000003</v>
      </c>
      <c r="F743">
        <v>20509.913110000001</v>
      </c>
      <c r="G743">
        <v>7603.7401229999996</v>
      </c>
      <c r="H743">
        <v>23895.972399999999</v>
      </c>
      <c r="I743">
        <v>2.72</v>
      </c>
      <c r="J743">
        <v>16292.23228</v>
      </c>
      <c r="K743" t="s">
        <v>67</v>
      </c>
      <c r="L743" t="s">
        <v>67</v>
      </c>
      <c r="M743" t="s">
        <v>94</v>
      </c>
      <c r="N743">
        <v>0.39600000000000002</v>
      </c>
      <c r="O743">
        <v>0.60499999999999998</v>
      </c>
      <c r="P743">
        <v>0</v>
      </c>
      <c r="Q743">
        <v>0</v>
      </c>
      <c r="R743">
        <v>0</v>
      </c>
      <c r="S743">
        <v>1.0009999999999999</v>
      </c>
      <c r="T743" t="s">
        <v>69</v>
      </c>
      <c r="U743">
        <v>0.1</v>
      </c>
      <c r="V743">
        <v>0.1</v>
      </c>
      <c r="W743">
        <v>0.3</v>
      </c>
      <c r="X743">
        <v>0.2</v>
      </c>
      <c r="Y743">
        <v>3258.4464560000001</v>
      </c>
      <c r="Z743">
        <v>3258.4464560000001</v>
      </c>
      <c r="AA743">
        <v>2281.1220368999998</v>
      </c>
      <c r="AB743">
        <v>3977.5609428203302</v>
      </c>
      <c r="AC743">
        <v>9775.3393680000008</v>
      </c>
      <c r="AD743">
        <v>22809.125192</v>
      </c>
      <c r="AE743">
        <v>9775.3393680000008</v>
      </c>
      <c r="AF743">
        <v>22809.125192</v>
      </c>
      <c r="AG743">
        <v>3041.4960492</v>
      </c>
      <c r="AH743">
        <v>12165.9841968</v>
      </c>
      <c r="AI743">
        <v>15940.850514359299</v>
      </c>
      <c r="AJ743">
        <v>31851.094285640698</v>
      </c>
      <c r="AK743">
        <v>1984.1706157680001</v>
      </c>
      <c r="AL743">
        <v>4425.3894779599996</v>
      </c>
      <c r="AM743">
        <v>0</v>
      </c>
      <c r="AN743">
        <v>0</v>
      </c>
      <c r="AO743">
        <v>0</v>
      </c>
      <c r="AP743">
        <v>6409.5600937279996</v>
      </c>
      <c r="AQ743">
        <v>6409.5600937279996</v>
      </c>
      <c r="AR743">
        <v>6409.5600937279996</v>
      </c>
      <c r="AS743">
        <v>0.39341202504191197</v>
      </c>
      <c r="AT743">
        <v>-0.93289780653472598</v>
      </c>
      <c r="AU743">
        <v>55</v>
      </c>
      <c r="AV743">
        <v>0</v>
      </c>
      <c r="AW743" s="2">
        <v>16292.23228</v>
      </c>
      <c r="AX743" s="4">
        <v>6409.5600937279996</v>
      </c>
      <c r="AY743">
        <v>2.72</v>
      </c>
      <c r="AZ743">
        <v>0.30959999999999999</v>
      </c>
      <c r="BA743">
        <v>0.69040000000000001</v>
      </c>
      <c r="BB743">
        <v>0</v>
      </c>
      <c r="BC743">
        <v>0</v>
      </c>
      <c r="BD743">
        <v>0</v>
      </c>
      <c r="BE743">
        <v>2.33</v>
      </c>
      <c r="BF743" t="b">
        <v>0</v>
      </c>
      <c r="BG743">
        <v>0.36</v>
      </c>
      <c r="BH743" t="b">
        <v>0</v>
      </c>
      <c r="BI743">
        <v>0.39</v>
      </c>
      <c r="BJ743" t="b">
        <v>0</v>
      </c>
      <c r="BK743">
        <v>1</v>
      </c>
      <c r="BL743" t="b">
        <v>0</v>
      </c>
      <c r="BM743">
        <v>0</v>
      </c>
      <c r="BN743">
        <v>0</v>
      </c>
    </row>
    <row r="744" spans="1:66" x14ac:dyDescent="0.25">
      <c r="A744" t="s">
        <v>93</v>
      </c>
      <c r="B744">
        <v>1986</v>
      </c>
      <c r="C744">
        <v>1000</v>
      </c>
      <c r="D744">
        <v>2715.372046</v>
      </c>
      <c r="E744">
        <v>945.42216499999995</v>
      </c>
      <c r="F744">
        <v>3660.7942109999999</v>
      </c>
      <c r="G744">
        <v>1836.1562530000001</v>
      </c>
      <c r="H744">
        <v>4551.5282999999999</v>
      </c>
      <c r="I744">
        <v>2.72</v>
      </c>
      <c r="J744">
        <v>2715.372046</v>
      </c>
      <c r="K744" t="s">
        <v>67</v>
      </c>
      <c r="L744" t="s">
        <v>67</v>
      </c>
      <c r="M744" t="s">
        <v>94</v>
      </c>
      <c r="N744">
        <v>0.39600000000000002</v>
      </c>
      <c r="O744">
        <v>0.60499999999999998</v>
      </c>
      <c r="P744">
        <v>0</v>
      </c>
      <c r="Q744">
        <v>0</v>
      </c>
      <c r="R744">
        <v>0</v>
      </c>
      <c r="S744">
        <v>1.0009999999999999</v>
      </c>
      <c r="T744" t="s">
        <v>69</v>
      </c>
      <c r="U744">
        <v>0.1</v>
      </c>
      <c r="V744">
        <v>0.1</v>
      </c>
      <c r="W744">
        <v>0.3</v>
      </c>
      <c r="X744">
        <v>0.2</v>
      </c>
      <c r="Y744">
        <v>543.07440919999999</v>
      </c>
      <c r="Z744">
        <v>543.07440919999999</v>
      </c>
      <c r="AA744">
        <v>550.84687589999999</v>
      </c>
      <c r="AB744">
        <v>773.53868333569403</v>
      </c>
      <c r="AC744">
        <v>1629.2232276</v>
      </c>
      <c r="AD744">
        <v>3801.5208643999999</v>
      </c>
      <c r="AE744">
        <v>1629.2232276</v>
      </c>
      <c r="AF744">
        <v>3801.5208643999999</v>
      </c>
      <c r="AG744">
        <v>734.46250120000002</v>
      </c>
      <c r="AH744">
        <v>2937.8500048000001</v>
      </c>
      <c r="AI744">
        <v>3004.4509333286101</v>
      </c>
      <c r="AJ744">
        <v>6098.6056666713903</v>
      </c>
      <c r="AK744">
        <v>2896.6185673919999</v>
      </c>
      <c r="AL744">
        <v>1476.85085295</v>
      </c>
      <c r="AM744">
        <v>0</v>
      </c>
      <c r="AN744">
        <v>0</v>
      </c>
      <c r="AO744">
        <v>0</v>
      </c>
      <c r="AP744">
        <v>4373.4694203420004</v>
      </c>
      <c r="AQ744">
        <v>4373.4694203420004</v>
      </c>
      <c r="AR744">
        <v>4373.4694203420004</v>
      </c>
      <c r="AS744">
        <v>1.6106335876825899</v>
      </c>
      <c r="AT744">
        <v>0.476627634304786</v>
      </c>
      <c r="AU744">
        <v>51</v>
      </c>
      <c r="AV744">
        <v>0</v>
      </c>
      <c r="AW744" s="2">
        <v>2715.372046</v>
      </c>
      <c r="AX744" s="4">
        <v>4373.4694203420004</v>
      </c>
      <c r="AY744">
        <v>2.72</v>
      </c>
      <c r="AZ744">
        <v>0.6623</v>
      </c>
      <c r="BA744">
        <v>0.3377</v>
      </c>
      <c r="BB744">
        <v>0</v>
      </c>
      <c r="BC744">
        <v>0</v>
      </c>
      <c r="BD744">
        <v>0</v>
      </c>
      <c r="BE744">
        <v>0.39</v>
      </c>
      <c r="BF744" t="b">
        <v>0</v>
      </c>
      <c r="BG744">
        <v>0.25</v>
      </c>
      <c r="BH744" t="b">
        <v>0</v>
      </c>
      <c r="BI744">
        <v>1.61</v>
      </c>
      <c r="BJ744" t="b">
        <v>0</v>
      </c>
      <c r="BK744">
        <v>1</v>
      </c>
      <c r="BL744" t="b">
        <v>0</v>
      </c>
      <c r="BM744">
        <v>0</v>
      </c>
      <c r="BN744">
        <v>0</v>
      </c>
    </row>
    <row r="745" spans="1:66" x14ac:dyDescent="0.25">
      <c r="A745" t="s">
        <v>93</v>
      </c>
      <c r="B745">
        <v>1987</v>
      </c>
      <c r="C745">
        <v>1000</v>
      </c>
      <c r="D745">
        <v>2715.372046</v>
      </c>
      <c r="E745">
        <v>854.680297</v>
      </c>
      <c r="F745">
        <v>3570.0523429999998</v>
      </c>
      <c r="G745">
        <v>1551.9628130000001</v>
      </c>
      <c r="H745">
        <v>4267.3348599999999</v>
      </c>
      <c r="I745">
        <v>2.72</v>
      </c>
      <c r="J745">
        <v>2715.372046</v>
      </c>
      <c r="K745" t="s">
        <v>67</v>
      </c>
      <c r="L745" t="s">
        <v>67</v>
      </c>
      <c r="M745" t="s">
        <v>94</v>
      </c>
      <c r="N745">
        <v>0.39600000000000002</v>
      </c>
      <c r="O745">
        <v>0.60499999999999998</v>
      </c>
      <c r="P745">
        <v>0</v>
      </c>
      <c r="Q745">
        <v>0</v>
      </c>
      <c r="R745">
        <v>0</v>
      </c>
      <c r="S745">
        <v>1.0009999999999999</v>
      </c>
      <c r="T745" t="s">
        <v>69</v>
      </c>
      <c r="U745">
        <v>0.1</v>
      </c>
      <c r="V745">
        <v>0.1</v>
      </c>
      <c r="W745">
        <v>0.3</v>
      </c>
      <c r="X745">
        <v>0.2</v>
      </c>
      <c r="Y745">
        <v>543.07440919999999</v>
      </c>
      <c r="Z745">
        <v>543.07440919999999</v>
      </c>
      <c r="AA745">
        <v>465.58884389999997</v>
      </c>
      <c r="AB745">
        <v>715.33403769991799</v>
      </c>
      <c r="AC745">
        <v>1629.2232276</v>
      </c>
      <c r="AD745">
        <v>3801.5208643999999</v>
      </c>
      <c r="AE745">
        <v>1629.2232276</v>
      </c>
      <c r="AF745">
        <v>3801.5208643999999</v>
      </c>
      <c r="AG745">
        <v>620.78512520000004</v>
      </c>
      <c r="AH745">
        <v>2483.1405008000002</v>
      </c>
      <c r="AI745">
        <v>2836.6667846001601</v>
      </c>
      <c r="AJ745">
        <v>5698.0029353998398</v>
      </c>
      <c r="AK745">
        <v>966.66601284000001</v>
      </c>
      <c r="AL745">
        <v>1634.8288843150001</v>
      </c>
      <c r="AM745">
        <v>0</v>
      </c>
      <c r="AN745">
        <v>0</v>
      </c>
      <c r="AO745">
        <v>0</v>
      </c>
      <c r="AP745">
        <v>2601.4948971550002</v>
      </c>
      <c r="AQ745">
        <v>2601.4948971550002</v>
      </c>
      <c r="AR745">
        <v>2601.4948971550002</v>
      </c>
      <c r="AS745">
        <v>0.95806204567335396</v>
      </c>
      <c r="AT745">
        <v>-4.2842737269918899E-2</v>
      </c>
      <c r="AU745">
        <v>55</v>
      </c>
      <c r="AV745">
        <v>0</v>
      </c>
      <c r="AW745" s="2">
        <v>2715.372046</v>
      </c>
      <c r="AX745" s="4">
        <v>2601.4948971550002</v>
      </c>
      <c r="AY745">
        <v>2.72</v>
      </c>
      <c r="AZ745">
        <v>0.37159999999999999</v>
      </c>
      <c r="BA745">
        <v>0.62839999999999996</v>
      </c>
      <c r="BB745">
        <v>0</v>
      </c>
      <c r="BC745">
        <v>0</v>
      </c>
      <c r="BD745">
        <v>0</v>
      </c>
      <c r="BE745">
        <v>0.39</v>
      </c>
      <c r="BF745" t="b">
        <v>0</v>
      </c>
      <c r="BG745">
        <v>0.15</v>
      </c>
      <c r="BH745" t="b">
        <v>0</v>
      </c>
      <c r="BI745">
        <v>0.96</v>
      </c>
      <c r="BJ745" t="b">
        <v>0</v>
      </c>
      <c r="BK745">
        <v>1</v>
      </c>
      <c r="BL745" t="b">
        <v>0</v>
      </c>
      <c r="BM745">
        <v>0</v>
      </c>
      <c r="BN745">
        <v>0</v>
      </c>
    </row>
    <row r="746" spans="1:66" x14ac:dyDescent="0.25">
      <c r="A746" t="s">
        <v>93</v>
      </c>
      <c r="B746">
        <v>1988</v>
      </c>
      <c r="C746">
        <v>1000</v>
      </c>
      <c r="D746">
        <v>2715.372046</v>
      </c>
      <c r="E746">
        <v>963.36044360000005</v>
      </c>
      <c r="F746">
        <v>3678.7324899999999</v>
      </c>
      <c r="G746">
        <v>2295.159811</v>
      </c>
      <c r="H746">
        <v>5010.5318580000003</v>
      </c>
      <c r="I746">
        <v>2.72</v>
      </c>
      <c r="J746">
        <v>2715.372046</v>
      </c>
      <c r="K746" t="s">
        <v>67</v>
      </c>
      <c r="L746" t="s">
        <v>67</v>
      </c>
      <c r="M746" t="s">
        <v>94</v>
      </c>
      <c r="N746">
        <v>0.39600000000000002</v>
      </c>
      <c r="O746">
        <v>0.60499999999999998</v>
      </c>
      <c r="P746">
        <v>0</v>
      </c>
      <c r="Q746">
        <v>0</v>
      </c>
      <c r="R746">
        <v>0</v>
      </c>
      <c r="S746">
        <v>1.0009999999999999</v>
      </c>
      <c r="T746" t="s">
        <v>69</v>
      </c>
      <c r="U746">
        <v>0.1</v>
      </c>
      <c r="V746">
        <v>0.1</v>
      </c>
      <c r="W746">
        <v>0.3</v>
      </c>
      <c r="X746">
        <v>0.2</v>
      </c>
      <c r="Y746">
        <v>543.07440919999999</v>
      </c>
      <c r="Z746">
        <v>543.07440919999999</v>
      </c>
      <c r="AA746">
        <v>688.54794330000004</v>
      </c>
      <c r="AB746">
        <v>876.94246342082704</v>
      </c>
      <c r="AC746">
        <v>1629.2232276</v>
      </c>
      <c r="AD746">
        <v>3801.5208643999999</v>
      </c>
      <c r="AE746">
        <v>1629.2232276</v>
      </c>
      <c r="AF746">
        <v>3801.5208643999999</v>
      </c>
      <c r="AG746">
        <v>918.06392440000002</v>
      </c>
      <c r="AH746">
        <v>3672.2556976000001</v>
      </c>
      <c r="AI746">
        <v>3256.6469311583501</v>
      </c>
      <c r="AJ746">
        <v>6764.41678484165</v>
      </c>
      <c r="AK746">
        <v>1070.0698151879999</v>
      </c>
      <c r="AL746">
        <v>944.69897494500003</v>
      </c>
      <c r="AM746">
        <v>0</v>
      </c>
      <c r="AN746">
        <v>0</v>
      </c>
      <c r="AO746">
        <v>0</v>
      </c>
      <c r="AP746">
        <v>2014.768790133</v>
      </c>
      <c r="AQ746">
        <v>2014.768790133</v>
      </c>
      <c r="AR746">
        <v>2014.768790133</v>
      </c>
      <c r="AS746">
        <v>0.74198627517763005</v>
      </c>
      <c r="AT746">
        <v>-0.29842453305101801</v>
      </c>
      <c r="AU746">
        <v>42</v>
      </c>
      <c r="AV746">
        <v>0</v>
      </c>
      <c r="AW746" s="2">
        <v>2715.372046</v>
      </c>
      <c r="AX746" s="4">
        <v>2014.768790133</v>
      </c>
      <c r="AY746">
        <v>2.72</v>
      </c>
      <c r="AZ746">
        <v>0.53110000000000002</v>
      </c>
      <c r="BA746">
        <v>0.46889999999999998</v>
      </c>
      <c r="BB746">
        <v>0</v>
      </c>
      <c r="BC746">
        <v>0</v>
      </c>
      <c r="BD746">
        <v>0</v>
      </c>
      <c r="BE746">
        <v>0.39</v>
      </c>
      <c r="BF746" t="b">
        <v>0</v>
      </c>
      <c r="BG746">
        <v>0.11</v>
      </c>
      <c r="BH746" t="b">
        <v>0</v>
      </c>
      <c r="BI746">
        <v>0.74</v>
      </c>
      <c r="BJ746" t="b">
        <v>0</v>
      </c>
      <c r="BK746">
        <v>1</v>
      </c>
      <c r="BL746" t="b">
        <v>0</v>
      </c>
      <c r="BM746">
        <v>0</v>
      </c>
      <c r="BN746">
        <v>0</v>
      </c>
    </row>
    <row r="747" spans="1:66" x14ac:dyDescent="0.25">
      <c r="A747" t="s">
        <v>93</v>
      </c>
      <c r="B747">
        <v>1989</v>
      </c>
      <c r="C747">
        <v>1300</v>
      </c>
      <c r="D747">
        <v>3529.9836599999999</v>
      </c>
      <c r="E747">
        <v>2222.2911909999998</v>
      </c>
      <c r="F747">
        <v>5752.2748519999996</v>
      </c>
      <c r="G747">
        <v>3784.709691</v>
      </c>
      <c r="H747">
        <v>7314.6933520000002</v>
      </c>
      <c r="I747">
        <v>2.72</v>
      </c>
      <c r="J747">
        <v>3529.9836599999999</v>
      </c>
      <c r="K747" t="s">
        <v>67</v>
      </c>
      <c r="L747" t="s">
        <v>67</v>
      </c>
      <c r="M747" t="s">
        <v>94</v>
      </c>
      <c r="N747">
        <v>0.39600000000000002</v>
      </c>
      <c r="O747">
        <v>0.60499999999999998</v>
      </c>
      <c r="P747">
        <v>0</v>
      </c>
      <c r="Q747">
        <v>0</v>
      </c>
      <c r="R747">
        <v>0</v>
      </c>
      <c r="S747">
        <v>1.0009999999999999</v>
      </c>
      <c r="T747" t="s">
        <v>69</v>
      </c>
      <c r="U747">
        <v>0.1</v>
      </c>
      <c r="V747">
        <v>0.1</v>
      </c>
      <c r="W747">
        <v>0.3</v>
      </c>
      <c r="X747">
        <v>0.2</v>
      </c>
      <c r="Y747">
        <v>705.99673199999995</v>
      </c>
      <c r="Z747">
        <v>705.99673199999995</v>
      </c>
      <c r="AA747">
        <v>1135.4129072999999</v>
      </c>
      <c r="AB747">
        <v>1337.00929527738</v>
      </c>
      <c r="AC747">
        <v>2117.9901960000002</v>
      </c>
      <c r="AD747">
        <v>4941.977124</v>
      </c>
      <c r="AE747">
        <v>2117.9901960000002</v>
      </c>
      <c r="AF747">
        <v>4941.977124</v>
      </c>
      <c r="AG747">
        <v>1513.8838764</v>
      </c>
      <c r="AH747">
        <v>6055.5355055999999</v>
      </c>
      <c r="AI747">
        <v>4640.6747614452397</v>
      </c>
      <c r="AJ747">
        <v>9988.7119425547608</v>
      </c>
      <c r="AK747">
        <v>618.34841996399996</v>
      </c>
      <c r="AL747">
        <v>1727.197105645</v>
      </c>
      <c r="AM747">
        <v>0</v>
      </c>
      <c r="AN747">
        <v>0</v>
      </c>
      <c r="AO747">
        <v>0</v>
      </c>
      <c r="AP747">
        <v>2345.5455256089999</v>
      </c>
      <c r="AQ747">
        <v>2345.5455256089999</v>
      </c>
      <c r="AR747">
        <v>2345.5455256089999</v>
      </c>
      <c r="AS747">
        <v>0.66446356457327105</v>
      </c>
      <c r="AT747">
        <v>-0.40877523367408503</v>
      </c>
      <c r="AU747">
        <v>59</v>
      </c>
      <c r="AV747">
        <v>1</v>
      </c>
      <c r="AW747" s="2">
        <v>3529.9836599999999</v>
      </c>
      <c r="AX747" s="4">
        <v>2345.5455256089999</v>
      </c>
      <c r="AY747">
        <v>2.72</v>
      </c>
      <c r="AZ747">
        <v>0.2636</v>
      </c>
      <c r="BA747">
        <v>0.73640000000000005</v>
      </c>
      <c r="BB747">
        <v>0</v>
      </c>
      <c r="BC747">
        <v>0</v>
      </c>
      <c r="BD747">
        <v>0</v>
      </c>
      <c r="BE747">
        <v>0.5</v>
      </c>
      <c r="BF747" t="b">
        <v>0</v>
      </c>
      <c r="BG747">
        <v>0.13</v>
      </c>
      <c r="BH747" t="b">
        <v>0</v>
      </c>
      <c r="BI747">
        <v>0.66</v>
      </c>
      <c r="BJ747" t="b">
        <v>0</v>
      </c>
      <c r="BK747">
        <v>1</v>
      </c>
      <c r="BL747" t="b">
        <v>0</v>
      </c>
      <c r="BM747">
        <v>0</v>
      </c>
      <c r="BN747">
        <v>0</v>
      </c>
    </row>
    <row r="748" spans="1:66" x14ac:dyDescent="0.25">
      <c r="A748" t="s">
        <v>93</v>
      </c>
      <c r="B748">
        <v>1990</v>
      </c>
      <c r="C748">
        <v>530</v>
      </c>
      <c r="D748">
        <v>1439.147185</v>
      </c>
      <c r="E748">
        <v>449.26904689999998</v>
      </c>
      <c r="F748">
        <v>1888.4162309999999</v>
      </c>
      <c r="G748">
        <v>1001.9286059999999</v>
      </c>
      <c r="H748">
        <v>2441.0757899999999</v>
      </c>
      <c r="I748">
        <v>2.72</v>
      </c>
      <c r="J748">
        <v>1439.147185</v>
      </c>
      <c r="K748" t="s">
        <v>67</v>
      </c>
      <c r="L748" t="s">
        <v>67</v>
      </c>
      <c r="M748" t="s">
        <v>94</v>
      </c>
      <c r="N748">
        <v>0.39600000000000002</v>
      </c>
      <c r="O748">
        <v>0.60499999999999998</v>
      </c>
      <c r="P748">
        <v>0</v>
      </c>
      <c r="Q748">
        <v>0</v>
      </c>
      <c r="R748">
        <v>0</v>
      </c>
      <c r="S748">
        <v>1.0009999999999999</v>
      </c>
      <c r="T748" t="s">
        <v>69</v>
      </c>
      <c r="U748">
        <v>0.1</v>
      </c>
      <c r="V748">
        <v>0.1</v>
      </c>
      <c r="W748">
        <v>0.3</v>
      </c>
      <c r="X748">
        <v>0.2</v>
      </c>
      <c r="Y748">
        <v>287.82943699999998</v>
      </c>
      <c r="Z748">
        <v>287.82943699999998</v>
      </c>
      <c r="AA748">
        <v>300.57858179999999</v>
      </c>
      <c r="AB748">
        <v>416.16495364294701</v>
      </c>
      <c r="AC748">
        <v>863.48831099999995</v>
      </c>
      <c r="AD748">
        <v>2014.806059</v>
      </c>
      <c r="AE748">
        <v>863.48831099999995</v>
      </c>
      <c r="AF748">
        <v>2014.806059</v>
      </c>
      <c r="AG748">
        <v>400.77144240000001</v>
      </c>
      <c r="AH748">
        <v>1603.0857696</v>
      </c>
      <c r="AI748">
        <v>1608.7458827141099</v>
      </c>
      <c r="AJ748">
        <v>3273.4056972858898</v>
      </c>
      <c r="AK748">
        <v>1130.5290146039999</v>
      </c>
      <c r="AL748">
        <v>3766.9396956999999</v>
      </c>
      <c r="AM748">
        <v>0</v>
      </c>
      <c r="AN748">
        <v>0</v>
      </c>
      <c r="AO748">
        <v>0</v>
      </c>
      <c r="AP748">
        <v>4897.4687103039996</v>
      </c>
      <c r="AQ748">
        <v>4897.4687103039996</v>
      </c>
      <c r="AR748">
        <v>4897.4687103039996</v>
      </c>
      <c r="AS748">
        <v>3.4030353263026401</v>
      </c>
      <c r="AT748">
        <v>1.2246677763942599</v>
      </c>
      <c r="AU748">
        <v>45</v>
      </c>
      <c r="AV748">
        <v>0</v>
      </c>
      <c r="AW748" s="2">
        <v>1439.147185</v>
      </c>
      <c r="AX748" s="4">
        <v>4897.4687103039996</v>
      </c>
      <c r="AY748">
        <v>2.72</v>
      </c>
      <c r="AZ748">
        <v>0.23080000000000001</v>
      </c>
      <c r="BA748">
        <v>0.76919999999999999</v>
      </c>
      <c r="BB748">
        <v>0</v>
      </c>
      <c r="BC748">
        <v>0</v>
      </c>
      <c r="BD748">
        <v>0</v>
      </c>
      <c r="BE748">
        <v>0.21</v>
      </c>
      <c r="BF748" t="b">
        <v>0</v>
      </c>
      <c r="BG748">
        <v>0.28000000000000003</v>
      </c>
      <c r="BH748" t="b">
        <v>0</v>
      </c>
      <c r="BI748">
        <v>3.4</v>
      </c>
      <c r="BJ748" t="b">
        <v>0</v>
      </c>
      <c r="BK748">
        <v>1</v>
      </c>
      <c r="BL748" t="b">
        <v>0</v>
      </c>
      <c r="BM748">
        <v>0</v>
      </c>
      <c r="BN748">
        <v>0</v>
      </c>
    </row>
    <row r="749" spans="1:66" x14ac:dyDescent="0.25">
      <c r="A749" t="s">
        <v>93</v>
      </c>
      <c r="B749">
        <v>1991</v>
      </c>
      <c r="C749">
        <v>530</v>
      </c>
      <c r="D749">
        <v>1439.147185</v>
      </c>
      <c r="E749">
        <v>923.11299819999999</v>
      </c>
      <c r="F749">
        <v>2362.2601829999999</v>
      </c>
      <c r="G749">
        <v>1263.0493180000001</v>
      </c>
      <c r="H749">
        <v>2702.1965030000001</v>
      </c>
      <c r="I749">
        <v>2.72</v>
      </c>
      <c r="J749">
        <v>1439.147185</v>
      </c>
      <c r="K749" t="s">
        <v>67</v>
      </c>
      <c r="L749" t="s">
        <v>67</v>
      </c>
      <c r="M749" t="s">
        <v>94</v>
      </c>
      <c r="N749">
        <v>0.39600000000000002</v>
      </c>
      <c r="O749">
        <v>0.60499999999999998</v>
      </c>
      <c r="P749">
        <v>0</v>
      </c>
      <c r="Q749">
        <v>0</v>
      </c>
      <c r="R749">
        <v>0</v>
      </c>
      <c r="S749">
        <v>1.0009999999999999</v>
      </c>
      <c r="T749" t="s">
        <v>69</v>
      </c>
      <c r="U749">
        <v>0.1</v>
      </c>
      <c r="V749">
        <v>0.1</v>
      </c>
      <c r="W749">
        <v>0.3</v>
      </c>
      <c r="X749">
        <v>0.2</v>
      </c>
      <c r="Y749">
        <v>287.82943699999998</v>
      </c>
      <c r="Z749">
        <v>287.82943699999998</v>
      </c>
      <c r="AA749">
        <v>378.9147954</v>
      </c>
      <c r="AB749">
        <v>475.83842528400402</v>
      </c>
      <c r="AC749">
        <v>863.48831099999995</v>
      </c>
      <c r="AD749">
        <v>2014.806059</v>
      </c>
      <c r="AE749">
        <v>863.48831099999995</v>
      </c>
      <c r="AF749">
        <v>2014.806059</v>
      </c>
      <c r="AG749">
        <v>505.21972720000002</v>
      </c>
      <c r="AH749">
        <v>2020.8789088000001</v>
      </c>
      <c r="AI749">
        <v>1750.5196524319899</v>
      </c>
      <c r="AJ749">
        <v>3653.8733535680099</v>
      </c>
      <c r="AK749">
        <v>12262.590924300001</v>
      </c>
      <c r="AL749">
        <v>11210.05022436</v>
      </c>
      <c r="AM749">
        <v>0</v>
      </c>
      <c r="AN749">
        <v>0</v>
      </c>
      <c r="AO749">
        <v>0</v>
      </c>
      <c r="AP749">
        <v>23472.641148660001</v>
      </c>
      <c r="AQ749">
        <v>23472.641148660001</v>
      </c>
      <c r="AR749">
        <v>23472.641148660001</v>
      </c>
      <c r="AS749">
        <v>16.310104618423701</v>
      </c>
      <c r="AT749">
        <v>2.7917848309853599</v>
      </c>
      <c r="AU749">
        <v>73</v>
      </c>
      <c r="AV749">
        <v>0</v>
      </c>
      <c r="AW749" s="2">
        <v>1439.147185</v>
      </c>
      <c r="AX749" s="4">
        <v>23472.641148660001</v>
      </c>
      <c r="AY749">
        <v>2.72</v>
      </c>
      <c r="AZ749">
        <v>0.52239999999999998</v>
      </c>
      <c r="BA749">
        <v>0.47760000000000002</v>
      </c>
      <c r="BB749">
        <v>0</v>
      </c>
      <c r="BC749">
        <v>0</v>
      </c>
      <c r="BD749">
        <v>0</v>
      </c>
      <c r="BE749">
        <v>0.21</v>
      </c>
      <c r="BF749" t="b">
        <v>0</v>
      </c>
      <c r="BG749">
        <v>1.32</v>
      </c>
      <c r="BH749" t="b">
        <v>0</v>
      </c>
      <c r="BI749">
        <v>16.309999999999999</v>
      </c>
      <c r="BJ749" t="b">
        <v>1</v>
      </c>
      <c r="BK749">
        <v>1</v>
      </c>
      <c r="BL749" t="b">
        <v>0</v>
      </c>
      <c r="BM749">
        <v>1</v>
      </c>
      <c r="BN749">
        <v>1</v>
      </c>
    </row>
    <row r="750" spans="1:66" x14ac:dyDescent="0.25">
      <c r="A750" t="s">
        <v>93</v>
      </c>
      <c r="B750">
        <v>1992</v>
      </c>
      <c r="C750">
        <v>300</v>
      </c>
      <c r="D750">
        <v>814.61161389999995</v>
      </c>
      <c r="E750">
        <v>580.26374820000001</v>
      </c>
      <c r="F750">
        <v>1394.875362</v>
      </c>
      <c r="G750">
        <v>746.87429459999998</v>
      </c>
      <c r="H750">
        <v>1561.485909</v>
      </c>
      <c r="I750">
        <v>2.72</v>
      </c>
      <c r="J750">
        <v>814.61161389999995</v>
      </c>
      <c r="K750" t="s">
        <v>67</v>
      </c>
      <c r="L750" t="s">
        <v>67</v>
      </c>
      <c r="M750" t="s">
        <v>94</v>
      </c>
      <c r="N750">
        <v>0.39600000000000002</v>
      </c>
      <c r="O750">
        <v>0.60499999999999998</v>
      </c>
      <c r="P750">
        <v>0</v>
      </c>
      <c r="Q750">
        <v>0</v>
      </c>
      <c r="R750">
        <v>0</v>
      </c>
      <c r="S750">
        <v>1.0009999999999999</v>
      </c>
      <c r="T750" t="s">
        <v>69</v>
      </c>
      <c r="U750">
        <v>0.1</v>
      </c>
      <c r="V750">
        <v>0.1</v>
      </c>
      <c r="W750">
        <v>0.3</v>
      </c>
      <c r="X750">
        <v>0.2</v>
      </c>
      <c r="Y750">
        <v>162.92232278</v>
      </c>
      <c r="Z750">
        <v>162.92232278</v>
      </c>
      <c r="AA750">
        <v>224.06228838000001</v>
      </c>
      <c r="AB750">
        <v>277.03355813712</v>
      </c>
      <c r="AC750">
        <v>488.76696834000001</v>
      </c>
      <c r="AD750">
        <v>1140.45625946</v>
      </c>
      <c r="AE750">
        <v>488.76696834000001</v>
      </c>
      <c r="AF750">
        <v>1140.45625946</v>
      </c>
      <c r="AG750">
        <v>298.74971784000002</v>
      </c>
      <c r="AH750">
        <v>1194.9988713600001</v>
      </c>
      <c r="AI750">
        <v>1007.41879272576</v>
      </c>
      <c r="AJ750">
        <v>2115.5530252742401</v>
      </c>
      <c r="AK750">
        <v>1471.00206564</v>
      </c>
      <c r="AL750">
        <v>7146.48971652</v>
      </c>
      <c r="AM750">
        <v>0</v>
      </c>
      <c r="AN750">
        <v>0</v>
      </c>
      <c r="AO750">
        <v>0</v>
      </c>
      <c r="AP750">
        <v>8617.4917821599993</v>
      </c>
      <c r="AQ750">
        <v>8617.4917821599993</v>
      </c>
      <c r="AR750">
        <v>8617.4917821599993</v>
      </c>
      <c r="AS750">
        <v>10.5786507767834</v>
      </c>
      <c r="AT750">
        <v>2.35883789247417</v>
      </c>
      <c r="AU750">
        <v>78</v>
      </c>
      <c r="AV750">
        <v>0</v>
      </c>
      <c r="AW750" s="2">
        <v>814.61161389999995</v>
      </c>
      <c r="AX750" s="4">
        <v>8617.4917821599993</v>
      </c>
      <c r="AY750">
        <v>2.72</v>
      </c>
      <c r="AZ750">
        <v>0.17069999999999999</v>
      </c>
      <c r="BA750">
        <v>0.82930000000000004</v>
      </c>
      <c r="BB750">
        <v>0</v>
      </c>
      <c r="BC750">
        <v>0</v>
      </c>
      <c r="BD750">
        <v>0</v>
      </c>
      <c r="BE750">
        <v>0.12</v>
      </c>
      <c r="BF750" t="b">
        <v>0</v>
      </c>
      <c r="BG750">
        <v>0.49</v>
      </c>
      <c r="BH750" t="b">
        <v>0</v>
      </c>
      <c r="BI750">
        <v>10.58</v>
      </c>
      <c r="BJ750" t="b">
        <v>0</v>
      </c>
      <c r="BK750">
        <v>1</v>
      </c>
      <c r="BL750" t="b">
        <v>0</v>
      </c>
      <c r="BM750">
        <v>0</v>
      </c>
      <c r="BN750">
        <v>0</v>
      </c>
    </row>
    <row r="751" spans="1:66" x14ac:dyDescent="0.25">
      <c r="A751" t="s">
        <v>93</v>
      </c>
      <c r="B751">
        <v>1993</v>
      </c>
      <c r="C751">
        <v>400</v>
      </c>
      <c r="D751">
        <v>1086.148819</v>
      </c>
      <c r="E751">
        <v>1099.255122</v>
      </c>
      <c r="F751">
        <v>2185.403941</v>
      </c>
      <c r="G751">
        <v>1768.72243</v>
      </c>
      <c r="H751">
        <v>2854.8712489999998</v>
      </c>
      <c r="I751">
        <v>2.72</v>
      </c>
      <c r="J751">
        <v>1086.148819</v>
      </c>
      <c r="K751" t="s">
        <v>67</v>
      </c>
      <c r="L751" t="s">
        <v>67</v>
      </c>
      <c r="M751" t="s">
        <v>94</v>
      </c>
      <c r="N751">
        <v>0.39600000000000002</v>
      </c>
      <c r="O751">
        <v>0.60499999999999998</v>
      </c>
      <c r="P751">
        <v>0</v>
      </c>
      <c r="Q751">
        <v>0</v>
      </c>
      <c r="R751">
        <v>0</v>
      </c>
      <c r="S751">
        <v>1.0009999999999999</v>
      </c>
      <c r="T751" t="s">
        <v>69</v>
      </c>
      <c r="U751">
        <v>0.1</v>
      </c>
      <c r="V751">
        <v>0.1</v>
      </c>
      <c r="W751">
        <v>0.3</v>
      </c>
      <c r="X751">
        <v>0.2</v>
      </c>
      <c r="Y751">
        <v>217.2297638</v>
      </c>
      <c r="Z751">
        <v>217.2297638</v>
      </c>
      <c r="AA751">
        <v>530.61672899999996</v>
      </c>
      <c r="AB751">
        <v>573.36104103371304</v>
      </c>
      <c r="AC751">
        <v>651.6892914</v>
      </c>
      <c r="AD751">
        <v>1520.6083466</v>
      </c>
      <c r="AE751">
        <v>651.6892914</v>
      </c>
      <c r="AF751">
        <v>1520.6083466</v>
      </c>
      <c r="AG751">
        <v>707.48897199999999</v>
      </c>
      <c r="AH751">
        <v>2829.955888</v>
      </c>
      <c r="AI751">
        <v>1708.1491669325701</v>
      </c>
      <c r="AJ751">
        <v>4001.59333106743</v>
      </c>
      <c r="AK751">
        <v>3899.0894434800002</v>
      </c>
      <c r="AL751">
        <v>43509.003746709997</v>
      </c>
      <c r="AM751">
        <v>0</v>
      </c>
      <c r="AN751">
        <v>0</v>
      </c>
      <c r="AO751">
        <v>0</v>
      </c>
      <c r="AP751">
        <v>47408.093190189997</v>
      </c>
      <c r="AQ751">
        <v>47408.093190189997</v>
      </c>
      <c r="AR751">
        <v>47408.093190189997</v>
      </c>
      <c r="AS751">
        <v>43.6478798861448</v>
      </c>
      <c r="AT751">
        <v>3.77615471034186</v>
      </c>
      <c r="AU751">
        <v>62</v>
      </c>
      <c r="AV751">
        <v>1</v>
      </c>
      <c r="AW751" s="2">
        <v>1086.148819</v>
      </c>
      <c r="AX751" s="4">
        <v>47408.093190189997</v>
      </c>
      <c r="AY751">
        <v>2.72</v>
      </c>
      <c r="AZ751">
        <v>8.2199999999999995E-2</v>
      </c>
      <c r="BA751">
        <v>0.91779999999999995</v>
      </c>
      <c r="BB751">
        <v>0</v>
      </c>
      <c r="BC751">
        <v>0</v>
      </c>
      <c r="BD751">
        <v>0</v>
      </c>
      <c r="BE751">
        <v>0.16</v>
      </c>
      <c r="BF751" t="b">
        <v>0</v>
      </c>
      <c r="BG751">
        <v>2.67</v>
      </c>
      <c r="BH751" t="b">
        <v>0</v>
      </c>
      <c r="BI751">
        <v>43.65</v>
      </c>
      <c r="BJ751" t="b">
        <v>1</v>
      </c>
      <c r="BK751">
        <v>1</v>
      </c>
      <c r="BL751" t="b">
        <v>0</v>
      </c>
      <c r="BM751">
        <v>1</v>
      </c>
      <c r="BN751">
        <v>1</v>
      </c>
    </row>
    <row r="752" spans="1:66" x14ac:dyDescent="0.25">
      <c r="A752" t="s">
        <v>93</v>
      </c>
      <c r="B752">
        <v>1994</v>
      </c>
      <c r="C752">
        <v>2627.6602200000002</v>
      </c>
      <c r="D752">
        <v>7135.0751099999998</v>
      </c>
      <c r="E752">
        <v>5456.1211899999998</v>
      </c>
      <c r="F752">
        <v>12591.1963</v>
      </c>
      <c r="G752">
        <v>8894.4555070000006</v>
      </c>
      <c r="H752">
        <v>16029.53062</v>
      </c>
      <c r="I752">
        <v>2.72</v>
      </c>
      <c r="J752">
        <v>7135.0751099999998</v>
      </c>
      <c r="K752" t="s">
        <v>67</v>
      </c>
      <c r="L752" t="s">
        <v>67</v>
      </c>
      <c r="M752" t="s">
        <v>94</v>
      </c>
      <c r="N752">
        <v>0.76500000000000001</v>
      </c>
      <c r="O752">
        <v>0.23499999999999999</v>
      </c>
      <c r="P752">
        <v>0</v>
      </c>
      <c r="Q752">
        <v>0</v>
      </c>
      <c r="R752">
        <v>0</v>
      </c>
      <c r="S752">
        <v>1</v>
      </c>
      <c r="T752" t="s">
        <v>69</v>
      </c>
      <c r="U752">
        <v>0.1</v>
      </c>
      <c r="V752">
        <v>0.1</v>
      </c>
      <c r="W752">
        <v>0.3</v>
      </c>
      <c r="X752">
        <v>0.2</v>
      </c>
      <c r="Y752">
        <v>1427.015022</v>
      </c>
      <c r="Z752">
        <v>1427.015022</v>
      </c>
      <c r="AA752">
        <v>2668.3366520999998</v>
      </c>
      <c r="AB752">
        <v>3025.95313280855</v>
      </c>
      <c r="AC752">
        <v>4281.0450659999997</v>
      </c>
      <c r="AD752">
        <v>9989.1051540000008</v>
      </c>
      <c r="AE752">
        <v>4281.0450659999997</v>
      </c>
      <c r="AF752">
        <v>9989.1051540000008</v>
      </c>
      <c r="AG752">
        <v>3557.7822028000001</v>
      </c>
      <c r="AH752">
        <v>14231.1288112</v>
      </c>
      <c r="AI752">
        <v>9977.6243543828896</v>
      </c>
      <c r="AJ752">
        <v>22081.436885617099</v>
      </c>
      <c r="AK752">
        <v>3077.3506458500001</v>
      </c>
      <c r="AL752">
        <v>10988.099827239999</v>
      </c>
      <c r="AM752">
        <v>0</v>
      </c>
      <c r="AN752">
        <v>0</v>
      </c>
      <c r="AO752">
        <v>0</v>
      </c>
      <c r="AP752">
        <v>14065.450473090001</v>
      </c>
      <c r="AQ752">
        <v>14065.450473090001</v>
      </c>
      <c r="AR752">
        <v>14065.450473090001</v>
      </c>
      <c r="AS752">
        <v>1.9713107789680999</v>
      </c>
      <c r="AT752">
        <v>0.678698691523965</v>
      </c>
      <c r="AU752">
        <v>61</v>
      </c>
      <c r="AV752">
        <v>1</v>
      </c>
      <c r="AW752" s="2">
        <v>7135.0751099999998</v>
      </c>
      <c r="AX752" s="4">
        <v>14065.450473090001</v>
      </c>
      <c r="AY752">
        <v>2.72</v>
      </c>
      <c r="AZ752">
        <v>0.21879999999999999</v>
      </c>
      <c r="BA752">
        <v>0.78120000000000001</v>
      </c>
      <c r="BB752">
        <v>0</v>
      </c>
      <c r="BC752">
        <v>0</v>
      </c>
      <c r="BD752">
        <v>0</v>
      </c>
      <c r="BE752">
        <v>1.02</v>
      </c>
      <c r="BF752" t="b">
        <v>0</v>
      </c>
      <c r="BG752">
        <v>0.79</v>
      </c>
      <c r="BH752" t="b">
        <v>0</v>
      </c>
      <c r="BI752">
        <v>1.97</v>
      </c>
      <c r="BJ752" t="b">
        <v>0</v>
      </c>
      <c r="BK752">
        <v>1</v>
      </c>
      <c r="BL752" t="b">
        <v>0</v>
      </c>
      <c r="BM752">
        <v>0</v>
      </c>
      <c r="BN752">
        <v>0</v>
      </c>
    </row>
    <row r="753" spans="1:66" x14ac:dyDescent="0.25">
      <c r="A753" t="s">
        <v>93</v>
      </c>
      <c r="B753">
        <v>1995</v>
      </c>
      <c r="C753">
        <v>1800</v>
      </c>
      <c r="D753">
        <v>4887.6696840000004</v>
      </c>
      <c r="E753">
        <v>5728.9072960000003</v>
      </c>
      <c r="F753">
        <v>10616.57698</v>
      </c>
      <c r="G753">
        <v>7793.3826090000002</v>
      </c>
      <c r="H753">
        <v>12681.05229</v>
      </c>
      <c r="I753">
        <v>2.72</v>
      </c>
      <c r="J753">
        <v>4887.6696840000004</v>
      </c>
      <c r="K753" t="s">
        <v>67</v>
      </c>
      <c r="L753" t="s">
        <v>67</v>
      </c>
      <c r="M753" t="s">
        <v>94</v>
      </c>
      <c r="N753">
        <v>0.11600000000000001</v>
      </c>
      <c r="O753">
        <v>0.88400000000000001</v>
      </c>
      <c r="P753">
        <v>0</v>
      </c>
      <c r="Q753">
        <v>0</v>
      </c>
      <c r="R753">
        <v>0</v>
      </c>
      <c r="S753">
        <v>1</v>
      </c>
      <c r="T753" t="s">
        <v>69</v>
      </c>
      <c r="U753">
        <v>0.1</v>
      </c>
      <c r="V753">
        <v>0.1</v>
      </c>
      <c r="W753">
        <v>0.3</v>
      </c>
      <c r="X753">
        <v>0.2</v>
      </c>
      <c r="Y753">
        <v>977.53393679999999</v>
      </c>
      <c r="Z753">
        <v>977.53393679999999</v>
      </c>
      <c r="AA753">
        <v>2338.0147827000001</v>
      </c>
      <c r="AB753">
        <v>2534.14398204195</v>
      </c>
      <c r="AC753">
        <v>2932.6018104</v>
      </c>
      <c r="AD753">
        <v>6842.7375576000004</v>
      </c>
      <c r="AE753">
        <v>2932.6018104</v>
      </c>
      <c r="AF753">
        <v>6842.7375576000004</v>
      </c>
      <c r="AG753">
        <v>3117.3530436000001</v>
      </c>
      <c r="AH753">
        <v>12469.4121744</v>
      </c>
      <c r="AI753">
        <v>7612.7643259160996</v>
      </c>
      <c r="AJ753">
        <v>17749.340254083902</v>
      </c>
      <c r="AK753">
        <v>13321.85554276</v>
      </c>
      <c r="AL753">
        <v>21667.28083548</v>
      </c>
      <c r="AM753">
        <v>0</v>
      </c>
      <c r="AN753">
        <v>0</v>
      </c>
      <c r="AO753">
        <v>0</v>
      </c>
      <c r="AP753">
        <v>34989.13637824</v>
      </c>
      <c r="AQ753">
        <v>34989.13637824</v>
      </c>
      <c r="AR753">
        <v>34989.13637824</v>
      </c>
      <c r="AS753">
        <v>7.1586540499613696</v>
      </c>
      <c r="AT753">
        <v>1.9683219814527799</v>
      </c>
      <c r="AU753">
        <v>74</v>
      </c>
      <c r="AV753">
        <v>1</v>
      </c>
      <c r="AW753" s="2">
        <v>4887.6696840000004</v>
      </c>
      <c r="AX753" s="4">
        <v>34989.13637824</v>
      </c>
      <c r="AY753">
        <v>2.72</v>
      </c>
      <c r="AZ753">
        <v>0.38069999999999998</v>
      </c>
      <c r="BA753">
        <v>0.61929999999999996</v>
      </c>
      <c r="BB753">
        <v>0</v>
      </c>
      <c r="BC753">
        <v>0</v>
      </c>
      <c r="BD753">
        <v>0</v>
      </c>
      <c r="BE753">
        <v>0.7</v>
      </c>
      <c r="BF753" t="b">
        <v>0</v>
      </c>
      <c r="BG753">
        <v>1.97</v>
      </c>
      <c r="BH753" t="b">
        <v>0</v>
      </c>
      <c r="BI753">
        <v>7.16</v>
      </c>
      <c r="BJ753" t="b">
        <v>0</v>
      </c>
      <c r="BK753">
        <v>1</v>
      </c>
      <c r="BL753" t="b">
        <v>0</v>
      </c>
      <c r="BM753">
        <v>0</v>
      </c>
      <c r="BN753">
        <v>0</v>
      </c>
    </row>
    <row r="754" spans="1:66" x14ac:dyDescent="0.25">
      <c r="A754" t="s">
        <v>93</v>
      </c>
      <c r="B754">
        <v>1996</v>
      </c>
      <c r="C754">
        <v>1370.067366</v>
      </c>
      <c r="D754">
        <v>3720.242628</v>
      </c>
      <c r="E754">
        <v>4888.6817719999999</v>
      </c>
      <c r="F754">
        <v>8608.9243989999995</v>
      </c>
      <c r="G754">
        <v>7325.3365350000004</v>
      </c>
      <c r="H754">
        <v>11045.579159999999</v>
      </c>
      <c r="I754">
        <v>2.72</v>
      </c>
      <c r="J754">
        <v>3720.242628</v>
      </c>
      <c r="K754" t="s">
        <v>67</v>
      </c>
      <c r="L754" t="s">
        <v>67</v>
      </c>
      <c r="M754" t="s">
        <v>94</v>
      </c>
      <c r="N754">
        <v>0.35299999999999998</v>
      </c>
      <c r="O754">
        <v>0.64700000000000002</v>
      </c>
      <c r="P754">
        <v>0</v>
      </c>
      <c r="Q754">
        <v>0</v>
      </c>
      <c r="R754">
        <v>0</v>
      </c>
      <c r="S754">
        <v>1</v>
      </c>
      <c r="T754" t="s">
        <v>69</v>
      </c>
      <c r="U754">
        <v>0.1</v>
      </c>
      <c r="V754">
        <v>0.1</v>
      </c>
      <c r="W754">
        <v>0.3</v>
      </c>
      <c r="X754">
        <v>0.2</v>
      </c>
      <c r="Y754">
        <v>744.04852559999995</v>
      </c>
      <c r="Z754">
        <v>744.04852559999995</v>
      </c>
      <c r="AA754">
        <v>2197.6009604999999</v>
      </c>
      <c r="AB754">
        <v>2320.1418469649798</v>
      </c>
      <c r="AC754">
        <v>2232.1455768000001</v>
      </c>
      <c r="AD754">
        <v>5208.3396792000003</v>
      </c>
      <c r="AE754">
        <v>2232.1455768000001</v>
      </c>
      <c r="AF754">
        <v>5208.3396792000003</v>
      </c>
      <c r="AG754">
        <v>2930.1346140000001</v>
      </c>
      <c r="AH754">
        <v>11720.538456</v>
      </c>
      <c r="AI754">
        <v>6405.2954660700398</v>
      </c>
      <c r="AJ754">
        <v>15685.862853930001</v>
      </c>
      <c r="AK754">
        <v>7377.3315445199996</v>
      </c>
      <c r="AL754">
        <v>2983.5902550300002</v>
      </c>
      <c r="AM754">
        <v>0</v>
      </c>
      <c r="AN754">
        <v>0</v>
      </c>
      <c r="AO754">
        <v>0</v>
      </c>
      <c r="AP754">
        <v>10360.92179955</v>
      </c>
      <c r="AQ754">
        <v>10360.92179955</v>
      </c>
      <c r="AR754">
        <v>10360.92179955</v>
      </c>
      <c r="AS754">
        <v>2.7850123864421201</v>
      </c>
      <c r="AT754">
        <v>1.0242523209248799</v>
      </c>
      <c r="AU754">
        <v>67</v>
      </c>
      <c r="AV754">
        <v>1</v>
      </c>
      <c r="AW754" s="2">
        <v>3720.242628</v>
      </c>
      <c r="AX754" s="4">
        <v>10360.92179955</v>
      </c>
      <c r="AY754">
        <v>2.72</v>
      </c>
      <c r="AZ754">
        <v>0.71199999999999997</v>
      </c>
      <c r="BA754">
        <v>0.28799999999999998</v>
      </c>
      <c r="BB754">
        <v>0</v>
      </c>
      <c r="BC754">
        <v>0</v>
      </c>
      <c r="BD754">
        <v>0</v>
      </c>
      <c r="BE754">
        <v>0.53</v>
      </c>
      <c r="BF754" t="b">
        <v>0</v>
      </c>
      <c r="BG754">
        <v>0.57999999999999996</v>
      </c>
      <c r="BH754" t="b">
        <v>0</v>
      </c>
      <c r="BI754">
        <v>2.79</v>
      </c>
      <c r="BJ754" t="b">
        <v>0</v>
      </c>
      <c r="BK754">
        <v>1</v>
      </c>
      <c r="BL754" t="b">
        <v>0</v>
      </c>
      <c r="BM754">
        <v>0</v>
      </c>
      <c r="BN754">
        <v>0</v>
      </c>
    </row>
    <row r="755" spans="1:66" x14ac:dyDescent="0.25">
      <c r="A755" t="s">
        <v>93</v>
      </c>
      <c r="B755">
        <v>1997</v>
      </c>
      <c r="C755">
        <v>5731.3907920000001</v>
      </c>
      <c r="D755">
        <v>15562.858340000001</v>
      </c>
      <c r="E755">
        <v>17028.652190000001</v>
      </c>
      <c r="F755">
        <v>32591.51053</v>
      </c>
      <c r="G755">
        <v>31780.997739999999</v>
      </c>
      <c r="H755">
        <v>47343.856090000001</v>
      </c>
      <c r="I755">
        <v>2.72</v>
      </c>
      <c r="J755">
        <v>15562.858340000001</v>
      </c>
      <c r="K755" t="s">
        <v>67</v>
      </c>
      <c r="L755" t="s">
        <v>67</v>
      </c>
      <c r="M755" t="s">
        <v>94</v>
      </c>
      <c r="N755">
        <v>6.5000000000000002E-2</v>
      </c>
      <c r="O755">
        <v>0.91900000000000004</v>
      </c>
      <c r="P755">
        <v>0</v>
      </c>
      <c r="Q755">
        <v>0</v>
      </c>
      <c r="R755">
        <v>0</v>
      </c>
      <c r="S755">
        <v>0.98399999999999999</v>
      </c>
      <c r="T755" t="s">
        <v>69</v>
      </c>
      <c r="U755">
        <v>0.1</v>
      </c>
      <c r="V755">
        <v>0.1</v>
      </c>
      <c r="W755">
        <v>0.3</v>
      </c>
      <c r="X755">
        <v>0.2</v>
      </c>
      <c r="Y755">
        <v>3112.571668</v>
      </c>
      <c r="Z755">
        <v>3112.571668</v>
      </c>
      <c r="AA755">
        <v>9534.2993220000008</v>
      </c>
      <c r="AB755">
        <v>10029.504770920899</v>
      </c>
      <c r="AC755">
        <v>9337.7150039999997</v>
      </c>
      <c r="AD755">
        <v>21788.001676</v>
      </c>
      <c r="AE755">
        <v>9337.7150039999997</v>
      </c>
      <c r="AF755">
        <v>21788.001676</v>
      </c>
      <c r="AG755">
        <v>12712.399095999999</v>
      </c>
      <c r="AH755">
        <v>50849.596383999997</v>
      </c>
      <c r="AI755">
        <v>27284.846548158101</v>
      </c>
      <c r="AJ755">
        <v>67402.865631841894</v>
      </c>
      <c r="AK755">
        <v>3474.3973099700002</v>
      </c>
      <c r="AL755">
        <v>16392.488162639998</v>
      </c>
      <c r="AM755">
        <v>0</v>
      </c>
      <c r="AN755">
        <v>0</v>
      </c>
      <c r="AO755">
        <v>0</v>
      </c>
      <c r="AP755">
        <v>19866.88547261</v>
      </c>
      <c r="AQ755">
        <v>19866.88547261</v>
      </c>
      <c r="AR755">
        <v>19866.88547261</v>
      </c>
      <c r="AS755">
        <v>1.27655762447877</v>
      </c>
      <c r="AT755">
        <v>0.244167099241235</v>
      </c>
      <c r="AU755">
        <v>54</v>
      </c>
      <c r="AV755">
        <v>1</v>
      </c>
      <c r="AW755" s="2">
        <v>15562.858340000001</v>
      </c>
      <c r="AX755" s="4">
        <v>19866.88547261</v>
      </c>
      <c r="AY755">
        <v>2.72</v>
      </c>
      <c r="AZ755">
        <v>0.1749</v>
      </c>
      <c r="BA755">
        <v>0.82509999999999994</v>
      </c>
      <c r="BB755">
        <v>0</v>
      </c>
      <c r="BC755">
        <v>0</v>
      </c>
      <c r="BD755">
        <v>0</v>
      </c>
      <c r="BE755">
        <v>2.2200000000000002</v>
      </c>
      <c r="BF755" t="b">
        <v>0</v>
      </c>
      <c r="BG755">
        <v>1.1200000000000001</v>
      </c>
      <c r="BH755" t="b">
        <v>0</v>
      </c>
      <c r="BI755">
        <v>1.28</v>
      </c>
      <c r="BJ755" t="b">
        <v>0</v>
      </c>
      <c r="BK755">
        <v>1</v>
      </c>
      <c r="BL755" t="b">
        <v>0</v>
      </c>
      <c r="BM755">
        <v>0</v>
      </c>
      <c r="BN755">
        <v>0</v>
      </c>
    </row>
    <row r="756" spans="1:66" x14ac:dyDescent="0.25">
      <c r="A756" t="s">
        <v>93</v>
      </c>
      <c r="B756">
        <v>1998</v>
      </c>
      <c r="C756">
        <v>3868.323093</v>
      </c>
      <c r="D756">
        <v>10503.936390000001</v>
      </c>
      <c r="E756">
        <v>8807.8921539999992</v>
      </c>
      <c r="F756">
        <v>19311.828549999998</v>
      </c>
      <c r="G756">
        <v>13806.018980000001</v>
      </c>
      <c r="H756">
        <v>24309.95537</v>
      </c>
      <c r="I756">
        <v>2.72</v>
      </c>
      <c r="J756">
        <v>10503.936390000001</v>
      </c>
      <c r="K756" t="s">
        <v>67</v>
      </c>
      <c r="L756" t="s">
        <v>67</v>
      </c>
      <c r="M756" t="s">
        <v>94</v>
      </c>
      <c r="N756">
        <v>0.54800000000000004</v>
      </c>
      <c r="O756">
        <v>0.45200000000000001</v>
      </c>
      <c r="P756">
        <v>0</v>
      </c>
      <c r="Q756">
        <v>0</v>
      </c>
      <c r="R756">
        <v>0</v>
      </c>
      <c r="S756">
        <v>1</v>
      </c>
      <c r="T756" t="s">
        <v>69</v>
      </c>
      <c r="U756">
        <v>0.1</v>
      </c>
      <c r="V756">
        <v>0.1</v>
      </c>
      <c r="W756">
        <v>0.3</v>
      </c>
      <c r="X756">
        <v>0.2</v>
      </c>
      <c r="Y756">
        <v>2100.7872779999998</v>
      </c>
      <c r="Z756">
        <v>2100.7872779999998</v>
      </c>
      <c r="AA756">
        <v>4141.8056939999997</v>
      </c>
      <c r="AB756">
        <v>4644.1211864310199</v>
      </c>
      <c r="AC756">
        <v>6302.3618340000003</v>
      </c>
      <c r="AD756">
        <v>14705.510946</v>
      </c>
      <c r="AE756">
        <v>6302.3618340000003</v>
      </c>
      <c r="AF756">
        <v>14705.510946</v>
      </c>
      <c r="AG756">
        <v>5522.4075919999996</v>
      </c>
      <c r="AH756">
        <v>22089.630367999998</v>
      </c>
      <c r="AI756">
        <v>15021.712997138</v>
      </c>
      <c r="AJ756">
        <v>33598.197742862001</v>
      </c>
      <c r="AK756">
        <v>899.16601735999996</v>
      </c>
      <c r="AL756">
        <v>625.62904237199996</v>
      </c>
      <c r="AM756">
        <v>0</v>
      </c>
      <c r="AN756">
        <v>0</v>
      </c>
      <c r="AO756">
        <v>0</v>
      </c>
      <c r="AP756">
        <v>1524.795059732</v>
      </c>
      <c r="AQ756">
        <v>1524.795059732</v>
      </c>
      <c r="AR756">
        <v>1524.795059732</v>
      </c>
      <c r="AS756">
        <v>0.14516415590479401</v>
      </c>
      <c r="AT756">
        <v>-1.92989006722625</v>
      </c>
      <c r="AU756">
        <v>64</v>
      </c>
      <c r="AV756">
        <v>1</v>
      </c>
      <c r="AW756" s="2">
        <v>10503.936390000001</v>
      </c>
      <c r="AX756" s="4">
        <v>1524.795059732</v>
      </c>
      <c r="AY756">
        <v>2.72</v>
      </c>
      <c r="AZ756">
        <v>0.5897</v>
      </c>
      <c r="BA756">
        <v>0.4103</v>
      </c>
      <c r="BB756">
        <v>0</v>
      </c>
      <c r="BC756">
        <v>0</v>
      </c>
      <c r="BD756">
        <v>0</v>
      </c>
      <c r="BE756">
        <v>1.5</v>
      </c>
      <c r="BF756" t="b">
        <v>0</v>
      </c>
      <c r="BG756">
        <v>0.09</v>
      </c>
      <c r="BH756" t="b">
        <v>1</v>
      </c>
      <c r="BI756">
        <v>0.15</v>
      </c>
      <c r="BJ756" t="b">
        <v>1</v>
      </c>
      <c r="BK756">
        <v>1</v>
      </c>
      <c r="BL756" t="b">
        <v>0</v>
      </c>
      <c r="BM756">
        <v>2</v>
      </c>
      <c r="BN756">
        <v>2</v>
      </c>
    </row>
    <row r="757" spans="1:66" x14ac:dyDescent="0.25">
      <c r="A757" t="s">
        <v>93</v>
      </c>
      <c r="B757">
        <v>1999</v>
      </c>
      <c r="C757">
        <v>3074.1856990000001</v>
      </c>
      <c r="D757">
        <v>8347.5579140000009</v>
      </c>
      <c r="E757">
        <v>15747.85252</v>
      </c>
      <c r="F757">
        <v>24095.41043</v>
      </c>
      <c r="G757">
        <v>20697.054469999999</v>
      </c>
      <c r="H757">
        <v>29044.612379999999</v>
      </c>
      <c r="I757">
        <v>2.72</v>
      </c>
      <c r="J757">
        <v>8347.5579140000009</v>
      </c>
      <c r="K757" t="s">
        <v>67</v>
      </c>
      <c r="L757" t="s">
        <v>67</v>
      </c>
      <c r="M757" t="s">
        <v>94</v>
      </c>
      <c r="N757">
        <v>0.254</v>
      </c>
      <c r="O757">
        <v>0.746</v>
      </c>
      <c r="P757">
        <v>0</v>
      </c>
      <c r="Q757">
        <v>0</v>
      </c>
      <c r="R757">
        <v>0</v>
      </c>
      <c r="S757">
        <v>1</v>
      </c>
      <c r="T757" t="s">
        <v>69</v>
      </c>
      <c r="U757">
        <v>0.1</v>
      </c>
      <c r="V757">
        <v>0.1</v>
      </c>
      <c r="W757">
        <v>0.3</v>
      </c>
      <c r="X757">
        <v>0.2</v>
      </c>
      <c r="Y757">
        <v>1669.5115828</v>
      </c>
      <c r="Z757">
        <v>1669.5115828</v>
      </c>
      <c r="AA757">
        <v>6209.1163409999999</v>
      </c>
      <c r="AB757">
        <v>6429.6496530663799</v>
      </c>
      <c r="AC757">
        <v>5008.5347484000004</v>
      </c>
      <c r="AD757">
        <v>11686.581079600001</v>
      </c>
      <c r="AE757">
        <v>5008.5347484000004</v>
      </c>
      <c r="AF757">
        <v>11686.581079600001</v>
      </c>
      <c r="AG757">
        <v>8278.8217879999993</v>
      </c>
      <c r="AH757">
        <v>33115.287151999997</v>
      </c>
      <c r="AI757">
        <v>16185.313073867201</v>
      </c>
      <c r="AJ757">
        <v>41903.911686132698</v>
      </c>
      <c r="AK757">
        <v>2297.871155628</v>
      </c>
      <c r="AL757">
        <v>22822.48347951</v>
      </c>
      <c r="AM757">
        <v>0</v>
      </c>
      <c r="AN757">
        <v>0</v>
      </c>
      <c r="AO757">
        <v>0</v>
      </c>
      <c r="AP757">
        <v>25120.354635137999</v>
      </c>
      <c r="AQ757">
        <v>25120.354635137999</v>
      </c>
      <c r="AR757">
        <v>25120.354635137999</v>
      </c>
      <c r="AS757">
        <v>3.0093058226056399</v>
      </c>
      <c r="AT757">
        <v>1.1017094284439899</v>
      </c>
      <c r="AU757">
        <v>76</v>
      </c>
      <c r="AV757">
        <v>1</v>
      </c>
      <c r="AW757" s="2">
        <v>8347.5579140000009</v>
      </c>
      <c r="AX757" s="4">
        <v>25120.354635137999</v>
      </c>
      <c r="AY757">
        <v>2.72</v>
      </c>
      <c r="AZ757">
        <v>9.1499999999999998E-2</v>
      </c>
      <c r="BA757">
        <v>0.90849999999999997</v>
      </c>
      <c r="BB757">
        <v>0</v>
      </c>
      <c r="BC757">
        <v>0</v>
      </c>
      <c r="BD757">
        <v>0</v>
      </c>
      <c r="BE757">
        <v>1.19</v>
      </c>
      <c r="BF757" t="b">
        <v>0</v>
      </c>
      <c r="BG757">
        <v>1.42</v>
      </c>
      <c r="BH757" t="b">
        <v>0</v>
      </c>
      <c r="BI757">
        <v>3.01</v>
      </c>
      <c r="BJ757" t="b">
        <v>0</v>
      </c>
      <c r="BK757">
        <v>1</v>
      </c>
      <c r="BL757" t="b">
        <v>0</v>
      </c>
      <c r="BM757">
        <v>0</v>
      </c>
      <c r="BN757">
        <v>0</v>
      </c>
    </row>
    <row r="758" spans="1:66" x14ac:dyDescent="0.25">
      <c r="A758" t="s">
        <v>93</v>
      </c>
      <c r="B758">
        <v>2000</v>
      </c>
      <c r="C758">
        <v>930.16155949999995</v>
      </c>
      <c r="D758">
        <v>2525.7346969999999</v>
      </c>
      <c r="E758">
        <v>3444.674806</v>
      </c>
      <c r="F758">
        <v>5970.4095029999999</v>
      </c>
      <c r="G758">
        <v>3932.2528670000002</v>
      </c>
      <c r="H758">
        <v>6457.9875650000004</v>
      </c>
      <c r="I758">
        <v>2.72</v>
      </c>
      <c r="J758">
        <v>2525.7346969999999</v>
      </c>
      <c r="K758" t="s">
        <v>67</v>
      </c>
      <c r="L758" t="s">
        <v>67</v>
      </c>
      <c r="M758" t="s">
        <v>94</v>
      </c>
      <c r="N758">
        <v>0.53800000000000003</v>
      </c>
      <c r="O758">
        <v>0.46200000000000002</v>
      </c>
      <c r="P758">
        <v>0</v>
      </c>
      <c r="Q758">
        <v>0</v>
      </c>
      <c r="R758">
        <v>0</v>
      </c>
      <c r="S758">
        <v>1</v>
      </c>
      <c r="T758" t="s">
        <v>69</v>
      </c>
      <c r="U758">
        <v>0.1</v>
      </c>
      <c r="V758">
        <v>0.1</v>
      </c>
      <c r="W758">
        <v>0.3</v>
      </c>
      <c r="X758">
        <v>0.2</v>
      </c>
      <c r="Y758">
        <v>505.14693940000001</v>
      </c>
      <c r="Z758">
        <v>505.14693940000001</v>
      </c>
      <c r="AA758">
        <v>1179.6758600999999</v>
      </c>
      <c r="AB758">
        <v>1283.2803923102199</v>
      </c>
      <c r="AC758">
        <v>1515.4408182</v>
      </c>
      <c r="AD758">
        <v>3536.0285758</v>
      </c>
      <c r="AE758">
        <v>1515.4408182</v>
      </c>
      <c r="AF758">
        <v>3536.0285758</v>
      </c>
      <c r="AG758">
        <v>1572.9011468000001</v>
      </c>
      <c r="AH758">
        <v>6291.6045872000004</v>
      </c>
      <c r="AI758">
        <v>3891.4267803795701</v>
      </c>
      <c r="AJ758">
        <v>9024.5483496204306</v>
      </c>
      <c r="AK758">
        <v>6933.03605049</v>
      </c>
      <c r="AL758">
        <v>5743.0097561000002</v>
      </c>
      <c r="AM758">
        <v>0</v>
      </c>
      <c r="AN758">
        <v>0</v>
      </c>
      <c r="AO758">
        <v>0</v>
      </c>
      <c r="AP758">
        <v>12676.04580659</v>
      </c>
      <c r="AQ758">
        <v>12676.04580659</v>
      </c>
      <c r="AR758">
        <v>12676.04580659</v>
      </c>
      <c r="AS758">
        <v>5.0187558581058704</v>
      </c>
      <c r="AT758">
        <v>1.6131820659562599</v>
      </c>
      <c r="AU758">
        <v>88</v>
      </c>
      <c r="AV758">
        <v>1</v>
      </c>
      <c r="AW758" s="2">
        <v>2525.7346969999999</v>
      </c>
      <c r="AX758" s="4">
        <v>12676.04580659</v>
      </c>
      <c r="AY758">
        <v>2.72</v>
      </c>
      <c r="AZ758">
        <v>0.54690000000000005</v>
      </c>
      <c r="BA758">
        <v>0.4531</v>
      </c>
      <c r="BB758">
        <v>0</v>
      </c>
      <c r="BC758">
        <v>0</v>
      </c>
      <c r="BD758">
        <v>0</v>
      </c>
      <c r="BE758">
        <v>0.36</v>
      </c>
      <c r="BF758" t="b">
        <v>0</v>
      </c>
      <c r="BG758">
        <v>0.71</v>
      </c>
      <c r="BH758" t="b">
        <v>0</v>
      </c>
      <c r="BI758">
        <v>5.0199999999999996</v>
      </c>
      <c r="BJ758" t="b">
        <v>0</v>
      </c>
      <c r="BK758">
        <v>1</v>
      </c>
      <c r="BL758" t="b">
        <v>0</v>
      </c>
      <c r="BM758">
        <v>0</v>
      </c>
      <c r="BN758">
        <v>0</v>
      </c>
    </row>
    <row r="759" spans="1:66" x14ac:dyDescent="0.25">
      <c r="A759" t="s">
        <v>93</v>
      </c>
      <c r="B759">
        <v>2001</v>
      </c>
      <c r="C759">
        <v>2071.6983409999998</v>
      </c>
      <c r="D759">
        <v>5625.4317650000003</v>
      </c>
      <c r="E759">
        <v>7204.9756360000001</v>
      </c>
      <c r="F759">
        <v>12830.4074</v>
      </c>
      <c r="G759">
        <v>11666.22241</v>
      </c>
      <c r="H759">
        <v>17291.654180000001</v>
      </c>
      <c r="I759">
        <v>2.72</v>
      </c>
      <c r="J759">
        <v>5625.4317650000003</v>
      </c>
      <c r="K759" t="s">
        <v>67</v>
      </c>
      <c r="L759" t="s">
        <v>67</v>
      </c>
      <c r="M759" t="s">
        <v>94</v>
      </c>
      <c r="N759">
        <v>5.1999999999999998E-2</v>
      </c>
      <c r="O759">
        <v>0.94799999999999995</v>
      </c>
      <c r="P759">
        <v>0</v>
      </c>
      <c r="Q759">
        <v>0</v>
      </c>
      <c r="R759">
        <v>0</v>
      </c>
      <c r="S759">
        <v>1</v>
      </c>
      <c r="T759" t="s">
        <v>69</v>
      </c>
      <c r="U759">
        <v>0.1</v>
      </c>
      <c r="V759">
        <v>0.1</v>
      </c>
      <c r="W759">
        <v>0.3</v>
      </c>
      <c r="X759">
        <v>0.2</v>
      </c>
      <c r="Y759">
        <v>1125.0863529999999</v>
      </c>
      <c r="Z759">
        <v>1125.0863529999999</v>
      </c>
      <c r="AA759">
        <v>3499.8667230000001</v>
      </c>
      <c r="AB759">
        <v>3676.2598358208602</v>
      </c>
      <c r="AC759">
        <v>3375.259059</v>
      </c>
      <c r="AD759">
        <v>7875.6044709999996</v>
      </c>
      <c r="AE759">
        <v>3375.259059</v>
      </c>
      <c r="AF759">
        <v>7875.6044709999996</v>
      </c>
      <c r="AG759">
        <v>4666.4889640000001</v>
      </c>
      <c r="AH759">
        <v>18665.955856</v>
      </c>
      <c r="AI759">
        <v>9939.1345083582892</v>
      </c>
      <c r="AJ759">
        <v>24644.173851641699</v>
      </c>
      <c r="AK759">
        <v>4794.6228239000002</v>
      </c>
      <c r="AL759">
        <v>11018.99837363</v>
      </c>
      <c r="AM759">
        <v>0</v>
      </c>
      <c r="AN759">
        <v>0</v>
      </c>
      <c r="AO759">
        <v>0</v>
      </c>
      <c r="AP759">
        <v>15813.621197529999</v>
      </c>
      <c r="AQ759">
        <v>15813.621197529999</v>
      </c>
      <c r="AR759">
        <v>15813.621197529999</v>
      </c>
      <c r="AS759">
        <v>2.81109466048781</v>
      </c>
      <c r="AT759">
        <v>1.0335739663797501</v>
      </c>
      <c r="AU759">
        <v>62</v>
      </c>
      <c r="AV759">
        <v>1</v>
      </c>
      <c r="AW759" s="2">
        <v>5625.4317650000003</v>
      </c>
      <c r="AX759" s="4">
        <v>15813.621197529999</v>
      </c>
      <c r="AY759">
        <v>2.72</v>
      </c>
      <c r="AZ759">
        <v>0.30320000000000003</v>
      </c>
      <c r="BA759">
        <v>0.69679999999999997</v>
      </c>
      <c r="BB759">
        <v>0</v>
      </c>
      <c r="BC759">
        <v>0</v>
      </c>
      <c r="BD759">
        <v>0</v>
      </c>
      <c r="BE759">
        <v>0.8</v>
      </c>
      <c r="BF759" t="b">
        <v>0</v>
      </c>
      <c r="BG759">
        <v>0.89</v>
      </c>
      <c r="BH759" t="b">
        <v>0</v>
      </c>
      <c r="BI759">
        <v>2.81</v>
      </c>
      <c r="BJ759" t="b">
        <v>0</v>
      </c>
      <c r="BK759">
        <v>1</v>
      </c>
      <c r="BL759" t="b">
        <v>0</v>
      </c>
      <c r="BM759">
        <v>0</v>
      </c>
      <c r="BN759">
        <v>0</v>
      </c>
    </row>
    <row r="760" spans="1:66" x14ac:dyDescent="0.25">
      <c r="A760" t="s">
        <v>93</v>
      </c>
      <c r="B760">
        <v>2002</v>
      </c>
      <c r="C760">
        <v>333</v>
      </c>
      <c r="D760">
        <v>904.21889150000004</v>
      </c>
      <c r="E760">
        <v>1795.633542</v>
      </c>
      <c r="F760">
        <v>2699.852433</v>
      </c>
      <c r="G760">
        <v>2019.281307</v>
      </c>
      <c r="H760">
        <v>2923.5001980000002</v>
      </c>
      <c r="I760">
        <v>2.72</v>
      </c>
      <c r="J760">
        <v>904.21889150000004</v>
      </c>
      <c r="K760" t="s">
        <v>67</v>
      </c>
      <c r="L760" t="s">
        <v>67</v>
      </c>
      <c r="M760" t="s">
        <v>94</v>
      </c>
      <c r="N760">
        <v>0.78600000000000003</v>
      </c>
      <c r="O760">
        <v>0.214</v>
      </c>
      <c r="P760">
        <v>0</v>
      </c>
      <c r="Q760">
        <v>0</v>
      </c>
      <c r="R760">
        <v>0</v>
      </c>
      <c r="S760">
        <v>1</v>
      </c>
      <c r="T760" t="s">
        <v>69</v>
      </c>
      <c r="U760">
        <v>0.1</v>
      </c>
      <c r="V760">
        <v>0.1</v>
      </c>
      <c r="W760">
        <v>0.3</v>
      </c>
      <c r="X760">
        <v>0.2</v>
      </c>
      <c r="Y760">
        <v>180.8437783</v>
      </c>
      <c r="Z760">
        <v>180.8437783</v>
      </c>
      <c r="AA760">
        <v>605.78439209999999</v>
      </c>
      <c r="AB760">
        <v>632.20186796764995</v>
      </c>
      <c r="AC760">
        <v>542.53133490000005</v>
      </c>
      <c r="AD760">
        <v>1265.9064481</v>
      </c>
      <c r="AE760">
        <v>542.53133490000005</v>
      </c>
      <c r="AF760">
        <v>1265.9064481</v>
      </c>
      <c r="AG760">
        <v>807.71252279999999</v>
      </c>
      <c r="AH760">
        <v>3230.8500912</v>
      </c>
      <c r="AI760">
        <v>1659.0964620647001</v>
      </c>
      <c r="AJ760">
        <v>4187.9039339353003</v>
      </c>
      <c r="AK760">
        <v>11985.173596369999</v>
      </c>
      <c r="AL760">
        <v>3833.8660688</v>
      </c>
      <c r="AM760">
        <v>0</v>
      </c>
      <c r="AN760">
        <v>0</v>
      </c>
      <c r="AO760">
        <v>0</v>
      </c>
      <c r="AP760">
        <v>15819.039665169999</v>
      </c>
      <c r="AQ760">
        <v>15819.039665169999</v>
      </c>
      <c r="AR760">
        <v>15819.039665169999</v>
      </c>
      <c r="AS760">
        <v>17.4947015748896</v>
      </c>
      <c r="AT760">
        <v>2.86189806793708</v>
      </c>
      <c r="AU760">
        <v>89</v>
      </c>
      <c r="AV760">
        <v>1</v>
      </c>
      <c r="AW760" s="2">
        <v>904.21889150000004</v>
      </c>
      <c r="AX760" s="4">
        <v>15819.039665169999</v>
      </c>
      <c r="AY760">
        <v>2.72</v>
      </c>
      <c r="AZ760">
        <v>0.75760000000000005</v>
      </c>
      <c r="BA760">
        <v>0.2424</v>
      </c>
      <c r="BB760">
        <v>0</v>
      </c>
      <c r="BC760">
        <v>0</v>
      </c>
      <c r="BD760">
        <v>0</v>
      </c>
      <c r="BE760">
        <v>0.13</v>
      </c>
      <c r="BF760" t="b">
        <v>0</v>
      </c>
      <c r="BG760">
        <v>0.89</v>
      </c>
      <c r="BH760" t="b">
        <v>0</v>
      </c>
      <c r="BI760">
        <v>17.489999999999998</v>
      </c>
      <c r="BJ760" t="b">
        <v>1</v>
      </c>
      <c r="BK760">
        <v>1</v>
      </c>
      <c r="BL760" t="b">
        <v>0</v>
      </c>
      <c r="BM760">
        <v>1</v>
      </c>
      <c r="BN760">
        <v>1</v>
      </c>
    </row>
    <row r="761" spans="1:66" x14ac:dyDescent="0.25">
      <c r="A761" t="s">
        <v>93</v>
      </c>
      <c r="B761">
        <v>2003</v>
      </c>
      <c r="C761">
        <v>2172</v>
      </c>
      <c r="D761">
        <v>5897.7880850000001</v>
      </c>
      <c r="E761">
        <v>21471.338779999998</v>
      </c>
      <c r="F761">
        <v>27369.12686</v>
      </c>
      <c r="G761">
        <v>23857.731449999999</v>
      </c>
      <c r="H761">
        <v>29755.519530000001</v>
      </c>
      <c r="I761">
        <v>2.72</v>
      </c>
      <c r="J761">
        <v>5897.7880850000001</v>
      </c>
      <c r="K761" t="s">
        <v>67</v>
      </c>
      <c r="L761" t="s">
        <v>67</v>
      </c>
      <c r="M761" t="s">
        <v>94</v>
      </c>
      <c r="N761">
        <v>0.23300000000000001</v>
      </c>
      <c r="O761">
        <v>0.76700000000000002</v>
      </c>
      <c r="P761">
        <v>0</v>
      </c>
      <c r="Q761">
        <v>0</v>
      </c>
      <c r="R761">
        <v>0</v>
      </c>
      <c r="S761">
        <v>1</v>
      </c>
      <c r="T761" t="s">
        <v>69</v>
      </c>
      <c r="U761">
        <v>0.1</v>
      </c>
      <c r="V761">
        <v>0.1</v>
      </c>
      <c r="W761">
        <v>0.3</v>
      </c>
      <c r="X761">
        <v>0.2</v>
      </c>
      <c r="Y761">
        <v>1179.5576169999999</v>
      </c>
      <c r="Z761">
        <v>1179.5576169999999</v>
      </c>
      <c r="AA761">
        <v>7157.3194350000003</v>
      </c>
      <c r="AB761">
        <v>7253.8663943066504</v>
      </c>
      <c r="AC761">
        <v>3538.6728509999998</v>
      </c>
      <c r="AD761">
        <v>8256.9033189999991</v>
      </c>
      <c r="AE761">
        <v>3538.6728509999998</v>
      </c>
      <c r="AF761">
        <v>8256.9033189999991</v>
      </c>
      <c r="AG761">
        <v>9543.0925800000005</v>
      </c>
      <c r="AH761">
        <v>38172.370320000002</v>
      </c>
      <c r="AI761">
        <v>15247.786741386701</v>
      </c>
      <c r="AJ761">
        <v>44263.252318613297</v>
      </c>
      <c r="AK761">
        <v>5750.7991032</v>
      </c>
      <c r="AL761">
        <v>34203.830554799999</v>
      </c>
      <c r="AM761">
        <v>0</v>
      </c>
      <c r="AN761">
        <v>0</v>
      </c>
      <c r="AO761">
        <v>0</v>
      </c>
      <c r="AP761">
        <v>39954.629657999998</v>
      </c>
      <c r="AQ761">
        <v>39954.629657999998</v>
      </c>
      <c r="AR761">
        <v>39954.629657999998</v>
      </c>
      <c r="AS761">
        <v>6.7745108983514797</v>
      </c>
      <c r="AT761">
        <v>1.91316717203454</v>
      </c>
      <c r="AU761">
        <v>90</v>
      </c>
      <c r="AV761">
        <v>1</v>
      </c>
      <c r="AW761" s="2">
        <v>5897.7880850000001</v>
      </c>
      <c r="AX761" s="4">
        <v>39954.629657999998</v>
      </c>
      <c r="AY761">
        <v>2.72</v>
      </c>
      <c r="AZ761">
        <v>0.1439</v>
      </c>
      <c r="BA761">
        <v>0.85609999999999997</v>
      </c>
      <c r="BB761">
        <v>0</v>
      </c>
      <c r="BC761">
        <v>0</v>
      </c>
      <c r="BD761">
        <v>0</v>
      </c>
      <c r="BE761">
        <v>0.84</v>
      </c>
      <c r="BF761" t="b">
        <v>0</v>
      </c>
      <c r="BG761">
        <v>2.25</v>
      </c>
      <c r="BH761" t="b">
        <v>0</v>
      </c>
      <c r="BI761">
        <v>6.77</v>
      </c>
      <c r="BJ761" t="b">
        <v>0</v>
      </c>
      <c r="BK761">
        <v>1</v>
      </c>
      <c r="BL761" t="b">
        <v>0</v>
      </c>
      <c r="BM761">
        <v>0</v>
      </c>
      <c r="BN761">
        <v>0</v>
      </c>
    </row>
    <row r="762" spans="1:66" x14ac:dyDescent="0.25">
      <c r="A762" t="s">
        <v>93</v>
      </c>
      <c r="B762">
        <v>2004</v>
      </c>
      <c r="C762">
        <v>851</v>
      </c>
      <c r="D762">
        <v>2310.7816120000002</v>
      </c>
      <c r="E762">
        <v>6224.7007819999999</v>
      </c>
      <c r="F762">
        <v>8535.4823930000002</v>
      </c>
      <c r="G762">
        <v>8226.8509730000005</v>
      </c>
      <c r="H762">
        <v>10537.63258</v>
      </c>
      <c r="I762">
        <v>2.72</v>
      </c>
      <c r="J762">
        <v>2310.7816120000002</v>
      </c>
      <c r="K762" t="s">
        <v>67</v>
      </c>
      <c r="L762" t="s">
        <v>67</v>
      </c>
      <c r="M762" t="s">
        <v>94</v>
      </c>
      <c r="N762">
        <v>0.45500000000000002</v>
      </c>
      <c r="O762">
        <v>0.54500000000000004</v>
      </c>
      <c r="P762">
        <v>0</v>
      </c>
      <c r="Q762">
        <v>0</v>
      </c>
      <c r="R762">
        <v>0</v>
      </c>
      <c r="S762">
        <v>1</v>
      </c>
      <c r="T762" t="s">
        <v>69</v>
      </c>
      <c r="U762">
        <v>0.1</v>
      </c>
      <c r="V762">
        <v>0.1</v>
      </c>
      <c r="W762">
        <v>0.3</v>
      </c>
      <c r="X762">
        <v>0.2</v>
      </c>
      <c r="Y762">
        <v>462.15632240000002</v>
      </c>
      <c r="Z762">
        <v>462.15632240000002</v>
      </c>
      <c r="AA762">
        <v>2468.0552919000002</v>
      </c>
      <c r="AB762">
        <v>2510.9530840320199</v>
      </c>
      <c r="AC762">
        <v>1386.4689672</v>
      </c>
      <c r="AD762">
        <v>3235.0942568</v>
      </c>
      <c r="AE762">
        <v>1386.4689672</v>
      </c>
      <c r="AF762">
        <v>3235.0942568</v>
      </c>
      <c r="AG762">
        <v>3290.7403892000002</v>
      </c>
      <c r="AH762">
        <v>13162.961556800001</v>
      </c>
      <c r="AI762">
        <v>5515.7264119359697</v>
      </c>
      <c r="AJ762">
        <v>15559.538748064</v>
      </c>
      <c r="AK762">
        <v>15366.9383652</v>
      </c>
      <c r="AL762">
        <v>7874.8919636999999</v>
      </c>
      <c r="AM762">
        <v>0</v>
      </c>
      <c r="AN762">
        <v>0</v>
      </c>
      <c r="AO762">
        <v>0</v>
      </c>
      <c r="AP762">
        <v>23241.8303289</v>
      </c>
      <c r="AQ762">
        <v>23241.8303289</v>
      </c>
      <c r="AR762">
        <v>23241.8303289</v>
      </c>
      <c r="AS762">
        <v>10.057995185786501</v>
      </c>
      <c r="AT762">
        <v>2.3083678591044499</v>
      </c>
      <c r="AU762">
        <v>76</v>
      </c>
      <c r="AV762">
        <v>1</v>
      </c>
      <c r="AW762" s="2">
        <v>2310.7816120000002</v>
      </c>
      <c r="AX762" s="4">
        <v>23241.8303289</v>
      </c>
      <c r="AY762">
        <v>2.72</v>
      </c>
      <c r="AZ762">
        <v>0.66120000000000001</v>
      </c>
      <c r="BA762">
        <v>0.33879999999999999</v>
      </c>
      <c r="BB762">
        <v>0</v>
      </c>
      <c r="BC762">
        <v>0</v>
      </c>
      <c r="BD762">
        <v>0</v>
      </c>
      <c r="BE762">
        <v>0.33</v>
      </c>
      <c r="BF762" t="b">
        <v>0</v>
      </c>
      <c r="BG762">
        <v>1.31</v>
      </c>
      <c r="BH762" t="b">
        <v>0</v>
      </c>
      <c r="BI762">
        <v>10.06</v>
      </c>
      <c r="BJ762" t="b">
        <v>0</v>
      </c>
      <c r="BK762">
        <v>1</v>
      </c>
      <c r="BL762" t="b">
        <v>0</v>
      </c>
      <c r="BM762">
        <v>0</v>
      </c>
      <c r="BN762">
        <v>0</v>
      </c>
    </row>
    <row r="763" spans="1:66" x14ac:dyDescent="0.25">
      <c r="A763" t="s">
        <v>93</v>
      </c>
      <c r="B763">
        <v>2005</v>
      </c>
      <c r="C763">
        <v>2619</v>
      </c>
      <c r="D763">
        <v>7111.5593900000003</v>
      </c>
      <c r="E763">
        <v>12131.43046</v>
      </c>
      <c r="F763">
        <v>19242.989850000002</v>
      </c>
      <c r="G763">
        <v>15892.612580000001</v>
      </c>
      <c r="H763">
        <v>23004.171969999999</v>
      </c>
      <c r="I763">
        <v>2.72</v>
      </c>
      <c r="J763">
        <v>7111.5593900000003</v>
      </c>
      <c r="K763" t="s">
        <v>67</v>
      </c>
      <c r="L763" t="s">
        <v>67</v>
      </c>
      <c r="M763" t="s">
        <v>94</v>
      </c>
      <c r="N763">
        <v>0.52100000000000002</v>
      </c>
      <c r="O763">
        <v>0.47899999999999998</v>
      </c>
      <c r="P763">
        <v>0</v>
      </c>
      <c r="Q763">
        <v>0</v>
      </c>
      <c r="R763">
        <v>0</v>
      </c>
      <c r="S763">
        <v>1</v>
      </c>
      <c r="T763" t="s">
        <v>69</v>
      </c>
      <c r="U763">
        <v>0.1</v>
      </c>
      <c r="V763">
        <v>0.1</v>
      </c>
      <c r="W763">
        <v>0.3</v>
      </c>
      <c r="X763">
        <v>0.2</v>
      </c>
      <c r="Y763">
        <v>1422.311878</v>
      </c>
      <c r="Z763">
        <v>1422.311878</v>
      </c>
      <c r="AA763">
        <v>4767.7837740000004</v>
      </c>
      <c r="AB763">
        <v>4975.4128666792603</v>
      </c>
      <c r="AC763">
        <v>4266.9356340000004</v>
      </c>
      <c r="AD763">
        <v>9956.1831459999994</v>
      </c>
      <c r="AE763">
        <v>4266.9356340000004</v>
      </c>
      <c r="AF763">
        <v>9956.1831459999994</v>
      </c>
      <c r="AG763">
        <v>6357.045032</v>
      </c>
      <c r="AH763">
        <v>25428.180128</v>
      </c>
      <c r="AI763">
        <v>13053.346236641501</v>
      </c>
      <c r="AJ763">
        <v>32954.997703358502</v>
      </c>
      <c r="AK763">
        <v>11024.848749180001</v>
      </c>
      <c r="AL763">
        <v>25877.464098330001</v>
      </c>
      <c r="AM763">
        <v>0</v>
      </c>
      <c r="AN763">
        <v>0</v>
      </c>
      <c r="AO763">
        <v>0</v>
      </c>
      <c r="AP763">
        <v>36902.312847510002</v>
      </c>
      <c r="AQ763">
        <v>36902.312847510002</v>
      </c>
      <c r="AR763">
        <v>36902.312847510002</v>
      </c>
      <c r="AS763">
        <v>5.18906062985294</v>
      </c>
      <c r="AT763">
        <v>1.6465526846212399</v>
      </c>
      <c r="AU763">
        <v>76</v>
      </c>
      <c r="AV763">
        <v>1</v>
      </c>
      <c r="AW763" s="2">
        <v>7111.5593900000003</v>
      </c>
      <c r="AX763" s="4">
        <v>36902.312847510002</v>
      </c>
      <c r="AY763">
        <v>2.72</v>
      </c>
      <c r="AZ763">
        <v>0.29880000000000001</v>
      </c>
      <c r="BA763">
        <v>0.70120000000000005</v>
      </c>
      <c r="BB763">
        <v>0</v>
      </c>
      <c r="BC763">
        <v>0</v>
      </c>
      <c r="BD763">
        <v>0</v>
      </c>
      <c r="BE763">
        <v>1.02</v>
      </c>
      <c r="BF763" t="b">
        <v>0</v>
      </c>
      <c r="BG763">
        <v>2.08</v>
      </c>
      <c r="BH763" t="b">
        <v>0</v>
      </c>
      <c r="BI763">
        <v>5.19</v>
      </c>
      <c r="BJ763" t="b">
        <v>0</v>
      </c>
      <c r="BK763">
        <v>1</v>
      </c>
      <c r="BL763" t="b">
        <v>0</v>
      </c>
      <c r="BM763">
        <v>0</v>
      </c>
      <c r="BN763">
        <v>0</v>
      </c>
    </row>
    <row r="764" spans="1:66" x14ac:dyDescent="0.25">
      <c r="A764" t="s">
        <v>93</v>
      </c>
      <c r="B764">
        <v>2006</v>
      </c>
      <c r="C764">
        <v>1040</v>
      </c>
      <c r="D764">
        <v>2823.9869279999998</v>
      </c>
      <c r="E764">
        <v>5660.358682</v>
      </c>
      <c r="F764">
        <v>8484.3456100000003</v>
      </c>
      <c r="G764">
        <v>6760.6782430000003</v>
      </c>
      <c r="H764">
        <v>9584.6651720000009</v>
      </c>
      <c r="I764">
        <v>2.72</v>
      </c>
      <c r="J764">
        <v>2823.9869279999998</v>
      </c>
      <c r="K764" t="s">
        <v>67</v>
      </c>
      <c r="L764" t="s">
        <v>67</v>
      </c>
      <c r="M764" t="s">
        <v>94</v>
      </c>
      <c r="N764">
        <v>0.6</v>
      </c>
      <c r="O764">
        <v>0.4</v>
      </c>
      <c r="P764">
        <v>0</v>
      </c>
      <c r="Q764">
        <v>0</v>
      </c>
      <c r="R764">
        <v>0</v>
      </c>
      <c r="S764">
        <v>1</v>
      </c>
      <c r="T764" t="s">
        <v>69</v>
      </c>
      <c r="U764">
        <v>0.1</v>
      </c>
      <c r="V764">
        <v>0.1</v>
      </c>
      <c r="W764">
        <v>0.3</v>
      </c>
      <c r="X764">
        <v>0.2</v>
      </c>
      <c r="Y764">
        <v>564.79738559999998</v>
      </c>
      <c r="Z764">
        <v>564.79738559999998</v>
      </c>
      <c r="AA764">
        <v>2028.2034729</v>
      </c>
      <c r="AB764">
        <v>2105.3753618450601</v>
      </c>
      <c r="AC764">
        <v>1694.3921568000001</v>
      </c>
      <c r="AD764">
        <v>3953.5816992</v>
      </c>
      <c r="AE764">
        <v>1694.3921568000001</v>
      </c>
      <c r="AF764">
        <v>3953.5816992</v>
      </c>
      <c r="AG764">
        <v>2704.2712971999999</v>
      </c>
      <c r="AH764">
        <v>10817.0851888</v>
      </c>
      <c r="AI764">
        <v>5373.9144483098798</v>
      </c>
      <c r="AJ764">
        <v>13795.415895690099</v>
      </c>
      <c r="AK764">
        <v>13153.401811670001</v>
      </c>
      <c r="AL764">
        <v>5691.80068605</v>
      </c>
      <c r="AM764">
        <v>0</v>
      </c>
      <c r="AN764">
        <v>0</v>
      </c>
      <c r="AO764">
        <v>0</v>
      </c>
      <c r="AP764">
        <v>18845.202497720002</v>
      </c>
      <c r="AQ764">
        <v>18845.202497720002</v>
      </c>
      <c r="AR764">
        <v>18845.202497720002</v>
      </c>
      <c r="AS764">
        <v>6.6732612360449304</v>
      </c>
      <c r="AT764">
        <v>1.8981086813711301</v>
      </c>
      <c r="AU764">
        <v>84</v>
      </c>
      <c r="AV764">
        <v>1</v>
      </c>
      <c r="AW764" s="2">
        <v>2823.9869279999998</v>
      </c>
      <c r="AX764" s="4">
        <v>18845.202497720002</v>
      </c>
      <c r="AY764">
        <v>2.72</v>
      </c>
      <c r="AZ764">
        <v>0.69799999999999995</v>
      </c>
      <c r="BA764">
        <v>0.30199999999999999</v>
      </c>
      <c r="BB764">
        <v>0</v>
      </c>
      <c r="BC764">
        <v>0</v>
      </c>
      <c r="BD764">
        <v>0</v>
      </c>
      <c r="BE764">
        <v>0.4</v>
      </c>
      <c r="BF764" t="b">
        <v>0</v>
      </c>
      <c r="BG764">
        <v>1.06</v>
      </c>
      <c r="BH764" t="b">
        <v>0</v>
      </c>
      <c r="BI764">
        <v>6.67</v>
      </c>
      <c r="BJ764" t="b">
        <v>0</v>
      </c>
      <c r="BK764">
        <v>1</v>
      </c>
      <c r="BL764" t="b">
        <v>0</v>
      </c>
      <c r="BM764">
        <v>0</v>
      </c>
      <c r="BN764">
        <v>0</v>
      </c>
    </row>
    <row r="765" spans="1:66" x14ac:dyDescent="0.25">
      <c r="A765" t="s">
        <v>93</v>
      </c>
      <c r="B765">
        <v>2007</v>
      </c>
      <c r="C765">
        <v>6743</v>
      </c>
      <c r="D765">
        <v>18309.753710000001</v>
      </c>
      <c r="E765">
        <v>23086.795419999999</v>
      </c>
      <c r="F765">
        <v>41396.549129999999</v>
      </c>
      <c r="G765">
        <v>31261.015210000001</v>
      </c>
      <c r="H765">
        <v>49570.768920000002</v>
      </c>
      <c r="I765">
        <v>2.72</v>
      </c>
      <c r="J765">
        <v>18309.753710000001</v>
      </c>
      <c r="K765" t="s">
        <v>67</v>
      </c>
      <c r="L765" t="s">
        <v>67</v>
      </c>
      <c r="M765" t="s">
        <v>94</v>
      </c>
      <c r="N765">
        <v>0.31</v>
      </c>
      <c r="O765">
        <v>0.69</v>
      </c>
      <c r="P765">
        <v>0</v>
      </c>
      <c r="Q765">
        <v>0</v>
      </c>
      <c r="R765">
        <v>0</v>
      </c>
      <c r="S765">
        <v>1</v>
      </c>
      <c r="T765" t="s">
        <v>69</v>
      </c>
      <c r="U765">
        <v>0.1</v>
      </c>
      <c r="V765">
        <v>0.1</v>
      </c>
      <c r="W765">
        <v>0.3</v>
      </c>
      <c r="X765">
        <v>0.2</v>
      </c>
      <c r="Y765">
        <v>3661.950742</v>
      </c>
      <c r="Z765">
        <v>3661.950742</v>
      </c>
      <c r="AA765">
        <v>9378.3045629999997</v>
      </c>
      <c r="AB765">
        <v>10067.8935092313</v>
      </c>
      <c r="AC765">
        <v>10985.852226000001</v>
      </c>
      <c r="AD765">
        <v>25633.655193999999</v>
      </c>
      <c r="AE765">
        <v>10985.852226000001</v>
      </c>
      <c r="AF765">
        <v>25633.655193999999</v>
      </c>
      <c r="AG765">
        <v>12504.406084</v>
      </c>
      <c r="AH765">
        <v>50017.624336000001</v>
      </c>
      <c r="AI765">
        <v>29434.9819015375</v>
      </c>
      <c r="AJ765">
        <v>69706.555938462494</v>
      </c>
      <c r="AK765">
        <v>8343.17113221</v>
      </c>
      <c r="AL765">
        <v>54781.305256439999</v>
      </c>
      <c r="AM765">
        <v>0</v>
      </c>
      <c r="AN765">
        <v>0</v>
      </c>
      <c r="AO765">
        <v>0</v>
      </c>
      <c r="AP765">
        <v>63124.47638865</v>
      </c>
      <c r="AQ765">
        <v>63124.47638865</v>
      </c>
      <c r="AR765">
        <v>63124.47638865</v>
      </c>
      <c r="AS765">
        <v>3.4475874109750699</v>
      </c>
      <c r="AT765">
        <v>1.2376746852515099</v>
      </c>
      <c r="AU765">
        <v>74</v>
      </c>
      <c r="AV765">
        <v>1</v>
      </c>
      <c r="AW765" s="2">
        <v>18309.753710000001</v>
      </c>
      <c r="AX765" s="4">
        <v>63124.47638865</v>
      </c>
      <c r="AY765">
        <v>2.72</v>
      </c>
      <c r="AZ765">
        <v>0.13220000000000001</v>
      </c>
      <c r="BA765">
        <v>0.86780000000000002</v>
      </c>
      <c r="BB765">
        <v>0</v>
      </c>
      <c r="BC765">
        <v>0</v>
      </c>
      <c r="BD765">
        <v>0</v>
      </c>
      <c r="BE765">
        <v>2.61</v>
      </c>
      <c r="BF765" t="b">
        <v>0</v>
      </c>
      <c r="BG765">
        <v>3.56</v>
      </c>
      <c r="BH765" t="b">
        <v>0</v>
      </c>
      <c r="BI765">
        <v>3.45</v>
      </c>
      <c r="BJ765" t="b">
        <v>0</v>
      </c>
      <c r="BK765">
        <v>1</v>
      </c>
      <c r="BL765" t="b">
        <v>0</v>
      </c>
      <c r="BM765">
        <v>0</v>
      </c>
      <c r="BN765">
        <v>0</v>
      </c>
    </row>
    <row r="766" spans="1:66" x14ac:dyDescent="0.25">
      <c r="A766" t="s">
        <v>93</v>
      </c>
      <c r="B766">
        <v>2008</v>
      </c>
      <c r="C766">
        <v>4516</v>
      </c>
      <c r="D766">
        <v>12262.62016</v>
      </c>
      <c r="E766">
        <v>5526.952859</v>
      </c>
      <c r="F766">
        <v>17789.57302</v>
      </c>
      <c r="G766">
        <v>6944.4334129999997</v>
      </c>
      <c r="H766">
        <v>19207.05357</v>
      </c>
      <c r="I766">
        <v>2.72</v>
      </c>
      <c r="J766">
        <v>12262.62016</v>
      </c>
      <c r="K766" t="s">
        <v>67</v>
      </c>
      <c r="L766" t="s">
        <v>67</v>
      </c>
      <c r="M766" t="s">
        <v>94</v>
      </c>
      <c r="N766">
        <v>0.57399999999999995</v>
      </c>
      <c r="O766">
        <v>0.41</v>
      </c>
      <c r="P766">
        <v>0</v>
      </c>
      <c r="Q766">
        <v>0</v>
      </c>
      <c r="R766">
        <v>0</v>
      </c>
      <c r="S766">
        <v>0.98399999999999999</v>
      </c>
      <c r="T766" t="s">
        <v>69</v>
      </c>
      <c r="U766">
        <v>0.1</v>
      </c>
      <c r="V766">
        <v>0.1</v>
      </c>
      <c r="W766">
        <v>0.3</v>
      </c>
      <c r="X766">
        <v>0.2</v>
      </c>
      <c r="Y766">
        <v>2452.5240319999998</v>
      </c>
      <c r="Z766">
        <v>2452.5240319999998</v>
      </c>
      <c r="AA766">
        <v>2083.3300239</v>
      </c>
      <c r="AB766">
        <v>3217.9400423284301</v>
      </c>
      <c r="AC766">
        <v>7357.5720959999999</v>
      </c>
      <c r="AD766">
        <v>17167.668224000001</v>
      </c>
      <c r="AE766">
        <v>7357.5720959999999</v>
      </c>
      <c r="AF766">
        <v>17167.668224000001</v>
      </c>
      <c r="AG766">
        <v>2777.7733652000002</v>
      </c>
      <c r="AH766">
        <v>11111.093460800001</v>
      </c>
      <c r="AI766">
        <v>12771.173485343101</v>
      </c>
      <c r="AJ766">
        <v>25642.933654656899</v>
      </c>
      <c r="AK766">
        <v>17680.73873356</v>
      </c>
      <c r="AL766">
        <v>28295.377479120001</v>
      </c>
      <c r="AM766">
        <v>0</v>
      </c>
      <c r="AN766">
        <v>0</v>
      </c>
      <c r="AO766">
        <v>0</v>
      </c>
      <c r="AP766">
        <v>45976.116212679997</v>
      </c>
      <c r="AQ766">
        <v>45976.116212679997</v>
      </c>
      <c r="AR766">
        <v>45976.116212679997</v>
      </c>
      <c r="AS766">
        <v>3.7492897613066098</v>
      </c>
      <c r="AT766">
        <v>1.32156642505954</v>
      </c>
      <c r="AU766">
        <v>80</v>
      </c>
      <c r="AV766">
        <v>0</v>
      </c>
      <c r="AW766" s="2">
        <v>12262.62016</v>
      </c>
      <c r="AX766" s="4">
        <v>45976.116212679997</v>
      </c>
      <c r="AY766">
        <v>2.72</v>
      </c>
      <c r="AZ766">
        <v>0.3846</v>
      </c>
      <c r="BA766">
        <v>0.61539999999999995</v>
      </c>
      <c r="BB766">
        <v>0</v>
      </c>
      <c r="BC766">
        <v>0</v>
      </c>
      <c r="BD766">
        <v>0</v>
      </c>
      <c r="BE766">
        <v>1.75</v>
      </c>
      <c r="BF766" t="b">
        <v>0</v>
      </c>
      <c r="BG766">
        <v>2.59</v>
      </c>
      <c r="BH766" t="b">
        <v>0</v>
      </c>
      <c r="BI766">
        <v>3.75</v>
      </c>
      <c r="BJ766" t="b">
        <v>0</v>
      </c>
      <c r="BK766">
        <v>1</v>
      </c>
      <c r="BL766" t="b">
        <v>0</v>
      </c>
      <c r="BM766">
        <v>0</v>
      </c>
      <c r="BN766">
        <v>0</v>
      </c>
    </row>
    <row r="767" spans="1:66" x14ac:dyDescent="0.25">
      <c r="A767" t="s">
        <v>93</v>
      </c>
      <c r="B767">
        <v>2009</v>
      </c>
      <c r="C767">
        <v>6491</v>
      </c>
      <c r="D767">
        <v>17625.479950000001</v>
      </c>
      <c r="E767">
        <v>14848.20048</v>
      </c>
      <c r="F767">
        <v>32473.68044</v>
      </c>
      <c r="G767">
        <v>21405.38596</v>
      </c>
      <c r="H767">
        <v>39030.86591</v>
      </c>
      <c r="I767">
        <v>2.72</v>
      </c>
      <c r="J767">
        <v>17625.479950000001</v>
      </c>
      <c r="K767" t="s">
        <v>67</v>
      </c>
      <c r="L767" t="s">
        <v>67</v>
      </c>
      <c r="M767" t="s">
        <v>94</v>
      </c>
      <c r="N767">
        <v>0.33700000000000002</v>
      </c>
      <c r="O767">
        <v>0.66300000000000003</v>
      </c>
      <c r="P767">
        <v>0</v>
      </c>
      <c r="Q767">
        <v>0</v>
      </c>
      <c r="R767">
        <v>0</v>
      </c>
      <c r="S767">
        <v>1</v>
      </c>
      <c r="T767" t="s">
        <v>69</v>
      </c>
      <c r="U767">
        <v>0.1</v>
      </c>
      <c r="V767">
        <v>0.1</v>
      </c>
      <c r="W767">
        <v>0.3</v>
      </c>
      <c r="X767">
        <v>0.2</v>
      </c>
      <c r="Y767">
        <v>3525.0959899999998</v>
      </c>
      <c r="Z767">
        <v>3525.0959899999998</v>
      </c>
      <c r="AA767">
        <v>6421.6157880000001</v>
      </c>
      <c r="AB767">
        <v>7325.5341830753196</v>
      </c>
      <c r="AC767">
        <v>10575.287969999999</v>
      </c>
      <c r="AD767">
        <v>24675.67193</v>
      </c>
      <c r="AE767">
        <v>10575.287969999999</v>
      </c>
      <c r="AF767">
        <v>24675.67193</v>
      </c>
      <c r="AG767">
        <v>8562.1543839999995</v>
      </c>
      <c r="AH767">
        <v>34248.617535999998</v>
      </c>
      <c r="AI767">
        <v>24379.7975438494</v>
      </c>
      <c r="AJ767">
        <v>53681.934276150598</v>
      </c>
      <c r="AK767">
        <v>22052.269280879998</v>
      </c>
      <c r="AL767">
        <v>50178.520958749999</v>
      </c>
      <c r="AM767">
        <v>0</v>
      </c>
      <c r="AN767">
        <v>0</v>
      </c>
      <c r="AO767">
        <v>0</v>
      </c>
      <c r="AP767">
        <v>72230.790239630005</v>
      </c>
      <c r="AQ767">
        <v>72230.790239630005</v>
      </c>
      <c r="AR767">
        <v>72230.790239630005</v>
      </c>
      <c r="AS767">
        <v>4.0980892687481099</v>
      </c>
      <c r="AT767">
        <v>1.41052083307094</v>
      </c>
      <c r="AU767">
        <v>69</v>
      </c>
      <c r="AV767">
        <v>1</v>
      </c>
      <c r="AW767" s="2">
        <v>17625.479950000001</v>
      </c>
      <c r="AX767" s="4">
        <v>72230.790239630005</v>
      </c>
      <c r="AY767">
        <v>2.72</v>
      </c>
      <c r="AZ767">
        <v>0.30530000000000002</v>
      </c>
      <c r="BA767">
        <v>0.69469999999999998</v>
      </c>
      <c r="BB767">
        <v>0</v>
      </c>
      <c r="BC767">
        <v>0</v>
      </c>
      <c r="BD767">
        <v>0</v>
      </c>
      <c r="BE767">
        <v>2.52</v>
      </c>
      <c r="BF767" t="b">
        <v>0</v>
      </c>
      <c r="BG767">
        <v>4.07</v>
      </c>
      <c r="BH767" t="b">
        <v>0</v>
      </c>
      <c r="BI767">
        <v>4.0999999999999996</v>
      </c>
      <c r="BJ767" t="b">
        <v>0</v>
      </c>
      <c r="BK767">
        <v>1</v>
      </c>
      <c r="BL767" t="b">
        <v>0</v>
      </c>
      <c r="BM767">
        <v>0</v>
      </c>
      <c r="BN767">
        <v>0</v>
      </c>
    </row>
    <row r="768" spans="1:66" x14ac:dyDescent="0.25">
      <c r="A768" t="s">
        <v>93</v>
      </c>
      <c r="B768">
        <v>2010</v>
      </c>
      <c r="C768">
        <v>2540</v>
      </c>
      <c r="D768">
        <v>6897.0449980000003</v>
      </c>
      <c r="E768">
        <v>6447.7059239999999</v>
      </c>
      <c r="F768">
        <v>13344.75092</v>
      </c>
      <c r="G768">
        <v>7512.5769890000001</v>
      </c>
      <c r="H768">
        <v>14409.62199</v>
      </c>
      <c r="I768">
        <v>2.72</v>
      </c>
      <c r="J768">
        <v>6897.0449980000003</v>
      </c>
      <c r="K768" t="s">
        <v>67</v>
      </c>
      <c r="L768" t="s">
        <v>67</v>
      </c>
      <c r="M768" t="s">
        <v>94</v>
      </c>
      <c r="N768">
        <v>0.57899999999999996</v>
      </c>
      <c r="O768">
        <v>0.39500000000000002</v>
      </c>
      <c r="P768">
        <v>0</v>
      </c>
      <c r="Q768">
        <v>0</v>
      </c>
      <c r="R768">
        <v>0</v>
      </c>
      <c r="S768">
        <v>0.97399999999999998</v>
      </c>
      <c r="T768" t="s">
        <v>69</v>
      </c>
      <c r="U768">
        <v>0.1</v>
      </c>
      <c r="V768">
        <v>0.1</v>
      </c>
      <c r="W768">
        <v>0.3</v>
      </c>
      <c r="X768">
        <v>0.2</v>
      </c>
      <c r="Y768">
        <v>1379.4089996</v>
      </c>
      <c r="Z768">
        <v>1379.4089996</v>
      </c>
      <c r="AA768">
        <v>2253.7730967000002</v>
      </c>
      <c r="AB768">
        <v>2642.3970859025299</v>
      </c>
      <c r="AC768">
        <v>4138.2269987999998</v>
      </c>
      <c r="AD768">
        <v>9655.8629971999999</v>
      </c>
      <c r="AE768">
        <v>4138.2269987999998</v>
      </c>
      <c r="AF768">
        <v>9655.8629971999999</v>
      </c>
      <c r="AG768">
        <v>3005.0307956000001</v>
      </c>
      <c r="AH768">
        <v>12020.123182400001</v>
      </c>
      <c r="AI768">
        <v>9124.8278181949408</v>
      </c>
      <c r="AJ768">
        <v>19694.4161618051</v>
      </c>
      <c r="AK768">
        <v>12976.101598249999</v>
      </c>
      <c r="AL768">
        <v>3789.77938189</v>
      </c>
      <c r="AM768">
        <v>0</v>
      </c>
      <c r="AN768">
        <v>0</v>
      </c>
      <c r="AO768">
        <v>0</v>
      </c>
      <c r="AP768">
        <v>16765.880980139998</v>
      </c>
      <c r="AQ768">
        <v>16765.880980139998</v>
      </c>
      <c r="AR768">
        <v>16765.880980139998</v>
      </c>
      <c r="AS768">
        <v>2.4308788742137799</v>
      </c>
      <c r="AT768">
        <v>0.88825286859441399</v>
      </c>
      <c r="AU768">
        <v>86</v>
      </c>
      <c r="AV768">
        <v>1</v>
      </c>
      <c r="AW768" s="2">
        <v>6897.0449980000003</v>
      </c>
      <c r="AX768" s="4">
        <v>16765.880980139998</v>
      </c>
      <c r="AY768">
        <v>2.72</v>
      </c>
      <c r="AZ768">
        <v>0.77400000000000002</v>
      </c>
      <c r="BA768">
        <v>0.22600000000000001</v>
      </c>
      <c r="BB768">
        <v>0</v>
      </c>
      <c r="BC768">
        <v>0</v>
      </c>
      <c r="BD768">
        <v>0</v>
      </c>
      <c r="BE768">
        <v>0.98</v>
      </c>
      <c r="BF768" t="b">
        <v>0</v>
      </c>
      <c r="BG768">
        <v>0.94</v>
      </c>
      <c r="BH768" t="b">
        <v>0</v>
      </c>
      <c r="BI768">
        <v>2.4300000000000002</v>
      </c>
      <c r="BJ768" t="b">
        <v>0</v>
      </c>
      <c r="BK768">
        <v>1</v>
      </c>
      <c r="BL768" t="b">
        <v>0</v>
      </c>
      <c r="BM768">
        <v>0</v>
      </c>
      <c r="BN768">
        <v>0</v>
      </c>
    </row>
    <row r="769" spans="1:66" x14ac:dyDescent="0.25">
      <c r="A769" t="s">
        <v>93</v>
      </c>
      <c r="B769">
        <v>2011</v>
      </c>
      <c r="C769">
        <v>12940.551229999999</v>
      </c>
      <c r="D769">
        <v>35138.411079999998</v>
      </c>
      <c r="E769">
        <v>25541.304550000001</v>
      </c>
      <c r="F769">
        <v>60679.715640000002</v>
      </c>
      <c r="G769">
        <v>37323.632899999997</v>
      </c>
      <c r="H769">
        <v>72462.043990000006</v>
      </c>
      <c r="I769">
        <v>2.72</v>
      </c>
      <c r="J769">
        <v>35138.411079999998</v>
      </c>
      <c r="K769" t="s">
        <v>67</v>
      </c>
      <c r="L769" t="s">
        <v>67</v>
      </c>
      <c r="M769" t="s">
        <v>94</v>
      </c>
      <c r="N769">
        <v>0.24399999999999999</v>
      </c>
      <c r="O769">
        <v>0.75600000000000001</v>
      </c>
      <c r="P769">
        <v>0</v>
      </c>
      <c r="Q769">
        <v>0</v>
      </c>
      <c r="R769">
        <v>0</v>
      </c>
      <c r="S769">
        <v>1</v>
      </c>
      <c r="T769" t="s">
        <v>69</v>
      </c>
      <c r="U769">
        <v>0.1</v>
      </c>
      <c r="V769">
        <v>0.1</v>
      </c>
      <c r="W769">
        <v>0.3</v>
      </c>
      <c r="X769">
        <v>0.2</v>
      </c>
      <c r="Y769">
        <v>7027.6822160000002</v>
      </c>
      <c r="Z769">
        <v>7027.6822160000002</v>
      </c>
      <c r="AA769">
        <v>11197.08987</v>
      </c>
      <c r="AB769">
        <v>13219.801015368501</v>
      </c>
      <c r="AC769">
        <v>21083.046648</v>
      </c>
      <c r="AD769">
        <v>49193.775512</v>
      </c>
      <c r="AE769">
        <v>21083.046648</v>
      </c>
      <c r="AF769">
        <v>49193.775512</v>
      </c>
      <c r="AG769">
        <v>14929.453159999999</v>
      </c>
      <c r="AH769">
        <v>59717.812639999996</v>
      </c>
      <c r="AI769">
        <v>46022.441959262898</v>
      </c>
      <c r="AJ769">
        <v>98901.646020737098</v>
      </c>
      <c r="AK769">
        <v>44182.111528109999</v>
      </c>
      <c r="AL769">
        <v>76094.188993100004</v>
      </c>
      <c r="AM769">
        <v>0</v>
      </c>
      <c r="AN769">
        <v>0</v>
      </c>
      <c r="AO769">
        <v>0</v>
      </c>
      <c r="AP769">
        <v>120276.30052121</v>
      </c>
      <c r="AQ769">
        <v>120276.30052121</v>
      </c>
      <c r="AR769">
        <v>120276.30052121</v>
      </c>
      <c r="AS769">
        <v>3.4229294047296501</v>
      </c>
      <c r="AT769">
        <v>1.23049673553451</v>
      </c>
      <c r="AU769">
        <v>68</v>
      </c>
      <c r="AV769">
        <v>1</v>
      </c>
      <c r="AW769" s="2">
        <v>35138.411079999998</v>
      </c>
      <c r="AX769" s="4">
        <v>120276.30052121</v>
      </c>
      <c r="AY769">
        <v>2.72</v>
      </c>
      <c r="AZ769">
        <v>0.36730000000000002</v>
      </c>
      <c r="BA769">
        <v>0.63270000000000004</v>
      </c>
      <c r="BB769">
        <v>0</v>
      </c>
      <c r="BC769">
        <v>0</v>
      </c>
      <c r="BD769">
        <v>0</v>
      </c>
      <c r="BE769">
        <v>5.0199999999999996</v>
      </c>
      <c r="BF769" t="b">
        <v>0</v>
      </c>
      <c r="BG769">
        <v>6.78</v>
      </c>
      <c r="BH769" t="b">
        <v>0</v>
      </c>
      <c r="BI769">
        <v>3.42</v>
      </c>
      <c r="BJ769" t="b">
        <v>0</v>
      </c>
      <c r="BK769">
        <v>1</v>
      </c>
      <c r="BL769" t="b">
        <v>0</v>
      </c>
      <c r="BM769">
        <v>0</v>
      </c>
      <c r="BN769">
        <v>0</v>
      </c>
    </row>
    <row r="770" spans="1:66" x14ac:dyDescent="0.25">
      <c r="A770" t="s">
        <v>93</v>
      </c>
      <c r="B770">
        <v>2012</v>
      </c>
      <c r="C770">
        <v>7380.6967990000003</v>
      </c>
      <c r="D770">
        <v>20041.337769999998</v>
      </c>
      <c r="E770">
        <v>23801.393029999999</v>
      </c>
      <c r="F770">
        <v>43842.730799999998</v>
      </c>
      <c r="G770">
        <v>30306.308990000001</v>
      </c>
      <c r="H770">
        <v>50347.646760000003</v>
      </c>
      <c r="I770">
        <v>2.72</v>
      </c>
      <c r="J770">
        <v>20041.337769999998</v>
      </c>
      <c r="K770" t="s">
        <v>67</v>
      </c>
      <c r="L770" t="s">
        <v>67</v>
      </c>
      <c r="M770" t="s">
        <v>94</v>
      </c>
      <c r="N770">
        <v>0.438</v>
      </c>
      <c r="O770">
        <v>0.56200000000000006</v>
      </c>
      <c r="P770">
        <v>0</v>
      </c>
      <c r="Q770">
        <v>0</v>
      </c>
      <c r="R770">
        <v>0</v>
      </c>
      <c r="S770">
        <v>1</v>
      </c>
      <c r="T770" t="s">
        <v>69</v>
      </c>
      <c r="U770">
        <v>0.1</v>
      </c>
      <c r="V770">
        <v>0.1</v>
      </c>
      <c r="W770">
        <v>0.3</v>
      </c>
      <c r="X770">
        <v>0.2</v>
      </c>
      <c r="Y770">
        <v>4008.267554</v>
      </c>
      <c r="Z770">
        <v>4008.267554</v>
      </c>
      <c r="AA770">
        <v>9091.8926969999993</v>
      </c>
      <c r="AB770">
        <v>9936.2327669097504</v>
      </c>
      <c r="AC770">
        <v>12024.802662</v>
      </c>
      <c r="AD770">
        <v>28057.872877999998</v>
      </c>
      <c r="AE770">
        <v>12024.802662</v>
      </c>
      <c r="AF770">
        <v>28057.872877999998</v>
      </c>
      <c r="AG770">
        <v>12122.523596000001</v>
      </c>
      <c r="AH770">
        <v>48490.094384000004</v>
      </c>
      <c r="AI770">
        <v>30475.181226180499</v>
      </c>
      <c r="AJ770">
        <v>70220.112293819504</v>
      </c>
      <c r="AK770">
        <v>33079.683306899999</v>
      </c>
      <c r="AL770">
        <v>25086.594830540002</v>
      </c>
      <c r="AM770">
        <v>0</v>
      </c>
      <c r="AN770">
        <v>0</v>
      </c>
      <c r="AO770">
        <v>0</v>
      </c>
      <c r="AP770">
        <v>58166.27813744</v>
      </c>
      <c r="AQ770">
        <v>58166.27813744</v>
      </c>
      <c r="AR770">
        <v>58166.27813744</v>
      </c>
      <c r="AS770">
        <v>2.9023151450752702</v>
      </c>
      <c r="AT770">
        <v>1.0655087443878399</v>
      </c>
      <c r="AU770">
        <v>79</v>
      </c>
      <c r="AV770">
        <v>1</v>
      </c>
      <c r="AW770" s="2">
        <v>20041.337769999998</v>
      </c>
      <c r="AX770" s="4">
        <v>58166.27813744</v>
      </c>
      <c r="AY770">
        <v>2.72</v>
      </c>
      <c r="AZ770">
        <v>0.56869999999999998</v>
      </c>
      <c r="BA770">
        <v>0.43130000000000002</v>
      </c>
      <c r="BB770">
        <v>0</v>
      </c>
      <c r="BC770">
        <v>0</v>
      </c>
      <c r="BD770">
        <v>0</v>
      </c>
      <c r="BE770">
        <v>2.86</v>
      </c>
      <c r="BF770" t="b">
        <v>0</v>
      </c>
      <c r="BG770">
        <v>3.28</v>
      </c>
      <c r="BH770" t="b">
        <v>0</v>
      </c>
      <c r="BI770">
        <v>2.9</v>
      </c>
      <c r="BJ770" t="b">
        <v>0</v>
      </c>
      <c r="BK770">
        <v>1</v>
      </c>
      <c r="BL770" t="b">
        <v>0</v>
      </c>
      <c r="BM770">
        <v>0</v>
      </c>
      <c r="BN770">
        <v>0</v>
      </c>
    </row>
    <row r="771" spans="1:66" x14ac:dyDescent="0.25">
      <c r="A771" t="s">
        <v>93</v>
      </c>
      <c r="B771">
        <v>2013</v>
      </c>
      <c r="C771">
        <v>9862.0820899999999</v>
      </c>
      <c r="D771">
        <v>26779.222030000001</v>
      </c>
      <c r="E771">
        <v>31491.78397</v>
      </c>
      <c r="F771">
        <v>58271.006000000001</v>
      </c>
      <c r="G771">
        <v>37142.460729999999</v>
      </c>
      <c r="H771">
        <v>63921.68275</v>
      </c>
      <c r="I771">
        <v>2.72</v>
      </c>
      <c r="J771">
        <v>26779.222030000001</v>
      </c>
      <c r="K771" t="s">
        <v>67</v>
      </c>
      <c r="L771" t="s">
        <v>67</v>
      </c>
      <c r="M771" t="s">
        <v>94</v>
      </c>
      <c r="N771">
        <v>0.20300000000000001</v>
      </c>
      <c r="O771">
        <v>0.78500000000000003</v>
      </c>
      <c r="P771">
        <v>0</v>
      </c>
      <c r="Q771">
        <v>0</v>
      </c>
      <c r="R771">
        <v>0</v>
      </c>
      <c r="S771">
        <v>0.98799999999999999</v>
      </c>
      <c r="T771" t="s">
        <v>69</v>
      </c>
      <c r="U771">
        <v>0.1</v>
      </c>
      <c r="V771">
        <v>0.1</v>
      </c>
      <c r="W771">
        <v>0.3</v>
      </c>
      <c r="X771">
        <v>0.2</v>
      </c>
      <c r="Y771">
        <v>5355.8444060000002</v>
      </c>
      <c r="Z771">
        <v>5355.8444060000002</v>
      </c>
      <c r="AA771">
        <v>11142.738219000001</v>
      </c>
      <c r="AB771">
        <v>12363.077461475599</v>
      </c>
      <c r="AC771">
        <v>16067.533218</v>
      </c>
      <c r="AD771">
        <v>37490.910841999998</v>
      </c>
      <c r="AE771">
        <v>16067.533218</v>
      </c>
      <c r="AF771">
        <v>37490.910841999998</v>
      </c>
      <c r="AG771">
        <v>14856.984291999999</v>
      </c>
      <c r="AH771">
        <v>59427.937167999997</v>
      </c>
      <c r="AI771">
        <v>39195.5278270489</v>
      </c>
      <c r="AJ771">
        <v>88647.837672951093</v>
      </c>
      <c r="AK771">
        <v>9420.4131894599996</v>
      </c>
      <c r="AL771">
        <v>9307.1100852</v>
      </c>
      <c r="AM771">
        <v>0</v>
      </c>
      <c r="AN771">
        <v>0</v>
      </c>
      <c r="AO771" t="s">
        <v>67</v>
      </c>
      <c r="AP771">
        <v>18727.523274660001</v>
      </c>
      <c r="AQ771">
        <v>18727.523274660001</v>
      </c>
      <c r="AR771">
        <v>18727.523274660001</v>
      </c>
      <c r="AS771">
        <v>0.69933037090024797</v>
      </c>
      <c r="AT771">
        <v>-0.35763201478460399</v>
      </c>
      <c r="AU771">
        <v>85</v>
      </c>
      <c r="AV771">
        <v>1</v>
      </c>
      <c r="AW771" s="2">
        <v>26779.222030000001</v>
      </c>
      <c r="AX771" s="4">
        <v>18727.523274660001</v>
      </c>
      <c r="AY771">
        <v>2.72</v>
      </c>
      <c r="AZ771">
        <v>0.503</v>
      </c>
      <c r="BA771">
        <v>0.497</v>
      </c>
      <c r="BB771">
        <v>0</v>
      </c>
      <c r="BC771">
        <v>0</v>
      </c>
      <c r="BD771" t="s">
        <v>67</v>
      </c>
      <c r="BE771">
        <v>3.82</v>
      </c>
      <c r="BF771" t="b">
        <v>0</v>
      </c>
      <c r="BG771">
        <v>1.06</v>
      </c>
      <c r="BH771" t="b">
        <v>0</v>
      </c>
      <c r="BI771">
        <v>0.7</v>
      </c>
      <c r="BJ771" t="b">
        <v>0</v>
      </c>
      <c r="BK771">
        <v>1</v>
      </c>
      <c r="BL771" t="b">
        <v>0</v>
      </c>
      <c r="BM771">
        <v>0</v>
      </c>
      <c r="BN771">
        <v>0</v>
      </c>
    </row>
    <row r="772" spans="1:66" x14ac:dyDescent="0.25">
      <c r="A772" t="s">
        <v>93</v>
      </c>
      <c r="B772">
        <v>2014</v>
      </c>
      <c r="C772">
        <v>7492.5375219999996</v>
      </c>
      <c r="D772">
        <v>20345.02694</v>
      </c>
      <c r="E772">
        <v>24369.57258</v>
      </c>
      <c r="F772">
        <v>44714.599520000003</v>
      </c>
      <c r="G772">
        <v>27626.863969999999</v>
      </c>
      <c r="H772">
        <v>47971.890910000002</v>
      </c>
      <c r="I772">
        <v>2.72</v>
      </c>
      <c r="J772">
        <v>20345.02694</v>
      </c>
      <c r="K772" t="s">
        <v>67</v>
      </c>
      <c r="L772" t="s">
        <v>67</v>
      </c>
      <c r="M772" t="s">
        <v>94</v>
      </c>
      <c r="N772">
        <v>0.92100000000000004</v>
      </c>
      <c r="O772">
        <v>7.9000000000000001E-2</v>
      </c>
      <c r="P772">
        <v>0</v>
      </c>
      <c r="Q772">
        <v>0</v>
      </c>
      <c r="R772">
        <v>0</v>
      </c>
      <c r="S772">
        <v>1</v>
      </c>
      <c r="T772" t="s">
        <v>69</v>
      </c>
      <c r="U772">
        <v>0.1</v>
      </c>
      <c r="V772">
        <v>0.1</v>
      </c>
      <c r="W772">
        <v>0.3</v>
      </c>
      <c r="X772">
        <v>0.2</v>
      </c>
      <c r="Y772">
        <v>4069.005388</v>
      </c>
      <c r="Z772">
        <v>4069.005388</v>
      </c>
      <c r="AA772">
        <v>8288.0591910000003</v>
      </c>
      <c r="AB772">
        <v>9233.0238817568606</v>
      </c>
      <c r="AC772">
        <v>12207.016164000001</v>
      </c>
      <c r="AD772">
        <v>28483.037715999999</v>
      </c>
      <c r="AE772">
        <v>12207.016164000001</v>
      </c>
      <c r="AF772">
        <v>28483.037715999999</v>
      </c>
      <c r="AG772">
        <v>11050.745588</v>
      </c>
      <c r="AH772">
        <v>44202.982351999999</v>
      </c>
      <c r="AI772">
        <v>29505.843146486299</v>
      </c>
      <c r="AJ772">
        <v>66437.938673513694</v>
      </c>
      <c r="AK772">
        <v>16545.973484800001</v>
      </c>
      <c r="AL772">
        <v>17319.199188800001</v>
      </c>
      <c r="AM772">
        <v>0</v>
      </c>
      <c r="AN772" t="s">
        <v>67</v>
      </c>
      <c r="AO772" t="s">
        <v>67</v>
      </c>
      <c r="AP772">
        <v>33865.172673599998</v>
      </c>
      <c r="AQ772">
        <v>33865.172673599998</v>
      </c>
      <c r="AR772">
        <v>33865.172673599998</v>
      </c>
      <c r="AS772">
        <v>1.66454302437016</v>
      </c>
      <c r="AT772">
        <v>0.50955062592367195</v>
      </c>
      <c r="AU772">
        <v>88</v>
      </c>
      <c r="AV772">
        <v>1</v>
      </c>
      <c r="AW772" s="2">
        <v>20345.02694</v>
      </c>
      <c r="AX772" s="4">
        <v>33865.172673599998</v>
      </c>
      <c r="AY772">
        <v>2.72</v>
      </c>
      <c r="AZ772">
        <v>0.48859999999999998</v>
      </c>
      <c r="BA772">
        <v>0.51139999999999997</v>
      </c>
      <c r="BB772">
        <v>0</v>
      </c>
      <c r="BC772" t="s">
        <v>67</v>
      </c>
      <c r="BD772" t="s">
        <v>67</v>
      </c>
      <c r="BE772">
        <v>2.9</v>
      </c>
      <c r="BF772" t="b">
        <v>0</v>
      </c>
      <c r="BG772">
        <v>1.91</v>
      </c>
      <c r="BH772" t="b">
        <v>0</v>
      </c>
      <c r="BI772">
        <v>1.66</v>
      </c>
      <c r="BJ772" t="b">
        <v>0</v>
      </c>
      <c r="BK772">
        <v>1</v>
      </c>
      <c r="BL772" t="b">
        <v>0</v>
      </c>
      <c r="BM772">
        <v>0</v>
      </c>
      <c r="BN772">
        <v>0</v>
      </c>
    </row>
    <row r="773" spans="1:66" x14ac:dyDescent="0.25">
      <c r="A773" t="s">
        <v>93</v>
      </c>
      <c r="B773">
        <v>2015</v>
      </c>
      <c r="C773">
        <v>20228.17038</v>
      </c>
      <c r="D773">
        <v>54927.008410000002</v>
      </c>
      <c r="E773">
        <v>49279.452720000001</v>
      </c>
      <c r="F773">
        <v>104206.4611</v>
      </c>
      <c r="G773">
        <v>54246.863920000003</v>
      </c>
      <c r="H773">
        <v>109173.8723</v>
      </c>
      <c r="I773">
        <v>2.72</v>
      </c>
      <c r="J773">
        <v>54927.008410000002</v>
      </c>
      <c r="K773" t="s">
        <v>67</v>
      </c>
      <c r="L773" t="s">
        <v>67</v>
      </c>
      <c r="M773" t="s">
        <v>94</v>
      </c>
      <c r="N773">
        <v>0.30299999999999999</v>
      </c>
      <c r="O773">
        <v>0.69699999999999995</v>
      </c>
      <c r="P773">
        <v>0</v>
      </c>
      <c r="Q773">
        <v>0</v>
      </c>
      <c r="R773">
        <v>0</v>
      </c>
      <c r="S773">
        <v>1</v>
      </c>
      <c r="T773" t="s">
        <v>69</v>
      </c>
      <c r="U773">
        <v>0.1</v>
      </c>
      <c r="V773">
        <v>0.1</v>
      </c>
      <c r="W773">
        <v>0.3</v>
      </c>
      <c r="X773">
        <v>0.2</v>
      </c>
      <c r="Y773">
        <v>10985.401682</v>
      </c>
      <c r="Z773">
        <v>10985.401682</v>
      </c>
      <c r="AA773">
        <v>16274.059176000001</v>
      </c>
      <c r="AB773">
        <v>19634.766415184</v>
      </c>
      <c r="AC773">
        <v>32956.205046000003</v>
      </c>
      <c r="AD773">
        <v>76897.811774000002</v>
      </c>
      <c r="AE773">
        <v>32956.205046000003</v>
      </c>
      <c r="AF773">
        <v>76897.811774000002</v>
      </c>
      <c r="AG773">
        <v>21698.745567999998</v>
      </c>
      <c r="AH773">
        <v>86794.982271999994</v>
      </c>
      <c r="AI773">
        <v>69904.339469632003</v>
      </c>
      <c r="AJ773">
        <v>148443.40513036799</v>
      </c>
      <c r="AK773">
        <v>38549.185291200003</v>
      </c>
      <c r="AL773">
        <v>79498.48451953</v>
      </c>
      <c r="AM773" t="s">
        <v>67</v>
      </c>
      <c r="AN773" t="s">
        <v>67</v>
      </c>
      <c r="AO773" t="s">
        <v>67</v>
      </c>
      <c r="AP773">
        <v>118047.66981073</v>
      </c>
      <c r="AQ773">
        <v>118047.66981073</v>
      </c>
      <c r="AR773">
        <v>118047.66981073</v>
      </c>
      <c r="AS773">
        <v>2.1491734800040199</v>
      </c>
      <c r="AT773">
        <v>0.76508334032311598</v>
      </c>
      <c r="AU773">
        <v>91</v>
      </c>
      <c r="AV773">
        <v>0</v>
      </c>
      <c r="AW773" s="2">
        <v>54927.008410000002</v>
      </c>
      <c r="AX773" s="4">
        <v>118047.66981073</v>
      </c>
      <c r="AY773">
        <v>2.72</v>
      </c>
      <c r="AZ773">
        <v>0.3266</v>
      </c>
      <c r="BA773">
        <v>0.6734</v>
      </c>
      <c r="BB773" t="s">
        <v>67</v>
      </c>
      <c r="BC773" t="s">
        <v>67</v>
      </c>
      <c r="BD773" t="s">
        <v>67</v>
      </c>
      <c r="BE773">
        <v>7.84</v>
      </c>
      <c r="BF773" t="b">
        <v>0</v>
      </c>
      <c r="BG773">
        <v>6.65</v>
      </c>
      <c r="BH773" t="b">
        <v>0</v>
      </c>
      <c r="BI773">
        <v>2.15</v>
      </c>
      <c r="BJ773" t="b">
        <v>0</v>
      </c>
      <c r="BK773">
        <v>1</v>
      </c>
      <c r="BL773" t="b">
        <v>0</v>
      </c>
      <c r="BM773">
        <v>0</v>
      </c>
      <c r="BN773">
        <v>0</v>
      </c>
    </row>
    <row r="774" spans="1:66" x14ac:dyDescent="0.25">
      <c r="A774" t="s">
        <v>93</v>
      </c>
      <c r="B774">
        <v>2016</v>
      </c>
      <c r="C774">
        <v>8250</v>
      </c>
      <c r="D774">
        <v>22401.819380000001</v>
      </c>
      <c r="E774">
        <v>8602.7273229999992</v>
      </c>
      <c r="F774">
        <v>31004.546709999999</v>
      </c>
      <c r="G774">
        <v>12105.18864</v>
      </c>
      <c r="H774">
        <v>34507.008020000001</v>
      </c>
      <c r="I774">
        <v>2.72</v>
      </c>
      <c r="J774">
        <v>22401.819380000001</v>
      </c>
      <c r="K774" t="s">
        <v>67</v>
      </c>
      <c r="L774" t="s">
        <v>67</v>
      </c>
      <c r="M774" t="s">
        <v>94</v>
      </c>
      <c r="N774">
        <v>0.27300000000000002</v>
      </c>
      <c r="O774">
        <v>0.72699999999999998</v>
      </c>
      <c r="P774">
        <v>0</v>
      </c>
      <c r="Q774">
        <v>0</v>
      </c>
      <c r="R774">
        <v>0</v>
      </c>
      <c r="S774">
        <v>1</v>
      </c>
      <c r="T774" t="s">
        <v>69</v>
      </c>
      <c r="U774">
        <v>0.1</v>
      </c>
      <c r="V774">
        <v>0.1</v>
      </c>
      <c r="W774">
        <v>0.3</v>
      </c>
      <c r="X774">
        <v>0.2</v>
      </c>
      <c r="Y774">
        <v>4480.3638760000003</v>
      </c>
      <c r="Z774">
        <v>4480.3638760000003</v>
      </c>
      <c r="AA774">
        <v>3631.5565919999999</v>
      </c>
      <c r="AB774">
        <v>5767.3099225084497</v>
      </c>
      <c r="AC774">
        <v>13441.091628</v>
      </c>
      <c r="AD774">
        <v>31362.547132</v>
      </c>
      <c r="AE774">
        <v>13441.091628</v>
      </c>
      <c r="AF774">
        <v>31362.547132</v>
      </c>
      <c r="AG774">
        <v>4842.0754559999996</v>
      </c>
      <c r="AH774">
        <v>19368.301823999998</v>
      </c>
      <c r="AI774">
        <v>22972.388174983102</v>
      </c>
      <c r="AJ774">
        <v>46041.627865016897</v>
      </c>
      <c r="AK774">
        <v>20248.672970470001</v>
      </c>
      <c r="AL774" t="s">
        <v>67</v>
      </c>
      <c r="AM774" t="s">
        <v>67</v>
      </c>
      <c r="AN774" t="s">
        <v>67</v>
      </c>
      <c r="AO774" t="s">
        <v>67</v>
      </c>
      <c r="AP774" t="s">
        <v>67</v>
      </c>
      <c r="AQ774" t="s">
        <v>67</v>
      </c>
      <c r="AR774">
        <v>20248.672970470001</v>
      </c>
      <c r="AS774" t="s">
        <v>67</v>
      </c>
      <c r="AT774" t="s">
        <v>67</v>
      </c>
      <c r="AU774">
        <v>71</v>
      </c>
      <c r="AV774">
        <v>0</v>
      </c>
      <c r="AW774" s="2">
        <v>22401.819380000001</v>
      </c>
      <c r="AX774" s="4" t="s">
        <v>67</v>
      </c>
      <c r="AY774">
        <v>2.72</v>
      </c>
      <c r="AZ774">
        <v>1</v>
      </c>
      <c r="BA774" t="s">
        <v>67</v>
      </c>
      <c r="BB774" t="s">
        <v>67</v>
      </c>
      <c r="BC774" t="s">
        <v>67</v>
      </c>
      <c r="BD774" t="s">
        <v>67</v>
      </c>
      <c r="BE774">
        <v>3.2</v>
      </c>
      <c r="BF774" t="b">
        <v>0</v>
      </c>
      <c r="BG774" t="s">
        <v>67</v>
      </c>
      <c r="BH774" t="b">
        <v>0</v>
      </c>
      <c r="BI774" t="s">
        <v>67</v>
      </c>
      <c r="BJ774" t="b">
        <v>0</v>
      </c>
      <c r="BK774">
        <v>1</v>
      </c>
      <c r="BL774" t="b">
        <v>0</v>
      </c>
      <c r="BM774">
        <v>0</v>
      </c>
      <c r="BN774">
        <v>0</v>
      </c>
    </row>
    <row r="775" spans="1:66" x14ac:dyDescent="0.25">
      <c r="A775" t="s">
        <v>93</v>
      </c>
      <c r="B775">
        <v>2017</v>
      </c>
      <c r="C775">
        <v>5238</v>
      </c>
      <c r="D775">
        <v>14223.118780000001</v>
      </c>
      <c r="E775">
        <v>10083.9504</v>
      </c>
      <c r="F775">
        <v>24307.069179999999</v>
      </c>
      <c r="G775">
        <v>11629.96479</v>
      </c>
      <c r="H775">
        <v>25853.083569999999</v>
      </c>
      <c r="I775">
        <v>2.72</v>
      </c>
      <c r="J775">
        <v>14223.118780000001</v>
      </c>
      <c r="K775" t="s">
        <v>67</v>
      </c>
      <c r="L775" t="s">
        <v>67</v>
      </c>
      <c r="M775" t="s">
        <v>94</v>
      </c>
      <c r="N775">
        <v>0.64</v>
      </c>
      <c r="O775">
        <v>0.36</v>
      </c>
      <c r="P775">
        <v>0</v>
      </c>
      <c r="Q775">
        <v>0</v>
      </c>
      <c r="R775">
        <v>0</v>
      </c>
      <c r="S775">
        <v>1</v>
      </c>
      <c r="T775" t="s">
        <v>69</v>
      </c>
      <c r="U775">
        <v>0.1</v>
      </c>
      <c r="V775">
        <v>0.1</v>
      </c>
      <c r="W775">
        <v>0.3</v>
      </c>
      <c r="X775">
        <v>0.2</v>
      </c>
      <c r="Y775">
        <v>2844.623756</v>
      </c>
      <c r="Z775">
        <v>2844.623756</v>
      </c>
      <c r="AA775">
        <v>3488.9894370000002</v>
      </c>
      <c r="AB775">
        <v>4501.6587614675</v>
      </c>
      <c r="AC775">
        <v>8533.8712680000008</v>
      </c>
      <c r="AD775">
        <v>19912.366291999999</v>
      </c>
      <c r="AE775">
        <v>8533.8712680000008</v>
      </c>
      <c r="AF775">
        <v>19912.366291999999</v>
      </c>
      <c r="AG775">
        <v>4651.9859159999996</v>
      </c>
      <c r="AH775">
        <v>18607.943663999999</v>
      </c>
      <c r="AI775">
        <v>16849.766047065001</v>
      </c>
      <c r="AJ775">
        <v>34856.401092934997</v>
      </c>
      <c r="AK775" t="s">
        <v>67</v>
      </c>
      <c r="AL775" t="s">
        <v>67</v>
      </c>
      <c r="AM775" t="s">
        <v>67</v>
      </c>
      <c r="AN775" t="s">
        <v>67</v>
      </c>
      <c r="AO775" t="s">
        <v>67</v>
      </c>
      <c r="AP775" t="s">
        <v>67</v>
      </c>
      <c r="AQ775" t="s">
        <v>67</v>
      </c>
      <c r="AR775">
        <v>0</v>
      </c>
      <c r="AS775" t="s">
        <v>67</v>
      </c>
      <c r="AT775" t="s">
        <v>67</v>
      </c>
      <c r="AU775">
        <v>87</v>
      </c>
      <c r="AV775">
        <v>0</v>
      </c>
      <c r="AW775" s="2">
        <v>14223.118780000001</v>
      </c>
      <c r="AX775" s="4" t="s">
        <v>67</v>
      </c>
      <c r="AY775">
        <v>2.72</v>
      </c>
      <c r="AZ775" t="s">
        <v>67</v>
      </c>
      <c r="BA775" t="s">
        <v>67</v>
      </c>
      <c r="BB775" t="s">
        <v>67</v>
      </c>
      <c r="BC775" t="s">
        <v>67</v>
      </c>
      <c r="BD775" t="s">
        <v>67</v>
      </c>
      <c r="BE775">
        <v>2.0299999999999998</v>
      </c>
      <c r="BF775" t="b">
        <v>0</v>
      </c>
      <c r="BG775" t="s">
        <v>67</v>
      </c>
      <c r="BH775" t="b">
        <v>0</v>
      </c>
      <c r="BI775" t="s">
        <v>67</v>
      </c>
      <c r="BJ775" t="b">
        <v>0</v>
      </c>
      <c r="BK775">
        <v>1</v>
      </c>
      <c r="BL775" t="b">
        <v>0</v>
      </c>
      <c r="BM775">
        <v>0</v>
      </c>
      <c r="BN775">
        <v>0</v>
      </c>
    </row>
    <row r="776" spans="1:66" x14ac:dyDescent="0.25">
      <c r="A776" t="s">
        <v>93</v>
      </c>
      <c r="B776">
        <v>2018</v>
      </c>
      <c r="C776">
        <v>14812</v>
      </c>
      <c r="D776">
        <v>40220.090750000003</v>
      </c>
      <c r="E776">
        <v>13687.31343</v>
      </c>
      <c r="F776">
        <v>53907.404190000001</v>
      </c>
      <c r="G776">
        <v>15648.293729999999</v>
      </c>
      <c r="H776">
        <v>55868.384480000001</v>
      </c>
      <c r="I776">
        <v>2.72</v>
      </c>
      <c r="J776">
        <v>40220.090750000003</v>
      </c>
      <c r="K776" t="s">
        <v>67</v>
      </c>
      <c r="L776" t="s">
        <v>67</v>
      </c>
      <c r="M776" t="s">
        <v>94</v>
      </c>
      <c r="N776">
        <v>0.69</v>
      </c>
      <c r="O776">
        <v>0.31</v>
      </c>
      <c r="P776">
        <v>0</v>
      </c>
      <c r="Q776">
        <v>0</v>
      </c>
      <c r="R776">
        <v>0</v>
      </c>
      <c r="S776">
        <v>1</v>
      </c>
      <c r="T776" t="s">
        <v>69</v>
      </c>
      <c r="U776">
        <v>0.1</v>
      </c>
      <c r="V776">
        <v>0.1</v>
      </c>
      <c r="W776">
        <v>0.3</v>
      </c>
      <c r="X776">
        <v>0.2</v>
      </c>
      <c r="Y776">
        <v>8044.0181499999999</v>
      </c>
      <c r="Z776">
        <v>8044.0181499999999</v>
      </c>
      <c r="AA776">
        <v>4694.4881189999996</v>
      </c>
      <c r="AB776">
        <v>9313.6698834005092</v>
      </c>
      <c r="AC776">
        <v>24132.05445</v>
      </c>
      <c r="AD776">
        <v>56308.127050000003</v>
      </c>
      <c r="AE776">
        <v>24132.05445</v>
      </c>
      <c r="AF776">
        <v>56308.127050000003</v>
      </c>
      <c r="AG776">
        <v>6259.3174920000001</v>
      </c>
      <c r="AH776">
        <v>25037.269968000001</v>
      </c>
      <c r="AI776">
        <v>37241.044713199</v>
      </c>
      <c r="AJ776">
        <v>74495.724246800994</v>
      </c>
      <c r="AK776" t="s">
        <v>67</v>
      </c>
      <c r="AL776" t="s">
        <v>67</v>
      </c>
      <c r="AM776" t="s">
        <v>67</v>
      </c>
      <c r="AN776" t="s">
        <v>67</v>
      </c>
      <c r="AO776" t="s">
        <v>67</v>
      </c>
      <c r="AP776" t="s">
        <v>67</v>
      </c>
      <c r="AQ776" t="s">
        <v>67</v>
      </c>
      <c r="AR776">
        <v>0</v>
      </c>
      <c r="AS776" t="s">
        <v>67</v>
      </c>
      <c r="AT776" t="s">
        <v>67</v>
      </c>
      <c r="AU776">
        <v>87</v>
      </c>
      <c r="AV776">
        <v>0</v>
      </c>
      <c r="AW776" s="2">
        <v>40220.090750000003</v>
      </c>
      <c r="AX776" s="4" t="s">
        <v>67</v>
      </c>
      <c r="AY776">
        <v>2.72</v>
      </c>
      <c r="AZ776" t="s">
        <v>67</v>
      </c>
      <c r="BA776" t="s">
        <v>67</v>
      </c>
      <c r="BB776" t="s">
        <v>67</v>
      </c>
      <c r="BC776" t="s">
        <v>67</v>
      </c>
      <c r="BD776" t="s">
        <v>67</v>
      </c>
      <c r="BE776">
        <v>5.74</v>
      </c>
      <c r="BF776" t="b">
        <v>0</v>
      </c>
      <c r="BG776" t="s">
        <v>67</v>
      </c>
      <c r="BH776" t="b">
        <v>0</v>
      </c>
      <c r="BI776" t="s">
        <v>67</v>
      </c>
      <c r="BJ776" t="b">
        <v>0</v>
      </c>
      <c r="BK776">
        <v>1</v>
      </c>
      <c r="BL776" t="b">
        <v>0</v>
      </c>
      <c r="BM776">
        <v>0</v>
      </c>
      <c r="BN776">
        <v>0</v>
      </c>
    </row>
    <row r="777" spans="1:66" x14ac:dyDescent="0.25">
      <c r="A777" t="s">
        <v>93</v>
      </c>
      <c r="B777">
        <v>2019</v>
      </c>
      <c r="C777">
        <v>24878</v>
      </c>
      <c r="D777">
        <v>67553.025769999993</v>
      </c>
      <c r="E777">
        <v>27595.787759999999</v>
      </c>
      <c r="F777">
        <v>95148.813529999999</v>
      </c>
      <c r="G777">
        <v>32194.131720000001</v>
      </c>
      <c r="H777">
        <v>99747.157489999998</v>
      </c>
      <c r="I777">
        <v>2.72</v>
      </c>
      <c r="J777">
        <v>67553.025769999993</v>
      </c>
      <c r="K777" t="s">
        <v>67</v>
      </c>
      <c r="L777" t="s">
        <v>67</v>
      </c>
      <c r="M777" t="s">
        <v>94</v>
      </c>
      <c r="N777">
        <v>0.20300000000000001</v>
      </c>
      <c r="O777">
        <v>0.79700000000000004</v>
      </c>
      <c r="P777">
        <v>0</v>
      </c>
      <c r="Q777">
        <v>0</v>
      </c>
      <c r="R777">
        <v>0</v>
      </c>
      <c r="S777">
        <v>1</v>
      </c>
      <c r="T777" t="s">
        <v>69</v>
      </c>
      <c r="U777">
        <v>0.1</v>
      </c>
      <c r="V777">
        <v>0.1</v>
      </c>
      <c r="W777">
        <v>0.3</v>
      </c>
      <c r="X777">
        <v>0.2</v>
      </c>
      <c r="Y777">
        <v>13510.605154000001</v>
      </c>
      <c r="Z777">
        <v>13510.605154000001</v>
      </c>
      <c r="AA777">
        <v>9658.2395159999996</v>
      </c>
      <c r="AB777">
        <v>16607.7705359785</v>
      </c>
      <c r="AC777">
        <v>40531.815461999999</v>
      </c>
      <c r="AD777">
        <v>94574.236078000002</v>
      </c>
      <c r="AE777">
        <v>40531.815461999999</v>
      </c>
      <c r="AF777">
        <v>94574.236078000002</v>
      </c>
      <c r="AG777">
        <v>12877.652688</v>
      </c>
      <c r="AH777">
        <v>51510.610752000001</v>
      </c>
      <c r="AI777">
        <v>66531.616418043006</v>
      </c>
      <c r="AJ777">
        <v>132962.69856195699</v>
      </c>
      <c r="AK777" t="s">
        <v>67</v>
      </c>
      <c r="AL777" t="s">
        <v>67</v>
      </c>
      <c r="AM777" t="s">
        <v>67</v>
      </c>
      <c r="AN777" t="s">
        <v>67</v>
      </c>
      <c r="AO777" t="s">
        <v>67</v>
      </c>
      <c r="AP777" t="s">
        <v>67</v>
      </c>
      <c r="AQ777" t="s">
        <v>67</v>
      </c>
      <c r="AR777">
        <v>0</v>
      </c>
      <c r="AS777" t="s">
        <v>67</v>
      </c>
      <c r="AT777" t="s">
        <v>67</v>
      </c>
      <c r="AU777">
        <v>86</v>
      </c>
      <c r="AV777">
        <v>0</v>
      </c>
      <c r="AW777" s="2">
        <v>67553.025769999993</v>
      </c>
      <c r="AX777" s="4" t="s">
        <v>67</v>
      </c>
      <c r="AY777">
        <v>2.72</v>
      </c>
      <c r="AZ777" t="s">
        <v>67</v>
      </c>
      <c r="BA777" t="s">
        <v>67</v>
      </c>
      <c r="BB777" t="s">
        <v>67</v>
      </c>
      <c r="BC777" t="s">
        <v>67</v>
      </c>
      <c r="BD777" t="s">
        <v>67</v>
      </c>
      <c r="BE777">
        <v>9.64</v>
      </c>
      <c r="BF777" t="b">
        <v>0</v>
      </c>
      <c r="BG777" t="s">
        <v>67</v>
      </c>
      <c r="BH777" t="b">
        <v>0</v>
      </c>
      <c r="BI777" t="s">
        <v>67</v>
      </c>
      <c r="BJ777" t="b">
        <v>0</v>
      </c>
      <c r="BK777">
        <v>1</v>
      </c>
      <c r="BL777" t="b">
        <v>0</v>
      </c>
      <c r="BM777">
        <v>0</v>
      </c>
      <c r="BN777">
        <v>0</v>
      </c>
    </row>
    <row r="778" spans="1:66" x14ac:dyDescent="0.25">
      <c r="A778" t="s">
        <v>95</v>
      </c>
      <c r="B778">
        <v>1954</v>
      </c>
      <c r="C778" t="s">
        <v>67</v>
      </c>
      <c r="D778" t="s">
        <v>67</v>
      </c>
      <c r="E778" t="s">
        <v>67</v>
      </c>
      <c r="F778" t="s">
        <v>67</v>
      </c>
      <c r="G778" t="s">
        <v>67</v>
      </c>
      <c r="H778" t="s">
        <v>67</v>
      </c>
      <c r="I778" t="s">
        <v>67</v>
      </c>
      <c r="J778" t="s">
        <v>67</v>
      </c>
      <c r="K778">
        <v>114</v>
      </c>
      <c r="L778" t="s">
        <v>67</v>
      </c>
      <c r="M778" t="s">
        <v>72</v>
      </c>
      <c r="N778">
        <v>6.9376307999999998E-2</v>
      </c>
      <c r="O778">
        <v>0.44111162399999998</v>
      </c>
      <c r="P778">
        <v>0.48951206800000002</v>
      </c>
      <c r="Q778">
        <v>0</v>
      </c>
      <c r="R778">
        <v>0</v>
      </c>
      <c r="S778">
        <v>1</v>
      </c>
      <c r="T778" t="s">
        <v>67</v>
      </c>
      <c r="U778" t="s">
        <v>67</v>
      </c>
      <c r="V778">
        <v>0.1</v>
      </c>
      <c r="W778">
        <v>0.3</v>
      </c>
      <c r="X778" t="s">
        <v>67</v>
      </c>
      <c r="Y778" t="s">
        <v>67</v>
      </c>
      <c r="Z778" t="s">
        <v>67</v>
      </c>
      <c r="AA778" t="s">
        <v>67</v>
      </c>
      <c r="AB778" t="s">
        <v>67</v>
      </c>
      <c r="AC778" t="s">
        <v>67</v>
      </c>
      <c r="AD778" t="s">
        <v>67</v>
      </c>
      <c r="AE778" t="s">
        <v>67</v>
      </c>
      <c r="AF778" t="s">
        <v>67</v>
      </c>
      <c r="AG778" t="s">
        <v>67</v>
      </c>
      <c r="AH778" t="s">
        <v>67</v>
      </c>
      <c r="AI778" t="s">
        <v>67</v>
      </c>
      <c r="AJ778" t="s">
        <v>67</v>
      </c>
      <c r="AK778" t="s">
        <v>67</v>
      </c>
      <c r="AL778" t="s">
        <v>67</v>
      </c>
      <c r="AM778" t="s">
        <v>67</v>
      </c>
      <c r="AN778">
        <v>0</v>
      </c>
      <c r="AO778">
        <v>0</v>
      </c>
      <c r="AP778" t="s">
        <v>67</v>
      </c>
      <c r="AQ778" t="s">
        <v>67</v>
      </c>
      <c r="AR778">
        <v>0</v>
      </c>
      <c r="AS778" t="s">
        <v>67</v>
      </c>
      <c r="AT778" t="s">
        <v>67</v>
      </c>
      <c r="AU778" t="s">
        <v>67</v>
      </c>
      <c r="AV778" t="s">
        <v>67</v>
      </c>
      <c r="AW778" s="2" t="s">
        <v>67</v>
      </c>
      <c r="AX778" s="4" t="s">
        <v>67</v>
      </c>
      <c r="AY778" t="s">
        <v>67</v>
      </c>
      <c r="AZ778" t="s">
        <v>67</v>
      </c>
      <c r="BA778" t="s">
        <v>67</v>
      </c>
      <c r="BB778" t="s">
        <v>67</v>
      </c>
      <c r="BC778" t="s">
        <v>67</v>
      </c>
      <c r="BD778" t="s">
        <v>67</v>
      </c>
      <c r="BE778" t="s">
        <v>67</v>
      </c>
      <c r="BF778" t="b">
        <v>0</v>
      </c>
      <c r="BG778" t="s">
        <v>67</v>
      </c>
      <c r="BH778" t="b">
        <v>0</v>
      </c>
      <c r="BI778" t="s">
        <v>67</v>
      </c>
      <c r="BJ778" t="b">
        <v>0</v>
      </c>
      <c r="BK778" t="s">
        <v>67</v>
      </c>
      <c r="BL778" t="b">
        <v>0</v>
      </c>
      <c r="BM778">
        <v>0</v>
      </c>
      <c r="BN778">
        <v>0</v>
      </c>
    </row>
    <row r="779" spans="1:66" x14ac:dyDescent="0.25">
      <c r="A779" t="s">
        <v>95</v>
      </c>
      <c r="B779">
        <v>1955</v>
      </c>
      <c r="C779" t="s">
        <v>67</v>
      </c>
      <c r="D779" t="s">
        <v>67</v>
      </c>
      <c r="E779" t="s">
        <v>67</v>
      </c>
      <c r="F779" t="s">
        <v>67</v>
      </c>
      <c r="G779" t="s">
        <v>67</v>
      </c>
      <c r="H779" t="s">
        <v>67</v>
      </c>
      <c r="I779" t="s">
        <v>67</v>
      </c>
      <c r="J779" t="s">
        <v>67</v>
      </c>
      <c r="K779">
        <v>1103</v>
      </c>
      <c r="L779" t="s">
        <v>67</v>
      </c>
      <c r="M779" t="s">
        <v>72</v>
      </c>
      <c r="N779">
        <v>6.9376307999999998E-2</v>
      </c>
      <c r="O779">
        <v>0.44111162399999998</v>
      </c>
      <c r="P779">
        <v>0.48951206800000002</v>
      </c>
      <c r="Q779">
        <v>0</v>
      </c>
      <c r="R779">
        <v>0</v>
      </c>
      <c r="S779">
        <v>1</v>
      </c>
      <c r="T779" t="s">
        <v>67</v>
      </c>
      <c r="U779" t="s">
        <v>67</v>
      </c>
      <c r="V779">
        <v>0.1</v>
      </c>
      <c r="W779">
        <v>0.3</v>
      </c>
      <c r="X779" t="s">
        <v>67</v>
      </c>
      <c r="Y779" t="s">
        <v>67</v>
      </c>
      <c r="Z779" t="s">
        <v>67</v>
      </c>
      <c r="AA779" t="s">
        <v>67</v>
      </c>
      <c r="AB779" t="s">
        <v>67</v>
      </c>
      <c r="AC779" t="s">
        <v>67</v>
      </c>
      <c r="AD779" t="s">
        <v>67</v>
      </c>
      <c r="AE779" t="s">
        <v>67</v>
      </c>
      <c r="AF779" t="s">
        <v>67</v>
      </c>
      <c r="AG779" t="s">
        <v>67</v>
      </c>
      <c r="AH779" t="s">
        <v>67</v>
      </c>
      <c r="AI779" t="s">
        <v>67</v>
      </c>
      <c r="AJ779" t="s">
        <v>67</v>
      </c>
      <c r="AK779" t="s">
        <v>67</v>
      </c>
      <c r="AL779" t="s">
        <v>67</v>
      </c>
      <c r="AM779">
        <v>981.10897866687799</v>
      </c>
      <c r="AN779">
        <v>0</v>
      </c>
      <c r="AO779">
        <v>0</v>
      </c>
      <c r="AP779" t="s">
        <v>67</v>
      </c>
      <c r="AQ779" t="s">
        <v>67</v>
      </c>
      <c r="AR779">
        <v>981.10897866687799</v>
      </c>
      <c r="AS779" t="s">
        <v>67</v>
      </c>
      <c r="AT779" t="s">
        <v>67</v>
      </c>
      <c r="AU779" t="s">
        <v>67</v>
      </c>
      <c r="AV779" t="s">
        <v>67</v>
      </c>
      <c r="AW779" s="2" t="s">
        <v>67</v>
      </c>
      <c r="AX779" s="4" t="s">
        <v>67</v>
      </c>
      <c r="AY779" t="s">
        <v>67</v>
      </c>
      <c r="AZ779" t="s">
        <v>67</v>
      </c>
      <c r="BA779" t="s">
        <v>67</v>
      </c>
      <c r="BB779">
        <v>1</v>
      </c>
      <c r="BC779">
        <v>0</v>
      </c>
      <c r="BD779">
        <v>0</v>
      </c>
      <c r="BE779" t="s">
        <v>67</v>
      </c>
      <c r="BF779" t="b">
        <v>0</v>
      </c>
      <c r="BG779" t="s">
        <v>67</v>
      </c>
      <c r="BH779" t="b">
        <v>0</v>
      </c>
      <c r="BI779" t="s">
        <v>67</v>
      </c>
      <c r="BJ779" t="b">
        <v>0</v>
      </c>
      <c r="BK779" t="s">
        <v>67</v>
      </c>
      <c r="BL779" t="b">
        <v>0</v>
      </c>
      <c r="BM779">
        <v>0</v>
      </c>
      <c r="BN779">
        <v>0</v>
      </c>
    </row>
    <row r="780" spans="1:66" x14ac:dyDescent="0.25">
      <c r="A780" t="s">
        <v>95</v>
      </c>
      <c r="B780">
        <v>1956</v>
      </c>
      <c r="C780" t="s">
        <v>67</v>
      </c>
      <c r="D780" t="s">
        <v>67</v>
      </c>
      <c r="E780" t="s">
        <v>67</v>
      </c>
      <c r="F780" t="s">
        <v>67</v>
      </c>
      <c r="G780" t="s">
        <v>67</v>
      </c>
      <c r="H780" t="s">
        <v>67</v>
      </c>
      <c r="I780" t="s">
        <v>67</v>
      </c>
      <c r="J780" t="s">
        <v>67</v>
      </c>
      <c r="K780">
        <v>1834</v>
      </c>
      <c r="L780" t="s">
        <v>67</v>
      </c>
      <c r="M780" t="s">
        <v>72</v>
      </c>
      <c r="N780">
        <v>6.9376307999999998E-2</v>
      </c>
      <c r="O780">
        <v>0.44111162399999998</v>
      </c>
      <c r="P780">
        <v>0.48951206800000002</v>
      </c>
      <c r="Q780">
        <v>0</v>
      </c>
      <c r="R780">
        <v>0</v>
      </c>
      <c r="S780">
        <v>1</v>
      </c>
      <c r="T780" t="s">
        <v>67</v>
      </c>
      <c r="U780" t="s">
        <v>67</v>
      </c>
      <c r="V780">
        <v>0.1</v>
      </c>
      <c r="W780">
        <v>0.3</v>
      </c>
      <c r="X780" t="s">
        <v>67</v>
      </c>
      <c r="Y780" t="s">
        <v>67</v>
      </c>
      <c r="Z780" t="s">
        <v>67</v>
      </c>
      <c r="AA780" t="s">
        <v>67</v>
      </c>
      <c r="AB780" t="s">
        <v>67</v>
      </c>
      <c r="AC780" t="s">
        <v>67</v>
      </c>
      <c r="AD780" t="s">
        <v>67</v>
      </c>
      <c r="AE780" t="s">
        <v>67</v>
      </c>
      <c r="AF780" t="s">
        <v>67</v>
      </c>
      <c r="AG780" t="s">
        <v>67</v>
      </c>
      <c r="AH780" t="s">
        <v>67</v>
      </c>
      <c r="AI780" t="s">
        <v>67</v>
      </c>
      <c r="AJ780" t="s">
        <v>67</v>
      </c>
      <c r="AK780" t="s">
        <v>67</v>
      </c>
      <c r="AL780">
        <v>884.10195211107202</v>
      </c>
      <c r="AM780">
        <v>963.26236335611998</v>
      </c>
      <c r="AN780">
        <v>0</v>
      </c>
      <c r="AO780">
        <v>0</v>
      </c>
      <c r="AP780" t="s">
        <v>67</v>
      </c>
      <c r="AQ780" t="s">
        <v>67</v>
      </c>
      <c r="AR780">
        <v>1847.36431546719</v>
      </c>
      <c r="AS780" t="s">
        <v>67</v>
      </c>
      <c r="AT780" t="s">
        <v>67</v>
      </c>
      <c r="AU780" t="s">
        <v>67</v>
      </c>
      <c r="AV780" t="s">
        <v>67</v>
      </c>
      <c r="AW780" s="2" t="s">
        <v>67</v>
      </c>
      <c r="AX780" s="4" t="s">
        <v>67</v>
      </c>
      <c r="AY780" t="s">
        <v>67</v>
      </c>
      <c r="AZ780" t="s">
        <v>67</v>
      </c>
      <c r="BA780">
        <v>0.47860000000000003</v>
      </c>
      <c r="BB780">
        <v>0.52139999999999997</v>
      </c>
      <c r="BC780">
        <v>0</v>
      </c>
      <c r="BD780">
        <v>0</v>
      </c>
      <c r="BE780" t="s">
        <v>67</v>
      </c>
      <c r="BF780" t="b">
        <v>0</v>
      </c>
      <c r="BG780" t="s">
        <v>67</v>
      </c>
      <c r="BH780" t="b">
        <v>0</v>
      </c>
      <c r="BI780" t="s">
        <v>67</v>
      </c>
      <c r="BJ780" t="b">
        <v>0</v>
      </c>
      <c r="BK780" t="s">
        <v>67</v>
      </c>
      <c r="BL780" t="b">
        <v>0</v>
      </c>
      <c r="BM780">
        <v>0</v>
      </c>
      <c r="BN780">
        <v>0</v>
      </c>
    </row>
    <row r="781" spans="1:66" x14ac:dyDescent="0.25">
      <c r="A781" t="s">
        <v>95</v>
      </c>
      <c r="B781">
        <v>1957</v>
      </c>
      <c r="C781" t="s">
        <v>67</v>
      </c>
      <c r="D781" t="s">
        <v>67</v>
      </c>
      <c r="E781" t="s">
        <v>67</v>
      </c>
      <c r="F781" t="s">
        <v>67</v>
      </c>
      <c r="G781" t="s">
        <v>67</v>
      </c>
      <c r="H781" t="s">
        <v>67</v>
      </c>
      <c r="I781" t="s">
        <v>67</v>
      </c>
      <c r="J781" t="s">
        <v>67</v>
      </c>
      <c r="K781">
        <v>1566</v>
      </c>
      <c r="L781" t="s">
        <v>67</v>
      </c>
      <c r="M781" t="s">
        <v>72</v>
      </c>
      <c r="N781">
        <v>6.9376307999999998E-2</v>
      </c>
      <c r="O781">
        <v>0.44111162399999998</v>
      </c>
      <c r="P781">
        <v>0.48951206800000002</v>
      </c>
      <c r="Q781">
        <v>0</v>
      </c>
      <c r="R781">
        <v>0</v>
      </c>
      <c r="S781">
        <v>1</v>
      </c>
      <c r="T781" t="s">
        <v>67</v>
      </c>
      <c r="U781" t="s">
        <v>67</v>
      </c>
      <c r="V781">
        <v>0.1</v>
      </c>
      <c r="W781">
        <v>0.3</v>
      </c>
      <c r="X781" t="s">
        <v>67</v>
      </c>
      <c r="Y781" t="s">
        <v>67</v>
      </c>
      <c r="Z781" t="s">
        <v>67</v>
      </c>
      <c r="AA781" t="s">
        <v>67</v>
      </c>
      <c r="AB781" t="s">
        <v>67</v>
      </c>
      <c r="AC781" t="s">
        <v>67</v>
      </c>
      <c r="AD781" t="s">
        <v>67</v>
      </c>
      <c r="AE781" t="s">
        <v>67</v>
      </c>
      <c r="AF781" t="s">
        <v>67</v>
      </c>
      <c r="AG781" t="s">
        <v>67</v>
      </c>
      <c r="AH781" t="s">
        <v>67</v>
      </c>
      <c r="AI781" t="s">
        <v>67</v>
      </c>
      <c r="AJ781" t="s">
        <v>67</v>
      </c>
      <c r="AK781">
        <v>139.048091222051</v>
      </c>
      <c r="AL781">
        <v>868.019918638852</v>
      </c>
      <c r="AM781">
        <v>661.320555932856</v>
      </c>
      <c r="AN781">
        <v>0</v>
      </c>
      <c r="AO781">
        <v>0</v>
      </c>
      <c r="AP781">
        <v>1668.3885657937601</v>
      </c>
      <c r="AQ781">
        <v>1668.3885657937601</v>
      </c>
      <c r="AR781">
        <v>1668.3885657937601</v>
      </c>
      <c r="AS781" t="s">
        <v>67</v>
      </c>
      <c r="AT781" t="s">
        <v>67</v>
      </c>
      <c r="AU781" t="s">
        <v>67</v>
      </c>
      <c r="AV781" t="s">
        <v>67</v>
      </c>
      <c r="AW781" s="2" t="s">
        <v>67</v>
      </c>
      <c r="AX781" s="4">
        <v>1668.3885657937601</v>
      </c>
      <c r="AY781" t="s">
        <v>67</v>
      </c>
      <c r="AZ781">
        <v>8.3299999999999999E-2</v>
      </c>
      <c r="BA781">
        <v>0.52029999999999998</v>
      </c>
      <c r="BB781">
        <v>0.39639999999999997</v>
      </c>
      <c r="BC781">
        <v>0</v>
      </c>
      <c r="BD781">
        <v>0</v>
      </c>
      <c r="BE781" t="s">
        <v>67</v>
      </c>
      <c r="BF781" t="b">
        <v>0</v>
      </c>
      <c r="BG781">
        <v>0.38</v>
      </c>
      <c r="BH781" t="b">
        <v>0</v>
      </c>
      <c r="BI781" t="s">
        <v>67</v>
      </c>
      <c r="BJ781" t="b">
        <v>0</v>
      </c>
      <c r="BK781" t="s">
        <v>67</v>
      </c>
      <c r="BL781" t="b">
        <v>0</v>
      </c>
      <c r="BM781">
        <v>0</v>
      </c>
      <c r="BN781">
        <v>0</v>
      </c>
    </row>
    <row r="782" spans="1:66" x14ac:dyDescent="0.25">
      <c r="A782" t="s">
        <v>95</v>
      </c>
      <c r="B782">
        <v>1958</v>
      </c>
      <c r="C782" t="s">
        <v>67</v>
      </c>
      <c r="D782" t="s">
        <v>67</v>
      </c>
      <c r="E782" t="s">
        <v>67</v>
      </c>
      <c r="F782" t="s">
        <v>67</v>
      </c>
      <c r="G782" t="s">
        <v>67</v>
      </c>
      <c r="H782" t="s">
        <v>67</v>
      </c>
      <c r="I782" t="s">
        <v>67</v>
      </c>
      <c r="J782" t="s">
        <v>67</v>
      </c>
      <c r="K782">
        <v>1582</v>
      </c>
      <c r="L782" t="s">
        <v>67</v>
      </c>
      <c r="M782" t="s">
        <v>72</v>
      </c>
      <c r="N782">
        <v>6.9376307999999998E-2</v>
      </c>
      <c r="O782">
        <v>0.44111162399999998</v>
      </c>
      <c r="P782">
        <v>0.48951206800000002</v>
      </c>
      <c r="Q782">
        <v>0</v>
      </c>
      <c r="R782">
        <v>0</v>
      </c>
      <c r="S782">
        <v>1</v>
      </c>
      <c r="T782" t="s">
        <v>67</v>
      </c>
      <c r="U782" t="s">
        <v>67</v>
      </c>
      <c r="V782">
        <v>0.1</v>
      </c>
      <c r="W782">
        <v>0.3</v>
      </c>
      <c r="X782" t="s">
        <v>67</v>
      </c>
      <c r="Y782" t="s">
        <v>67</v>
      </c>
      <c r="Z782" t="s">
        <v>67</v>
      </c>
      <c r="AA782" t="s">
        <v>67</v>
      </c>
      <c r="AB782" t="s">
        <v>67</v>
      </c>
      <c r="AC782" t="s">
        <v>67</v>
      </c>
      <c r="AD782" t="s">
        <v>67</v>
      </c>
      <c r="AE782" t="s">
        <v>67</v>
      </c>
      <c r="AF782" t="s">
        <v>67</v>
      </c>
      <c r="AG782" t="s">
        <v>67</v>
      </c>
      <c r="AH782" t="s">
        <v>67</v>
      </c>
      <c r="AI782" t="s">
        <v>67</v>
      </c>
      <c r="AJ782" t="s">
        <v>67</v>
      </c>
      <c r="AK782">
        <v>136.51877200502901</v>
      </c>
      <c r="AL782">
        <v>595.93256935215197</v>
      </c>
      <c r="AM782">
        <v>931.77972659188197</v>
      </c>
      <c r="AN782">
        <v>0</v>
      </c>
      <c r="AO782">
        <v>0</v>
      </c>
      <c r="AP782">
        <v>1664.2310679490599</v>
      </c>
      <c r="AQ782">
        <v>1664.2310679490599</v>
      </c>
      <c r="AR782">
        <v>1664.2310679490599</v>
      </c>
      <c r="AS782" t="s">
        <v>67</v>
      </c>
      <c r="AT782" t="s">
        <v>67</v>
      </c>
      <c r="AU782" t="s">
        <v>67</v>
      </c>
      <c r="AV782" t="s">
        <v>67</v>
      </c>
      <c r="AW782" s="2" t="s">
        <v>67</v>
      </c>
      <c r="AX782" s="4">
        <v>1664.2310679490599</v>
      </c>
      <c r="AY782" t="s">
        <v>67</v>
      </c>
      <c r="AZ782">
        <v>8.2000000000000003E-2</v>
      </c>
      <c r="BA782">
        <v>0.35809999999999997</v>
      </c>
      <c r="BB782">
        <v>0.55989999999999995</v>
      </c>
      <c r="BC782">
        <v>0</v>
      </c>
      <c r="BD782">
        <v>0</v>
      </c>
      <c r="BE782" t="s">
        <v>67</v>
      </c>
      <c r="BF782" t="b">
        <v>0</v>
      </c>
      <c r="BG782">
        <v>0.38</v>
      </c>
      <c r="BH782" t="b">
        <v>0</v>
      </c>
      <c r="BI782" t="s">
        <v>67</v>
      </c>
      <c r="BJ782" t="b">
        <v>0</v>
      </c>
      <c r="BK782" t="s">
        <v>67</v>
      </c>
      <c r="BL782" t="b">
        <v>0</v>
      </c>
      <c r="BM782">
        <v>0</v>
      </c>
      <c r="BN782">
        <v>0</v>
      </c>
    </row>
    <row r="783" spans="1:66" x14ac:dyDescent="0.25">
      <c r="A783" t="s">
        <v>95</v>
      </c>
      <c r="B783">
        <v>1959</v>
      </c>
      <c r="C783" t="s">
        <v>67</v>
      </c>
      <c r="D783" t="s">
        <v>67</v>
      </c>
      <c r="E783" t="s">
        <v>67</v>
      </c>
      <c r="F783" t="s">
        <v>67</v>
      </c>
      <c r="G783" t="s">
        <v>67</v>
      </c>
      <c r="H783" t="s">
        <v>67</v>
      </c>
      <c r="I783" t="s">
        <v>67</v>
      </c>
      <c r="J783" t="s">
        <v>67</v>
      </c>
      <c r="K783">
        <v>1870</v>
      </c>
      <c r="L783" t="s">
        <v>67</v>
      </c>
      <c r="M783" t="s">
        <v>72</v>
      </c>
      <c r="N783">
        <v>6.9376307999999998E-2</v>
      </c>
      <c r="O783">
        <v>0.44111162399999998</v>
      </c>
      <c r="P783">
        <v>0.48951206800000002</v>
      </c>
      <c r="Q783">
        <v>0</v>
      </c>
      <c r="R783">
        <v>0</v>
      </c>
      <c r="S783">
        <v>1</v>
      </c>
      <c r="T783" t="s">
        <v>67</v>
      </c>
      <c r="U783" t="s">
        <v>67</v>
      </c>
      <c r="V783">
        <v>0.1</v>
      </c>
      <c r="W783">
        <v>0.3</v>
      </c>
      <c r="X783" t="s">
        <v>67</v>
      </c>
      <c r="Y783" t="s">
        <v>67</v>
      </c>
      <c r="Z783" t="s">
        <v>67</v>
      </c>
      <c r="AA783" t="s">
        <v>67</v>
      </c>
      <c r="AB783" t="s">
        <v>67</v>
      </c>
      <c r="AC783" t="s">
        <v>67</v>
      </c>
      <c r="AD783" t="s">
        <v>67</v>
      </c>
      <c r="AE783" t="s">
        <v>67</v>
      </c>
      <c r="AF783" t="s">
        <v>67</v>
      </c>
      <c r="AG783" t="s">
        <v>67</v>
      </c>
      <c r="AH783" t="s">
        <v>67</v>
      </c>
      <c r="AI783" t="s">
        <v>67</v>
      </c>
      <c r="AJ783" t="s">
        <v>67</v>
      </c>
      <c r="AK783">
        <v>93.725939714991995</v>
      </c>
      <c r="AL783">
        <v>839.65012361497304</v>
      </c>
      <c r="AM783">
        <v>653.77128711382295</v>
      </c>
      <c r="AN783">
        <v>0</v>
      </c>
      <c r="AO783">
        <v>0</v>
      </c>
      <c r="AP783">
        <v>1587.1473504437899</v>
      </c>
      <c r="AQ783">
        <v>1587.1473504437899</v>
      </c>
      <c r="AR783">
        <v>1587.1473504437899</v>
      </c>
      <c r="AS783" t="s">
        <v>67</v>
      </c>
      <c r="AT783" t="s">
        <v>67</v>
      </c>
      <c r="AU783" t="s">
        <v>67</v>
      </c>
      <c r="AV783" t="s">
        <v>67</v>
      </c>
      <c r="AW783" s="2" t="s">
        <v>67</v>
      </c>
      <c r="AX783" s="4">
        <v>1587.1473504437899</v>
      </c>
      <c r="AY783" t="s">
        <v>67</v>
      </c>
      <c r="AZ783">
        <v>5.91E-2</v>
      </c>
      <c r="BA783">
        <v>0.52900000000000003</v>
      </c>
      <c r="BB783">
        <v>0.41189999999999999</v>
      </c>
      <c r="BC783">
        <v>0</v>
      </c>
      <c r="BD783">
        <v>0</v>
      </c>
      <c r="BE783" t="s">
        <v>67</v>
      </c>
      <c r="BF783" t="b">
        <v>0</v>
      </c>
      <c r="BG783">
        <v>0.36</v>
      </c>
      <c r="BH783" t="b">
        <v>0</v>
      </c>
      <c r="BI783" t="s">
        <v>67</v>
      </c>
      <c r="BJ783" t="b">
        <v>0</v>
      </c>
      <c r="BK783" t="s">
        <v>67</v>
      </c>
      <c r="BL783" t="b">
        <v>0</v>
      </c>
      <c r="BM783">
        <v>0</v>
      </c>
      <c r="BN783">
        <v>0</v>
      </c>
    </row>
    <row r="784" spans="1:66" x14ac:dyDescent="0.25">
      <c r="A784" t="s">
        <v>95</v>
      </c>
      <c r="B784">
        <v>1960</v>
      </c>
      <c r="C784">
        <v>750</v>
      </c>
      <c r="D784">
        <v>1500</v>
      </c>
      <c r="E784">
        <v>387.56699409999999</v>
      </c>
      <c r="F784">
        <v>1887.566994</v>
      </c>
      <c r="G784">
        <v>504.25902189999999</v>
      </c>
      <c r="H784">
        <v>2004.259022</v>
      </c>
      <c r="I784">
        <v>2</v>
      </c>
      <c r="J784">
        <v>1500</v>
      </c>
      <c r="K784">
        <v>4985</v>
      </c>
      <c r="L784">
        <v>1500</v>
      </c>
      <c r="M784" t="s">
        <v>72</v>
      </c>
      <c r="N784">
        <v>6.9376307999999998E-2</v>
      </c>
      <c r="O784">
        <v>0.44111162399999998</v>
      </c>
      <c r="P784">
        <v>0.48951206800000002</v>
      </c>
      <c r="Q784">
        <v>0</v>
      </c>
      <c r="R784">
        <v>0</v>
      </c>
      <c r="S784">
        <v>1</v>
      </c>
      <c r="T784" t="s">
        <v>69</v>
      </c>
      <c r="U784">
        <v>0.1</v>
      </c>
      <c r="V784">
        <v>0.1</v>
      </c>
      <c r="W784">
        <v>0.3</v>
      </c>
      <c r="X784">
        <v>0.2</v>
      </c>
      <c r="Y784">
        <v>300</v>
      </c>
      <c r="Z784">
        <v>300</v>
      </c>
      <c r="AA784">
        <v>151.27770656999999</v>
      </c>
      <c r="AB784">
        <v>335.98354796787203</v>
      </c>
      <c r="AC784">
        <v>900</v>
      </c>
      <c r="AD784">
        <v>2100</v>
      </c>
      <c r="AE784">
        <v>900</v>
      </c>
      <c r="AF784">
        <v>2100</v>
      </c>
      <c r="AG784">
        <v>201.70360876000001</v>
      </c>
      <c r="AH784">
        <v>806.81443504000003</v>
      </c>
      <c r="AI784">
        <v>1332.29192606426</v>
      </c>
      <c r="AJ784">
        <v>2676.2261179357401</v>
      </c>
      <c r="AK784">
        <v>132.05688179314501</v>
      </c>
      <c r="AL784">
        <v>589.12973353569805</v>
      </c>
      <c r="AM784">
        <v>3734.1773331142699</v>
      </c>
      <c r="AN784">
        <v>0</v>
      </c>
      <c r="AO784">
        <v>0</v>
      </c>
      <c r="AP784">
        <v>4455.3639484431196</v>
      </c>
      <c r="AQ784">
        <v>4455.3639484431196</v>
      </c>
      <c r="AR784">
        <v>4455.3639484431196</v>
      </c>
      <c r="AS784">
        <v>2.9702426322954101</v>
      </c>
      <c r="AT784">
        <v>1.08864364385336</v>
      </c>
      <c r="AU784">
        <v>77</v>
      </c>
      <c r="AV784">
        <v>0</v>
      </c>
      <c r="AW784" s="2">
        <v>1500</v>
      </c>
      <c r="AX784" s="4">
        <v>4455.3639484431196</v>
      </c>
      <c r="AY784">
        <v>2</v>
      </c>
      <c r="AZ784">
        <v>2.9600000000000001E-2</v>
      </c>
      <c r="BA784">
        <v>0.13220000000000001</v>
      </c>
      <c r="BB784">
        <v>0.83809999999999996</v>
      </c>
      <c r="BC784">
        <v>0</v>
      </c>
      <c r="BD784">
        <v>0</v>
      </c>
      <c r="BE784">
        <v>0.4</v>
      </c>
      <c r="BF784" t="b">
        <v>0</v>
      </c>
      <c r="BG784">
        <v>1.01</v>
      </c>
      <c r="BH784" t="b">
        <v>0</v>
      </c>
      <c r="BI784">
        <v>2.97</v>
      </c>
      <c r="BJ784" t="b">
        <v>0</v>
      </c>
      <c r="BK784">
        <v>1</v>
      </c>
      <c r="BL784" t="b">
        <v>0</v>
      </c>
      <c r="BM784">
        <v>0</v>
      </c>
      <c r="BN784">
        <v>0</v>
      </c>
    </row>
    <row r="785" spans="1:66" x14ac:dyDescent="0.25">
      <c r="A785" t="s">
        <v>95</v>
      </c>
      <c r="B785">
        <v>1961</v>
      </c>
      <c r="C785">
        <v>750</v>
      </c>
      <c r="D785">
        <v>1500</v>
      </c>
      <c r="E785">
        <v>450.96930600000002</v>
      </c>
      <c r="F785">
        <v>1950.969306</v>
      </c>
      <c r="G785">
        <v>467.80105370000001</v>
      </c>
      <c r="H785">
        <v>1967.801054</v>
      </c>
      <c r="I785">
        <v>2</v>
      </c>
      <c r="J785">
        <v>1500</v>
      </c>
      <c r="K785">
        <v>8594</v>
      </c>
      <c r="L785">
        <v>1500</v>
      </c>
      <c r="M785" t="s">
        <v>72</v>
      </c>
      <c r="N785">
        <v>6.9376307999999998E-2</v>
      </c>
      <c r="O785">
        <v>0.44111162399999998</v>
      </c>
      <c r="P785">
        <v>0.48951206800000002</v>
      </c>
      <c r="Q785">
        <v>0</v>
      </c>
      <c r="R785">
        <v>0</v>
      </c>
      <c r="S785">
        <v>1</v>
      </c>
      <c r="T785" t="s">
        <v>69</v>
      </c>
      <c r="U785">
        <v>0.1</v>
      </c>
      <c r="V785">
        <v>0.1</v>
      </c>
      <c r="W785">
        <v>0.3</v>
      </c>
      <c r="X785">
        <v>0.2</v>
      </c>
      <c r="Y785">
        <v>300</v>
      </c>
      <c r="Z785">
        <v>300</v>
      </c>
      <c r="AA785">
        <v>140.34031611</v>
      </c>
      <c r="AB785">
        <v>331.20296545449997</v>
      </c>
      <c r="AC785">
        <v>900</v>
      </c>
      <c r="AD785">
        <v>2100</v>
      </c>
      <c r="AE785">
        <v>900</v>
      </c>
      <c r="AF785">
        <v>2100</v>
      </c>
      <c r="AG785">
        <v>187.12042148</v>
      </c>
      <c r="AH785">
        <v>748.48168592000002</v>
      </c>
      <c r="AI785">
        <v>1305.395123091</v>
      </c>
      <c r="AJ785">
        <v>2630.2069849089999</v>
      </c>
      <c r="AK785">
        <v>92.656016350479405</v>
      </c>
      <c r="AL785">
        <v>3364.96102015206</v>
      </c>
      <c r="AM785">
        <v>5563.1164011640103</v>
      </c>
      <c r="AN785">
        <v>0</v>
      </c>
      <c r="AO785">
        <v>0</v>
      </c>
      <c r="AP785">
        <v>9020.7334376665494</v>
      </c>
      <c r="AQ785">
        <v>9020.7334376665494</v>
      </c>
      <c r="AR785">
        <v>9020.7334376665494</v>
      </c>
      <c r="AS785">
        <v>6.0138222917777</v>
      </c>
      <c r="AT785">
        <v>1.7940605350405801</v>
      </c>
      <c r="AU785">
        <v>96</v>
      </c>
      <c r="AV785">
        <v>0</v>
      </c>
      <c r="AW785" s="2">
        <v>1500</v>
      </c>
      <c r="AX785" s="4">
        <v>9020.7334376665494</v>
      </c>
      <c r="AY785">
        <v>2</v>
      </c>
      <c r="AZ785">
        <v>1.03E-2</v>
      </c>
      <c r="BA785">
        <v>0.373</v>
      </c>
      <c r="BB785">
        <v>0.61670000000000003</v>
      </c>
      <c r="BC785">
        <v>0</v>
      </c>
      <c r="BD785">
        <v>0</v>
      </c>
      <c r="BE785">
        <v>0.4</v>
      </c>
      <c r="BF785" t="b">
        <v>0</v>
      </c>
      <c r="BG785">
        <v>2.04</v>
      </c>
      <c r="BH785" t="b">
        <v>0</v>
      </c>
      <c r="BI785">
        <v>6.01</v>
      </c>
      <c r="BJ785" t="b">
        <v>0</v>
      </c>
      <c r="BK785">
        <v>1</v>
      </c>
      <c r="BL785" t="b">
        <v>0</v>
      </c>
      <c r="BM785">
        <v>0</v>
      </c>
      <c r="BN785">
        <v>0</v>
      </c>
    </row>
    <row r="786" spans="1:66" x14ac:dyDescent="0.25">
      <c r="A786" t="s">
        <v>95</v>
      </c>
      <c r="B786">
        <v>1962</v>
      </c>
      <c r="C786">
        <v>500</v>
      </c>
      <c r="D786">
        <v>1000</v>
      </c>
      <c r="E786">
        <v>306.86498390000003</v>
      </c>
      <c r="F786">
        <v>1306.864984</v>
      </c>
      <c r="G786">
        <v>350.97906490000003</v>
      </c>
      <c r="H786">
        <v>1350.979065</v>
      </c>
      <c r="I786">
        <v>2</v>
      </c>
      <c r="J786">
        <v>1000</v>
      </c>
      <c r="K786">
        <v>5130</v>
      </c>
      <c r="L786">
        <v>1000</v>
      </c>
      <c r="M786" t="s">
        <v>72</v>
      </c>
      <c r="N786">
        <v>6.9376307999999998E-2</v>
      </c>
      <c r="O786">
        <v>0.44111162399999998</v>
      </c>
      <c r="P786">
        <v>0.48951206800000002</v>
      </c>
      <c r="Q786">
        <v>0</v>
      </c>
      <c r="R786">
        <v>0</v>
      </c>
      <c r="S786">
        <v>1</v>
      </c>
      <c r="T786" t="s">
        <v>69</v>
      </c>
      <c r="U786">
        <v>0.1</v>
      </c>
      <c r="V786">
        <v>0.1</v>
      </c>
      <c r="W786">
        <v>0.3</v>
      </c>
      <c r="X786">
        <v>0.2</v>
      </c>
      <c r="Y786">
        <v>200</v>
      </c>
      <c r="Z786">
        <v>200</v>
      </c>
      <c r="AA786">
        <v>105.29371947</v>
      </c>
      <c r="AB786">
        <v>226.023820337209</v>
      </c>
      <c r="AC786">
        <v>600</v>
      </c>
      <c r="AD786">
        <v>1400</v>
      </c>
      <c r="AE786">
        <v>600</v>
      </c>
      <c r="AF786">
        <v>1400</v>
      </c>
      <c r="AG786">
        <v>140.39162596</v>
      </c>
      <c r="AH786">
        <v>561.56650384</v>
      </c>
      <c r="AI786">
        <v>898.93142432558102</v>
      </c>
      <c r="AJ786">
        <v>1803.0267056744201</v>
      </c>
      <c r="AK786">
        <v>529.22788573366597</v>
      </c>
      <c r="AL786">
        <v>5013.0639684627604</v>
      </c>
      <c r="AM786">
        <v>290.09631954077298</v>
      </c>
      <c r="AN786">
        <v>0</v>
      </c>
      <c r="AO786">
        <v>0</v>
      </c>
      <c r="AP786">
        <v>5832.3881737372003</v>
      </c>
      <c r="AQ786">
        <v>5832.3881737372003</v>
      </c>
      <c r="AR786">
        <v>5832.3881737372003</v>
      </c>
      <c r="AS786">
        <v>5.8323881737371996</v>
      </c>
      <c r="AT786">
        <v>1.7634265517741701</v>
      </c>
      <c r="AU786">
        <v>87</v>
      </c>
      <c r="AV786">
        <v>0</v>
      </c>
      <c r="AW786" s="2">
        <v>1000</v>
      </c>
      <c r="AX786" s="4">
        <v>5832.3881737372003</v>
      </c>
      <c r="AY786">
        <v>2</v>
      </c>
      <c r="AZ786">
        <v>9.0700000000000003E-2</v>
      </c>
      <c r="BA786">
        <v>0.85950000000000004</v>
      </c>
      <c r="BB786">
        <v>4.9700000000000001E-2</v>
      </c>
      <c r="BC786">
        <v>0</v>
      </c>
      <c r="BD786">
        <v>0</v>
      </c>
      <c r="BE786">
        <v>0.27</v>
      </c>
      <c r="BF786" t="b">
        <v>0</v>
      </c>
      <c r="BG786">
        <v>1.32</v>
      </c>
      <c r="BH786" t="b">
        <v>0</v>
      </c>
      <c r="BI786">
        <v>5.83</v>
      </c>
      <c r="BJ786" t="b">
        <v>0</v>
      </c>
      <c r="BK786">
        <v>1</v>
      </c>
      <c r="BL786" t="b">
        <v>0</v>
      </c>
      <c r="BM786">
        <v>0</v>
      </c>
      <c r="BN786">
        <v>0</v>
      </c>
    </row>
    <row r="787" spans="1:66" x14ac:dyDescent="0.25">
      <c r="A787" t="s">
        <v>95</v>
      </c>
      <c r="B787">
        <v>1963</v>
      </c>
      <c r="C787">
        <v>800</v>
      </c>
      <c r="D787">
        <v>1600</v>
      </c>
      <c r="E787">
        <v>226.50991339999999</v>
      </c>
      <c r="F787">
        <v>1826.5099130000001</v>
      </c>
      <c r="G787">
        <v>303.48673239999999</v>
      </c>
      <c r="H787">
        <v>1903.4867320000001</v>
      </c>
      <c r="I787">
        <v>2</v>
      </c>
      <c r="J787">
        <v>1600</v>
      </c>
      <c r="K787">
        <v>3913</v>
      </c>
      <c r="L787">
        <v>1600</v>
      </c>
      <c r="M787" t="s">
        <v>72</v>
      </c>
      <c r="N787">
        <v>6.9376307999999998E-2</v>
      </c>
      <c r="O787">
        <v>0.44111162399999998</v>
      </c>
      <c r="P787">
        <v>0.48951206800000002</v>
      </c>
      <c r="Q787">
        <v>0</v>
      </c>
      <c r="R787">
        <v>0</v>
      </c>
      <c r="S787">
        <v>1</v>
      </c>
      <c r="T787" t="s">
        <v>69</v>
      </c>
      <c r="U787">
        <v>0.1</v>
      </c>
      <c r="V787">
        <v>0.1</v>
      </c>
      <c r="W787">
        <v>0.3</v>
      </c>
      <c r="X787">
        <v>0.2</v>
      </c>
      <c r="Y787">
        <v>320</v>
      </c>
      <c r="Z787">
        <v>320</v>
      </c>
      <c r="AA787">
        <v>91.046019720000004</v>
      </c>
      <c r="AB787">
        <v>332.70013181069601</v>
      </c>
      <c r="AC787">
        <v>960</v>
      </c>
      <c r="AD787">
        <v>2240</v>
      </c>
      <c r="AE787">
        <v>960</v>
      </c>
      <c r="AF787">
        <v>2240</v>
      </c>
      <c r="AG787">
        <v>121.39469296</v>
      </c>
      <c r="AH787">
        <v>485.57877184</v>
      </c>
      <c r="AI787">
        <v>1238.0864683786101</v>
      </c>
      <c r="AJ787">
        <v>2568.8869956213898</v>
      </c>
      <c r="AK787">
        <v>788.43506037323198</v>
      </c>
      <c r="AL787">
        <v>261.413082524971</v>
      </c>
      <c r="AM787">
        <v>3435.8560705127402</v>
      </c>
      <c r="AN787">
        <v>0</v>
      </c>
      <c r="AO787">
        <v>0</v>
      </c>
      <c r="AP787">
        <v>4485.7042134109397</v>
      </c>
      <c r="AQ787">
        <v>4485.7042134109397</v>
      </c>
      <c r="AR787">
        <v>4485.7042134109397</v>
      </c>
      <c r="AS787">
        <v>2.8035651333818401</v>
      </c>
      <c r="AT787">
        <v>1.03089186919269</v>
      </c>
      <c r="AU787">
        <v>75</v>
      </c>
      <c r="AV787">
        <v>0</v>
      </c>
      <c r="AW787" s="2">
        <v>1600</v>
      </c>
      <c r="AX787" s="4">
        <v>4485.7042134109397</v>
      </c>
      <c r="AY787">
        <v>2</v>
      </c>
      <c r="AZ787">
        <v>0.17580000000000001</v>
      </c>
      <c r="BA787">
        <v>5.8299999999999998E-2</v>
      </c>
      <c r="BB787">
        <v>0.76600000000000001</v>
      </c>
      <c r="BC787">
        <v>0</v>
      </c>
      <c r="BD787">
        <v>0</v>
      </c>
      <c r="BE787">
        <v>0.43</v>
      </c>
      <c r="BF787" t="b">
        <v>0</v>
      </c>
      <c r="BG787">
        <v>1.01</v>
      </c>
      <c r="BH787" t="b">
        <v>0</v>
      </c>
      <c r="BI787">
        <v>2.8</v>
      </c>
      <c r="BJ787" t="b">
        <v>0</v>
      </c>
      <c r="BK787">
        <v>1</v>
      </c>
      <c r="BL787" t="b">
        <v>0</v>
      </c>
      <c r="BM787">
        <v>0</v>
      </c>
      <c r="BN787">
        <v>0</v>
      </c>
    </row>
    <row r="788" spans="1:66" x14ac:dyDescent="0.25">
      <c r="A788" t="s">
        <v>95</v>
      </c>
      <c r="B788">
        <v>1964</v>
      </c>
      <c r="C788">
        <v>500</v>
      </c>
      <c r="D788">
        <v>1000</v>
      </c>
      <c r="E788">
        <v>288.71018290000001</v>
      </c>
      <c r="F788">
        <v>1288.7101829999999</v>
      </c>
      <c r="G788">
        <v>335.55703720000002</v>
      </c>
      <c r="H788">
        <v>1335.557037</v>
      </c>
      <c r="I788">
        <v>2</v>
      </c>
      <c r="J788">
        <v>1000</v>
      </c>
      <c r="K788">
        <v>4202</v>
      </c>
      <c r="L788">
        <v>1000</v>
      </c>
      <c r="M788" t="s">
        <v>72</v>
      </c>
      <c r="N788">
        <v>6.9376307999999998E-2</v>
      </c>
      <c r="O788">
        <v>0.44111162399999998</v>
      </c>
      <c r="P788">
        <v>0.48951206800000002</v>
      </c>
      <c r="Q788">
        <v>0</v>
      </c>
      <c r="R788">
        <v>0</v>
      </c>
      <c r="S788">
        <v>1</v>
      </c>
      <c r="T788" t="s">
        <v>69</v>
      </c>
      <c r="U788">
        <v>0.1</v>
      </c>
      <c r="V788">
        <v>0.1</v>
      </c>
      <c r="W788">
        <v>0.3</v>
      </c>
      <c r="X788">
        <v>0.2</v>
      </c>
      <c r="Y788">
        <v>200</v>
      </c>
      <c r="Z788">
        <v>200</v>
      </c>
      <c r="AA788">
        <v>100.66711116</v>
      </c>
      <c r="AB788">
        <v>223.90593397518501</v>
      </c>
      <c r="AC788">
        <v>600</v>
      </c>
      <c r="AD788">
        <v>1400</v>
      </c>
      <c r="AE788">
        <v>600</v>
      </c>
      <c r="AF788">
        <v>1400</v>
      </c>
      <c r="AG788">
        <v>134.22281487999999</v>
      </c>
      <c r="AH788">
        <v>536.89125951999995</v>
      </c>
      <c r="AI788">
        <v>887.74516904963002</v>
      </c>
      <c r="AJ788">
        <v>1783.3689049503701</v>
      </c>
      <c r="AK788">
        <v>41.114025434255701</v>
      </c>
      <c r="AL788">
        <v>3096.1362347743602</v>
      </c>
      <c r="AM788">
        <v>1246.1276289851</v>
      </c>
      <c r="AN788">
        <v>0</v>
      </c>
      <c r="AO788">
        <v>0</v>
      </c>
      <c r="AP788">
        <v>4383.37788919372</v>
      </c>
      <c r="AQ788">
        <v>4383.37788919372</v>
      </c>
      <c r="AR788">
        <v>4383.37788919372</v>
      </c>
      <c r="AS788">
        <v>4.3833778891937198</v>
      </c>
      <c r="AT788">
        <v>1.47781963473907</v>
      </c>
      <c r="AU788">
        <v>86</v>
      </c>
      <c r="AV788">
        <v>0</v>
      </c>
      <c r="AW788" s="2">
        <v>1000</v>
      </c>
      <c r="AX788" s="4">
        <v>4383.37788919372</v>
      </c>
      <c r="AY788">
        <v>2</v>
      </c>
      <c r="AZ788">
        <v>9.4000000000000004E-3</v>
      </c>
      <c r="BA788">
        <v>0.70630000000000004</v>
      </c>
      <c r="BB788">
        <v>0.2843</v>
      </c>
      <c r="BC788">
        <v>0</v>
      </c>
      <c r="BD788">
        <v>0</v>
      </c>
      <c r="BE788">
        <v>0.27</v>
      </c>
      <c r="BF788" t="b">
        <v>0</v>
      </c>
      <c r="BG788">
        <v>0.99</v>
      </c>
      <c r="BH788" t="b">
        <v>0</v>
      </c>
      <c r="BI788">
        <v>4.38</v>
      </c>
      <c r="BJ788" t="b">
        <v>0</v>
      </c>
      <c r="BK788">
        <v>1</v>
      </c>
      <c r="BL788" t="b">
        <v>0</v>
      </c>
      <c r="BM788">
        <v>0</v>
      </c>
      <c r="BN788">
        <v>0</v>
      </c>
    </row>
    <row r="789" spans="1:66" x14ac:dyDescent="0.25">
      <c r="A789" t="s">
        <v>95</v>
      </c>
      <c r="B789">
        <v>1965</v>
      </c>
      <c r="C789">
        <v>3000</v>
      </c>
      <c r="D789">
        <v>6000</v>
      </c>
      <c r="E789">
        <v>1199.4004789999999</v>
      </c>
      <c r="F789">
        <v>7199.4004789999999</v>
      </c>
      <c r="G789">
        <v>1628.366239</v>
      </c>
      <c r="H789">
        <v>7628.366239</v>
      </c>
      <c r="I789">
        <v>2</v>
      </c>
      <c r="J789">
        <v>6000</v>
      </c>
      <c r="K789">
        <v>3214</v>
      </c>
      <c r="L789">
        <v>6000</v>
      </c>
      <c r="M789" t="s">
        <v>72</v>
      </c>
      <c r="N789">
        <v>6.9376307999999998E-2</v>
      </c>
      <c r="O789">
        <v>0.44111162399999998</v>
      </c>
      <c r="P789">
        <v>0.48951206800000002</v>
      </c>
      <c r="Q789">
        <v>0</v>
      </c>
      <c r="R789">
        <v>0</v>
      </c>
      <c r="S789">
        <v>1</v>
      </c>
      <c r="T789" t="s">
        <v>69</v>
      </c>
      <c r="U789">
        <v>0.1</v>
      </c>
      <c r="V789">
        <v>0.1</v>
      </c>
      <c r="W789">
        <v>0.3</v>
      </c>
      <c r="X789">
        <v>0.2</v>
      </c>
      <c r="Y789">
        <v>1200</v>
      </c>
      <c r="Z789">
        <v>1200</v>
      </c>
      <c r="AA789">
        <v>488.50987170000002</v>
      </c>
      <c r="AB789">
        <v>1295.6241332841701</v>
      </c>
      <c r="AC789">
        <v>3600</v>
      </c>
      <c r="AD789">
        <v>8400</v>
      </c>
      <c r="AE789">
        <v>3600</v>
      </c>
      <c r="AF789">
        <v>8400</v>
      </c>
      <c r="AG789">
        <v>651.34649560000003</v>
      </c>
      <c r="AH789">
        <v>2605.3859824000001</v>
      </c>
      <c r="AI789">
        <v>5037.1179724316598</v>
      </c>
      <c r="AJ789">
        <v>10219.614505568299</v>
      </c>
      <c r="AK789">
        <v>486.94817671290002</v>
      </c>
      <c r="AL789">
        <v>1122.91691679578</v>
      </c>
      <c r="AM789">
        <v>1927.5348054938299</v>
      </c>
      <c r="AN789">
        <v>0</v>
      </c>
      <c r="AO789">
        <v>0</v>
      </c>
      <c r="AP789">
        <v>3537.3998990025102</v>
      </c>
      <c r="AQ789">
        <v>3537.3998990025102</v>
      </c>
      <c r="AR789">
        <v>3537.3998990025102</v>
      </c>
      <c r="AS789">
        <v>0.58956664983375295</v>
      </c>
      <c r="AT789">
        <v>-0.52836750376083197</v>
      </c>
      <c r="AU789">
        <v>74</v>
      </c>
      <c r="AV789">
        <v>0</v>
      </c>
      <c r="AW789" s="2">
        <v>6000</v>
      </c>
      <c r="AX789" s="4">
        <v>3537.3998990025102</v>
      </c>
      <c r="AY789">
        <v>2</v>
      </c>
      <c r="AZ789">
        <v>0.13769999999999999</v>
      </c>
      <c r="BA789">
        <v>0.31740000000000002</v>
      </c>
      <c r="BB789">
        <v>0.54490000000000005</v>
      </c>
      <c r="BC789">
        <v>0</v>
      </c>
      <c r="BD789">
        <v>0</v>
      </c>
      <c r="BE789">
        <v>1.61</v>
      </c>
      <c r="BF789" t="b">
        <v>0</v>
      </c>
      <c r="BG789">
        <v>0.8</v>
      </c>
      <c r="BH789" t="b">
        <v>0</v>
      </c>
      <c r="BI789">
        <v>0.59</v>
      </c>
      <c r="BJ789" t="b">
        <v>0</v>
      </c>
      <c r="BK789">
        <v>1</v>
      </c>
      <c r="BL789" t="b">
        <v>0</v>
      </c>
      <c r="BM789">
        <v>0</v>
      </c>
      <c r="BN789">
        <v>0</v>
      </c>
    </row>
    <row r="790" spans="1:66" x14ac:dyDescent="0.25">
      <c r="A790" t="s">
        <v>95</v>
      </c>
      <c r="B790">
        <v>1966</v>
      </c>
      <c r="C790">
        <v>4000</v>
      </c>
      <c r="D790">
        <v>8000</v>
      </c>
      <c r="E790">
        <v>3176.6408529999999</v>
      </c>
      <c r="F790">
        <v>11176.64085</v>
      </c>
      <c r="G790">
        <v>3364.6154289999999</v>
      </c>
      <c r="H790">
        <v>11364.61543</v>
      </c>
      <c r="I790">
        <v>2</v>
      </c>
      <c r="J790">
        <v>8000</v>
      </c>
      <c r="K790">
        <v>3386</v>
      </c>
      <c r="L790">
        <v>8000</v>
      </c>
      <c r="M790" t="s">
        <v>72</v>
      </c>
      <c r="N790">
        <v>6.9376307999999998E-2</v>
      </c>
      <c r="O790">
        <v>0.44111162399999998</v>
      </c>
      <c r="P790">
        <v>0.48951206800000002</v>
      </c>
      <c r="Q790">
        <v>0</v>
      </c>
      <c r="R790">
        <v>0</v>
      </c>
      <c r="S790">
        <v>1</v>
      </c>
      <c r="T790" t="s">
        <v>69</v>
      </c>
      <c r="U790">
        <v>0.1</v>
      </c>
      <c r="V790">
        <v>0.1</v>
      </c>
      <c r="W790">
        <v>0.3</v>
      </c>
      <c r="X790">
        <v>0.2</v>
      </c>
      <c r="Y790">
        <v>1600</v>
      </c>
      <c r="Z790">
        <v>1600</v>
      </c>
      <c r="AA790">
        <v>1009.3846287</v>
      </c>
      <c r="AB790">
        <v>1891.78680845803</v>
      </c>
      <c r="AC790">
        <v>4800</v>
      </c>
      <c r="AD790">
        <v>11200</v>
      </c>
      <c r="AE790">
        <v>4800</v>
      </c>
      <c r="AF790">
        <v>11200</v>
      </c>
      <c r="AG790">
        <v>1345.8461715999999</v>
      </c>
      <c r="AH790">
        <v>5383.3846863999997</v>
      </c>
      <c r="AI790">
        <v>7581.0418130839298</v>
      </c>
      <c r="AJ790">
        <v>15148.189046916101</v>
      </c>
      <c r="AK790">
        <v>176.60797321912</v>
      </c>
      <c r="AL790">
        <v>1736.95004464713</v>
      </c>
      <c r="AM790">
        <v>1715.6806990585201</v>
      </c>
      <c r="AN790">
        <v>0</v>
      </c>
      <c r="AO790">
        <v>0</v>
      </c>
      <c r="AP790">
        <v>3629.23871692477</v>
      </c>
      <c r="AQ790">
        <v>3629.23871692477</v>
      </c>
      <c r="AR790">
        <v>3629.23871692477</v>
      </c>
      <c r="AS790">
        <v>0.453654839615596</v>
      </c>
      <c r="AT790">
        <v>-0.79041863525279599</v>
      </c>
      <c r="AU790">
        <v>94</v>
      </c>
      <c r="AV790">
        <v>0</v>
      </c>
      <c r="AW790" s="2">
        <v>8000</v>
      </c>
      <c r="AX790" s="4">
        <v>3629.23871692477</v>
      </c>
      <c r="AY790">
        <v>2</v>
      </c>
      <c r="AZ790">
        <v>4.87E-2</v>
      </c>
      <c r="BA790">
        <v>0.47860000000000003</v>
      </c>
      <c r="BB790">
        <v>0.47270000000000001</v>
      </c>
      <c r="BC790">
        <v>0</v>
      </c>
      <c r="BD790">
        <v>0</v>
      </c>
      <c r="BE790">
        <v>2.15</v>
      </c>
      <c r="BF790" t="b">
        <v>0</v>
      </c>
      <c r="BG790">
        <v>0.82</v>
      </c>
      <c r="BH790" t="b">
        <v>0</v>
      </c>
      <c r="BI790">
        <v>0.45</v>
      </c>
      <c r="BJ790" t="b">
        <v>0</v>
      </c>
      <c r="BK790">
        <v>1</v>
      </c>
      <c r="BL790" t="b">
        <v>0</v>
      </c>
      <c r="BM790">
        <v>0</v>
      </c>
      <c r="BN790">
        <v>0</v>
      </c>
    </row>
    <row r="791" spans="1:66" x14ac:dyDescent="0.25">
      <c r="A791" t="s">
        <v>95</v>
      </c>
      <c r="B791">
        <v>1967</v>
      </c>
      <c r="C791">
        <v>200</v>
      </c>
      <c r="D791">
        <v>400</v>
      </c>
      <c r="E791">
        <v>163.91567749999999</v>
      </c>
      <c r="F791">
        <v>563.91567750000002</v>
      </c>
      <c r="G791">
        <v>192.62342749999999</v>
      </c>
      <c r="H791">
        <v>592.62342750000005</v>
      </c>
      <c r="I791">
        <v>2</v>
      </c>
      <c r="J791">
        <v>400</v>
      </c>
      <c r="K791">
        <v>2524</v>
      </c>
      <c r="L791">
        <v>400</v>
      </c>
      <c r="M791" t="s">
        <v>72</v>
      </c>
      <c r="N791">
        <v>6.9376307999999998E-2</v>
      </c>
      <c r="O791">
        <v>0.44111162399999998</v>
      </c>
      <c r="P791">
        <v>0.48951206800000002</v>
      </c>
      <c r="Q791">
        <v>0</v>
      </c>
      <c r="R791">
        <v>0</v>
      </c>
      <c r="S791">
        <v>1</v>
      </c>
      <c r="T791" t="s">
        <v>69</v>
      </c>
      <c r="U791">
        <v>0.1</v>
      </c>
      <c r="V791">
        <v>0.1</v>
      </c>
      <c r="W791">
        <v>0.3</v>
      </c>
      <c r="X791">
        <v>0.2</v>
      </c>
      <c r="Y791">
        <v>80</v>
      </c>
      <c r="Z791">
        <v>80</v>
      </c>
      <c r="AA791">
        <v>57.787028249999999</v>
      </c>
      <c r="AB791">
        <v>98.688097732027899</v>
      </c>
      <c r="AC791">
        <v>240</v>
      </c>
      <c r="AD791">
        <v>560</v>
      </c>
      <c r="AE791">
        <v>240</v>
      </c>
      <c r="AF791">
        <v>560</v>
      </c>
      <c r="AG791">
        <v>77.049370999999994</v>
      </c>
      <c r="AH791">
        <v>308.19748399999997</v>
      </c>
      <c r="AI791">
        <v>395.24723203594402</v>
      </c>
      <c r="AJ791">
        <v>789.99962296405602</v>
      </c>
      <c r="AK791">
        <v>273.18069785903702</v>
      </c>
      <c r="AL791">
        <v>1546.04298627252</v>
      </c>
      <c r="AM791">
        <v>798.79065929138005</v>
      </c>
      <c r="AN791">
        <v>0</v>
      </c>
      <c r="AO791">
        <v>0</v>
      </c>
      <c r="AP791">
        <v>2618.0143434229399</v>
      </c>
      <c r="AQ791">
        <v>2618.0143434229399</v>
      </c>
      <c r="AR791">
        <v>2618.0143434229399</v>
      </c>
      <c r="AS791">
        <v>6.54503585855735</v>
      </c>
      <c r="AT791">
        <v>1.8787068781180301</v>
      </c>
      <c r="AU791">
        <v>85</v>
      </c>
      <c r="AV791">
        <v>0</v>
      </c>
      <c r="AW791" s="2">
        <v>400</v>
      </c>
      <c r="AX791" s="4">
        <v>2618.0143434229399</v>
      </c>
      <c r="AY791">
        <v>2</v>
      </c>
      <c r="AZ791">
        <v>0.1043</v>
      </c>
      <c r="BA791">
        <v>0.59050000000000002</v>
      </c>
      <c r="BB791">
        <v>0.30509999999999998</v>
      </c>
      <c r="BC791">
        <v>0</v>
      </c>
      <c r="BD791">
        <v>0</v>
      </c>
      <c r="BE791">
        <v>0.11</v>
      </c>
      <c r="BF791" t="b">
        <v>0</v>
      </c>
      <c r="BG791">
        <v>0.59</v>
      </c>
      <c r="BH791" t="b">
        <v>0</v>
      </c>
      <c r="BI791">
        <v>6.55</v>
      </c>
      <c r="BJ791" t="b">
        <v>0</v>
      </c>
      <c r="BK791">
        <v>1</v>
      </c>
      <c r="BL791" t="b">
        <v>0</v>
      </c>
      <c r="BM791">
        <v>0</v>
      </c>
      <c r="BN791">
        <v>0</v>
      </c>
    </row>
    <row r="792" spans="1:66" x14ac:dyDescent="0.25">
      <c r="A792" t="s">
        <v>95</v>
      </c>
      <c r="B792">
        <v>1968</v>
      </c>
      <c r="C792">
        <v>2500</v>
      </c>
      <c r="D792">
        <v>5000</v>
      </c>
      <c r="E792">
        <v>1886.2104690000001</v>
      </c>
      <c r="F792">
        <v>6886.2104689999996</v>
      </c>
      <c r="G792">
        <v>2018.940482</v>
      </c>
      <c r="H792">
        <v>7018.940482</v>
      </c>
      <c r="I792">
        <v>2</v>
      </c>
      <c r="J792">
        <v>5000</v>
      </c>
      <c r="K792">
        <v>3733</v>
      </c>
      <c r="L792">
        <v>5000</v>
      </c>
      <c r="M792" t="s">
        <v>72</v>
      </c>
      <c r="N792">
        <v>6.9376307999999998E-2</v>
      </c>
      <c r="O792">
        <v>0.44111162399999998</v>
      </c>
      <c r="P792">
        <v>0.48951206800000002</v>
      </c>
      <c r="Q792">
        <v>0</v>
      </c>
      <c r="R792">
        <v>0</v>
      </c>
      <c r="S792">
        <v>1</v>
      </c>
      <c r="T792" t="s">
        <v>69</v>
      </c>
      <c r="U792">
        <v>0.1</v>
      </c>
      <c r="V792">
        <v>0.1</v>
      </c>
      <c r="W792">
        <v>0.3</v>
      </c>
      <c r="X792">
        <v>0.2</v>
      </c>
      <c r="Y792">
        <v>1000</v>
      </c>
      <c r="Z792">
        <v>1000</v>
      </c>
      <c r="AA792">
        <v>605.68214460000002</v>
      </c>
      <c r="AB792">
        <v>1169.12397130811</v>
      </c>
      <c r="AC792">
        <v>3000</v>
      </c>
      <c r="AD792">
        <v>7000</v>
      </c>
      <c r="AE792">
        <v>3000</v>
      </c>
      <c r="AF792">
        <v>7000</v>
      </c>
      <c r="AG792">
        <v>807.57619279999994</v>
      </c>
      <c r="AH792">
        <v>3230.3047711999998</v>
      </c>
      <c r="AI792">
        <v>4680.6925393837701</v>
      </c>
      <c r="AJ792">
        <v>9357.1884246162299</v>
      </c>
      <c r="AK792">
        <v>243.155583668959</v>
      </c>
      <c r="AL792">
        <v>719.81033357496597</v>
      </c>
      <c r="AM792">
        <v>2777.10238810182</v>
      </c>
      <c r="AN792">
        <v>0</v>
      </c>
      <c r="AO792">
        <v>0</v>
      </c>
      <c r="AP792">
        <v>3740.0683053457501</v>
      </c>
      <c r="AQ792">
        <v>3740.0683053457501</v>
      </c>
      <c r="AR792">
        <v>3740.0683053457501</v>
      </c>
      <c r="AS792">
        <v>0.74801366106914902</v>
      </c>
      <c r="AT792">
        <v>-0.29033403771300498</v>
      </c>
      <c r="AU792">
        <v>93</v>
      </c>
      <c r="AV792">
        <v>0</v>
      </c>
      <c r="AW792" s="2">
        <v>5000</v>
      </c>
      <c r="AX792" s="4">
        <v>3740.0683053457501</v>
      </c>
      <c r="AY792">
        <v>2</v>
      </c>
      <c r="AZ792">
        <v>6.5000000000000002E-2</v>
      </c>
      <c r="BA792">
        <v>0.1925</v>
      </c>
      <c r="BB792">
        <v>0.74250000000000005</v>
      </c>
      <c r="BC792">
        <v>0</v>
      </c>
      <c r="BD792">
        <v>0</v>
      </c>
      <c r="BE792">
        <v>1.34</v>
      </c>
      <c r="BF792" t="b">
        <v>0</v>
      </c>
      <c r="BG792">
        <v>0.84</v>
      </c>
      <c r="BH792" t="b">
        <v>0</v>
      </c>
      <c r="BI792">
        <v>0.75</v>
      </c>
      <c r="BJ792" t="b">
        <v>0</v>
      </c>
      <c r="BK792">
        <v>1</v>
      </c>
      <c r="BL792" t="b">
        <v>0</v>
      </c>
      <c r="BM792">
        <v>0</v>
      </c>
      <c r="BN792">
        <v>0</v>
      </c>
    </row>
    <row r="793" spans="1:66" x14ac:dyDescent="0.25">
      <c r="A793" t="s">
        <v>95</v>
      </c>
      <c r="B793">
        <v>1969</v>
      </c>
      <c r="C793">
        <v>972</v>
      </c>
      <c r="D793">
        <v>1944</v>
      </c>
      <c r="E793">
        <v>544.07916580000006</v>
      </c>
      <c r="F793">
        <v>2488.079166</v>
      </c>
      <c r="G793">
        <v>601.65251869999997</v>
      </c>
      <c r="H793">
        <v>2545.6525190000002</v>
      </c>
      <c r="I793">
        <v>2</v>
      </c>
      <c r="J793">
        <v>1944</v>
      </c>
      <c r="K793">
        <v>4778</v>
      </c>
      <c r="L793">
        <v>1944</v>
      </c>
      <c r="M793" t="s">
        <v>72</v>
      </c>
      <c r="N793">
        <v>6.9376307999999998E-2</v>
      </c>
      <c r="O793">
        <v>0.44111162399999998</v>
      </c>
      <c r="P793">
        <v>0.48951206800000002</v>
      </c>
      <c r="Q793">
        <v>0</v>
      </c>
      <c r="R793">
        <v>0</v>
      </c>
      <c r="S793">
        <v>1</v>
      </c>
      <c r="T793" t="s">
        <v>69</v>
      </c>
      <c r="U793">
        <v>0.1</v>
      </c>
      <c r="V793">
        <v>0.1</v>
      </c>
      <c r="W793">
        <v>0.3</v>
      </c>
      <c r="X793">
        <v>0.2</v>
      </c>
      <c r="Y793">
        <v>388.8</v>
      </c>
      <c r="Z793">
        <v>388.8</v>
      </c>
      <c r="AA793">
        <v>180.49575561</v>
      </c>
      <c r="AB793">
        <v>428.65389044452297</v>
      </c>
      <c r="AC793">
        <v>1166.4000000000001</v>
      </c>
      <c r="AD793">
        <v>2721.6</v>
      </c>
      <c r="AE793">
        <v>1166.4000000000001</v>
      </c>
      <c r="AF793">
        <v>2721.6</v>
      </c>
      <c r="AG793">
        <v>240.66100747999999</v>
      </c>
      <c r="AH793">
        <v>962.64402991999998</v>
      </c>
      <c r="AI793">
        <v>1688.3447381109499</v>
      </c>
      <c r="AJ793">
        <v>3402.96029988905</v>
      </c>
      <c r="AK793">
        <v>113.208949133654</v>
      </c>
      <c r="AL793">
        <v>2502.5167396483298</v>
      </c>
      <c r="AM793">
        <v>2589.6714299323298</v>
      </c>
      <c r="AN793">
        <v>0</v>
      </c>
      <c r="AO793" t="s">
        <v>67</v>
      </c>
      <c r="AP793">
        <v>5205.3971187143097</v>
      </c>
      <c r="AQ793">
        <v>5205.3971187143097</v>
      </c>
      <c r="AR793">
        <v>5205.3971187143097</v>
      </c>
      <c r="AS793">
        <v>2.6776734149764998</v>
      </c>
      <c r="AT793">
        <v>0.98494828874066798</v>
      </c>
      <c r="AU793">
        <v>90</v>
      </c>
      <c r="AV793">
        <v>0</v>
      </c>
      <c r="AW793" s="2">
        <v>1944</v>
      </c>
      <c r="AX793" s="4">
        <v>5205.3971187143097</v>
      </c>
      <c r="AY793">
        <v>2</v>
      </c>
      <c r="AZ793">
        <v>2.1700000000000001E-2</v>
      </c>
      <c r="BA793">
        <v>0.48080000000000001</v>
      </c>
      <c r="BB793">
        <v>0.4975</v>
      </c>
      <c r="BC793">
        <v>0</v>
      </c>
      <c r="BD793" t="s">
        <v>67</v>
      </c>
      <c r="BE793">
        <v>0.52</v>
      </c>
      <c r="BF793" t="b">
        <v>0</v>
      </c>
      <c r="BG793">
        <v>1.17</v>
      </c>
      <c r="BH793" t="b">
        <v>0</v>
      </c>
      <c r="BI793">
        <v>2.68</v>
      </c>
      <c r="BJ793" t="b">
        <v>0</v>
      </c>
      <c r="BK793">
        <v>1</v>
      </c>
      <c r="BL793" t="b">
        <v>0</v>
      </c>
      <c r="BM793">
        <v>0</v>
      </c>
      <c r="BN793">
        <v>0</v>
      </c>
    </row>
    <row r="794" spans="1:66" x14ac:dyDescent="0.25">
      <c r="A794" t="s">
        <v>95</v>
      </c>
      <c r="B794">
        <v>1970</v>
      </c>
      <c r="C794">
        <v>1500</v>
      </c>
      <c r="D794">
        <v>3000</v>
      </c>
      <c r="E794">
        <v>897.54195660000005</v>
      </c>
      <c r="F794">
        <v>3897.5419569999999</v>
      </c>
      <c r="G794">
        <v>937.66554789999998</v>
      </c>
      <c r="H794">
        <v>3937.6655479999999</v>
      </c>
      <c r="I794">
        <v>2</v>
      </c>
      <c r="J794">
        <v>3000</v>
      </c>
      <c r="K794">
        <v>2200</v>
      </c>
      <c r="L794">
        <v>3000</v>
      </c>
      <c r="M794" t="s">
        <v>72</v>
      </c>
      <c r="N794">
        <v>6.9376307999999998E-2</v>
      </c>
      <c r="O794">
        <v>0.44111162399999998</v>
      </c>
      <c r="P794">
        <v>0.48951206800000002</v>
      </c>
      <c r="Q794">
        <v>0</v>
      </c>
      <c r="R794">
        <v>0</v>
      </c>
      <c r="S794">
        <v>1</v>
      </c>
      <c r="T794" t="s">
        <v>69</v>
      </c>
      <c r="U794">
        <v>0.1</v>
      </c>
      <c r="V794">
        <v>0.1</v>
      </c>
      <c r="W794">
        <v>0.3</v>
      </c>
      <c r="X794">
        <v>0.2</v>
      </c>
      <c r="Y794">
        <v>600</v>
      </c>
      <c r="Z794">
        <v>600</v>
      </c>
      <c r="AA794">
        <v>281.29966437000002</v>
      </c>
      <c r="AB794">
        <v>662.66847003209296</v>
      </c>
      <c r="AC794">
        <v>1800</v>
      </c>
      <c r="AD794">
        <v>4200</v>
      </c>
      <c r="AE794">
        <v>1800</v>
      </c>
      <c r="AF794">
        <v>4200</v>
      </c>
      <c r="AG794">
        <v>375.06621916</v>
      </c>
      <c r="AH794">
        <v>1500.26487664</v>
      </c>
      <c r="AI794">
        <v>2612.3286079358099</v>
      </c>
      <c r="AJ794">
        <v>5263.0024880641804</v>
      </c>
      <c r="AK794">
        <v>393.58602824984399</v>
      </c>
      <c r="AL794">
        <v>2333.6179938343198</v>
      </c>
      <c r="AM794">
        <v>122.203476528083</v>
      </c>
      <c r="AN794" t="s">
        <v>67</v>
      </c>
      <c r="AO794">
        <v>0</v>
      </c>
      <c r="AP794">
        <v>2849.40749861225</v>
      </c>
      <c r="AQ794">
        <v>2849.40749861225</v>
      </c>
      <c r="AR794">
        <v>2849.40749861225</v>
      </c>
      <c r="AS794">
        <v>0.94980249953741602</v>
      </c>
      <c r="AT794">
        <v>-5.1501211224530698E-2</v>
      </c>
      <c r="AU794">
        <v>96</v>
      </c>
      <c r="AV794">
        <v>0</v>
      </c>
      <c r="AW794" s="2">
        <v>3000</v>
      </c>
      <c r="AX794" s="4">
        <v>2849.40749861225</v>
      </c>
      <c r="AY794">
        <v>2</v>
      </c>
      <c r="AZ794">
        <v>0.1381</v>
      </c>
      <c r="BA794">
        <v>0.81899999999999995</v>
      </c>
      <c r="BB794">
        <v>4.2900000000000001E-2</v>
      </c>
      <c r="BC794" t="s">
        <v>67</v>
      </c>
      <c r="BD794">
        <v>0</v>
      </c>
      <c r="BE794">
        <v>0.8</v>
      </c>
      <c r="BF794" t="b">
        <v>0</v>
      </c>
      <c r="BG794">
        <v>0.64</v>
      </c>
      <c r="BH794" t="b">
        <v>0</v>
      </c>
      <c r="BI794">
        <v>0.95</v>
      </c>
      <c r="BJ794" t="b">
        <v>0</v>
      </c>
      <c r="BK794">
        <v>1</v>
      </c>
      <c r="BL794" t="b">
        <v>0</v>
      </c>
      <c r="BM794">
        <v>0</v>
      </c>
      <c r="BN794">
        <v>0</v>
      </c>
    </row>
    <row r="795" spans="1:66" x14ac:dyDescent="0.25">
      <c r="A795" t="s">
        <v>95</v>
      </c>
      <c r="B795">
        <v>1971</v>
      </c>
      <c r="C795">
        <v>1300</v>
      </c>
      <c r="D795">
        <v>2600</v>
      </c>
      <c r="E795">
        <v>874.11090220000006</v>
      </c>
      <c r="F795">
        <v>3474.1109019999999</v>
      </c>
      <c r="G795">
        <v>904.87926909999999</v>
      </c>
      <c r="H795">
        <v>3504.879269</v>
      </c>
      <c r="I795">
        <v>2</v>
      </c>
      <c r="J795">
        <v>2600</v>
      </c>
      <c r="K795">
        <v>241</v>
      </c>
      <c r="L795">
        <v>2600</v>
      </c>
      <c r="M795" t="s">
        <v>72</v>
      </c>
      <c r="N795">
        <v>6.9376307999999998E-2</v>
      </c>
      <c r="O795">
        <v>0.44111162399999998</v>
      </c>
      <c r="P795">
        <v>0.48951206800000002</v>
      </c>
      <c r="Q795">
        <v>0</v>
      </c>
      <c r="R795">
        <v>0</v>
      </c>
      <c r="S795">
        <v>1</v>
      </c>
      <c r="T795" t="s">
        <v>69</v>
      </c>
      <c r="U795">
        <v>0.1</v>
      </c>
      <c r="V795">
        <v>0.1</v>
      </c>
      <c r="W795">
        <v>0.3</v>
      </c>
      <c r="X795">
        <v>0.2</v>
      </c>
      <c r="Y795">
        <v>520</v>
      </c>
      <c r="Z795">
        <v>520</v>
      </c>
      <c r="AA795">
        <v>271.46378073</v>
      </c>
      <c r="AB795">
        <v>586.59405405120299</v>
      </c>
      <c r="AC795">
        <v>1560</v>
      </c>
      <c r="AD795">
        <v>3640</v>
      </c>
      <c r="AE795">
        <v>1560</v>
      </c>
      <c r="AF795">
        <v>3640</v>
      </c>
      <c r="AG795">
        <v>361.95170764</v>
      </c>
      <c r="AH795">
        <v>1447.80683056</v>
      </c>
      <c r="AI795">
        <v>2331.6911608975902</v>
      </c>
      <c r="AJ795">
        <v>4678.0673771024103</v>
      </c>
      <c r="AK795">
        <v>367.02229523335302</v>
      </c>
      <c r="AL795">
        <v>110.120623195235</v>
      </c>
      <c r="AM795" t="s">
        <v>67</v>
      </c>
      <c r="AN795">
        <v>0</v>
      </c>
      <c r="AO795">
        <v>0</v>
      </c>
      <c r="AP795" t="s">
        <v>67</v>
      </c>
      <c r="AQ795" t="s">
        <v>67</v>
      </c>
      <c r="AR795">
        <v>477.14291842858898</v>
      </c>
      <c r="AS795" t="s">
        <v>67</v>
      </c>
      <c r="AT795" t="s">
        <v>67</v>
      </c>
      <c r="AU795">
        <v>97</v>
      </c>
      <c r="AV795">
        <v>0</v>
      </c>
      <c r="AW795" s="2">
        <v>2600</v>
      </c>
      <c r="AX795" s="4" t="s">
        <v>67</v>
      </c>
      <c r="AY795">
        <v>2</v>
      </c>
      <c r="AZ795">
        <v>0.76919999999999999</v>
      </c>
      <c r="BA795">
        <v>0.23080000000000001</v>
      </c>
      <c r="BB795" t="s">
        <v>67</v>
      </c>
      <c r="BC795">
        <v>0</v>
      </c>
      <c r="BD795">
        <v>0</v>
      </c>
      <c r="BE795">
        <v>0.7</v>
      </c>
      <c r="BF795" t="b">
        <v>0</v>
      </c>
      <c r="BG795" t="s">
        <v>67</v>
      </c>
      <c r="BH795" t="b">
        <v>0</v>
      </c>
      <c r="BI795" t="s">
        <v>67</v>
      </c>
      <c r="BJ795" t="b">
        <v>0</v>
      </c>
      <c r="BK795">
        <v>1</v>
      </c>
      <c r="BL795" t="b">
        <v>0</v>
      </c>
      <c r="BM795">
        <v>0</v>
      </c>
      <c r="BN795">
        <v>0</v>
      </c>
    </row>
    <row r="796" spans="1:66" x14ac:dyDescent="0.25">
      <c r="A796" t="s">
        <v>95</v>
      </c>
      <c r="B796">
        <v>1972</v>
      </c>
      <c r="C796">
        <v>600</v>
      </c>
      <c r="D796">
        <v>1200</v>
      </c>
      <c r="E796">
        <v>389.72395920000002</v>
      </c>
      <c r="F796">
        <v>1589.7239589999999</v>
      </c>
      <c r="G796">
        <v>431.80994149999998</v>
      </c>
      <c r="H796">
        <v>1631.8099420000001</v>
      </c>
      <c r="I796">
        <v>2</v>
      </c>
      <c r="J796">
        <v>1200</v>
      </c>
      <c r="K796">
        <v>1444</v>
      </c>
      <c r="L796">
        <v>1200</v>
      </c>
      <c r="M796" t="s">
        <v>72</v>
      </c>
      <c r="N796">
        <v>6.9376307999999998E-2</v>
      </c>
      <c r="O796">
        <v>0.44111162399999998</v>
      </c>
      <c r="P796">
        <v>0.48951206800000002</v>
      </c>
      <c r="Q796">
        <v>0</v>
      </c>
      <c r="R796">
        <v>0</v>
      </c>
      <c r="S796">
        <v>1</v>
      </c>
      <c r="T796" t="s">
        <v>69</v>
      </c>
      <c r="U796">
        <v>0.1</v>
      </c>
      <c r="V796">
        <v>0.1</v>
      </c>
      <c r="W796">
        <v>0.3</v>
      </c>
      <c r="X796">
        <v>0.2</v>
      </c>
      <c r="Y796">
        <v>240</v>
      </c>
      <c r="Z796">
        <v>240</v>
      </c>
      <c r="AA796">
        <v>129.54298245000001</v>
      </c>
      <c r="AB796">
        <v>272.72950757488798</v>
      </c>
      <c r="AC796">
        <v>720</v>
      </c>
      <c r="AD796">
        <v>1680</v>
      </c>
      <c r="AE796">
        <v>720</v>
      </c>
      <c r="AF796">
        <v>1680</v>
      </c>
      <c r="AG796">
        <v>172.72397659999999</v>
      </c>
      <c r="AH796">
        <v>690.89590639999994</v>
      </c>
      <c r="AI796">
        <v>1086.35092685022</v>
      </c>
      <c r="AJ796">
        <v>2177.2689571497799</v>
      </c>
      <c r="AK796">
        <v>17.319340176681902</v>
      </c>
      <c r="AL796" t="s">
        <v>67</v>
      </c>
      <c r="AM796">
        <v>807.65512025350404</v>
      </c>
      <c r="AN796">
        <v>0</v>
      </c>
      <c r="AO796">
        <v>0</v>
      </c>
      <c r="AP796" t="s">
        <v>67</v>
      </c>
      <c r="AQ796" t="s">
        <v>67</v>
      </c>
      <c r="AR796">
        <v>824.97446043018601</v>
      </c>
      <c r="AS796" t="s">
        <v>67</v>
      </c>
      <c r="AT796" t="s">
        <v>67</v>
      </c>
      <c r="AU796">
        <v>90</v>
      </c>
      <c r="AV796">
        <v>0</v>
      </c>
      <c r="AW796" s="2">
        <v>1200</v>
      </c>
      <c r="AX796" s="4" t="s">
        <v>67</v>
      </c>
      <c r="AY796">
        <v>2</v>
      </c>
      <c r="AZ796">
        <v>2.1000000000000001E-2</v>
      </c>
      <c r="BA796" t="s">
        <v>67</v>
      </c>
      <c r="BB796">
        <v>0.97899999999999998</v>
      </c>
      <c r="BC796">
        <v>0</v>
      </c>
      <c r="BD796">
        <v>0</v>
      </c>
      <c r="BE796">
        <v>0.32</v>
      </c>
      <c r="BF796" t="b">
        <v>0</v>
      </c>
      <c r="BG796" t="s">
        <v>67</v>
      </c>
      <c r="BH796" t="b">
        <v>0</v>
      </c>
      <c r="BI796" t="s">
        <v>67</v>
      </c>
      <c r="BJ796" t="b">
        <v>0</v>
      </c>
      <c r="BK796">
        <v>1</v>
      </c>
      <c r="BL796" t="b">
        <v>0</v>
      </c>
      <c r="BM796">
        <v>0</v>
      </c>
      <c r="BN796">
        <v>0</v>
      </c>
    </row>
    <row r="797" spans="1:66" x14ac:dyDescent="0.25">
      <c r="A797" t="s">
        <v>95</v>
      </c>
      <c r="B797">
        <v>1973</v>
      </c>
      <c r="C797">
        <v>2000</v>
      </c>
      <c r="D797">
        <v>4000</v>
      </c>
      <c r="E797">
        <v>1567.8978480000001</v>
      </c>
      <c r="F797">
        <v>5567.8978479999996</v>
      </c>
      <c r="G797">
        <v>1673.205156</v>
      </c>
      <c r="H797">
        <v>5673.205156</v>
      </c>
      <c r="I797">
        <v>2</v>
      </c>
      <c r="J797">
        <v>4000</v>
      </c>
      <c r="K797">
        <v>6279</v>
      </c>
      <c r="L797">
        <v>4000</v>
      </c>
      <c r="M797" t="s">
        <v>72</v>
      </c>
      <c r="N797">
        <v>6.9376307999999998E-2</v>
      </c>
      <c r="O797">
        <v>0.44111162399999998</v>
      </c>
      <c r="P797">
        <v>0.48951206800000002</v>
      </c>
      <c r="Q797">
        <v>0</v>
      </c>
      <c r="R797">
        <v>0</v>
      </c>
      <c r="S797">
        <v>1</v>
      </c>
      <c r="T797" t="s">
        <v>69</v>
      </c>
      <c r="U797">
        <v>0.1</v>
      </c>
      <c r="V797">
        <v>0.1</v>
      </c>
      <c r="W797">
        <v>0.3</v>
      </c>
      <c r="X797">
        <v>0.2</v>
      </c>
      <c r="Y797">
        <v>800</v>
      </c>
      <c r="Z797">
        <v>800</v>
      </c>
      <c r="AA797">
        <v>501.96154680000001</v>
      </c>
      <c r="AB797">
        <v>944.43919574838105</v>
      </c>
      <c r="AC797">
        <v>2400</v>
      </c>
      <c r="AD797">
        <v>5600</v>
      </c>
      <c r="AE797">
        <v>2400</v>
      </c>
      <c r="AF797">
        <v>5600</v>
      </c>
      <c r="AG797">
        <v>669.28206239999997</v>
      </c>
      <c r="AH797">
        <v>2677.1282495999999</v>
      </c>
      <c r="AI797">
        <v>3784.3267645032402</v>
      </c>
      <c r="AJ797">
        <v>7562.0835474967598</v>
      </c>
      <c r="AK797" t="s">
        <v>67</v>
      </c>
      <c r="AL797">
        <v>727.79832207719699</v>
      </c>
      <c r="AM797">
        <v>5466.5837402326897</v>
      </c>
      <c r="AN797">
        <v>0</v>
      </c>
      <c r="AO797">
        <v>0</v>
      </c>
      <c r="AP797" t="s">
        <v>67</v>
      </c>
      <c r="AQ797" t="s">
        <v>67</v>
      </c>
      <c r="AR797">
        <v>6194.38206230988</v>
      </c>
      <c r="AS797" t="s">
        <v>67</v>
      </c>
      <c r="AT797" t="s">
        <v>67</v>
      </c>
      <c r="AU797">
        <v>94</v>
      </c>
      <c r="AV797">
        <v>0</v>
      </c>
      <c r="AW797" s="2">
        <v>4000</v>
      </c>
      <c r="AX797" s="4" t="s">
        <v>67</v>
      </c>
      <c r="AY797">
        <v>2</v>
      </c>
      <c r="AZ797" t="s">
        <v>67</v>
      </c>
      <c r="BA797">
        <v>0.11749999999999999</v>
      </c>
      <c r="BB797">
        <v>0.88249999999999995</v>
      </c>
      <c r="BC797">
        <v>0</v>
      </c>
      <c r="BD797">
        <v>0</v>
      </c>
      <c r="BE797">
        <v>1.07</v>
      </c>
      <c r="BF797" t="b">
        <v>0</v>
      </c>
      <c r="BG797" t="s">
        <v>67</v>
      </c>
      <c r="BH797" t="b">
        <v>0</v>
      </c>
      <c r="BI797" t="s">
        <v>67</v>
      </c>
      <c r="BJ797" t="b">
        <v>0</v>
      </c>
      <c r="BK797">
        <v>1</v>
      </c>
      <c r="BL797" t="b">
        <v>0</v>
      </c>
      <c r="BM797">
        <v>0</v>
      </c>
      <c r="BN797">
        <v>0</v>
      </c>
    </row>
    <row r="798" spans="1:66" x14ac:dyDescent="0.25">
      <c r="A798" t="s">
        <v>95</v>
      </c>
      <c r="B798">
        <v>1974</v>
      </c>
      <c r="C798">
        <v>1800</v>
      </c>
      <c r="D798">
        <v>3600</v>
      </c>
      <c r="E798">
        <v>1588.5446959999999</v>
      </c>
      <c r="F798">
        <v>5188.5446959999999</v>
      </c>
      <c r="G798">
        <v>1690.311719</v>
      </c>
      <c r="H798">
        <v>5290.3117190000003</v>
      </c>
      <c r="I798">
        <v>2</v>
      </c>
      <c r="J798">
        <v>3600</v>
      </c>
      <c r="K798">
        <v>5824</v>
      </c>
      <c r="L798">
        <v>3600</v>
      </c>
      <c r="M798" t="s">
        <v>72</v>
      </c>
      <c r="N798">
        <v>6.9376307999999998E-2</v>
      </c>
      <c r="O798">
        <v>0.44111162399999998</v>
      </c>
      <c r="P798">
        <v>0.48951206800000002</v>
      </c>
      <c r="Q798">
        <v>0</v>
      </c>
      <c r="R798">
        <v>0</v>
      </c>
      <c r="S798">
        <v>1</v>
      </c>
      <c r="T798" t="s">
        <v>69</v>
      </c>
      <c r="U798">
        <v>0.1</v>
      </c>
      <c r="V798">
        <v>0.1</v>
      </c>
      <c r="W798">
        <v>0.3</v>
      </c>
      <c r="X798">
        <v>0.2</v>
      </c>
      <c r="Y798">
        <v>720</v>
      </c>
      <c r="Z798">
        <v>720</v>
      </c>
      <c r="AA798">
        <v>507.09351570000001</v>
      </c>
      <c r="AB798">
        <v>880.64966568152704</v>
      </c>
      <c r="AC798">
        <v>2160</v>
      </c>
      <c r="AD798">
        <v>5040</v>
      </c>
      <c r="AE798">
        <v>2160</v>
      </c>
      <c r="AF798">
        <v>5040</v>
      </c>
      <c r="AG798">
        <v>676.12468760000002</v>
      </c>
      <c r="AH798">
        <v>2704.4987504000001</v>
      </c>
      <c r="AI798">
        <v>3529.0123876369498</v>
      </c>
      <c r="AJ798">
        <v>7051.6110503630598</v>
      </c>
      <c r="AK798">
        <v>114.46526866929899</v>
      </c>
      <c r="AL798">
        <v>4926.07596220903</v>
      </c>
      <c r="AM798">
        <v>1464.6971899423199</v>
      </c>
      <c r="AN798">
        <v>0</v>
      </c>
      <c r="AO798">
        <v>0</v>
      </c>
      <c r="AP798">
        <v>6505.2384208206604</v>
      </c>
      <c r="AQ798">
        <v>6505.2384208206604</v>
      </c>
      <c r="AR798">
        <v>6505.2384208206604</v>
      </c>
      <c r="AS798">
        <v>1.80701067245018</v>
      </c>
      <c r="AT798">
        <v>0.591673917763199</v>
      </c>
      <c r="AU798">
        <v>94</v>
      </c>
      <c r="AV798">
        <v>0</v>
      </c>
      <c r="AW798" s="2">
        <v>3600</v>
      </c>
      <c r="AX798" s="4">
        <v>6505.2384208206604</v>
      </c>
      <c r="AY798">
        <v>2</v>
      </c>
      <c r="AZ798">
        <v>1.7600000000000001E-2</v>
      </c>
      <c r="BA798">
        <v>0.75719999999999998</v>
      </c>
      <c r="BB798">
        <v>0.22520000000000001</v>
      </c>
      <c r="BC798">
        <v>0</v>
      </c>
      <c r="BD798">
        <v>0</v>
      </c>
      <c r="BE798">
        <v>0.97</v>
      </c>
      <c r="BF798" t="b">
        <v>0</v>
      </c>
      <c r="BG798">
        <v>1.47</v>
      </c>
      <c r="BH798" t="b">
        <v>0</v>
      </c>
      <c r="BI798">
        <v>1.81</v>
      </c>
      <c r="BJ798" t="b">
        <v>0</v>
      </c>
      <c r="BK798">
        <v>1</v>
      </c>
      <c r="BL798" t="b">
        <v>0</v>
      </c>
      <c r="BM798">
        <v>0</v>
      </c>
      <c r="BN798">
        <v>0</v>
      </c>
    </row>
    <row r="799" spans="1:66" x14ac:dyDescent="0.25">
      <c r="A799" t="s">
        <v>95</v>
      </c>
      <c r="B799">
        <v>1975</v>
      </c>
      <c r="C799">
        <v>100</v>
      </c>
      <c r="D799">
        <v>200</v>
      </c>
      <c r="E799">
        <v>47.762819829999998</v>
      </c>
      <c r="F799">
        <v>247.76281979999999</v>
      </c>
      <c r="G799">
        <v>49.64343994</v>
      </c>
      <c r="H799">
        <v>249.6434399</v>
      </c>
      <c r="I799">
        <v>2</v>
      </c>
      <c r="J799">
        <v>200</v>
      </c>
      <c r="K799">
        <v>1691</v>
      </c>
      <c r="L799">
        <v>200</v>
      </c>
      <c r="M799" t="s">
        <v>72</v>
      </c>
      <c r="N799">
        <v>6.9376307999999998E-2</v>
      </c>
      <c r="O799">
        <v>0.44111162399999998</v>
      </c>
      <c r="P799">
        <v>0.48951206800000002</v>
      </c>
      <c r="Q799">
        <v>0</v>
      </c>
      <c r="R799">
        <v>0</v>
      </c>
      <c r="S799">
        <v>1</v>
      </c>
      <c r="T799" t="s">
        <v>69</v>
      </c>
      <c r="U799">
        <v>0.1</v>
      </c>
      <c r="V799">
        <v>0.1</v>
      </c>
      <c r="W799">
        <v>0.3</v>
      </c>
      <c r="X799">
        <v>0.2</v>
      </c>
      <c r="Y799">
        <v>40</v>
      </c>
      <c r="Z799">
        <v>40</v>
      </c>
      <c r="AA799">
        <v>14.893031982</v>
      </c>
      <c r="AB799">
        <v>42.682577260714602</v>
      </c>
      <c r="AC799">
        <v>120</v>
      </c>
      <c r="AD799">
        <v>280</v>
      </c>
      <c r="AE799">
        <v>120</v>
      </c>
      <c r="AF799">
        <v>280</v>
      </c>
      <c r="AG799">
        <v>19.857375976</v>
      </c>
      <c r="AH799">
        <v>79.429503904000001</v>
      </c>
      <c r="AI799">
        <v>164.27828537857101</v>
      </c>
      <c r="AJ799">
        <v>335.008594421429</v>
      </c>
      <c r="AK799">
        <v>774.75392755827795</v>
      </c>
      <c r="AL799">
        <v>1319.87543997321</v>
      </c>
      <c r="AM799">
        <v>190.26525262370001</v>
      </c>
      <c r="AN799">
        <v>0</v>
      </c>
      <c r="AO799">
        <v>0</v>
      </c>
      <c r="AP799">
        <v>2284.8946201551898</v>
      </c>
      <c r="AQ799">
        <v>2284.8946201551898</v>
      </c>
      <c r="AR799">
        <v>2284.8946201551898</v>
      </c>
      <c r="AS799">
        <v>11.4244731007759</v>
      </c>
      <c r="AT799">
        <v>2.4357578176227901</v>
      </c>
      <c r="AU799">
        <v>96</v>
      </c>
      <c r="AV799">
        <v>0</v>
      </c>
      <c r="AW799" s="2">
        <v>200</v>
      </c>
      <c r="AX799" s="4">
        <v>2284.8946201551898</v>
      </c>
      <c r="AY799">
        <v>2</v>
      </c>
      <c r="AZ799">
        <v>0.33910000000000001</v>
      </c>
      <c r="BA799">
        <v>0.57769999999999999</v>
      </c>
      <c r="BB799">
        <v>8.3299999999999999E-2</v>
      </c>
      <c r="BC799">
        <v>0</v>
      </c>
      <c r="BD799">
        <v>0</v>
      </c>
      <c r="BE799">
        <v>0.05</v>
      </c>
      <c r="BF799" t="b">
        <v>1</v>
      </c>
      <c r="BG799">
        <v>0.52</v>
      </c>
      <c r="BH799" t="b">
        <v>0</v>
      </c>
      <c r="BI799">
        <v>11.42</v>
      </c>
      <c r="BJ799" t="b">
        <v>0</v>
      </c>
      <c r="BK799">
        <v>1</v>
      </c>
      <c r="BL799" t="b">
        <v>0</v>
      </c>
      <c r="BM799">
        <v>1</v>
      </c>
      <c r="BN799">
        <v>1</v>
      </c>
    </row>
    <row r="800" spans="1:66" x14ac:dyDescent="0.25">
      <c r="A800" t="s">
        <v>95</v>
      </c>
      <c r="B800">
        <v>1976</v>
      </c>
      <c r="C800" t="s">
        <v>67</v>
      </c>
      <c r="D800" t="s">
        <v>67</v>
      </c>
      <c r="E800" t="s">
        <v>67</v>
      </c>
      <c r="F800" t="s">
        <v>67</v>
      </c>
      <c r="G800" t="s">
        <v>67</v>
      </c>
      <c r="H800" t="s">
        <v>67</v>
      </c>
      <c r="I800" t="s">
        <v>67</v>
      </c>
      <c r="J800" t="s">
        <v>67</v>
      </c>
      <c r="K800">
        <v>2348</v>
      </c>
      <c r="L800" t="s">
        <v>67</v>
      </c>
      <c r="M800" t="s">
        <v>72</v>
      </c>
      <c r="N800">
        <v>6.9376307999999998E-2</v>
      </c>
      <c r="O800">
        <v>0.44111162399999998</v>
      </c>
      <c r="P800">
        <v>0.48951206800000002</v>
      </c>
      <c r="Q800">
        <v>0</v>
      </c>
      <c r="R800">
        <v>0</v>
      </c>
      <c r="S800">
        <v>1</v>
      </c>
      <c r="T800" t="s">
        <v>67</v>
      </c>
      <c r="U800" t="s">
        <v>67</v>
      </c>
      <c r="V800">
        <v>0.1</v>
      </c>
      <c r="W800">
        <v>0.3</v>
      </c>
      <c r="X800" t="s">
        <v>67</v>
      </c>
      <c r="Y800" t="s">
        <v>67</v>
      </c>
      <c r="Z800" t="s">
        <v>67</v>
      </c>
      <c r="AA800" t="s">
        <v>67</v>
      </c>
      <c r="AB800" t="s">
        <v>67</v>
      </c>
      <c r="AC800" t="s">
        <v>67</v>
      </c>
      <c r="AD800" t="s">
        <v>67</v>
      </c>
      <c r="AE800" t="s">
        <v>67</v>
      </c>
      <c r="AF800" t="s">
        <v>67</v>
      </c>
      <c r="AG800" t="s">
        <v>67</v>
      </c>
      <c r="AH800" t="s">
        <v>67</v>
      </c>
      <c r="AI800" t="s">
        <v>67</v>
      </c>
      <c r="AJ800" t="s">
        <v>67</v>
      </c>
      <c r="AK800">
        <v>207.584838084468</v>
      </c>
      <c r="AL800">
        <v>171.45279976143701</v>
      </c>
      <c r="AM800">
        <v>2013.13408172861</v>
      </c>
      <c r="AN800">
        <v>0</v>
      </c>
      <c r="AO800">
        <v>0</v>
      </c>
      <c r="AP800">
        <v>2392.17171957451</v>
      </c>
      <c r="AQ800">
        <v>2392.17171957451</v>
      </c>
      <c r="AR800">
        <v>2392.17171957451</v>
      </c>
      <c r="AS800" t="s">
        <v>67</v>
      </c>
      <c r="AT800" t="s">
        <v>67</v>
      </c>
      <c r="AU800" t="s">
        <v>67</v>
      </c>
      <c r="AV800" t="s">
        <v>67</v>
      </c>
      <c r="AW800" s="2" t="s">
        <v>67</v>
      </c>
      <c r="AX800" s="4">
        <v>2392.17171957451</v>
      </c>
      <c r="AY800" t="s">
        <v>67</v>
      </c>
      <c r="AZ800">
        <v>8.6800000000000002E-2</v>
      </c>
      <c r="BA800">
        <v>7.17E-2</v>
      </c>
      <c r="BB800">
        <v>0.84160000000000001</v>
      </c>
      <c r="BC800">
        <v>0</v>
      </c>
      <c r="BD800">
        <v>0</v>
      </c>
      <c r="BE800" t="s">
        <v>67</v>
      </c>
      <c r="BF800" t="b">
        <v>0</v>
      </c>
      <c r="BG800">
        <v>0.54</v>
      </c>
      <c r="BH800" t="b">
        <v>0</v>
      </c>
      <c r="BI800" t="s">
        <v>67</v>
      </c>
      <c r="BJ800" t="b">
        <v>0</v>
      </c>
      <c r="BK800" t="s">
        <v>67</v>
      </c>
      <c r="BL800" t="b">
        <v>0</v>
      </c>
      <c r="BM800">
        <v>0</v>
      </c>
      <c r="BN800">
        <v>0</v>
      </c>
    </row>
    <row r="801" spans="1:66" x14ac:dyDescent="0.25">
      <c r="A801" t="s">
        <v>95</v>
      </c>
      <c r="B801">
        <v>1977</v>
      </c>
      <c r="C801">
        <v>600</v>
      </c>
      <c r="D801">
        <v>1200</v>
      </c>
      <c r="E801">
        <v>399.18739799999997</v>
      </c>
      <c r="F801">
        <v>1599.187398</v>
      </c>
      <c r="G801">
        <v>449.9187106</v>
      </c>
      <c r="H801">
        <v>1649.918711</v>
      </c>
      <c r="I801">
        <v>2</v>
      </c>
      <c r="J801">
        <v>1200</v>
      </c>
      <c r="K801">
        <v>3536</v>
      </c>
      <c r="L801">
        <v>1200</v>
      </c>
      <c r="M801" t="s">
        <v>72</v>
      </c>
      <c r="N801">
        <v>6.9376307999999998E-2</v>
      </c>
      <c r="O801">
        <v>0.44111162399999998</v>
      </c>
      <c r="P801">
        <v>0.48951206800000002</v>
      </c>
      <c r="Q801">
        <v>0</v>
      </c>
      <c r="R801">
        <v>0</v>
      </c>
      <c r="S801">
        <v>1</v>
      </c>
      <c r="T801" t="s">
        <v>69</v>
      </c>
      <c r="U801">
        <v>0.1</v>
      </c>
      <c r="V801">
        <v>0.1</v>
      </c>
      <c r="W801">
        <v>0.3</v>
      </c>
      <c r="X801">
        <v>0.2</v>
      </c>
      <c r="Y801">
        <v>240</v>
      </c>
      <c r="Z801">
        <v>240</v>
      </c>
      <c r="AA801">
        <v>134.97561318000001</v>
      </c>
      <c r="AB801">
        <v>275.35144116804099</v>
      </c>
      <c r="AC801">
        <v>720</v>
      </c>
      <c r="AD801">
        <v>1680</v>
      </c>
      <c r="AE801">
        <v>720</v>
      </c>
      <c r="AF801">
        <v>1680</v>
      </c>
      <c r="AG801">
        <v>179.96748424</v>
      </c>
      <c r="AH801">
        <v>719.86993696000002</v>
      </c>
      <c r="AI801">
        <v>1099.2158286639201</v>
      </c>
      <c r="AJ801">
        <v>2200.62159333608</v>
      </c>
      <c r="AK801">
        <v>26.965424614862901</v>
      </c>
      <c r="AL801">
        <v>1814.08570323756</v>
      </c>
      <c r="AM801">
        <v>1345.30474865358</v>
      </c>
      <c r="AN801">
        <v>0</v>
      </c>
      <c r="AO801">
        <v>0</v>
      </c>
      <c r="AP801">
        <v>3186.3558765060102</v>
      </c>
      <c r="AQ801">
        <v>3186.3558765060102</v>
      </c>
      <c r="AR801">
        <v>3186.3558765060102</v>
      </c>
      <c r="AS801">
        <v>2.6552965637550101</v>
      </c>
      <c r="AT801">
        <v>0.97655634855195805</v>
      </c>
      <c r="AU801">
        <v>89</v>
      </c>
      <c r="AV801">
        <v>0</v>
      </c>
      <c r="AW801" s="2">
        <v>1200</v>
      </c>
      <c r="AX801" s="4">
        <v>3186.3558765060102</v>
      </c>
      <c r="AY801">
        <v>2</v>
      </c>
      <c r="AZ801">
        <v>8.5000000000000006E-3</v>
      </c>
      <c r="BA801">
        <v>0.56930000000000003</v>
      </c>
      <c r="BB801">
        <v>0.42220000000000002</v>
      </c>
      <c r="BC801">
        <v>0</v>
      </c>
      <c r="BD801">
        <v>0</v>
      </c>
      <c r="BE801">
        <v>0.32</v>
      </c>
      <c r="BF801" t="b">
        <v>0</v>
      </c>
      <c r="BG801">
        <v>0.72</v>
      </c>
      <c r="BH801" t="b">
        <v>0</v>
      </c>
      <c r="BI801">
        <v>2.66</v>
      </c>
      <c r="BJ801" t="b">
        <v>0</v>
      </c>
      <c r="BK801">
        <v>1</v>
      </c>
      <c r="BL801" t="b">
        <v>0</v>
      </c>
      <c r="BM801">
        <v>0</v>
      </c>
      <c r="BN801">
        <v>0</v>
      </c>
    </row>
    <row r="802" spans="1:66" x14ac:dyDescent="0.25">
      <c r="A802" t="s">
        <v>95</v>
      </c>
      <c r="B802">
        <v>1978</v>
      </c>
      <c r="C802">
        <v>4000</v>
      </c>
      <c r="D802">
        <v>8000</v>
      </c>
      <c r="E802">
        <v>2733.2434429999998</v>
      </c>
      <c r="F802">
        <v>10733.24344</v>
      </c>
      <c r="G802">
        <v>3167.41363</v>
      </c>
      <c r="H802">
        <v>11167.413629999999</v>
      </c>
      <c r="I802">
        <v>2</v>
      </c>
      <c r="J802">
        <v>8000</v>
      </c>
      <c r="K802">
        <v>6807</v>
      </c>
      <c r="L802">
        <v>8000</v>
      </c>
      <c r="M802" t="s">
        <v>72</v>
      </c>
      <c r="N802">
        <v>6.9376307999999998E-2</v>
      </c>
      <c r="O802">
        <v>0.44111162399999998</v>
      </c>
      <c r="P802">
        <v>0.48951206800000002</v>
      </c>
      <c r="Q802">
        <v>0</v>
      </c>
      <c r="R802">
        <v>0</v>
      </c>
      <c r="S802">
        <v>1</v>
      </c>
      <c r="T802" t="s">
        <v>69</v>
      </c>
      <c r="U802">
        <v>0.1</v>
      </c>
      <c r="V802">
        <v>0.1</v>
      </c>
      <c r="W802">
        <v>0.3</v>
      </c>
      <c r="X802">
        <v>0.2</v>
      </c>
      <c r="Y802">
        <v>1600</v>
      </c>
      <c r="Z802">
        <v>1600</v>
      </c>
      <c r="AA802">
        <v>950.22408900000005</v>
      </c>
      <c r="AB802">
        <v>1860.8938226873299</v>
      </c>
      <c r="AC802">
        <v>4800</v>
      </c>
      <c r="AD802">
        <v>11200</v>
      </c>
      <c r="AE802">
        <v>4800</v>
      </c>
      <c r="AF802">
        <v>11200</v>
      </c>
      <c r="AG802">
        <v>1266.9654519999999</v>
      </c>
      <c r="AH802">
        <v>5067.8618079999997</v>
      </c>
      <c r="AI802">
        <v>7445.6259846253297</v>
      </c>
      <c r="AJ802">
        <v>14889.2012753747</v>
      </c>
      <c r="AK802">
        <v>285.31229203383202</v>
      </c>
      <c r="AL802">
        <v>1212.2879112624701</v>
      </c>
      <c r="AM802">
        <v>5598.4435717240003</v>
      </c>
      <c r="AN802">
        <v>0</v>
      </c>
      <c r="AO802">
        <v>0</v>
      </c>
      <c r="AP802">
        <v>7096.04377502031</v>
      </c>
      <c r="AQ802">
        <v>7096.04377502031</v>
      </c>
      <c r="AR802">
        <v>7096.04377502031</v>
      </c>
      <c r="AS802">
        <v>0.88700547187753798</v>
      </c>
      <c r="AT802">
        <v>-0.11990412772029101</v>
      </c>
      <c r="AU802">
        <v>86</v>
      </c>
      <c r="AV802">
        <v>0</v>
      </c>
      <c r="AW802" s="2">
        <v>8000</v>
      </c>
      <c r="AX802" s="4">
        <v>7096.04377502031</v>
      </c>
      <c r="AY802">
        <v>2</v>
      </c>
      <c r="AZ802">
        <v>4.02E-2</v>
      </c>
      <c r="BA802">
        <v>0.17080000000000001</v>
      </c>
      <c r="BB802">
        <v>0.78900000000000003</v>
      </c>
      <c r="BC802">
        <v>0</v>
      </c>
      <c r="BD802">
        <v>0</v>
      </c>
      <c r="BE802">
        <v>2.15</v>
      </c>
      <c r="BF802" t="b">
        <v>0</v>
      </c>
      <c r="BG802">
        <v>1.6</v>
      </c>
      <c r="BH802" t="b">
        <v>0</v>
      </c>
      <c r="BI802">
        <v>0.89</v>
      </c>
      <c r="BJ802" t="b">
        <v>0</v>
      </c>
      <c r="BK802">
        <v>1</v>
      </c>
      <c r="BL802" t="b">
        <v>0</v>
      </c>
      <c r="BM802">
        <v>0</v>
      </c>
      <c r="BN802">
        <v>0</v>
      </c>
    </row>
    <row r="803" spans="1:66" x14ac:dyDescent="0.25">
      <c r="A803" t="s">
        <v>95</v>
      </c>
      <c r="B803">
        <v>1979</v>
      </c>
      <c r="C803">
        <v>1100</v>
      </c>
      <c r="D803">
        <v>2200</v>
      </c>
      <c r="E803">
        <v>710.17713779999997</v>
      </c>
      <c r="F803">
        <v>2910.177138</v>
      </c>
      <c r="G803">
        <v>792.15746799999999</v>
      </c>
      <c r="H803">
        <v>2992.1574679999999</v>
      </c>
      <c r="I803">
        <v>2</v>
      </c>
      <c r="J803">
        <v>2200</v>
      </c>
      <c r="K803">
        <v>5213</v>
      </c>
      <c r="L803">
        <v>2200</v>
      </c>
      <c r="M803" t="s">
        <v>72</v>
      </c>
      <c r="N803">
        <v>6.9376307999999998E-2</v>
      </c>
      <c r="O803">
        <v>0.44111162399999998</v>
      </c>
      <c r="P803">
        <v>0.48951206800000002</v>
      </c>
      <c r="Q803">
        <v>0</v>
      </c>
      <c r="R803">
        <v>0</v>
      </c>
      <c r="S803">
        <v>1</v>
      </c>
      <c r="T803" t="s">
        <v>69</v>
      </c>
      <c r="U803">
        <v>0.1</v>
      </c>
      <c r="V803">
        <v>0.1</v>
      </c>
      <c r="W803">
        <v>0.3</v>
      </c>
      <c r="X803">
        <v>0.2</v>
      </c>
      <c r="Y803">
        <v>440</v>
      </c>
      <c r="Z803">
        <v>440</v>
      </c>
      <c r="AA803">
        <v>237.64724039999999</v>
      </c>
      <c r="AB803">
        <v>500.07620506252402</v>
      </c>
      <c r="AC803">
        <v>1320</v>
      </c>
      <c r="AD803">
        <v>3080</v>
      </c>
      <c r="AE803">
        <v>1320</v>
      </c>
      <c r="AF803">
        <v>3080</v>
      </c>
      <c r="AG803">
        <v>316.86298720000002</v>
      </c>
      <c r="AH803">
        <v>1267.4519488000001</v>
      </c>
      <c r="AI803">
        <v>1992.0050578749499</v>
      </c>
      <c r="AJ803">
        <v>3992.3098781250501</v>
      </c>
      <c r="AK803">
        <v>190.66389308394599</v>
      </c>
      <c r="AL803">
        <v>5044.8981694881004</v>
      </c>
      <c r="AM803">
        <v>590.242402607077</v>
      </c>
      <c r="AN803">
        <v>0</v>
      </c>
      <c r="AO803">
        <v>0</v>
      </c>
      <c r="AP803">
        <v>5825.8044651791297</v>
      </c>
      <c r="AQ803">
        <v>5825.8044651791297</v>
      </c>
      <c r="AR803">
        <v>5825.8044651791297</v>
      </c>
      <c r="AS803">
        <v>2.6480929387177801</v>
      </c>
      <c r="AT803">
        <v>0.973839735161942</v>
      </c>
      <c r="AU803">
        <v>90</v>
      </c>
      <c r="AV803">
        <v>0</v>
      </c>
      <c r="AW803" s="2">
        <v>2200</v>
      </c>
      <c r="AX803" s="4">
        <v>5825.8044651791297</v>
      </c>
      <c r="AY803">
        <v>2</v>
      </c>
      <c r="AZ803">
        <v>3.27E-2</v>
      </c>
      <c r="BA803">
        <v>0.86599999999999999</v>
      </c>
      <c r="BB803">
        <v>0.1013</v>
      </c>
      <c r="BC803">
        <v>0</v>
      </c>
      <c r="BD803">
        <v>0</v>
      </c>
      <c r="BE803">
        <v>0.59</v>
      </c>
      <c r="BF803" t="b">
        <v>0</v>
      </c>
      <c r="BG803">
        <v>1.31</v>
      </c>
      <c r="BH803" t="b">
        <v>0</v>
      </c>
      <c r="BI803">
        <v>2.65</v>
      </c>
      <c r="BJ803" t="b">
        <v>0</v>
      </c>
      <c r="BK803">
        <v>1</v>
      </c>
      <c r="BL803" t="b">
        <v>0</v>
      </c>
      <c r="BM803">
        <v>0</v>
      </c>
      <c r="BN803">
        <v>0</v>
      </c>
    </row>
    <row r="804" spans="1:66" x14ac:dyDescent="0.25">
      <c r="A804" t="s">
        <v>95</v>
      </c>
      <c r="B804">
        <v>1980</v>
      </c>
      <c r="C804">
        <v>140</v>
      </c>
      <c r="D804">
        <v>280</v>
      </c>
      <c r="E804">
        <v>77.840261889999994</v>
      </c>
      <c r="F804">
        <v>357.84026189999997</v>
      </c>
      <c r="G804">
        <v>108.683477</v>
      </c>
      <c r="H804">
        <v>388.68347699999998</v>
      </c>
      <c r="I804">
        <v>2</v>
      </c>
      <c r="J804">
        <v>280</v>
      </c>
      <c r="K804">
        <v>1972</v>
      </c>
      <c r="L804">
        <v>280</v>
      </c>
      <c r="M804" t="s">
        <v>72</v>
      </c>
      <c r="N804">
        <v>6.9376307999999998E-2</v>
      </c>
      <c r="O804">
        <v>0.44111162399999998</v>
      </c>
      <c r="P804">
        <v>0.48951206800000002</v>
      </c>
      <c r="Q804">
        <v>0</v>
      </c>
      <c r="R804">
        <v>0</v>
      </c>
      <c r="S804">
        <v>1</v>
      </c>
      <c r="T804" t="s">
        <v>69</v>
      </c>
      <c r="U804">
        <v>0.1</v>
      </c>
      <c r="V804">
        <v>0.1</v>
      </c>
      <c r="W804">
        <v>0.3</v>
      </c>
      <c r="X804">
        <v>0.2</v>
      </c>
      <c r="Y804">
        <v>56</v>
      </c>
      <c r="Z804">
        <v>56</v>
      </c>
      <c r="AA804">
        <v>32.605043100000003</v>
      </c>
      <c r="AB804">
        <v>64.800376816441897</v>
      </c>
      <c r="AC804">
        <v>168</v>
      </c>
      <c r="AD804">
        <v>392</v>
      </c>
      <c r="AE804">
        <v>168</v>
      </c>
      <c r="AF804">
        <v>392</v>
      </c>
      <c r="AG804">
        <v>43.473390799999997</v>
      </c>
      <c r="AH804">
        <v>173.89356319999999</v>
      </c>
      <c r="AI804">
        <v>259.08272336711599</v>
      </c>
      <c r="AJ804">
        <v>518.28423063288403</v>
      </c>
      <c r="AK804">
        <v>793.44181878789595</v>
      </c>
      <c r="AL804">
        <v>531.88225947408</v>
      </c>
      <c r="AM804">
        <v>910.64057136324095</v>
      </c>
      <c r="AN804">
        <v>0</v>
      </c>
      <c r="AO804">
        <v>0</v>
      </c>
      <c r="AP804">
        <v>2235.9646496252199</v>
      </c>
      <c r="AQ804">
        <v>2235.9646496252199</v>
      </c>
      <c r="AR804">
        <v>2235.9646496252199</v>
      </c>
      <c r="AS804">
        <v>7.9855880343757804</v>
      </c>
      <c r="AT804">
        <v>2.0776384213319399</v>
      </c>
      <c r="AU804">
        <v>72</v>
      </c>
      <c r="AV804">
        <v>0</v>
      </c>
      <c r="AW804" s="2">
        <v>280</v>
      </c>
      <c r="AX804" s="4">
        <v>2235.9646496252199</v>
      </c>
      <c r="AY804">
        <v>2</v>
      </c>
      <c r="AZ804">
        <v>0.35489999999999999</v>
      </c>
      <c r="BA804">
        <v>0.2379</v>
      </c>
      <c r="BB804">
        <v>0.4073</v>
      </c>
      <c r="BC804">
        <v>0</v>
      </c>
      <c r="BD804">
        <v>0</v>
      </c>
      <c r="BE804">
        <v>0.08</v>
      </c>
      <c r="BF804" t="b">
        <v>1</v>
      </c>
      <c r="BG804">
        <v>0.5</v>
      </c>
      <c r="BH804" t="b">
        <v>0</v>
      </c>
      <c r="BI804">
        <v>7.99</v>
      </c>
      <c r="BJ804" t="b">
        <v>0</v>
      </c>
      <c r="BK804">
        <v>1</v>
      </c>
      <c r="BL804" t="b">
        <v>0</v>
      </c>
      <c r="BM804">
        <v>1</v>
      </c>
      <c r="BN804">
        <v>1</v>
      </c>
    </row>
    <row r="805" spans="1:66" x14ac:dyDescent="0.25">
      <c r="A805" t="s">
        <v>95</v>
      </c>
      <c r="B805">
        <v>1981</v>
      </c>
      <c r="C805">
        <v>1500</v>
      </c>
      <c r="D805">
        <v>3000</v>
      </c>
      <c r="E805">
        <v>1008.522156</v>
      </c>
      <c r="F805">
        <v>4008.522156</v>
      </c>
      <c r="G805">
        <v>1112.5320770000001</v>
      </c>
      <c r="H805">
        <v>4112.5320769999998</v>
      </c>
      <c r="I805">
        <v>2</v>
      </c>
      <c r="J805">
        <v>3000</v>
      </c>
      <c r="K805">
        <v>5150</v>
      </c>
      <c r="L805">
        <v>3000</v>
      </c>
      <c r="M805" t="s">
        <v>72</v>
      </c>
      <c r="N805">
        <v>6.9376307999999998E-2</v>
      </c>
      <c r="O805">
        <v>0.44111162399999998</v>
      </c>
      <c r="P805">
        <v>0.48951206800000002</v>
      </c>
      <c r="Q805">
        <v>0</v>
      </c>
      <c r="R805">
        <v>0</v>
      </c>
      <c r="S805">
        <v>1</v>
      </c>
      <c r="T805" t="s">
        <v>69</v>
      </c>
      <c r="U805">
        <v>0.1</v>
      </c>
      <c r="V805">
        <v>0.1</v>
      </c>
      <c r="W805">
        <v>0.3</v>
      </c>
      <c r="X805">
        <v>0.2</v>
      </c>
      <c r="Y805">
        <v>600</v>
      </c>
      <c r="Z805">
        <v>600</v>
      </c>
      <c r="AA805">
        <v>333.7596231</v>
      </c>
      <c r="AB805">
        <v>686.58246847108899</v>
      </c>
      <c r="AC805">
        <v>1800</v>
      </c>
      <c r="AD805">
        <v>4200</v>
      </c>
      <c r="AE805">
        <v>1800</v>
      </c>
      <c r="AF805">
        <v>4200</v>
      </c>
      <c r="AG805">
        <v>445.01283080000002</v>
      </c>
      <c r="AH805">
        <v>1780.0513232000001</v>
      </c>
      <c r="AI805">
        <v>2739.3671400578201</v>
      </c>
      <c r="AJ805">
        <v>5485.6970139421801</v>
      </c>
      <c r="AK805">
        <v>83.652357918842199</v>
      </c>
      <c r="AL805">
        <v>820.60109969408802</v>
      </c>
      <c r="AM805">
        <v>3988.6157180564401</v>
      </c>
      <c r="AN805">
        <v>0</v>
      </c>
      <c r="AO805">
        <v>0</v>
      </c>
      <c r="AP805">
        <v>4892.8691756693697</v>
      </c>
      <c r="AQ805">
        <v>4892.8691756693697</v>
      </c>
      <c r="AR805">
        <v>4892.8691756693697</v>
      </c>
      <c r="AS805">
        <v>1.63095639188979</v>
      </c>
      <c r="AT805">
        <v>0.48916658624268</v>
      </c>
      <c r="AU805">
        <v>91</v>
      </c>
      <c r="AV805">
        <v>0</v>
      </c>
      <c r="AW805" s="2">
        <v>3000</v>
      </c>
      <c r="AX805" s="4">
        <v>4892.8691756693697</v>
      </c>
      <c r="AY805">
        <v>2</v>
      </c>
      <c r="AZ805">
        <v>1.7100000000000001E-2</v>
      </c>
      <c r="BA805">
        <v>0.16769999999999999</v>
      </c>
      <c r="BB805">
        <v>0.81520000000000004</v>
      </c>
      <c r="BC805">
        <v>0</v>
      </c>
      <c r="BD805">
        <v>0</v>
      </c>
      <c r="BE805">
        <v>0.8</v>
      </c>
      <c r="BF805" t="b">
        <v>0</v>
      </c>
      <c r="BG805">
        <v>1.1000000000000001</v>
      </c>
      <c r="BH805" t="b">
        <v>0</v>
      </c>
      <c r="BI805">
        <v>1.63</v>
      </c>
      <c r="BJ805" t="b">
        <v>0</v>
      </c>
      <c r="BK805">
        <v>1</v>
      </c>
      <c r="BL805" t="b">
        <v>0</v>
      </c>
      <c r="BM805">
        <v>0</v>
      </c>
      <c r="BN805">
        <v>0</v>
      </c>
    </row>
    <row r="806" spans="1:66" x14ac:dyDescent="0.25">
      <c r="A806" t="s">
        <v>95</v>
      </c>
      <c r="B806">
        <v>1982</v>
      </c>
      <c r="C806">
        <v>1000</v>
      </c>
      <c r="D806">
        <v>2000</v>
      </c>
      <c r="E806">
        <v>674.87810300000001</v>
      </c>
      <c r="F806">
        <v>2674.878103</v>
      </c>
      <c r="G806">
        <v>748.25655300000005</v>
      </c>
      <c r="H806">
        <v>2748.2565530000002</v>
      </c>
      <c r="I806">
        <v>2</v>
      </c>
      <c r="J806">
        <v>2000</v>
      </c>
      <c r="K806">
        <v>7082</v>
      </c>
      <c r="L806">
        <v>2000</v>
      </c>
      <c r="M806" t="s">
        <v>72</v>
      </c>
      <c r="N806">
        <v>6.9376307999999998E-2</v>
      </c>
      <c r="O806">
        <v>0.44111162399999998</v>
      </c>
      <c r="P806">
        <v>0.48951206800000002</v>
      </c>
      <c r="Q806">
        <v>0</v>
      </c>
      <c r="R806">
        <v>0</v>
      </c>
      <c r="S806">
        <v>1</v>
      </c>
      <c r="T806" t="s">
        <v>69</v>
      </c>
      <c r="U806">
        <v>0.1</v>
      </c>
      <c r="V806">
        <v>0.1</v>
      </c>
      <c r="W806">
        <v>0.3</v>
      </c>
      <c r="X806">
        <v>0.2</v>
      </c>
      <c r="Y806">
        <v>400</v>
      </c>
      <c r="Z806">
        <v>400</v>
      </c>
      <c r="AA806">
        <v>224.47696590000001</v>
      </c>
      <c r="AB806">
        <v>458.68279695195702</v>
      </c>
      <c r="AC806">
        <v>1200</v>
      </c>
      <c r="AD806">
        <v>2800</v>
      </c>
      <c r="AE806">
        <v>1200</v>
      </c>
      <c r="AF806">
        <v>2800</v>
      </c>
      <c r="AG806">
        <v>299.30262119999998</v>
      </c>
      <c r="AH806">
        <v>1197.2104847999999</v>
      </c>
      <c r="AI806">
        <v>1830.89095909609</v>
      </c>
      <c r="AJ806">
        <v>3665.6221469039101</v>
      </c>
      <c r="AK806">
        <v>129.06092594267199</v>
      </c>
      <c r="AL806">
        <v>3594.2418418656898</v>
      </c>
      <c r="AM806">
        <v>3414.2672867013498</v>
      </c>
      <c r="AN806">
        <v>0</v>
      </c>
      <c r="AO806" t="s">
        <v>67</v>
      </c>
      <c r="AP806">
        <v>7137.5700545097097</v>
      </c>
      <c r="AQ806">
        <v>7137.5700545097097</v>
      </c>
      <c r="AR806">
        <v>7137.5700545097097</v>
      </c>
      <c r="AS806">
        <v>3.56878502725485</v>
      </c>
      <c r="AT806">
        <v>1.27222520936662</v>
      </c>
      <c r="AU806">
        <v>90</v>
      </c>
      <c r="AV806">
        <v>0</v>
      </c>
      <c r="AW806" s="2">
        <v>2000</v>
      </c>
      <c r="AX806" s="4">
        <v>7137.5700545097097</v>
      </c>
      <c r="AY806">
        <v>2</v>
      </c>
      <c r="AZ806">
        <v>1.8100000000000002E-2</v>
      </c>
      <c r="BA806">
        <v>0.50360000000000005</v>
      </c>
      <c r="BB806">
        <v>0.47839999999999999</v>
      </c>
      <c r="BC806">
        <v>0</v>
      </c>
      <c r="BD806" t="s">
        <v>67</v>
      </c>
      <c r="BE806">
        <v>0.54</v>
      </c>
      <c r="BF806" t="b">
        <v>0</v>
      </c>
      <c r="BG806">
        <v>1.61</v>
      </c>
      <c r="BH806" t="b">
        <v>0</v>
      </c>
      <c r="BI806">
        <v>3.57</v>
      </c>
      <c r="BJ806" t="b">
        <v>0</v>
      </c>
      <c r="BK806">
        <v>1</v>
      </c>
      <c r="BL806" t="b">
        <v>0</v>
      </c>
      <c r="BM806">
        <v>0</v>
      </c>
      <c r="BN806">
        <v>0</v>
      </c>
    </row>
    <row r="807" spans="1:66" x14ac:dyDescent="0.25">
      <c r="A807" t="s">
        <v>95</v>
      </c>
      <c r="B807">
        <v>1983</v>
      </c>
      <c r="C807">
        <v>5000</v>
      </c>
      <c r="D807">
        <v>10000</v>
      </c>
      <c r="E807">
        <v>1015.909924</v>
      </c>
      <c r="F807">
        <v>11015.90992</v>
      </c>
      <c r="G807">
        <v>1436.783559</v>
      </c>
      <c r="H807">
        <v>11436.78356</v>
      </c>
      <c r="I807">
        <v>2</v>
      </c>
      <c r="J807">
        <v>10000</v>
      </c>
      <c r="K807">
        <v>6193</v>
      </c>
      <c r="L807">
        <v>10000</v>
      </c>
      <c r="M807" t="s">
        <v>72</v>
      </c>
      <c r="N807">
        <v>6.9376307999999998E-2</v>
      </c>
      <c r="O807">
        <v>0.44111162399999998</v>
      </c>
      <c r="P807">
        <v>0.48951206800000002</v>
      </c>
      <c r="Q807">
        <v>0</v>
      </c>
      <c r="R807">
        <v>0</v>
      </c>
      <c r="S807">
        <v>1</v>
      </c>
      <c r="T807" t="s">
        <v>69</v>
      </c>
      <c r="U807">
        <v>0.1</v>
      </c>
      <c r="V807">
        <v>0.1</v>
      </c>
      <c r="W807">
        <v>0.3</v>
      </c>
      <c r="X807">
        <v>0.2</v>
      </c>
      <c r="Y807">
        <v>2000</v>
      </c>
      <c r="Z807">
        <v>2000</v>
      </c>
      <c r="AA807">
        <v>431.03506770000001</v>
      </c>
      <c r="AB807">
        <v>2045.9206313019899</v>
      </c>
      <c r="AC807">
        <v>6000</v>
      </c>
      <c r="AD807">
        <v>14000</v>
      </c>
      <c r="AE807">
        <v>6000</v>
      </c>
      <c r="AF807">
        <v>14000</v>
      </c>
      <c r="AG807">
        <v>574.71342360000006</v>
      </c>
      <c r="AH807">
        <v>2298.8536944000002</v>
      </c>
      <c r="AI807">
        <v>7344.94229739602</v>
      </c>
      <c r="AJ807">
        <v>15528.624822604001</v>
      </c>
      <c r="AK807">
        <v>565.28827507787696</v>
      </c>
      <c r="AL807">
        <v>3076.6820392401501</v>
      </c>
      <c r="AM807">
        <v>3298.5586185501102</v>
      </c>
      <c r="AN807" t="s">
        <v>67</v>
      </c>
      <c r="AO807">
        <v>0</v>
      </c>
      <c r="AP807">
        <v>6940.5289328681401</v>
      </c>
      <c r="AQ807">
        <v>6940.5289328681401</v>
      </c>
      <c r="AR807">
        <v>6940.5289328681401</v>
      </c>
      <c r="AS807">
        <v>0.69405289328681397</v>
      </c>
      <c r="AT807">
        <v>-0.36520710626887298</v>
      </c>
      <c r="AU807">
        <v>71</v>
      </c>
      <c r="AV807">
        <v>0</v>
      </c>
      <c r="AW807" s="2">
        <v>10000</v>
      </c>
      <c r="AX807" s="4">
        <v>6940.5289328681401</v>
      </c>
      <c r="AY807">
        <v>2</v>
      </c>
      <c r="AZ807">
        <v>8.14E-2</v>
      </c>
      <c r="BA807">
        <v>0.44330000000000003</v>
      </c>
      <c r="BB807">
        <v>0.4753</v>
      </c>
      <c r="BC807" t="s">
        <v>67</v>
      </c>
      <c r="BD807">
        <v>0</v>
      </c>
      <c r="BE807">
        <v>2.68</v>
      </c>
      <c r="BF807" t="b">
        <v>0</v>
      </c>
      <c r="BG807">
        <v>1.57</v>
      </c>
      <c r="BH807" t="b">
        <v>0</v>
      </c>
      <c r="BI807">
        <v>0.69</v>
      </c>
      <c r="BJ807" t="b">
        <v>0</v>
      </c>
      <c r="BK807">
        <v>1</v>
      </c>
      <c r="BL807" t="b">
        <v>0</v>
      </c>
      <c r="BM807">
        <v>0</v>
      </c>
      <c r="BN807">
        <v>0</v>
      </c>
    </row>
    <row r="808" spans="1:66" x14ac:dyDescent="0.25">
      <c r="A808" t="s">
        <v>95</v>
      </c>
      <c r="B808">
        <v>1984</v>
      </c>
      <c r="C808">
        <v>500</v>
      </c>
      <c r="D808">
        <v>1000</v>
      </c>
      <c r="E808">
        <v>181.17916919999999</v>
      </c>
      <c r="F808">
        <v>1181.179169</v>
      </c>
      <c r="G808">
        <v>205.7770204</v>
      </c>
      <c r="H808">
        <v>1205.77702</v>
      </c>
      <c r="I808">
        <v>2</v>
      </c>
      <c r="J808">
        <v>1000</v>
      </c>
      <c r="K808">
        <v>2947</v>
      </c>
      <c r="L808">
        <v>1000</v>
      </c>
      <c r="M808" t="s">
        <v>72</v>
      </c>
      <c r="N808">
        <v>6.9376307999999998E-2</v>
      </c>
      <c r="O808">
        <v>0.44111162399999998</v>
      </c>
      <c r="P808">
        <v>0.48951206800000002</v>
      </c>
      <c r="Q808">
        <v>0</v>
      </c>
      <c r="R808">
        <v>0</v>
      </c>
      <c r="S808">
        <v>1</v>
      </c>
      <c r="T808" t="s">
        <v>69</v>
      </c>
      <c r="U808">
        <v>0.1</v>
      </c>
      <c r="V808">
        <v>0.1</v>
      </c>
      <c r="W808">
        <v>0.3</v>
      </c>
      <c r="X808">
        <v>0.2</v>
      </c>
      <c r="Y808">
        <v>200</v>
      </c>
      <c r="Z808">
        <v>200</v>
      </c>
      <c r="AA808">
        <v>61.733106120000002</v>
      </c>
      <c r="AB808">
        <v>209.310717334835</v>
      </c>
      <c r="AC808">
        <v>600</v>
      </c>
      <c r="AD808">
        <v>1400</v>
      </c>
      <c r="AE808">
        <v>600</v>
      </c>
      <c r="AF808">
        <v>1400</v>
      </c>
      <c r="AG808">
        <v>82.310808159999993</v>
      </c>
      <c r="AH808">
        <v>329.24323263999997</v>
      </c>
      <c r="AI808">
        <v>787.15558533033004</v>
      </c>
      <c r="AJ808">
        <v>1624.3984546696699</v>
      </c>
      <c r="AK808">
        <v>483.88849705849702</v>
      </c>
      <c r="AL808">
        <v>2972.4140510624402</v>
      </c>
      <c r="AM808" t="s">
        <v>67</v>
      </c>
      <c r="AN808">
        <v>0</v>
      </c>
      <c r="AO808">
        <v>0</v>
      </c>
      <c r="AP808" t="s">
        <v>67</v>
      </c>
      <c r="AQ808" t="s">
        <v>67</v>
      </c>
      <c r="AR808">
        <v>3456.3025481209402</v>
      </c>
      <c r="AS808" t="s">
        <v>67</v>
      </c>
      <c r="AT808" t="s">
        <v>67</v>
      </c>
      <c r="AU808">
        <v>88</v>
      </c>
      <c r="AV808">
        <v>0</v>
      </c>
      <c r="AW808" s="2">
        <v>1000</v>
      </c>
      <c r="AX808" s="4" t="s">
        <v>67</v>
      </c>
      <c r="AY808">
        <v>2</v>
      </c>
      <c r="AZ808">
        <v>0.14000000000000001</v>
      </c>
      <c r="BA808">
        <v>0.86</v>
      </c>
      <c r="BB808" t="s">
        <v>67</v>
      </c>
      <c r="BC808">
        <v>0</v>
      </c>
      <c r="BD808">
        <v>0</v>
      </c>
      <c r="BE808">
        <v>0.27</v>
      </c>
      <c r="BF808" t="b">
        <v>0</v>
      </c>
      <c r="BG808" t="s">
        <v>67</v>
      </c>
      <c r="BH808" t="b">
        <v>0</v>
      </c>
      <c r="BI808" t="s">
        <v>67</v>
      </c>
      <c r="BJ808" t="b">
        <v>0</v>
      </c>
      <c r="BK808">
        <v>1</v>
      </c>
      <c r="BL808" t="b">
        <v>0</v>
      </c>
      <c r="BM808">
        <v>0</v>
      </c>
      <c r="BN808">
        <v>0</v>
      </c>
    </row>
    <row r="809" spans="1:66" x14ac:dyDescent="0.25">
      <c r="A809" t="s">
        <v>95</v>
      </c>
      <c r="B809">
        <v>1985</v>
      </c>
      <c r="C809">
        <v>600</v>
      </c>
      <c r="D809">
        <v>1200</v>
      </c>
      <c r="E809">
        <v>624.02669649999996</v>
      </c>
      <c r="F809">
        <v>1824.0266959999999</v>
      </c>
      <c r="G809">
        <v>660.30259709999996</v>
      </c>
      <c r="H809">
        <v>1860.3025970000001</v>
      </c>
      <c r="I809">
        <v>2</v>
      </c>
      <c r="J809">
        <v>1200</v>
      </c>
      <c r="K809">
        <v>2332</v>
      </c>
      <c r="L809">
        <v>1200</v>
      </c>
      <c r="M809" t="s">
        <v>72</v>
      </c>
      <c r="N809">
        <v>6.9376307999999998E-2</v>
      </c>
      <c r="O809">
        <v>0.44111162399999998</v>
      </c>
      <c r="P809">
        <v>0.48951206800000002</v>
      </c>
      <c r="Q809">
        <v>0</v>
      </c>
      <c r="R809">
        <v>0</v>
      </c>
      <c r="S809">
        <v>1</v>
      </c>
      <c r="T809" t="s">
        <v>69</v>
      </c>
      <c r="U809">
        <v>0.1</v>
      </c>
      <c r="V809">
        <v>0.1</v>
      </c>
      <c r="W809">
        <v>0.3</v>
      </c>
      <c r="X809">
        <v>0.2</v>
      </c>
      <c r="Y809">
        <v>240</v>
      </c>
      <c r="Z809">
        <v>240</v>
      </c>
      <c r="AA809">
        <v>198.09077912999999</v>
      </c>
      <c r="AB809">
        <v>311.19119006863002</v>
      </c>
      <c r="AC809">
        <v>720</v>
      </c>
      <c r="AD809">
        <v>1680</v>
      </c>
      <c r="AE809">
        <v>720</v>
      </c>
      <c r="AF809">
        <v>1680</v>
      </c>
      <c r="AG809">
        <v>264.12103883999998</v>
      </c>
      <c r="AH809">
        <v>1056.4841553599999</v>
      </c>
      <c r="AI809">
        <v>1237.9202168627401</v>
      </c>
      <c r="AJ809">
        <v>2482.6849771372599</v>
      </c>
      <c r="AK809">
        <v>467.48963638744601</v>
      </c>
      <c r="AL809" t="s">
        <v>67</v>
      </c>
      <c r="AM809">
        <v>2096.73181850218</v>
      </c>
      <c r="AN809">
        <v>0</v>
      </c>
      <c r="AO809">
        <v>0</v>
      </c>
      <c r="AP809" t="s">
        <v>67</v>
      </c>
      <c r="AQ809" t="s">
        <v>67</v>
      </c>
      <c r="AR809">
        <v>2564.22145488963</v>
      </c>
      <c r="AS809" t="s">
        <v>67</v>
      </c>
      <c r="AT809" t="s">
        <v>67</v>
      </c>
      <c r="AU809">
        <v>95</v>
      </c>
      <c r="AV809">
        <v>0</v>
      </c>
      <c r="AW809" s="2">
        <v>1200</v>
      </c>
      <c r="AX809" s="4" t="s">
        <v>67</v>
      </c>
      <c r="AY809">
        <v>2</v>
      </c>
      <c r="AZ809">
        <v>0.18229999999999999</v>
      </c>
      <c r="BA809" t="s">
        <v>67</v>
      </c>
      <c r="BB809">
        <v>0.81769999999999998</v>
      </c>
      <c r="BC809">
        <v>0</v>
      </c>
      <c r="BD809">
        <v>0</v>
      </c>
      <c r="BE809">
        <v>0.32</v>
      </c>
      <c r="BF809" t="b">
        <v>0</v>
      </c>
      <c r="BG809" t="s">
        <v>67</v>
      </c>
      <c r="BH809" t="b">
        <v>0</v>
      </c>
      <c r="BI809" t="s">
        <v>67</v>
      </c>
      <c r="BJ809" t="b">
        <v>0</v>
      </c>
      <c r="BK809">
        <v>1</v>
      </c>
      <c r="BL809" t="b">
        <v>0</v>
      </c>
      <c r="BM809">
        <v>0</v>
      </c>
      <c r="BN809">
        <v>0</v>
      </c>
    </row>
    <row r="810" spans="1:66" x14ac:dyDescent="0.25">
      <c r="A810" t="s">
        <v>95</v>
      </c>
      <c r="B810">
        <v>1986</v>
      </c>
      <c r="C810">
        <v>3000</v>
      </c>
      <c r="D810">
        <v>6000</v>
      </c>
      <c r="E810">
        <v>1850.7385119999999</v>
      </c>
      <c r="F810">
        <v>7850.7385119999999</v>
      </c>
      <c r="G810">
        <v>2148.1458349999998</v>
      </c>
      <c r="H810">
        <v>8148.1458350000003</v>
      </c>
      <c r="I810">
        <v>2</v>
      </c>
      <c r="J810">
        <v>6000</v>
      </c>
      <c r="K810">
        <v>3630</v>
      </c>
      <c r="L810">
        <v>6000</v>
      </c>
      <c r="M810" t="s">
        <v>72</v>
      </c>
      <c r="N810">
        <v>6.9376307999999998E-2</v>
      </c>
      <c r="O810">
        <v>0.44111162399999998</v>
      </c>
      <c r="P810">
        <v>0.48951206800000002</v>
      </c>
      <c r="Q810">
        <v>0</v>
      </c>
      <c r="R810">
        <v>0</v>
      </c>
      <c r="S810">
        <v>1</v>
      </c>
      <c r="T810" t="s">
        <v>69</v>
      </c>
      <c r="U810">
        <v>0.1</v>
      </c>
      <c r="V810">
        <v>0.1</v>
      </c>
      <c r="W810">
        <v>0.3</v>
      </c>
      <c r="X810">
        <v>0.2</v>
      </c>
      <c r="Y810">
        <v>1200</v>
      </c>
      <c r="Z810">
        <v>1200</v>
      </c>
      <c r="AA810">
        <v>644.44375049999996</v>
      </c>
      <c r="AB810">
        <v>1362.0968201851499</v>
      </c>
      <c r="AC810">
        <v>3600</v>
      </c>
      <c r="AD810">
        <v>8400</v>
      </c>
      <c r="AE810">
        <v>3600</v>
      </c>
      <c r="AF810">
        <v>8400</v>
      </c>
      <c r="AG810">
        <v>859.25833399999999</v>
      </c>
      <c r="AH810">
        <v>3437.033336</v>
      </c>
      <c r="AI810">
        <v>5423.95219462969</v>
      </c>
      <c r="AJ810">
        <v>10872.3394753703</v>
      </c>
      <c r="AK810" t="s">
        <v>67</v>
      </c>
      <c r="AL810">
        <v>1889.4177243286499</v>
      </c>
      <c r="AM810">
        <v>866.17753917574998</v>
      </c>
      <c r="AN810">
        <v>0</v>
      </c>
      <c r="AO810">
        <v>0</v>
      </c>
      <c r="AP810" t="s">
        <v>67</v>
      </c>
      <c r="AQ810" t="s">
        <v>67</v>
      </c>
      <c r="AR810">
        <v>2755.5952635044</v>
      </c>
      <c r="AS810" t="s">
        <v>67</v>
      </c>
      <c r="AT810" t="s">
        <v>67</v>
      </c>
      <c r="AU810">
        <v>86</v>
      </c>
      <c r="AV810">
        <v>0</v>
      </c>
      <c r="AW810" s="2">
        <v>6000</v>
      </c>
      <c r="AX810" s="4" t="s">
        <v>67</v>
      </c>
      <c r="AY810">
        <v>2</v>
      </c>
      <c r="AZ810" t="s">
        <v>67</v>
      </c>
      <c r="BA810">
        <v>0.68569999999999998</v>
      </c>
      <c r="BB810">
        <v>0.31430000000000002</v>
      </c>
      <c r="BC810">
        <v>0</v>
      </c>
      <c r="BD810">
        <v>0</v>
      </c>
      <c r="BE810">
        <v>1.61</v>
      </c>
      <c r="BF810" t="b">
        <v>0</v>
      </c>
      <c r="BG810" t="s">
        <v>67</v>
      </c>
      <c r="BH810" t="b">
        <v>0</v>
      </c>
      <c r="BI810" t="s">
        <v>67</v>
      </c>
      <c r="BJ810" t="b">
        <v>0</v>
      </c>
      <c r="BK810">
        <v>1</v>
      </c>
      <c r="BL810" t="b">
        <v>0</v>
      </c>
      <c r="BM810">
        <v>0</v>
      </c>
      <c r="BN810">
        <v>0</v>
      </c>
    </row>
    <row r="811" spans="1:66" x14ac:dyDescent="0.25">
      <c r="A811" t="s">
        <v>95</v>
      </c>
      <c r="B811">
        <v>1987</v>
      </c>
      <c r="C811">
        <v>3000</v>
      </c>
      <c r="D811">
        <v>6000</v>
      </c>
      <c r="E811">
        <v>873.70267490000003</v>
      </c>
      <c r="F811">
        <v>6873.7026750000005</v>
      </c>
      <c r="G811">
        <v>974.83782340000005</v>
      </c>
      <c r="H811">
        <v>6974.8378229999998</v>
      </c>
      <c r="I811">
        <v>2</v>
      </c>
      <c r="J811">
        <v>6000</v>
      </c>
      <c r="K811">
        <v>11399</v>
      </c>
      <c r="L811">
        <v>6000</v>
      </c>
      <c r="M811" t="s">
        <v>72</v>
      </c>
      <c r="N811">
        <v>6.9376307999999998E-2</v>
      </c>
      <c r="O811">
        <v>0.44111162399999998</v>
      </c>
      <c r="P811">
        <v>0.48951206800000002</v>
      </c>
      <c r="Q811">
        <v>0</v>
      </c>
      <c r="R811">
        <v>0</v>
      </c>
      <c r="S811">
        <v>1</v>
      </c>
      <c r="T811" t="s">
        <v>69</v>
      </c>
      <c r="U811">
        <v>0.1</v>
      </c>
      <c r="V811">
        <v>0.1</v>
      </c>
      <c r="W811">
        <v>0.3</v>
      </c>
      <c r="X811">
        <v>0.2</v>
      </c>
      <c r="Y811">
        <v>1200</v>
      </c>
      <c r="Z811">
        <v>1200</v>
      </c>
      <c r="AA811">
        <v>292.45134702000001</v>
      </c>
      <c r="AB811">
        <v>1235.12258111242</v>
      </c>
      <c r="AC811">
        <v>3600</v>
      </c>
      <c r="AD811">
        <v>8400</v>
      </c>
      <c r="AE811">
        <v>3600</v>
      </c>
      <c r="AF811">
        <v>8400</v>
      </c>
      <c r="AG811">
        <v>389.93512936000002</v>
      </c>
      <c r="AH811">
        <v>1559.7405174400001</v>
      </c>
      <c r="AI811">
        <v>4504.5926607751599</v>
      </c>
      <c r="AJ811">
        <v>9445.0829852248407</v>
      </c>
      <c r="AK811">
        <v>297.160217169166</v>
      </c>
      <c r="AL811">
        <v>780.53434420770702</v>
      </c>
      <c r="AM811">
        <v>8719.6319832180197</v>
      </c>
      <c r="AN811">
        <v>0</v>
      </c>
      <c r="AO811" t="s">
        <v>67</v>
      </c>
      <c r="AP811">
        <v>9797.3265445949</v>
      </c>
      <c r="AQ811">
        <v>9797.3265445949</v>
      </c>
      <c r="AR811">
        <v>9797.3265445949</v>
      </c>
      <c r="AS811">
        <v>1.63288775743248</v>
      </c>
      <c r="AT811">
        <v>0.49035007765940403</v>
      </c>
      <c r="AU811">
        <v>90</v>
      </c>
      <c r="AV811">
        <v>0</v>
      </c>
      <c r="AW811" s="2">
        <v>6000</v>
      </c>
      <c r="AX811" s="4">
        <v>9797.3265445949</v>
      </c>
      <c r="AY811">
        <v>2</v>
      </c>
      <c r="AZ811">
        <v>3.0300000000000001E-2</v>
      </c>
      <c r="BA811">
        <v>7.9699999999999993E-2</v>
      </c>
      <c r="BB811">
        <v>0.89</v>
      </c>
      <c r="BC811">
        <v>0</v>
      </c>
      <c r="BD811" t="s">
        <v>67</v>
      </c>
      <c r="BE811">
        <v>1.61</v>
      </c>
      <c r="BF811" t="b">
        <v>0</v>
      </c>
      <c r="BG811">
        <v>2.21</v>
      </c>
      <c r="BH811" t="b">
        <v>0</v>
      </c>
      <c r="BI811">
        <v>1.63</v>
      </c>
      <c r="BJ811" t="b">
        <v>0</v>
      </c>
      <c r="BK811">
        <v>1</v>
      </c>
      <c r="BL811" t="b">
        <v>0</v>
      </c>
      <c r="BM811">
        <v>0</v>
      </c>
      <c r="BN811">
        <v>0</v>
      </c>
    </row>
    <row r="812" spans="1:66" x14ac:dyDescent="0.25">
      <c r="A812" t="s">
        <v>95</v>
      </c>
      <c r="B812">
        <v>1988</v>
      </c>
      <c r="C812">
        <v>2000</v>
      </c>
      <c r="D812">
        <v>4000</v>
      </c>
      <c r="E812">
        <v>2527.548436</v>
      </c>
      <c r="F812">
        <v>6527.548436</v>
      </c>
      <c r="G812">
        <v>2738.4623059999999</v>
      </c>
      <c r="H812">
        <v>6738.4623060000004</v>
      </c>
      <c r="I812">
        <v>2</v>
      </c>
      <c r="J812">
        <v>4000</v>
      </c>
      <c r="K812">
        <v>20332</v>
      </c>
      <c r="L812">
        <v>4000</v>
      </c>
      <c r="M812" t="s">
        <v>72</v>
      </c>
      <c r="N812">
        <v>6.9376307999999998E-2</v>
      </c>
      <c r="O812">
        <v>0.44111162399999998</v>
      </c>
      <c r="P812">
        <v>0.48951206800000002</v>
      </c>
      <c r="Q812">
        <v>0</v>
      </c>
      <c r="R812">
        <v>0</v>
      </c>
      <c r="S812">
        <v>1</v>
      </c>
      <c r="T812" t="s">
        <v>69</v>
      </c>
      <c r="U812">
        <v>0.1</v>
      </c>
      <c r="V812">
        <v>0.1</v>
      </c>
      <c r="W812">
        <v>0.3</v>
      </c>
      <c r="X812">
        <v>0.2</v>
      </c>
      <c r="Y812">
        <v>800</v>
      </c>
      <c r="Z812">
        <v>800</v>
      </c>
      <c r="AA812">
        <v>821.53869180000004</v>
      </c>
      <c r="AB812">
        <v>1146.70215057113</v>
      </c>
      <c r="AC812">
        <v>2400</v>
      </c>
      <c r="AD812">
        <v>5600</v>
      </c>
      <c r="AE812">
        <v>2400</v>
      </c>
      <c r="AF812">
        <v>5600</v>
      </c>
      <c r="AG812">
        <v>1095.3849224000001</v>
      </c>
      <c r="AH812">
        <v>4381.5396896000002</v>
      </c>
      <c r="AI812">
        <v>4445.0580048577403</v>
      </c>
      <c r="AJ812">
        <v>9031.8666071422595</v>
      </c>
      <c r="AK812">
        <v>122.759383616542</v>
      </c>
      <c r="AL812">
        <v>7857.4794703521902</v>
      </c>
      <c r="AM812">
        <v>12817.6176081465</v>
      </c>
      <c r="AN812" t="s">
        <v>67</v>
      </c>
      <c r="AO812" t="s">
        <v>67</v>
      </c>
      <c r="AP812">
        <v>20797.8564621152</v>
      </c>
      <c r="AQ812">
        <v>20797.8564621152</v>
      </c>
      <c r="AR812">
        <v>20797.8564621152</v>
      </c>
      <c r="AS812">
        <v>5.1994641155287997</v>
      </c>
      <c r="AT812">
        <v>1.6485555655708799</v>
      </c>
      <c r="AU812">
        <v>92</v>
      </c>
      <c r="AV812">
        <v>0</v>
      </c>
      <c r="AW812" s="2">
        <v>4000</v>
      </c>
      <c r="AX812" s="4">
        <v>20797.8564621152</v>
      </c>
      <c r="AY812">
        <v>2</v>
      </c>
      <c r="AZ812">
        <v>5.8999999999999999E-3</v>
      </c>
      <c r="BA812">
        <v>0.37780000000000002</v>
      </c>
      <c r="BB812">
        <v>0.61629999999999996</v>
      </c>
      <c r="BC812" t="s">
        <v>67</v>
      </c>
      <c r="BD812" t="s">
        <v>67</v>
      </c>
      <c r="BE812">
        <v>1.07</v>
      </c>
      <c r="BF812" t="b">
        <v>0</v>
      </c>
      <c r="BG812">
        <v>4.6900000000000004</v>
      </c>
      <c r="BH812" t="b">
        <v>0</v>
      </c>
      <c r="BI812">
        <v>5.2</v>
      </c>
      <c r="BJ812" t="b">
        <v>0</v>
      </c>
      <c r="BK812">
        <v>1</v>
      </c>
      <c r="BL812" t="b">
        <v>0</v>
      </c>
      <c r="BM812">
        <v>0</v>
      </c>
      <c r="BN812">
        <v>0</v>
      </c>
    </row>
    <row r="813" spans="1:66" x14ac:dyDescent="0.25">
      <c r="A813" t="s">
        <v>95</v>
      </c>
      <c r="B813">
        <v>1989</v>
      </c>
      <c r="C813" t="s">
        <v>67</v>
      </c>
      <c r="D813" t="s">
        <v>67</v>
      </c>
      <c r="E813" t="s">
        <v>67</v>
      </c>
      <c r="F813" t="s">
        <v>67</v>
      </c>
      <c r="G813" t="s">
        <v>67</v>
      </c>
      <c r="H813" t="s">
        <v>67</v>
      </c>
      <c r="I813" t="s">
        <v>67</v>
      </c>
      <c r="J813" t="s">
        <v>67</v>
      </c>
      <c r="K813">
        <v>10495</v>
      </c>
      <c r="L813" t="s">
        <v>67</v>
      </c>
      <c r="M813" t="s">
        <v>72</v>
      </c>
      <c r="N813">
        <v>6.9376307999999998E-2</v>
      </c>
      <c r="O813">
        <v>0.44111162399999998</v>
      </c>
      <c r="P813">
        <v>0.48951206800000002</v>
      </c>
      <c r="Q813">
        <v>0</v>
      </c>
      <c r="R813">
        <v>0</v>
      </c>
      <c r="S813">
        <v>1</v>
      </c>
      <c r="T813" t="s">
        <v>67</v>
      </c>
      <c r="U813" t="s">
        <v>67</v>
      </c>
      <c r="V813">
        <v>0.1</v>
      </c>
      <c r="W813">
        <v>0.3</v>
      </c>
      <c r="X813" t="s">
        <v>67</v>
      </c>
      <c r="Y813" t="s">
        <v>67</v>
      </c>
      <c r="Z813" t="s">
        <v>67</v>
      </c>
      <c r="AA813" t="s">
        <v>67</v>
      </c>
      <c r="AB813" t="s">
        <v>67</v>
      </c>
      <c r="AC813" t="s">
        <v>67</v>
      </c>
      <c r="AD813" t="s">
        <v>67</v>
      </c>
      <c r="AE813" t="s">
        <v>67</v>
      </c>
      <c r="AF813" t="s">
        <v>67</v>
      </c>
      <c r="AG813" t="s">
        <v>67</v>
      </c>
      <c r="AH813" t="s">
        <v>67</v>
      </c>
      <c r="AI813" t="s">
        <v>67</v>
      </c>
      <c r="AJ813" t="s">
        <v>67</v>
      </c>
      <c r="AK813">
        <v>1235.7935864297899</v>
      </c>
      <c r="AL813">
        <v>11550.277283338601</v>
      </c>
      <c r="AM813" t="s">
        <v>67</v>
      </c>
      <c r="AN813" t="s">
        <v>67</v>
      </c>
      <c r="AO813" t="s">
        <v>67</v>
      </c>
      <c r="AP813" t="s">
        <v>67</v>
      </c>
      <c r="AQ813" t="s">
        <v>67</v>
      </c>
      <c r="AR813">
        <v>12786.0708697683</v>
      </c>
      <c r="AS813" t="s">
        <v>67</v>
      </c>
      <c r="AT813" t="s">
        <v>67</v>
      </c>
      <c r="AU813" t="s">
        <v>67</v>
      </c>
      <c r="AV813" t="s">
        <v>67</v>
      </c>
      <c r="AW813" s="2" t="s">
        <v>67</v>
      </c>
      <c r="AX813" s="4" t="s">
        <v>67</v>
      </c>
      <c r="AY813" t="s">
        <v>67</v>
      </c>
      <c r="AZ813">
        <v>9.6699999999999994E-2</v>
      </c>
      <c r="BA813">
        <v>0.90329999999999999</v>
      </c>
      <c r="BB813" t="s">
        <v>67</v>
      </c>
      <c r="BC813" t="s">
        <v>67</v>
      </c>
      <c r="BD813" t="s">
        <v>67</v>
      </c>
      <c r="BE813" t="s">
        <v>67</v>
      </c>
      <c r="BF813" t="b">
        <v>0</v>
      </c>
      <c r="BG813" t="s">
        <v>67</v>
      </c>
      <c r="BH813" t="b">
        <v>0</v>
      </c>
      <c r="BI813" t="s">
        <v>67</v>
      </c>
      <c r="BJ813" t="b">
        <v>0</v>
      </c>
      <c r="BK813" t="s">
        <v>67</v>
      </c>
      <c r="BL813" t="b">
        <v>0</v>
      </c>
      <c r="BM813">
        <v>0</v>
      </c>
      <c r="BN813">
        <v>0</v>
      </c>
    </row>
    <row r="814" spans="1:66" x14ac:dyDescent="0.25">
      <c r="A814" t="s">
        <v>95</v>
      </c>
      <c r="B814">
        <v>1990</v>
      </c>
      <c r="C814">
        <v>1500</v>
      </c>
      <c r="D814">
        <v>3000</v>
      </c>
      <c r="E814">
        <v>1092.702475</v>
      </c>
      <c r="F814">
        <v>4092.702475</v>
      </c>
      <c r="G814">
        <v>1283.3097600000001</v>
      </c>
      <c r="H814">
        <v>4283.3097600000001</v>
      </c>
      <c r="I814">
        <v>2</v>
      </c>
      <c r="J814">
        <v>3000</v>
      </c>
      <c r="K814">
        <v>252</v>
      </c>
      <c r="L814">
        <v>3000</v>
      </c>
      <c r="M814" t="s">
        <v>72</v>
      </c>
      <c r="N814">
        <v>6.9376307999999998E-2</v>
      </c>
      <c r="O814">
        <v>0.44111162399999998</v>
      </c>
      <c r="P814">
        <v>0.48951206800000002</v>
      </c>
      <c r="Q814">
        <v>0</v>
      </c>
      <c r="R814">
        <v>0</v>
      </c>
      <c r="S814">
        <v>1</v>
      </c>
      <c r="T814" t="s">
        <v>69</v>
      </c>
      <c r="U814">
        <v>0.1</v>
      </c>
      <c r="V814">
        <v>0.1</v>
      </c>
      <c r="W814">
        <v>0.3</v>
      </c>
      <c r="X814">
        <v>0.2</v>
      </c>
      <c r="Y814">
        <v>600</v>
      </c>
      <c r="Z814">
        <v>600</v>
      </c>
      <c r="AA814">
        <v>384.99292800000001</v>
      </c>
      <c r="AB814">
        <v>712.89519188307997</v>
      </c>
      <c r="AC814">
        <v>1800</v>
      </c>
      <c r="AD814">
        <v>4200</v>
      </c>
      <c r="AE814">
        <v>1800</v>
      </c>
      <c r="AF814">
        <v>4200</v>
      </c>
      <c r="AG814">
        <v>513.32390399999997</v>
      </c>
      <c r="AH814">
        <v>2053.2956159999999</v>
      </c>
      <c r="AI814">
        <v>2857.5193762338399</v>
      </c>
      <c r="AJ814">
        <v>5709.1001437661598</v>
      </c>
      <c r="AK814">
        <v>1816.5823585149899</v>
      </c>
      <c r="AL814" t="s">
        <v>67</v>
      </c>
      <c r="AM814" t="s">
        <v>67</v>
      </c>
      <c r="AN814" t="s">
        <v>67</v>
      </c>
      <c r="AO814" t="s">
        <v>67</v>
      </c>
      <c r="AP814" t="s">
        <v>67</v>
      </c>
      <c r="AQ814" t="s">
        <v>67</v>
      </c>
      <c r="AR814">
        <v>1816.5823585149899</v>
      </c>
      <c r="AS814" t="s">
        <v>67</v>
      </c>
      <c r="AT814" t="s">
        <v>67</v>
      </c>
      <c r="AU814">
        <v>85</v>
      </c>
      <c r="AV814">
        <v>0</v>
      </c>
      <c r="AW814" s="2">
        <v>3000</v>
      </c>
      <c r="AX814" s="4" t="s">
        <v>67</v>
      </c>
      <c r="AY814">
        <v>2</v>
      </c>
      <c r="AZ814">
        <v>1</v>
      </c>
      <c r="BA814" t="s">
        <v>67</v>
      </c>
      <c r="BB814" t="s">
        <v>67</v>
      </c>
      <c r="BC814" t="s">
        <v>67</v>
      </c>
      <c r="BD814" t="s">
        <v>67</v>
      </c>
      <c r="BE814">
        <v>0.8</v>
      </c>
      <c r="BF814" t="b">
        <v>0</v>
      </c>
      <c r="BG814" t="s">
        <v>67</v>
      </c>
      <c r="BH814" t="b">
        <v>0</v>
      </c>
      <c r="BI814" t="s">
        <v>67</v>
      </c>
      <c r="BJ814" t="b">
        <v>0</v>
      </c>
      <c r="BK814">
        <v>1</v>
      </c>
      <c r="BL814" t="b">
        <v>0</v>
      </c>
      <c r="BM814">
        <v>0</v>
      </c>
      <c r="BN814">
        <v>0</v>
      </c>
    </row>
    <row r="815" spans="1:66" x14ac:dyDescent="0.25">
      <c r="A815" t="s">
        <v>95</v>
      </c>
      <c r="B815">
        <v>1991</v>
      </c>
      <c r="C815">
        <v>600</v>
      </c>
      <c r="D815">
        <v>1200</v>
      </c>
      <c r="E815">
        <v>543.63698609999994</v>
      </c>
      <c r="F815">
        <v>1743.636986</v>
      </c>
      <c r="G815">
        <v>569.47126660000004</v>
      </c>
      <c r="H815">
        <v>1769.4712669999999</v>
      </c>
      <c r="I815">
        <v>2</v>
      </c>
      <c r="J815">
        <v>1200</v>
      </c>
      <c r="K815" t="s">
        <v>67</v>
      </c>
      <c r="L815" t="s">
        <v>67</v>
      </c>
      <c r="M815" t="s">
        <v>72</v>
      </c>
      <c r="N815">
        <v>6.9376307999999998E-2</v>
      </c>
      <c r="O815">
        <v>0.44111162399999998</v>
      </c>
      <c r="P815">
        <v>0.48951206800000002</v>
      </c>
      <c r="Q815">
        <v>0</v>
      </c>
      <c r="R815">
        <v>0</v>
      </c>
      <c r="S815">
        <v>1</v>
      </c>
      <c r="T815" t="s">
        <v>69</v>
      </c>
      <c r="U815">
        <v>0.1</v>
      </c>
      <c r="V815">
        <v>0.1</v>
      </c>
      <c r="W815">
        <v>0.3</v>
      </c>
      <c r="X815">
        <v>0.2</v>
      </c>
      <c r="Y815">
        <v>240</v>
      </c>
      <c r="Z815">
        <v>240</v>
      </c>
      <c r="AA815">
        <v>170.84137998</v>
      </c>
      <c r="AB815">
        <v>294.59595569775001</v>
      </c>
      <c r="AC815">
        <v>720</v>
      </c>
      <c r="AD815">
        <v>1680</v>
      </c>
      <c r="AE815">
        <v>720</v>
      </c>
      <c r="AF815">
        <v>1680</v>
      </c>
      <c r="AG815">
        <v>227.78850664000001</v>
      </c>
      <c r="AH815">
        <v>911.15402656000003</v>
      </c>
      <c r="AI815">
        <v>1180.2793556045001</v>
      </c>
      <c r="AJ815">
        <v>2358.6631783954999</v>
      </c>
      <c r="AK815" t="s">
        <v>67</v>
      </c>
      <c r="AL815" t="s">
        <v>67</v>
      </c>
      <c r="AM815" t="s">
        <v>67</v>
      </c>
      <c r="AN815" t="s">
        <v>67</v>
      </c>
      <c r="AO815" t="s">
        <v>67</v>
      </c>
      <c r="AP815" t="s">
        <v>67</v>
      </c>
      <c r="AQ815" t="s">
        <v>67</v>
      </c>
      <c r="AR815">
        <v>0</v>
      </c>
      <c r="AS815" t="s">
        <v>67</v>
      </c>
      <c r="AT815" t="s">
        <v>67</v>
      </c>
      <c r="AU815">
        <v>95</v>
      </c>
      <c r="AV815">
        <v>0</v>
      </c>
      <c r="AW815" s="2">
        <v>1200</v>
      </c>
      <c r="AX815" s="4" t="s">
        <v>67</v>
      </c>
      <c r="AY815">
        <v>2</v>
      </c>
      <c r="AZ815" t="s">
        <v>67</v>
      </c>
      <c r="BA815" t="s">
        <v>67</v>
      </c>
      <c r="BB815" t="s">
        <v>67</v>
      </c>
      <c r="BC815" t="s">
        <v>67</v>
      </c>
      <c r="BD815" t="s">
        <v>67</v>
      </c>
      <c r="BE815">
        <v>0.32</v>
      </c>
      <c r="BF815" t="b">
        <v>0</v>
      </c>
      <c r="BG815" t="s">
        <v>67</v>
      </c>
      <c r="BH815" t="b">
        <v>0</v>
      </c>
      <c r="BI815" t="s">
        <v>67</v>
      </c>
      <c r="BJ815" t="b">
        <v>0</v>
      </c>
      <c r="BK815">
        <v>1</v>
      </c>
      <c r="BL815" t="b">
        <v>0</v>
      </c>
      <c r="BM815">
        <v>0</v>
      </c>
      <c r="BN815">
        <v>0</v>
      </c>
    </row>
    <row r="816" spans="1:66" x14ac:dyDescent="0.25">
      <c r="A816" t="s">
        <v>95</v>
      </c>
      <c r="B816">
        <v>1992</v>
      </c>
      <c r="C816">
        <v>5000</v>
      </c>
      <c r="D816">
        <v>10000</v>
      </c>
      <c r="E816">
        <v>7518.9921109999996</v>
      </c>
      <c r="F816">
        <v>17518.992109999999</v>
      </c>
      <c r="G816">
        <v>7812.9050440000001</v>
      </c>
      <c r="H816">
        <v>17812.905040000001</v>
      </c>
      <c r="I816">
        <v>2</v>
      </c>
      <c r="J816">
        <v>10000</v>
      </c>
      <c r="K816" t="s">
        <v>67</v>
      </c>
      <c r="L816" t="s">
        <v>67</v>
      </c>
      <c r="M816" t="s">
        <v>72</v>
      </c>
      <c r="N816">
        <v>6.9376307999999998E-2</v>
      </c>
      <c r="O816">
        <v>0.44111162399999998</v>
      </c>
      <c r="P816">
        <v>0.48951206800000002</v>
      </c>
      <c r="Q816">
        <v>0</v>
      </c>
      <c r="R816">
        <v>0</v>
      </c>
      <c r="S816">
        <v>1</v>
      </c>
      <c r="T816" t="s">
        <v>69</v>
      </c>
      <c r="U816">
        <v>0.1</v>
      </c>
      <c r="V816">
        <v>0.1</v>
      </c>
      <c r="W816">
        <v>0.3</v>
      </c>
      <c r="X816">
        <v>0.2</v>
      </c>
      <c r="Y816">
        <v>2000</v>
      </c>
      <c r="Z816">
        <v>2000</v>
      </c>
      <c r="AA816">
        <v>2343.8715132000002</v>
      </c>
      <c r="AB816">
        <v>3081.1903009049001</v>
      </c>
      <c r="AC816">
        <v>6000</v>
      </c>
      <c r="AD816">
        <v>14000</v>
      </c>
      <c r="AE816">
        <v>6000</v>
      </c>
      <c r="AF816">
        <v>14000</v>
      </c>
      <c r="AG816">
        <v>3125.1620176000001</v>
      </c>
      <c r="AH816">
        <v>12500.648070400001</v>
      </c>
      <c r="AI816">
        <v>11650.524438190199</v>
      </c>
      <c r="AJ816">
        <v>23975.285641809802</v>
      </c>
      <c r="AK816" t="s">
        <v>67</v>
      </c>
      <c r="AL816" t="s">
        <v>67</v>
      </c>
      <c r="AM816" t="s">
        <v>67</v>
      </c>
      <c r="AN816" t="s">
        <v>67</v>
      </c>
      <c r="AO816" t="s">
        <v>67</v>
      </c>
      <c r="AP816" t="s">
        <v>67</v>
      </c>
      <c r="AQ816" t="s">
        <v>67</v>
      </c>
      <c r="AR816">
        <v>0</v>
      </c>
      <c r="AS816" t="s">
        <v>67</v>
      </c>
      <c r="AT816" t="s">
        <v>67</v>
      </c>
      <c r="AU816">
        <v>96</v>
      </c>
      <c r="AV816">
        <v>0</v>
      </c>
      <c r="AW816" s="2">
        <v>10000</v>
      </c>
      <c r="AX816" s="4" t="s">
        <v>67</v>
      </c>
      <c r="AY816">
        <v>2</v>
      </c>
      <c r="AZ816" t="s">
        <v>67</v>
      </c>
      <c r="BA816" t="s">
        <v>67</v>
      </c>
      <c r="BB816" t="s">
        <v>67</v>
      </c>
      <c r="BC816" t="s">
        <v>67</v>
      </c>
      <c r="BD816" t="s">
        <v>67</v>
      </c>
      <c r="BE816">
        <v>2.68</v>
      </c>
      <c r="BF816" t="b">
        <v>0</v>
      </c>
      <c r="BG816" t="s">
        <v>67</v>
      </c>
      <c r="BH816" t="b">
        <v>0</v>
      </c>
      <c r="BI816" t="s">
        <v>67</v>
      </c>
      <c r="BJ816" t="b">
        <v>0</v>
      </c>
      <c r="BK816">
        <v>1</v>
      </c>
      <c r="BL816" t="b">
        <v>0</v>
      </c>
      <c r="BM816">
        <v>0</v>
      </c>
      <c r="BN816">
        <v>0</v>
      </c>
    </row>
    <row r="817" spans="1:66" x14ac:dyDescent="0.25">
      <c r="A817" t="s">
        <v>95</v>
      </c>
      <c r="B817">
        <v>1993</v>
      </c>
      <c r="C817">
        <v>7500</v>
      </c>
      <c r="D817">
        <v>15000</v>
      </c>
      <c r="E817">
        <v>10854.55284</v>
      </c>
      <c r="F817">
        <v>25854.55284</v>
      </c>
      <c r="G817">
        <v>11184.47725</v>
      </c>
      <c r="H817">
        <v>26184.47725</v>
      </c>
      <c r="I817">
        <v>2</v>
      </c>
      <c r="J817">
        <v>15000</v>
      </c>
      <c r="K817" t="s">
        <v>67</v>
      </c>
      <c r="L817" t="s">
        <v>67</v>
      </c>
      <c r="M817" t="s">
        <v>72</v>
      </c>
      <c r="N817">
        <v>6.9376307999999998E-2</v>
      </c>
      <c r="O817">
        <v>0.44111162399999998</v>
      </c>
      <c r="P817">
        <v>0.48951206800000002</v>
      </c>
      <c r="Q817">
        <v>0</v>
      </c>
      <c r="R817">
        <v>0</v>
      </c>
      <c r="S817">
        <v>1</v>
      </c>
      <c r="T817" t="s">
        <v>69</v>
      </c>
      <c r="U817">
        <v>0.1</v>
      </c>
      <c r="V817">
        <v>0.1</v>
      </c>
      <c r="W817">
        <v>0.3</v>
      </c>
      <c r="X817">
        <v>0.2</v>
      </c>
      <c r="Y817">
        <v>3000</v>
      </c>
      <c r="Z817">
        <v>3000</v>
      </c>
      <c r="AA817">
        <v>3355.343175</v>
      </c>
      <c r="AB817">
        <v>4500.9252184433199</v>
      </c>
      <c r="AC817">
        <v>9000</v>
      </c>
      <c r="AD817">
        <v>21000</v>
      </c>
      <c r="AE817">
        <v>9000</v>
      </c>
      <c r="AF817">
        <v>21000</v>
      </c>
      <c r="AG817">
        <v>4473.7909</v>
      </c>
      <c r="AH817">
        <v>17895.1636</v>
      </c>
      <c r="AI817">
        <v>17182.626813113398</v>
      </c>
      <c r="AJ817">
        <v>35186.327686886601</v>
      </c>
      <c r="AK817" t="s">
        <v>67</v>
      </c>
      <c r="AL817" t="s">
        <v>67</v>
      </c>
      <c r="AM817" t="s">
        <v>67</v>
      </c>
      <c r="AN817" t="s">
        <v>67</v>
      </c>
      <c r="AO817" t="s">
        <v>67</v>
      </c>
      <c r="AP817" t="s">
        <v>67</v>
      </c>
      <c r="AQ817" t="s">
        <v>67</v>
      </c>
      <c r="AR817">
        <v>0</v>
      </c>
      <c r="AS817" t="s">
        <v>67</v>
      </c>
      <c r="AT817" t="s">
        <v>67</v>
      </c>
      <c r="AU817">
        <v>97</v>
      </c>
      <c r="AV817">
        <v>0</v>
      </c>
      <c r="AW817" s="2">
        <v>15000</v>
      </c>
      <c r="AX817" s="4" t="s">
        <v>67</v>
      </c>
      <c r="AY817">
        <v>2</v>
      </c>
      <c r="AZ817" t="s">
        <v>67</v>
      </c>
      <c r="BA817" t="s">
        <v>67</v>
      </c>
      <c r="BB817" t="s">
        <v>67</v>
      </c>
      <c r="BC817" t="s">
        <v>67</v>
      </c>
      <c r="BD817" t="s">
        <v>67</v>
      </c>
      <c r="BE817">
        <v>4.0199999999999996</v>
      </c>
      <c r="BF817" t="b">
        <v>0</v>
      </c>
      <c r="BG817" t="s">
        <v>67</v>
      </c>
      <c r="BH817" t="b">
        <v>0</v>
      </c>
      <c r="BI817" t="s">
        <v>67</v>
      </c>
      <c r="BJ817" t="b">
        <v>0</v>
      </c>
      <c r="BK817">
        <v>1</v>
      </c>
      <c r="BL817" t="b">
        <v>0</v>
      </c>
      <c r="BM817">
        <v>0</v>
      </c>
      <c r="BN817">
        <v>0</v>
      </c>
    </row>
    <row r="818" spans="1:66" x14ac:dyDescent="0.25">
      <c r="A818" t="s">
        <v>95</v>
      </c>
      <c r="B818">
        <v>1996</v>
      </c>
      <c r="C818" t="s">
        <v>67</v>
      </c>
      <c r="D818" t="s">
        <v>67</v>
      </c>
      <c r="E818" t="s">
        <v>67</v>
      </c>
      <c r="F818" t="s">
        <v>67</v>
      </c>
      <c r="G818" t="s">
        <v>67</v>
      </c>
      <c r="H818" t="s">
        <v>67</v>
      </c>
      <c r="I818" t="s">
        <v>67</v>
      </c>
      <c r="J818" t="s">
        <v>67</v>
      </c>
      <c r="K818">
        <v>566</v>
      </c>
      <c r="L818" t="s">
        <v>67</v>
      </c>
      <c r="M818" t="s">
        <v>72</v>
      </c>
      <c r="N818">
        <v>6.9376307999999998E-2</v>
      </c>
      <c r="O818">
        <v>0.44111162399999998</v>
      </c>
      <c r="P818">
        <v>0.48951206800000002</v>
      </c>
      <c r="Q818">
        <v>0</v>
      </c>
      <c r="R818">
        <v>0</v>
      </c>
      <c r="S818">
        <v>1</v>
      </c>
      <c r="T818" t="s">
        <v>67</v>
      </c>
      <c r="U818" t="s">
        <v>67</v>
      </c>
      <c r="V818">
        <v>0.1</v>
      </c>
      <c r="W818">
        <v>0.3</v>
      </c>
      <c r="X818" t="s">
        <v>67</v>
      </c>
      <c r="Y818" t="s">
        <v>67</v>
      </c>
      <c r="Z818" t="s">
        <v>67</v>
      </c>
      <c r="AA818" t="s">
        <v>67</v>
      </c>
      <c r="AB818" t="s">
        <v>67</v>
      </c>
      <c r="AC818" t="s">
        <v>67</v>
      </c>
      <c r="AD818" t="s">
        <v>67</v>
      </c>
      <c r="AE818" t="s">
        <v>67</v>
      </c>
      <c r="AF818" t="s">
        <v>67</v>
      </c>
      <c r="AG818" t="s">
        <v>67</v>
      </c>
      <c r="AH818" t="s">
        <v>67</v>
      </c>
      <c r="AI818" t="s">
        <v>67</v>
      </c>
      <c r="AJ818" t="s">
        <v>67</v>
      </c>
      <c r="AK818" t="s">
        <v>67</v>
      </c>
      <c r="AL818" t="s">
        <v>67</v>
      </c>
      <c r="AM818" t="s">
        <v>67</v>
      </c>
      <c r="AN818">
        <v>0</v>
      </c>
      <c r="AO818">
        <v>0</v>
      </c>
      <c r="AP818" t="s">
        <v>67</v>
      </c>
      <c r="AQ818" t="s">
        <v>67</v>
      </c>
      <c r="AR818">
        <v>0</v>
      </c>
      <c r="AS818" t="s">
        <v>67</v>
      </c>
      <c r="AT818" t="s">
        <v>67</v>
      </c>
      <c r="AU818" t="s">
        <v>67</v>
      </c>
      <c r="AV818" t="s">
        <v>67</v>
      </c>
      <c r="AW818" s="2" t="s">
        <v>67</v>
      </c>
      <c r="AX818" s="4" t="s">
        <v>67</v>
      </c>
      <c r="AY818" t="s">
        <v>67</v>
      </c>
      <c r="AZ818" t="s">
        <v>67</v>
      </c>
      <c r="BA818" t="s">
        <v>67</v>
      </c>
      <c r="BB818" t="s">
        <v>67</v>
      </c>
      <c r="BC818" t="s">
        <v>67</v>
      </c>
      <c r="BD818" t="s">
        <v>67</v>
      </c>
      <c r="BE818" t="s">
        <v>67</v>
      </c>
      <c r="BF818" t="b">
        <v>0</v>
      </c>
      <c r="BG818" t="s">
        <v>67</v>
      </c>
      <c r="BH818" t="b">
        <v>0</v>
      </c>
      <c r="BI818" t="s">
        <v>67</v>
      </c>
      <c r="BJ818" t="b">
        <v>0</v>
      </c>
      <c r="BK818" t="s">
        <v>67</v>
      </c>
      <c r="BL818" t="b">
        <v>0</v>
      </c>
      <c r="BM818">
        <v>0</v>
      </c>
      <c r="BN818">
        <v>0</v>
      </c>
    </row>
    <row r="819" spans="1:66" x14ac:dyDescent="0.25">
      <c r="A819" t="s">
        <v>95</v>
      </c>
      <c r="B819">
        <v>1997</v>
      </c>
      <c r="C819" t="s">
        <v>67</v>
      </c>
      <c r="D819" t="s">
        <v>67</v>
      </c>
      <c r="E819" t="s">
        <v>67</v>
      </c>
      <c r="F819" t="s">
        <v>67</v>
      </c>
      <c r="G819" t="s">
        <v>67</v>
      </c>
      <c r="H819" t="s">
        <v>67</v>
      </c>
      <c r="I819" t="s">
        <v>67</v>
      </c>
      <c r="J819" t="s">
        <v>67</v>
      </c>
      <c r="K819">
        <v>5557</v>
      </c>
      <c r="L819" t="s">
        <v>67</v>
      </c>
      <c r="M819" t="s">
        <v>72</v>
      </c>
      <c r="N819">
        <v>6.9376307999999998E-2</v>
      </c>
      <c r="O819">
        <v>0.44111162399999998</v>
      </c>
      <c r="P819">
        <v>0.48951206800000002</v>
      </c>
      <c r="Q819">
        <v>0</v>
      </c>
      <c r="R819">
        <v>0</v>
      </c>
      <c r="S819">
        <v>1</v>
      </c>
      <c r="T819" t="s">
        <v>67</v>
      </c>
      <c r="U819" t="s">
        <v>67</v>
      </c>
      <c r="V819">
        <v>0.1</v>
      </c>
      <c r="W819">
        <v>0.3</v>
      </c>
      <c r="X819" t="s">
        <v>67</v>
      </c>
      <c r="Y819" t="s">
        <v>67</v>
      </c>
      <c r="Z819" t="s">
        <v>67</v>
      </c>
      <c r="AA819" t="s">
        <v>67</v>
      </c>
      <c r="AB819" t="s">
        <v>67</v>
      </c>
      <c r="AC819" t="s">
        <v>67</v>
      </c>
      <c r="AD819" t="s">
        <v>67</v>
      </c>
      <c r="AE819" t="s">
        <v>67</v>
      </c>
      <c r="AF819" t="s">
        <v>67</v>
      </c>
      <c r="AG819" t="s">
        <v>67</v>
      </c>
      <c r="AH819" t="s">
        <v>67</v>
      </c>
      <c r="AI819" t="s">
        <v>67</v>
      </c>
      <c r="AJ819" t="s">
        <v>67</v>
      </c>
      <c r="AK819" t="s">
        <v>67</v>
      </c>
      <c r="AL819" t="s">
        <v>67</v>
      </c>
      <c r="AM819">
        <v>4900.6835049309902</v>
      </c>
      <c r="AN819">
        <v>0</v>
      </c>
      <c r="AO819">
        <v>0</v>
      </c>
      <c r="AP819" t="s">
        <v>67</v>
      </c>
      <c r="AQ819" t="s">
        <v>67</v>
      </c>
      <c r="AR819">
        <v>4900.6835049309902</v>
      </c>
      <c r="AS819" t="s">
        <v>67</v>
      </c>
      <c r="AT819" t="s">
        <v>67</v>
      </c>
      <c r="AU819" t="s">
        <v>67</v>
      </c>
      <c r="AV819" t="s">
        <v>67</v>
      </c>
      <c r="AW819" s="2" t="s">
        <v>67</v>
      </c>
      <c r="AX819" s="4" t="s">
        <v>67</v>
      </c>
      <c r="AY819" t="s">
        <v>67</v>
      </c>
      <c r="AZ819" t="s">
        <v>67</v>
      </c>
      <c r="BA819" t="s">
        <v>67</v>
      </c>
      <c r="BB819">
        <v>1</v>
      </c>
      <c r="BC819">
        <v>0</v>
      </c>
      <c r="BD819">
        <v>0</v>
      </c>
      <c r="BE819" t="s">
        <v>67</v>
      </c>
      <c r="BF819" t="b">
        <v>0</v>
      </c>
      <c r="BG819" t="s">
        <v>67</v>
      </c>
      <c r="BH819" t="b">
        <v>0</v>
      </c>
      <c r="BI819" t="s">
        <v>67</v>
      </c>
      <c r="BJ819" t="b">
        <v>0</v>
      </c>
      <c r="BK819" t="s">
        <v>67</v>
      </c>
      <c r="BL819" t="b">
        <v>0</v>
      </c>
      <c r="BM819">
        <v>0</v>
      </c>
      <c r="BN819">
        <v>0</v>
      </c>
    </row>
    <row r="820" spans="1:66" x14ac:dyDescent="0.25">
      <c r="A820" t="s">
        <v>95</v>
      </c>
      <c r="B820">
        <v>1998</v>
      </c>
      <c r="C820" t="s">
        <v>67</v>
      </c>
      <c r="D820" t="s">
        <v>67</v>
      </c>
      <c r="E820" t="s">
        <v>67</v>
      </c>
      <c r="F820" t="s">
        <v>67</v>
      </c>
      <c r="G820" t="s">
        <v>67</v>
      </c>
      <c r="H820" t="s">
        <v>67</v>
      </c>
      <c r="I820" t="s">
        <v>67</v>
      </c>
      <c r="J820" t="s">
        <v>67</v>
      </c>
      <c r="K820">
        <v>9967</v>
      </c>
      <c r="L820" t="s">
        <v>67</v>
      </c>
      <c r="M820" t="s">
        <v>72</v>
      </c>
      <c r="N820">
        <v>6.9376307999999998E-2</v>
      </c>
      <c r="O820">
        <v>0.44111162399999998</v>
      </c>
      <c r="P820">
        <v>0.48951206800000002</v>
      </c>
      <c r="Q820">
        <v>0</v>
      </c>
      <c r="R820">
        <v>0</v>
      </c>
      <c r="S820">
        <v>1</v>
      </c>
      <c r="T820" t="s">
        <v>67</v>
      </c>
      <c r="U820" t="s">
        <v>67</v>
      </c>
      <c r="V820">
        <v>0.1</v>
      </c>
      <c r="W820">
        <v>0.3</v>
      </c>
      <c r="X820" t="s">
        <v>67</v>
      </c>
      <c r="Y820" t="s">
        <v>67</v>
      </c>
      <c r="Z820" t="s">
        <v>67</v>
      </c>
      <c r="AA820" t="s">
        <v>67</v>
      </c>
      <c r="AB820" t="s">
        <v>67</v>
      </c>
      <c r="AC820" t="s">
        <v>67</v>
      </c>
      <c r="AD820" t="s">
        <v>67</v>
      </c>
      <c r="AE820" t="s">
        <v>67</v>
      </c>
      <c r="AF820" t="s">
        <v>67</v>
      </c>
      <c r="AG820" t="s">
        <v>67</v>
      </c>
      <c r="AH820" t="s">
        <v>67</v>
      </c>
      <c r="AI820" t="s">
        <v>67</v>
      </c>
      <c r="AJ820" t="s">
        <v>67</v>
      </c>
      <c r="AK820" t="s">
        <v>67</v>
      </c>
      <c r="AL820">
        <v>4416.1290413173701</v>
      </c>
      <c r="AM820">
        <v>5505.86991796456</v>
      </c>
      <c r="AN820">
        <v>0</v>
      </c>
      <c r="AO820">
        <v>0</v>
      </c>
      <c r="AP820" t="s">
        <v>67</v>
      </c>
      <c r="AQ820" t="s">
        <v>67</v>
      </c>
      <c r="AR820">
        <v>9921.9989592819293</v>
      </c>
      <c r="AS820" t="s">
        <v>67</v>
      </c>
      <c r="AT820" t="s">
        <v>67</v>
      </c>
      <c r="AU820" t="s">
        <v>67</v>
      </c>
      <c r="AV820" t="s">
        <v>67</v>
      </c>
      <c r="AW820" s="2" t="s">
        <v>67</v>
      </c>
      <c r="AX820" s="4" t="s">
        <v>67</v>
      </c>
      <c r="AY820" t="s">
        <v>67</v>
      </c>
      <c r="AZ820" t="s">
        <v>67</v>
      </c>
      <c r="BA820">
        <v>0.4451</v>
      </c>
      <c r="BB820">
        <v>0.55489999999999995</v>
      </c>
      <c r="BC820">
        <v>0</v>
      </c>
      <c r="BD820">
        <v>0</v>
      </c>
      <c r="BE820" t="s">
        <v>67</v>
      </c>
      <c r="BF820" t="b">
        <v>0</v>
      </c>
      <c r="BG820" t="s">
        <v>67</v>
      </c>
      <c r="BH820" t="b">
        <v>0</v>
      </c>
      <c r="BI820" t="s">
        <v>67</v>
      </c>
      <c r="BJ820" t="b">
        <v>0</v>
      </c>
      <c r="BK820" t="s">
        <v>67</v>
      </c>
      <c r="BL820" t="b">
        <v>0</v>
      </c>
      <c r="BM820">
        <v>0</v>
      </c>
      <c r="BN820">
        <v>0</v>
      </c>
    </row>
    <row r="821" spans="1:66" x14ac:dyDescent="0.25">
      <c r="A821" t="s">
        <v>95</v>
      </c>
      <c r="B821">
        <v>1999</v>
      </c>
      <c r="C821" t="s">
        <v>67</v>
      </c>
      <c r="D821" t="s">
        <v>67</v>
      </c>
      <c r="E821" t="s">
        <v>67</v>
      </c>
      <c r="F821" t="s">
        <v>67</v>
      </c>
      <c r="G821" t="s">
        <v>67</v>
      </c>
      <c r="H821" t="s">
        <v>67</v>
      </c>
      <c r="I821" t="s">
        <v>67</v>
      </c>
      <c r="J821" t="s">
        <v>67</v>
      </c>
      <c r="K821">
        <v>8960</v>
      </c>
      <c r="L821" t="s">
        <v>67</v>
      </c>
      <c r="M821" t="s">
        <v>72</v>
      </c>
      <c r="N821">
        <v>6.9376307999999998E-2</v>
      </c>
      <c r="O821">
        <v>0.44111162399999998</v>
      </c>
      <c r="P821">
        <v>0.48951206800000002</v>
      </c>
      <c r="Q821">
        <v>0</v>
      </c>
      <c r="R821">
        <v>0</v>
      </c>
      <c r="S821">
        <v>1</v>
      </c>
      <c r="T821" t="s">
        <v>67</v>
      </c>
      <c r="U821" t="s">
        <v>67</v>
      </c>
      <c r="V821">
        <v>0.1</v>
      </c>
      <c r="W821">
        <v>0.3</v>
      </c>
      <c r="X821" t="s">
        <v>67</v>
      </c>
      <c r="Y821" t="s">
        <v>67</v>
      </c>
      <c r="Z821" t="s">
        <v>67</v>
      </c>
      <c r="AA821" t="s">
        <v>67</v>
      </c>
      <c r="AB821" t="s">
        <v>67</v>
      </c>
      <c r="AC821" t="s">
        <v>67</v>
      </c>
      <c r="AD821" t="s">
        <v>67</v>
      </c>
      <c r="AE821" t="s">
        <v>67</v>
      </c>
      <c r="AF821" t="s">
        <v>67</v>
      </c>
      <c r="AG821" t="s">
        <v>67</v>
      </c>
      <c r="AH821" t="s">
        <v>67</v>
      </c>
      <c r="AI821" t="s">
        <v>67</v>
      </c>
      <c r="AJ821" t="s">
        <v>67</v>
      </c>
      <c r="AK821">
        <v>694.55147375163801</v>
      </c>
      <c r="AL821">
        <v>4961.4777240713402</v>
      </c>
      <c r="AM821">
        <v>3609.1511189734501</v>
      </c>
      <c r="AN821">
        <v>0</v>
      </c>
      <c r="AO821">
        <v>0</v>
      </c>
      <c r="AP821">
        <v>9265.1803167964299</v>
      </c>
      <c r="AQ821">
        <v>9265.1803167964299</v>
      </c>
      <c r="AR821">
        <v>9265.1803167964299</v>
      </c>
      <c r="AS821" t="s">
        <v>67</v>
      </c>
      <c r="AT821" t="s">
        <v>67</v>
      </c>
      <c r="AU821" t="s">
        <v>67</v>
      </c>
      <c r="AV821" t="s">
        <v>67</v>
      </c>
      <c r="AW821" s="2" t="s">
        <v>67</v>
      </c>
      <c r="AX821" s="4">
        <v>9265.1803167964299</v>
      </c>
      <c r="AY821" t="s">
        <v>67</v>
      </c>
      <c r="AZ821">
        <v>7.4999999999999997E-2</v>
      </c>
      <c r="BA821">
        <v>0.53549999999999998</v>
      </c>
      <c r="BB821">
        <v>0.38950000000000001</v>
      </c>
      <c r="BC821">
        <v>0</v>
      </c>
      <c r="BD821">
        <v>0</v>
      </c>
      <c r="BE821" t="s">
        <v>67</v>
      </c>
      <c r="BF821" t="b">
        <v>0</v>
      </c>
      <c r="BG821">
        <v>2.09</v>
      </c>
      <c r="BH821" t="b">
        <v>0</v>
      </c>
      <c r="BI821" t="s">
        <v>67</v>
      </c>
      <c r="BJ821" t="b">
        <v>0</v>
      </c>
      <c r="BK821" t="s">
        <v>67</v>
      </c>
      <c r="BL821" t="b">
        <v>0</v>
      </c>
      <c r="BM821">
        <v>0</v>
      </c>
      <c r="BN821">
        <v>0</v>
      </c>
    </row>
    <row r="822" spans="1:66" x14ac:dyDescent="0.25">
      <c r="A822" t="s">
        <v>95</v>
      </c>
      <c r="B822">
        <v>2000</v>
      </c>
      <c r="C822" t="s">
        <v>67</v>
      </c>
      <c r="D822" t="s">
        <v>67</v>
      </c>
      <c r="E822" t="s">
        <v>67</v>
      </c>
      <c r="F822" t="s">
        <v>67</v>
      </c>
      <c r="G822" t="s">
        <v>67</v>
      </c>
      <c r="H822" t="s">
        <v>67</v>
      </c>
      <c r="I822" t="s">
        <v>67</v>
      </c>
      <c r="J822" t="s">
        <v>67</v>
      </c>
      <c r="K822">
        <v>7792</v>
      </c>
      <c r="L822" t="s">
        <v>67</v>
      </c>
      <c r="M822" t="s">
        <v>72</v>
      </c>
      <c r="N822">
        <v>6.9376307999999998E-2</v>
      </c>
      <c r="O822">
        <v>0.44111162399999998</v>
      </c>
      <c r="P822">
        <v>0.48951206800000002</v>
      </c>
      <c r="Q822">
        <v>0</v>
      </c>
      <c r="R822">
        <v>0</v>
      </c>
      <c r="S822">
        <v>1</v>
      </c>
      <c r="T822" t="s">
        <v>67</v>
      </c>
      <c r="U822" t="s">
        <v>67</v>
      </c>
      <c r="V822">
        <v>0.1</v>
      </c>
      <c r="W822">
        <v>0.3</v>
      </c>
      <c r="X822" t="s">
        <v>67</v>
      </c>
      <c r="Y822" t="s">
        <v>67</v>
      </c>
      <c r="Z822" t="s">
        <v>67</v>
      </c>
      <c r="AA822" t="s">
        <v>67</v>
      </c>
      <c r="AB822" t="s">
        <v>67</v>
      </c>
      <c r="AC822" t="s">
        <v>67</v>
      </c>
      <c r="AD822" t="s">
        <v>67</v>
      </c>
      <c r="AE822" t="s">
        <v>67</v>
      </c>
      <c r="AF822" t="s">
        <v>67</v>
      </c>
      <c r="AG822" t="s">
        <v>67</v>
      </c>
      <c r="AH822" t="s">
        <v>67</v>
      </c>
      <c r="AI822" t="s">
        <v>67</v>
      </c>
      <c r="AJ822" t="s">
        <v>67</v>
      </c>
      <c r="AK822">
        <v>780.32177796410099</v>
      </c>
      <c r="AL822">
        <v>3252.2967571696199</v>
      </c>
      <c r="AM822">
        <v>3323.1257895880399</v>
      </c>
      <c r="AN822">
        <v>0</v>
      </c>
      <c r="AO822">
        <v>0</v>
      </c>
      <c r="AP822">
        <v>7355.7443247217598</v>
      </c>
      <c r="AQ822">
        <v>7355.7443247217598</v>
      </c>
      <c r="AR822">
        <v>7355.7443247217598</v>
      </c>
      <c r="AS822" t="s">
        <v>67</v>
      </c>
      <c r="AT822" t="s">
        <v>67</v>
      </c>
      <c r="AU822" t="s">
        <v>67</v>
      </c>
      <c r="AV822" t="s">
        <v>67</v>
      </c>
      <c r="AW822" s="2" t="s">
        <v>67</v>
      </c>
      <c r="AX822" s="4">
        <v>7355.7443247217598</v>
      </c>
      <c r="AY822" t="s">
        <v>67</v>
      </c>
      <c r="AZ822">
        <v>0.1061</v>
      </c>
      <c r="BA822">
        <v>0.44209999999999999</v>
      </c>
      <c r="BB822">
        <v>0.45179999999999998</v>
      </c>
      <c r="BC822">
        <v>0</v>
      </c>
      <c r="BD822">
        <v>0</v>
      </c>
      <c r="BE822" t="s">
        <v>67</v>
      </c>
      <c r="BF822" t="b">
        <v>0</v>
      </c>
      <c r="BG822">
        <v>1.66</v>
      </c>
      <c r="BH822" t="b">
        <v>0</v>
      </c>
      <c r="BI822" t="s">
        <v>67</v>
      </c>
      <c r="BJ822" t="b">
        <v>0</v>
      </c>
      <c r="BK822" t="s">
        <v>67</v>
      </c>
      <c r="BL822" t="b">
        <v>0</v>
      </c>
      <c r="BM822">
        <v>0</v>
      </c>
      <c r="BN822">
        <v>0</v>
      </c>
    </row>
    <row r="823" spans="1:66" x14ac:dyDescent="0.25">
      <c r="A823" t="s">
        <v>95</v>
      </c>
      <c r="B823">
        <v>2001</v>
      </c>
      <c r="C823" t="s">
        <v>67</v>
      </c>
      <c r="D823" t="s">
        <v>67</v>
      </c>
      <c r="E823" t="s">
        <v>67</v>
      </c>
      <c r="F823" t="s">
        <v>67</v>
      </c>
      <c r="G823" t="s">
        <v>67</v>
      </c>
      <c r="H823" t="s">
        <v>67</v>
      </c>
      <c r="I823" t="s">
        <v>67</v>
      </c>
      <c r="J823" t="s">
        <v>67</v>
      </c>
      <c r="K823">
        <v>7839</v>
      </c>
      <c r="L823" t="s">
        <v>67</v>
      </c>
      <c r="M823" t="s">
        <v>72</v>
      </c>
      <c r="N823">
        <v>6.9376307999999998E-2</v>
      </c>
      <c r="O823">
        <v>0.44111162399999998</v>
      </c>
      <c r="P823">
        <v>0.48951206800000002</v>
      </c>
      <c r="Q823">
        <v>0</v>
      </c>
      <c r="R823">
        <v>0</v>
      </c>
      <c r="S823">
        <v>1</v>
      </c>
      <c r="T823" t="s">
        <v>67</v>
      </c>
      <c r="U823" t="s">
        <v>67</v>
      </c>
      <c r="V823">
        <v>0.1</v>
      </c>
      <c r="W823">
        <v>0.3</v>
      </c>
      <c r="X823" t="s">
        <v>67</v>
      </c>
      <c r="Y823" t="s">
        <v>67</v>
      </c>
      <c r="Z823" t="s">
        <v>67</v>
      </c>
      <c r="AA823" t="s">
        <v>67</v>
      </c>
      <c r="AB823" t="s">
        <v>67</v>
      </c>
      <c r="AC823" t="s">
        <v>67</v>
      </c>
      <c r="AD823" t="s">
        <v>67</v>
      </c>
      <c r="AE823" t="s">
        <v>67</v>
      </c>
      <c r="AF823" t="s">
        <v>67</v>
      </c>
      <c r="AG823" t="s">
        <v>67</v>
      </c>
      <c r="AH823" t="s">
        <v>67</v>
      </c>
      <c r="AI823" t="s">
        <v>67</v>
      </c>
      <c r="AJ823" t="s">
        <v>67</v>
      </c>
      <c r="AK823">
        <v>511.50849185692903</v>
      </c>
      <c r="AL823">
        <v>2994.55214616172</v>
      </c>
      <c r="AM823">
        <v>3653.5236677922398</v>
      </c>
      <c r="AN823">
        <v>0</v>
      </c>
      <c r="AO823">
        <v>0</v>
      </c>
      <c r="AP823">
        <v>7159.5843058108903</v>
      </c>
      <c r="AQ823">
        <v>7159.5843058108903</v>
      </c>
      <c r="AR823">
        <v>7159.5843058108903</v>
      </c>
      <c r="AS823" t="s">
        <v>67</v>
      </c>
      <c r="AT823" t="s">
        <v>67</v>
      </c>
      <c r="AU823" t="s">
        <v>67</v>
      </c>
      <c r="AV823" t="s">
        <v>67</v>
      </c>
      <c r="AW823" s="2" t="s">
        <v>67</v>
      </c>
      <c r="AX823" s="4">
        <v>7159.5843058108903</v>
      </c>
      <c r="AY823" t="s">
        <v>67</v>
      </c>
      <c r="AZ823">
        <v>7.1400000000000005E-2</v>
      </c>
      <c r="BA823">
        <v>0.41830000000000001</v>
      </c>
      <c r="BB823">
        <v>0.51029999999999998</v>
      </c>
      <c r="BC823">
        <v>0</v>
      </c>
      <c r="BD823">
        <v>0</v>
      </c>
      <c r="BE823" t="s">
        <v>67</v>
      </c>
      <c r="BF823" t="b">
        <v>0</v>
      </c>
      <c r="BG823">
        <v>1.62</v>
      </c>
      <c r="BH823" t="b">
        <v>0</v>
      </c>
      <c r="BI823" t="s">
        <v>67</v>
      </c>
      <c r="BJ823" t="b">
        <v>0</v>
      </c>
      <c r="BK823" t="s">
        <v>67</v>
      </c>
      <c r="BL823" t="b">
        <v>0</v>
      </c>
      <c r="BM823">
        <v>0</v>
      </c>
      <c r="BN823">
        <v>0</v>
      </c>
    </row>
    <row r="824" spans="1:66" x14ac:dyDescent="0.25">
      <c r="A824" t="s">
        <v>95</v>
      </c>
      <c r="B824">
        <v>2002</v>
      </c>
      <c r="C824">
        <v>3536</v>
      </c>
      <c r="D824">
        <v>7072</v>
      </c>
      <c r="E824">
        <v>2692.0833259999999</v>
      </c>
      <c r="F824">
        <v>9764.0833259999999</v>
      </c>
      <c r="G824">
        <v>2939.3640169999999</v>
      </c>
      <c r="H824">
        <v>10011.364020000001</v>
      </c>
      <c r="I824">
        <v>2</v>
      </c>
      <c r="J824">
        <v>7072</v>
      </c>
      <c r="K824">
        <v>5709</v>
      </c>
      <c r="L824">
        <v>7072</v>
      </c>
      <c r="M824" t="s">
        <v>72</v>
      </c>
      <c r="N824">
        <v>6.9376307999999998E-2</v>
      </c>
      <c r="O824">
        <v>0.44111162399999998</v>
      </c>
      <c r="P824">
        <v>0.48951206800000002</v>
      </c>
      <c r="Q824">
        <v>0</v>
      </c>
      <c r="R824">
        <v>0</v>
      </c>
      <c r="S824">
        <v>1</v>
      </c>
      <c r="T824" t="s">
        <v>69</v>
      </c>
      <c r="U824">
        <v>0.1</v>
      </c>
      <c r="V824">
        <v>0.1</v>
      </c>
      <c r="W824">
        <v>0.3</v>
      </c>
      <c r="X824">
        <v>0.2</v>
      </c>
      <c r="Y824">
        <v>1414.4</v>
      </c>
      <c r="Z824">
        <v>1414.4</v>
      </c>
      <c r="AA824">
        <v>881.80920509999999</v>
      </c>
      <c r="AB824">
        <v>1666.76778052586</v>
      </c>
      <c r="AC824">
        <v>4243.2</v>
      </c>
      <c r="AD824">
        <v>9900.7999999999993</v>
      </c>
      <c r="AE824">
        <v>4243.2</v>
      </c>
      <c r="AF824">
        <v>9900.7999999999993</v>
      </c>
      <c r="AG824">
        <v>1175.7456067999999</v>
      </c>
      <c r="AH824">
        <v>4702.9824271999996</v>
      </c>
      <c r="AI824">
        <v>6677.8284589482801</v>
      </c>
      <c r="AJ824">
        <v>13344.899581051701</v>
      </c>
      <c r="AK824">
        <v>470.971429250244</v>
      </c>
      <c r="AL824">
        <v>3292.2819758189698</v>
      </c>
      <c r="AM824">
        <v>2294.0948928248399</v>
      </c>
      <c r="AN824">
        <v>0</v>
      </c>
      <c r="AO824">
        <v>0</v>
      </c>
      <c r="AP824">
        <v>6057.3482978940601</v>
      </c>
      <c r="AQ824">
        <v>6057.3482978940601</v>
      </c>
      <c r="AR824">
        <v>6057.3482978940601</v>
      </c>
      <c r="AS824">
        <v>0.85652549461171601</v>
      </c>
      <c r="AT824">
        <v>-0.154871195622765</v>
      </c>
      <c r="AU824">
        <v>92</v>
      </c>
      <c r="AV824">
        <v>0</v>
      </c>
      <c r="AW824" s="2">
        <v>7072</v>
      </c>
      <c r="AX824" s="4">
        <v>6057.3482978940601</v>
      </c>
      <c r="AY824">
        <v>2</v>
      </c>
      <c r="AZ824">
        <v>7.7799999999999994E-2</v>
      </c>
      <c r="BA824">
        <v>0.54349999999999998</v>
      </c>
      <c r="BB824">
        <v>0.37869999999999998</v>
      </c>
      <c r="BC824">
        <v>0</v>
      </c>
      <c r="BD824">
        <v>0</v>
      </c>
      <c r="BE824">
        <v>1.9</v>
      </c>
      <c r="BF824" t="b">
        <v>0</v>
      </c>
      <c r="BG824">
        <v>1.37</v>
      </c>
      <c r="BH824" t="b">
        <v>0</v>
      </c>
      <c r="BI824">
        <v>0.86</v>
      </c>
      <c r="BJ824" t="b">
        <v>0</v>
      </c>
      <c r="BK824">
        <v>1</v>
      </c>
      <c r="BL824" t="b">
        <v>0</v>
      </c>
      <c r="BM824">
        <v>0</v>
      </c>
      <c r="BN824">
        <v>0</v>
      </c>
    </row>
    <row r="825" spans="1:66" x14ac:dyDescent="0.25">
      <c r="A825" t="s">
        <v>95</v>
      </c>
      <c r="B825">
        <v>2003</v>
      </c>
      <c r="C825">
        <v>4553</v>
      </c>
      <c r="D825">
        <v>9106</v>
      </c>
      <c r="E825">
        <v>1884.097794</v>
      </c>
      <c r="F825">
        <v>10990.09779</v>
      </c>
      <c r="G825">
        <v>2141.6694229999998</v>
      </c>
      <c r="H825">
        <v>11247.66942</v>
      </c>
      <c r="I825">
        <v>2</v>
      </c>
      <c r="J825">
        <v>9106</v>
      </c>
      <c r="K825">
        <v>2215</v>
      </c>
      <c r="L825">
        <v>9106</v>
      </c>
      <c r="M825" t="s">
        <v>72</v>
      </c>
      <c r="N825">
        <v>6.9376307999999998E-2</v>
      </c>
      <c r="O825">
        <v>0.44111162399999998</v>
      </c>
      <c r="P825">
        <v>0.48951206800000002</v>
      </c>
      <c r="Q825">
        <v>0</v>
      </c>
      <c r="R825">
        <v>0</v>
      </c>
      <c r="S825">
        <v>1</v>
      </c>
      <c r="T825" t="s">
        <v>69</v>
      </c>
      <c r="U825">
        <v>0.1</v>
      </c>
      <c r="V825">
        <v>0.1</v>
      </c>
      <c r="W825">
        <v>0.3</v>
      </c>
      <c r="X825">
        <v>0.2</v>
      </c>
      <c r="Y825">
        <v>1821.2</v>
      </c>
      <c r="Z825">
        <v>1821.2</v>
      </c>
      <c r="AA825">
        <v>642.50082689999999</v>
      </c>
      <c r="AB825">
        <v>1931.2112138673999</v>
      </c>
      <c r="AC825">
        <v>5463.6</v>
      </c>
      <c r="AD825">
        <v>12748.4</v>
      </c>
      <c r="AE825">
        <v>5463.6</v>
      </c>
      <c r="AF825">
        <v>12748.4</v>
      </c>
      <c r="AG825">
        <v>856.66776919999995</v>
      </c>
      <c r="AH825">
        <v>3426.6710767999998</v>
      </c>
      <c r="AI825">
        <v>7385.2469922652099</v>
      </c>
      <c r="AJ825">
        <v>15110.0918477348</v>
      </c>
      <c r="AK825">
        <v>517.79721038878301</v>
      </c>
      <c r="AL825">
        <v>2067.2665495635301</v>
      </c>
      <c r="AM825">
        <v>176.081782656656</v>
      </c>
      <c r="AN825">
        <v>0</v>
      </c>
      <c r="AO825">
        <v>0</v>
      </c>
      <c r="AP825">
        <v>2761.1455426089701</v>
      </c>
      <c r="AQ825">
        <v>2761.1455426089701</v>
      </c>
      <c r="AR825">
        <v>2761.1455426089701</v>
      </c>
      <c r="AS825">
        <v>0.30322266007126902</v>
      </c>
      <c r="AT825">
        <v>-1.1932878916237299</v>
      </c>
      <c r="AU825">
        <v>88</v>
      </c>
      <c r="AV825">
        <v>0</v>
      </c>
      <c r="AW825" s="2">
        <v>9106</v>
      </c>
      <c r="AX825" s="4">
        <v>2761.1455426089701</v>
      </c>
      <c r="AY825">
        <v>2</v>
      </c>
      <c r="AZ825">
        <v>0.1875</v>
      </c>
      <c r="BA825">
        <v>0.74870000000000003</v>
      </c>
      <c r="BB825">
        <v>6.3799999999999996E-2</v>
      </c>
      <c r="BC825">
        <v>0</v>
      </c>
      <c r="BD825">
        <v>0</v>
      </c>
      <c r="BE825">
        <v>2.44</v>
      </c>
      <c r="BF825" t="b">
        <v>0</v>
      </c>
      <c r="BG825">
        <v>0.62</v>
      </c>
      <c r="BH825" t="b">
        <v>0</v>
      </c>
      <c r="BI825">
        <v>0.3</v>
      </c>
      <c r="BJ825" t="b">
        <v>0</v>
      </c>
      <c r="BK825">
        <v>1</v>
      </c>
      <c r="BL825" t="b">
        <v>0</v>
      </c>
      <c r="BM825">
        <v>0</v>
      </c>
      <c r="BN825">
        <v>0</v>
      </c>
    </row>
    <row r="826" spans="1:66" x14ac:dyDescent="0.25">
      <c r="A826" t="s">
        <v>95</v>
      </c>
      <c r="B826">
        <v>2004</v>
      </c>
      <c r="C826">
        <v>3000.1674109999999</v>
      </c>
      <c r="D826">
        <v>6000.3348210000004</v>
      </c>
      <c r="E826">
        <v>1278.9849999999999</v>
      </c>
      <c r="F826">
        <v>7279.3198220000004</v>
      </c>
      <c r="G826">
        <v>1372.6215460000001</v>
      </c>
      <c r="H826">
        <v>7372.9563680000001</v>
      </c>
      <c r="I826">
        <v>2</v>
      </c>
      <c r="J826">
        <v>6000.3348210000004</v>
      </c>
      <c r="K826">
        <v>2275</v>
      </c>
      <c r="L826">
        <v>6332</v>
      </c>
      <c r="M826" t="s">
        <v>72</v>
      </c>
      <c r="N826">
        <v>6.9376307999999998E-2</v>
      </c>
      <c r="O826">
        <v>0.44111162399999998</v>
      </c>
      <c r="P826">
        <v>0.48951206800000002</v>
      </c>
      <c r="Q826">
        <v>0</v>
      </c>
      <c r="R826">
        <v>0</v>
      </c>
      <c r="S826">
        <v>1</v>
      </c>
      <c r="T826" t="s">
        <v>69</v>
      </c>
      <c r="U826">
        <v>0.1</v>
      </c>
      <c r="V826">
        <v>0.1</v>
      </c>
      <c r="W826">
        <v>0.3</v>
      </c>
      <c r="X826">
        <v>0.2</v>
      </c>
      <c r="Y826">
        <v>1200.0669642</v>
      </c>
      <c r="Z826">
        <v>1200.0669642</v>
      </c>
      <c r="AA826">
        <v>411.78646379999998</v>
      </c>
      <c r="AB826">
        <v>1268.75088584525</v>
      </c>
      <c r="AC826">
        <v>3600.2008925999999</v>
      </c>
      <c r="AD826">
        <v>8400.4687494000009</v>
      </c>
      <c r="AE826">
        <v>3600.2008925999999</v>
      </c>
      <c r="AF826">
        <v>8400.4687494000009</v>
      </c>
      <c r="AG826">
        <v>549.04861840000001</v>
      </c>
      <c r="AH826">
        <v>2196.1944736</v>
      </c>
      <c r="AI826">
        <v>4835.4545963094997</v>
      </c>
      <c r="AJ826">
        <v>9910.4581396905105</v>
      </c>
      <c r="AK826">
        <v>325.131583611628</v>
      </c>
      <c r="AL826">
        <v>158.671718598963</v>
      </c>
      <c r="AM826">
        <v>2002.14905644595</v>
      </c>
      <c r="AN826">
        <v>0</v>
      </c>
      <c r="AO826">
        <v>0</v>
      </c>
      <c r="AP826">
        <v>2485.9523586565401</v>
      </c>
      <c r="AQ826">
        <v>2485.9523586565401</v>
      </c>
      <c r="AR826">
        <v>2485.9523586565401</v>
      </c>
      <c r="AS826">
        <v>0.41430227359249999</v>
      </c>
      <c r="AT826">
        <v>-0.88115944212117703</v>
      </c>
      <c r="AU826">
        <v>93</v>
      </c>
      <c r="AV826">
        <v>0</v>
      </c>
      <c r="AW826" s="2">
        <v>6000.3348210000004</v>
      </c>
      <c r="AX826" s="4">
        <v>2485.9523586565401</v>
      </c>
      <c r="AY826">
        <v>2</v>
      </c>
      <c r="AZ826">
        <v>0.1308</v>
      </c>
      <c r="BA826">
        <v>6.3799999999999996E-2</v>
      </c>
      <c r="BB826">
        <v>0.8054</v>
      </c>
      <c r="BC826">
        <v>0</v>
      </c>
      <c r="BD826">
        <v>0</v>
      </c>
      <c r="BE826">
        <v>1.61</v>
      </c>
      <c r="BF826" t="b">
        <v>0</v>
      </c>
      <c r="BG826">
        <v>0.56000000000000005</v>
      </c>
      <c r="BH826" t="b">
        <v>0</v>
      </c>
      <c r="BI826">
        <v>0.41</v>
      </c>
      <c r="BJ826" t="b">
        <v>0</v>
      </c>
      <c r="BK826">
        <v>1</v>
      </c>
      <c r="BL826" t="b">
        <v>0</v>
      </c>
      <c r="BM826">
        <v>0</v>
      </c>
      <c r="BN826">
        <v>0</v>
      </c>
    </row>
    <row r="827" spans="1:66" x14ac:dyDescent="0.25">
      <c r="A827" t="s">
        <v>95</v>
      </c>
      <c r="B827">
        <v>2005</v>
      </c>
      <c r="C827">
        <v>2943.3118359999999</v>
      </c>
      <c r="D827">
        <v>5886.6236730000001</v>
      </c>
      <c r="E827">
        <v>542.90614140000002</v>
      </c>
      <c r="F827">
        <v>6429.5298140000004</v>
      </c>
      <c r="G827">
        <v>902.02569289999997</v>
      </c>
      <c r="H827">
        <v>6788.6493650000002</v>
      </c>
      <c r="I827">
        <v>2</v>
      </c>
      <c r="J827">
        <v>5886.6236730000001</v>
      </c>
      <c r="K827">
        <v>3515</v>
      </c>
      <c r="L827">
        <v>6888</v>
      </c>
      <c r="M827" t="s">
        <v>72</v>
      </c>
      <c r="N827">
        <v>6.9376307999999998E-2</v>
      </c>
      <c r="O827">
        <v>0.44111162399999998</v>
      </c>
      <c r="P827">
        <v>0.48951206800000002</v>
      </c>
      <c r="Q827">
        <v>0</v>
      </c>
      <c r="R827">
        <v>0</v>
      </c>
      <c r="S827">
        <v>1</v>
      </c>
      <c r="T827" t="s">
        <v>69</v>
      </c>
      <c r="U827">
        <v>0.1</v>
      </c>
      <c r="V827">
        <v>0.1</v>
      </c>
      <c r="W827">
        <v>0.3</v>
      </c>
      <c r="X827">
        <v>0.2</v>
      </c>
      <c r="Y827">
        <v>1177.3247346000001</v>
      </c>
      <c r="Z827">
        <v>1177.3247346000001</v>
      </c>
      <c r="AA827">
        <v>270.60770787000001</v>
      </c>
      <c r="AB827">
        <v>1208.0240321531801</v>
      </c>
      <c r="AC827">
        <v>3531.9742037999999</v>
      </c>
      <c r="AD827">
        <v>8241.2731421999997</v>
      </c>
      <c r="AE827">
        <v>3531.9742037999999</v>
      </c>
      <c r="AF827">
        <v>8241.2731421999997</v>
      </c>
      <c r="AG827">
        <v>360.81027716</v>
      </c>
      <c r="AH827">
        <v>1443.24110864</v>
      </c>
      <c r="AI827">
        <v>4372.60130069365</v>
      </c>
      <c r="AJ827">
        <v>9204.6974293063504</v>
      </c>
      <c r="AK827">
        <v>24.9552662443804</v>
      </c>
      <c r="AL827">
        <v>1804.18682094461</v>
      </c>
      <c r="AM827">
        <v>2076.3954327153101</v>
      </c>
      <c r="AN827">
        <v>0</v>
      </c>
      <c r="AO827">
        <v>0</v>
      </c>
      <c r="AP827">
        <v>3905.5375199043101</v>
      </c>
      <c r="AQ827">
        <v>3905.5375199043101</v>
      </c>
      <c r="AR827">
        <v>3905.5375199043101</v>
      </c>
      <c r="AS827">
        <v>0.66345969045341202</v>
      </c>
      <c r="AT827">
        <v>-0.41028717995154601</v>
      </c>
      <c r="AU827">
        <v>60</v>
      </c>
      <c r="AV827">
        <v>0</v>
      </c>
      <c r="AW827" s="2">
        <v>5886.6236730000001</v>
      </c>
      <c r="AX827" s="4">
        <v>3905.5375199043101</v>
      </c>
      <c r="AY827">
        <v>2</v>
      </c>
      <c r="AZ827">
        <v>6.4000000000000003E-3</v>
      </c>
      <c r="BA827">
        <v>0.46200000000000002</v>
      </c>
      <c r="BB827">
        <v>0.53169999999999995</v>
      </c>
      <c r="BC827">
        <v>0</v>
      </c>
      <c r="BD827">
        <v>0</v>
      </c>
      <c r="BE827">
        <v>1.58</v>
      </c>
      <c r="BF827" t="b">
        <v>0</v>
      </c>
      <c r="BG827">
        <v>0.88</v>
      </c>
      <c r="BH827" t="b">
        <v>0</v>
      </c>
      <c r="BI827">
        <v>0.66</v>
      </c>
      <c r="BJ827" t="b">
        <v>0</v>
      </c>
      <c r="BK827">
        <v>1</v>
      </c>
      <c r="BL827" t="b">
        <v>0</v>
      </c>
      <c r="BM827">
        <v>0</v>
      </c>
      <c r="BN827">
        <v>0</v>
      </c>
    </row>
    <row r="828" spans="1:66" x14ac:dyDescent="0.25">
      <c r="A828" t="s">
        <v>95</v>
      </c>
      <c r="B828">
        <v>2006</v>
      </c>
      <c r="C828">
        <v>2739.26125</v>
      </c>
      <c r="D828">
        <v>5478.5225</v>
      </c>
      <c r="E828">
        <v>1924.6251709999999</v>
      </c>
      <c r="F828">
        <v>7403.1476709999997</v>
      </c>
      <c r="G828">
        <v>1985.0803550000001</v>
      </c>
      <c r="H828">
        <v>7463.6028539999998</v>
      </c>
      <c r="I828">
        <v>2</v>
      </c>
      <c r="J828">
        <v>5478.5225</v>
      </c>
      <c r="K828">
        <v>4204</v>
      </c>
      <c r="L828">
        <v>6116</v>
      </c>
      <c r="M828" t="s">
        <v>72</v>
      </c>
      <c r="N828">
        <v>6.9376307999999998E-2</v>
      </c>
      <c r="O828">
        <v>0.44111162399999998</v>
      </c>
      <c r="P828">
        <v>0.48951206800000002</v>
      </c>
      <c r="Q828">
        <v>0</v>
      </c>
      <c r="R828">
        <v>0</v>
      </c>
      <c r="S828">
        <v>1</v>
      </c>
      <c r="T828" t="s">
        <v>69</v>
      </c>
      <c r="U828">
        <v>0.1</v>
      </c>
      <c r="V828">
        <v>0.1</v>
      </c>
      <c r="W828">
        <v>0.3</v>
      </c>
      <c r="X828">
        <v>0.2</v>
      </c>
      <c r="Y828">
        <v>1095.7045000000001</v>
      </c>
      <c r="Z828">
        <v>1095.7045000000001</v>
      </c>
      <c r="AA828">
        <v>595.52410650000002</v>
      </c>
      <c r="AB828">
        <v>1247.08352276136</v>
      </c>
      <c r="AC828">
        <v>3287.1134999999999</v>
      </c>
      <c r="AD828">
        <v>7669.9314999999997</v>
      </c>
      <c r="AE828">
        <v>3287.1134999999999</v>
      </c>
      <c r="AF828">
        <v>7669.9314999999997</v>
      </c>
      <c r="AG828">
        <v>794.03214200000002</v>
      </c>
      <c r="AH828">
        <v>3176.1285680000001</v>
      </c>
      <c r="AI828">
        <v>4969.4358084772903</v>
      </c>
      <c r="AJ828">
        <v>9957.7698995227092</v>
      </c>
      <c r="AK828">
        <v>283.75543460943601</v>
      </c>
      <c r="AL828">
        <v>1871.0920961222</v>
      </c>
      <c r="AM828">
        <v>2125.1008021491598</v>
      </c>
      <c r="AN828">
        <v>0</v>
      </c>
      <c r="AO828">
        <v>0</v>
      </c>
      <c r="AP828">
        <v>4279.9483328808001</v>
      </c>
      <c r="AQ828">
        <v>4279.9483328808001</v>
      </c>
      <c r="AR828">
        <v>4279.9483328808001</v>
      </c>
      <c r="AS828">
        <v>0.78122310036707798</v>
      </c>
      <c r="AT828">
        <v>-0.24689451005444399</v>
      </c>
      <c r="AU828">
        <v>97</v>
      </c>
      <c r="AV828">
        <v>0</v>
      </c>
      <c r="AW828" s="2">
        <v>5478.5225</v>
      </c>
      <c r="AX828" s="4">
        <v>4279.9483328808001</v>
      </c>
      <c r="AY828">
        <v>2</v>
      </c>
      <c r="AZ828">
        <v>6.6299999999999998E-2</v>
      </c>
      <c r="BA828">
        <v>0.43719999999999998</v>
      </c>
      <c r="BB828">
        <v>0.4965</v>
      </c>
      <c r="BC828">
        <v>0</v>
      </c>
      <c r="BD828">
        <v>0</v>
      </c>
      <c r="BE828">
        <v>1.47</v>
      </c>
      <c r="BF828" t="b">
        <v>0</v>
      </c>
      <c r="BG828">
        <v>0.97</v>
      </c>
      <c r="BH828" t="b">
        <v>0</v>
      </c>
      <c r="BI828">
        <v>0.78</v>
      </c>
      <c r="BJ828" t="b">
        <v>0</v>
      </c>
      <c r="BK828">
        <v>1</v>
      </c>
      <c r="BL828" t="b">
        <v>0</v>
      </c>
      <c r="BM828">
        <v>0</v>
      </c>
      <c r="BN828">
        <v>0</v>
      </c>
    </row>
    <row r="829" spans="1:66" x14ac:dyDescent="0.25">
      <c r="A829" t="s">
        <v>95</v>
      </c>
      <c r="B829">
        <v>2007</v>
      </c>
      <c r="C829">
        <v>1950.353762</v>
      </c>
      <c r="D829">
        <v>3900.7075249999998</v>
      </c>
      <c r="E829">
        <v>639.56691869999997</v>
      </c>
      <c r="F829">
        <v>4540.2744430000002</v>
      </c>
      <c r="G829">
        <v>785.78550110000003</v>
      </c>
      <c r="H829">
        <v>4686.4930260000001</v>
      </c>
      <c r="I829">
        <v>2</v>
      </c>
      <c r="J829">
        <v>3900.7075249999998</v>
      </c>
      <c r="K829">
        <v>4515</v>
      </c>
      <c r="L829">
        <v>3800</v>
      </c>
      <c r="M829" t="s">
        <v>72</v>
      </c>
      <c r="N829">
        <v>6.9376307999999998E-2</v>
      </c>
      <c r="O829">
        <v>0.44111162399999998</v>
      </c>
      <c r="P829">
        <v>0.48951206800000002</v>
      </c>
      <c r="Q829">
        <v>0</v>
      </c>
      <c r="R829">
        <v>0</v>
      </c>
      <c r="S829">
        <v>1</v>
      </c>
      <c r="T829" t="s">
        <v>69</v>
      </c>
      <c r="U829">
        <v>0.1</v>
      </c>
      <c r="V829">
        <v>0.1</v>
      </c>
      <c r="W829">
        <v>0.3</v>
      </c>
      <c r="X829">
        <v>0.2</v>
      </c>
      <c r="Y829">
        <v>780.14150500000005</v>
      </c>
      <c r="Z829">
        <v>780.14150500000005</v>
      </c>
      <c r="AA829">
        <v>235.73565033</v>
      </c>
      <c r="AB829">
        <v>814.97979401956502</v>
      </c>
      <c r="AC829">
        <v>2340.4245150000002</v>
      </c>
      <c r="AD829">
        <v>5460.9905349999999</v>
      </c>
      <c r="AE829">
        <v>2340.4245150000002</v>
      </c>
      <c r="AF829">
        <v>5460.9905349999999</v>
      </c>
      <c r="AG829">
        <v>314.31420043999998</v>
      </c>
      <c r="AH829">
        <v>1257.2568017599999</v>
      </c>
      <c r="AI829">
        <v>3056.5334379608698</v>
      </c>
      <c r="AJ829">
        <v>6316.4526140391299</v>
      </c>
      <c r="AK829">
        <v>294.27803416248099</v>
      </c>
      <c r="AL829">
        <v>1914.9817282946301</v>
      </c>
      <c r="AM829">
        <v>2199.71067098924</v>
      </c>
      <c r="AN829">
        <v>0</v>
      </c>
      <c r="AO829">
        <v>0</v>
      </c>
      <c r="AP829">
        <v>4408.9704334463504</v>
      </c>
      <c r="AQ829">
        <v>4408.9704334463504</v>
      </c>
      <c r="AR829">
        <v>4408.9704334463504</v>
      </c>
      <c r="AS829">
        <v>1.1303001840534901</v>
      </c>
      <c r="AT829">
        <v>0.12248324705050299</v>
      </c>
      <c r="AU829">
        <v>81</v>
      </c>
      <c r="AV829">
        <v>0</v>
      </c>
      <c r="AW829" s="2">
        <v>3900.7075249999998</v>
      </c>
      <c r="AX829" s="4">
        <v>4408.9704334463504</v>
      </c>
      <c r="AY829">
        <v>2</v>
      </c>
      <c r="AZ829">
        <v>6.6699999999999995E-2</v>
      </c>
      <c r="BA829">
        <v>0.43430000000000002</v>
      </c>
      <c r="BB829">
        <v>0.49890000000000001</v>
      </c>
      <c r="BC829">
        <v>0</v>
      </c>
      <c r="BD829">
        <v>0</v>
      </c>
      <c r="BE829">
        <v>1.05</v>
      </c>
      <c r="BF829" t="b">
        <v>0</v>
      </c>
      <c r="BG829">
        <v>0.99</v>
      </c>
      <c r="BH829" t="b">
        <v>0</v>
      </c>
      <c r="BI829">
        <v>1.1299999999999999</v>
      </c>
      <c r="BJ829" t="b">
        <v>0</v>
      </c>
      <c r="BK829">
        <v>1</v>
      </c>
      <c r="BL829" t="b">
        <v>0</v>
      </c>
      <c r="BM829">
        <v>0</v>
      </c>
      <c r="BN829">
        <v>0</v>
      </c>
    </row>
    <row r="830" spans="1:66" x14ac:dyDescent="0.25">
      <c r="A830" t="s">
        <v>95</v>
      </c>
      <c r="B830">
        <v>2008</v>
      </c>
      <c r="C830">
        <v>163.33333329999999</v>
      </c>
      <c r="D830">
        <v>326.66666670000001</v>
      </c>
      <c r="E830">
        <v>30.847877369999999</v>
      </c>
      <c r="F830">
        <v>357.514544</v>
      </c>
      <c r="G830">
        <v>33.042100849999997</v>
      </c>
      <c r="H830">
        <v>359.70876750000002</v>
      </c>
      <c r="I830">
        <v>2</v>
      </c>
      <c r="J830">
        <v>326.66666670000001</v>
      </c>
      <c r="K830">
        <v>3862</v>
      </c>
      <c r="L830">
        <v>280</v>
      </c>
      <c r="M830" t="s">
        <v>72</v>
      </c>
      <c r="N830">
        <v>6.9376307999999998E-2</v>
      </c>
      <c r="O830">
        <v>0.44111162399999998</v>
      </c>
      <c r="P830">
        <v>0.48951206800000002</v>
      </c>
      <c r="Q830">
        <v>0</v>
      </c>
      <c r="R830">
        <v>0</v>
      </c>
      <c r="S830">
        <v>1</v>
      </c>
      <c r="T830" t="s">
        <v>69</v>
      </c>
      <c r="U830">
        <v>0.1</v>
      </c>
      <c r="V830">
        <v>0.1</v>
      </c>
      <c r="W830">
        <v>0.3</v>
      </c>
      <c r="X830">
        <v>0.2</v>
      </c>
      <c r="Y830">
        <v>65.333333339999996</v>
      </c>
      <c r="Z830">
        <v>65.333333339999996</v>
      </c>
      <c r="AA830">
        <v>9.9126302549999998</v>
      </c>
      <c r="AB830">
        <v>66.081046328640198</v>
      </c>
      <c r="AC830">
        <v>196.00000001999999</v>
      </c>
      <c r="AD830">
        <v>457.33333338</v>
      </c>
      <c r="AE830">
        <v>196.00000001999999</v>
      </c>
      <c r="AF830">
        <v>457.33333338</v>
      </c>
      <c r="AG830">
        <v>13.216840339999999</v>
      </c>
      <c r="AH830">
        <v>52.867361359999997</v>
      </c>
      <c r="AI830">
        <v>227.54667484271999</v>
      </c>
      <c r="AJ830">
        <v>491.87086015728102</v>
      </c>
      <c r="AK830">
        <v>301.18082355621698</v>
      </c>
      <c r="AL830">
        <v>1982.2145557608501</v>
      </c>
      <c r="AM830">
        <v>1747.6267045197401</v>
      </c>
      <c r="AN830">
        <v>0</v>
      </c>
      <c r="AO830">
        <v>0</v>
      </c>
      <c r="AP830">
        <v>4031.02208383681</v>
      </c>
      <c r="AQ830">
        <v>4031.02208383681</v>
      </c>
      <c r="AR830">
        <v>4031.02208383681</v>
      </c>
      <c r="AS830">
        <v>12.3398635206902</v>
      </c>
      <c r="AT830">
        <v>2.5128349585044298</v>
      </c>
      <c r="AU830">
        <v>93</v>
      </c>
      <c r="AV830">
        <v>0</v>
      </c>
      <c r="AW830" s="2">
        <v>326.66666670000001</v>
      </c>
      <c r="AX830" s="4">
        <v>4031.02208383681</v>
      </c>
      <c r="AY830">
        <v>2</v>
      </c>
      <c r="AZ830">
        <v>7.4700000000000003E-2</v>
      </c>
      <c r="BA830">
        <v>0.49170000000000003</v>
      </c>
      <c r="BB830">
        <v>0.4335</v>
      </c>
      <c r="BC830">
        <v>0</v>
      </c>
      <c r="BD830">
        <v>0</v>
      </c>
      <c r="BE830">
        <v>0.09</v>
      </c>
      <c r="BF830" t="b">
        <v>1</v>
      </c>
      <c r="BG830">
        <v>0.91</v>
      </c>
      <c r="BH830" t="b">
        <v>0</v>
      </c>
      <c r="BI830">
        <v>12.34</v>
      </c>
      <c r="BJ830" t="b">
        <v>0</v>
      </c>
      <c r="BK830">
        <v>1</v>
      </c>
      <c r="BL830" t="b">
        <v>0</v>
      </c>
      <c r="BM830">
        <v>1</v>
      </c>
      <c r="BN830">
        <v>1</v>
      </c>
    </row>
    <row r="831" spans="1:66" x14ac:dyDescent="0.25">
      <c r="A831" t="s">
        <v>95</v>
      </c>
      <c r="B831">
        <v>2009</v>
      </c>
      <c r="C831">
        <v>1868.143601</v>
      </c>
      <c r="D831">
        <v>3736.287202</v>
      </c>
      <c r="E831">
        <v>311.6761692</v>
      </c>
      <c r="F831">
        <v>4047.9633720000002</v>
      </c>
      <c r="G831">
        <v>353.80410970000003</v>
      </c>
      <c r="H831">
        <v>4090.091312</v>
      </c>
      <c r="I831">
        <v>2</v>
      </c>
      <c r="J831">
        <v>3736.287202</v>
      </c>
      <c r="K831">
        <v>4146</v>
      </c>
      <c r="L831">
        <v>3400</v>
      </c>
      <c r="M831" t="s">
        <v>72</v>
      </c>
      <c r="N831">
        <v>6.9376307999999998E-2</v>
      </c>
      <c r="O831">
        <v>0.44111162399999998</v>
      </c>
      <c r="P831">
        <v>0.48951206800000002</v>
      </c>
      <c r="Q831">
        <v>0</v>
      </c>
      <c r="R831">
        <v>0</v>
      </c>
      <c r="S831">
        <v>1</v>
      </c>
      <c r="T831" t="s">
        <v>69</v>
      </c>
      <c r="U831">
        <v>0.1</v>
      </c>
      <c r="V831">
        <v>0.1</v>
      </c>
      <c r="W831">
        <v>0.3</v>
      </c>
      <c r="X831">
        <v>0.2</v>
      </c>
      <c r="Y831">
        <v>747.25744039999995</v>
      </c>
      <c r="Z831">
        <v>747.25744039999995</v>
      </c>
      <c r="AA831">
        <v>106.14123291</v>
      </c>
      <c r="AB831">
        <v>754.75800330755999</v>
      </c>
      <c r="AC831">
        <v>2241.7723212000001</v>
      </c>
      <c r="AD831">
        <v>5230.8020827999999</v>
      </c>
      <c r="AE831">
        <v>2241.7723212000001</v>
      </c>
      <c r="AF831">
        <v>5230.8020827999999</v>
      </c>
      <c r="AG831">
        <v>141.52164388</v>
      </c>
      <c r="AH831">
        <v>566.08657552</v>
      </c>
      <c r="AI831">
        <v>2580.5753053848798</v>
      </c>
      <c r="AJ831">
        <v>5599.6073186151198</v>
      </c>
      <c r="AK831">
        <v>311.75493924990701</v>
      </c>
      <c r="AL831">
        <v>1574.8303344719</v>
      </c>
      <c r="AM831">
        <v>2283.5925146929399</v>
      </c>
      <c r="AN831">
        <v>0</v>
      </c>
      <c r="AO831">
        <v>0</v>
      </c>
      <c r="AP831">
        <v>4170.1777884147496</v>
      </c>
      <c r="AQ831">
        <v>4170.1777884147496</v>
      </c>
      <c r="AR831">
        <v>4170.1777884147496</v>
      </c>
      <c r="AS831">
        <v>1.1161288099540301</v>
      </c>
      <c r="AT831">
        <v>0.109866278404382</v>
      </c>
      <c r="AU831">
        <v>88</v>
      </c>
      <c r="AV831">
        <v>0</v>
      </c>
      <c r="AW831" s="2">
        <v>3736.287202</v>
      </c>
      <c r="AX831" s="4">
        <v>4170.1777884147496</v>
      </c>
      <c r="AY831">
        <v>2</v>
      </c>
      <c r="AZ831">
        <v>7.4800000000000005E-2</v>
      </c>
      <c r="BA831">
        <v>0.37759999999999999</v>
      </c>
      <c r="BB831">
        <v>0.54759999999999998</v>
      </c>
      <c r="BC831">
        <v>0</v>
      </c>
      <c r="BD831">
        <v>0</v>
      </c>
      <c r="BE831">
        <v>1</v>
      </c>
      <c r="BF831" t="b">
        <v>0</v>
      </c>
      <c r="BG831">
        <v>0.94</v>
      </c>
      <c r="BH831" t="b">
        <v>0</v>
      </c>
      <c r="BI831">
        <v>1.1200000000000001</v>
      </c>
      <c r="BJ831" t="b">
        <v>0</v>
      </c>
      <c r="BK831">
        <v>1</v>
      </c>
      <c r="BL831" t="b">
        <v>0</v>
      </c>
      <c r="BM831">
        <v>0</v>
      </c>
      <c r="BN831">
        <v>0</v>
      </c>
    </row>
    <row r="832" spans="1:66" x14ac:dyDescent="0.25">
      <c r="A832" t="s">
        <v>95</v>
      </c>
      <c r="B832">
        <v>2010</v>
      </c>
      <c r="C832">
        <v>1918.229167</v>
      </c>
      <c r="D832">
        <v>3836.458333</v>
      </c>
      <c r="E832">
        <v>353.55768999999998</v>
      </c>
      <c r="F832">
        <v>4190.0160230000001</v>
      </c>
      <c r="G832">
        <v>405.30722989999998</v>
      </c>
      <c r="H832">
        <v>4241.7655629999999</v>
      </c>
      <c r="I832">
        <v>2</v>
      </c>
      <c r="J832">
        <v>3836.458333</v>
      </c>
      <c r="K832">
        <v>7088</v>
      </c>
      <c r="L832">
        <v>2980</v>
      </c>
      <c r="M832" t="s">
        <v>72</v>
      </c>
      <c r="N832">
        <v>6.9376307999999998E-2</v>
      </c>
      <c r="O832">
        <v>0.44111162399999998</v>
      </c>
      <c r="P832">
        <v>0.48951206800000002</v>
      </c>
      <c r="Q832">
        <v>0</v>
      </c>
      <c r="R832">
        <v>0</v>
      </c>
      <c r="S832">
        <v>1</v>
      </c>
      <c r="T832" t="s">
        <v>69</v>
      </c>
      <c r="U832">
        <v>0.1</v>
      </c>
      <c r="V832">
        <v>0.1</v>
      </c>
      <c r="W832">
        <v>0.3</v>
      </c>
      <c r="X832">
        <v>0.2</v>
      </c>
      <c r="Y832">
        <v>767.29166659999999</v>
      </c>
      <c r="Z832">
        <v>767.29166659999999</v>
      </c>
      <c r="AA832">
        <v>121.59216897</v>
      </c>
      <c r="AB832">
        <v>776.86624150405396</v>
      </c>
      <c r="AC832">
        <v>2301.8749997999998</v>
      </c>
      <c r="AD832">
        <v>5371.0416661999998</v>
      </c>
      <c r="AE832">
        <v>2301.8749997999998</v>
      </c>
      <c r="AF832">
        <v>5371.0416661999998</v>
      </c>
      <c r="AG832">
        <v>162.12289196</v>
      </c>
      <c r="AH832">
        <v>648.49156784000002</v>
      </c>
      <c r="AI832">
        <v>2688.0330799918902</v>
      </c>
      <c r="AJ832">
        <v>5795.4980460081097</v>
      </c>
      <c r="AK832">
        <v>247.68314500836101</v>
      </c>
      <c r="AL832">
        <v>2057.8025927451699</v>
      </c>
      <c r="AM832">
        <v>7611.5337016325602</v>
      </c>
      <c r="AN832">
        <v>0</v>
      </c>
      <c r="AO832">
        <v>0</v>
      </c>
      <c r="AP832">
        <v>9917.0194393860893</v>
      </c>
      <c r="AQ832">
        <v>9917.0194393860893</v>
      </c>
      <c r="AR832">
        <v>9917.0194393860893</v>
      </c>
      <c r="AS832">
        <v>2.5849412605587401</v>
      </c>
      <c r="AT832">
        <v>0.94970278451410695</v>
      </c>
      <c r="AU832">
        <v>87</v>
      </c>
      <c r="AV832">
        <v>0</v>
      </c>
      <c r="AW832" s="2">
        <v>3836.458333</v>
      </c>
      <c r="AX832" s="4">
        <v>9917.0194393860893</v>
      </c>
      <c r="AY832">
        <v>2</v>
      </c>
      <c r="AZ832">
        <v>2.5000000000000001E-2</v>
      </c>
      <c r="BA832">
        <v>0.20749999999999999</v>
      </c>
      <c r="BB832">
        <v>0.76749999999999996</v>
      </c>
      <c r="BC832">
        <v>0</v>
      </c>
      <c r="BD832">
        <v>0</v>
      </c>
      <c r="BE832">
        <v>1.03</v>
      </c>
      <c r="BF832" t="b">
        <v>0</v>
      </c>
      <c r="BG832">
        <v>2.2400000000000002</v>
      </c>
      <c r="BH832" t="b">
        <v>0</v>
      </c>
      <c r="BI832">
        <v>2.58</v>
      </c>
      <c r="BJ832" t="b">
        <v>0</v>
      </c>
      <c r="BK832">
        <v>1</v>
      </c>
      <c r="BL832" t="b">
        <v>0</v>
      </c>
      <c r="BM832">
        <v>0</v>
      </c>
      <c r="BN832">
        <v>0</v>
      </c>
    </row>
    <row r="833" spans="1:66" x14ac:dyDescent="0.25">
      <c r="A833" t="s">
        <v>95</v>
      </c>
      <c r="B833">
        <v>2011</v>
      </c>
      <c r="C833">
        <v>1859.2899460000001</v>
      </c>
      <c r="D833">
        <v>3718.5798930000001</v>
      </c>
      <c r="E833">
        <v>541.50183609999999</v>
      </c>
      <c r="F833">
        <v>4260.0817290000005</v>
      </c>
      <c r="G833">
        <v>622.68346080000003</v>
      </c>
      <c r="H833">
        <v>4341.2633539999997</v>
      </c>
      <c r="I833">
        <v>2</v>
      </c>
      <c r="J833">
        <v>3718.5798930000001</v>
      </c>
      <c r="K833">
        <v>4862</v>
      </c>
      <c r="L833">
        <v>4418</v>
      </c>
      <c r="M833" t="s">
        <v>72</v>
      </c>
      <c r="N833">
        <v>6.9376307999999998E-2</v>
      </c>
      <c r="O833">
        <v>0.44111162399999998</v>
      </c>
      <c r="P833">
        <v>0.48951206800000002</v>
      </c>
      <c r="Q833">
        <v>0</v>
      </c>
      <c r="R833">
        <v>0</v>
      </c>
      <c r="S833">
        <v>1</v>
      </c>
      <c r="T833" t="s">
        <v>69</v>
      </c>
      <c r="U833">
        <v>0.1</v>
      </c>
      <c r="V833">
        <v>0.1</v>
      </c>
      <c r="W833">
        <v>0.3</v>
      </c>
      <c r="X833">
        <v>0.2</v>
      </c>
      <c r="Y833">
        <v>743.71597859999997</v>
      </c>
      <c r="Z833">
        <v>743.71597859999997</v>
      </c>
      <c r="AA833">
        <v>186.80503823999999</v>
      </c>
      <c r="AB833">
        <v>766.81782656430403</v>
      </c>
      <c r="AC833">
        <v>2231.1479358000001</v>
      </c>
      <c r="AD833">
        <v>5206.0118501999996</v>
      </c>
      <c r="AE833">
        <v>2231.1479358000001</v>
      </c>
      <c r="AF833">
        <v>5206.0118501999996</v>
      </c>
      <c r="AG833">
        <v>249.07338432</v>
      </c>
      <c r="AH833">
        <v>996.29353728000001</v>
      </c>
      <c r="AI833">
        <v>2807.6277008713901</v>
      </c>
      <c r="AJ833">
        <v>5874.8990071286098</v>
      </c>
      <c r="AK833">
        <v>323.643129561889</v>
      </c>
      <c r="AL833">
        <v>6858.9442666362802</v>
      </c>
      <c r="AM833">
        <v>5069.4537995004002</v>
      </c>
      <c r="AN833">
        <v>0</v>
      </c>
      <c r="AO833">
        <v>0</v>
      </c>
      <c r="AP833">
        <v>12252.041195698601</v>
      </c>
      <c r="AQ833">
        <v>12252.041195698601</v>
      </c>
      <c r="AR833">
        <v>12252.041195698601</v>
      </c>
      <c r="AS833">
        <v>3.2948172550392898</v>
      </c>
      <c r="AT833">
        <v>1.19235070512335</v>
      </c>
      <c r="AU833">
        <v>87</v>
      </c>
      <c r="AV833">
        <v>0</v>
      </c>
      <c r="AW833" s="2">
        <v>3718.5798930000001</v>
      </c>
      <c r="AX833" s="4">
        <v>12252.041195698601</v>
      </c>
      <c r="AY833">
        <v>2</v>
      </c>
      <c r="AZ833">
        <v>2.64E-2</v>
      </c>
      <c r="BA833">
        <v>0.55979999999999996</v>
      </c>
      <c r="BB833">
        <v>0.4138</v>
      </c>
      <c r="BC833">
        <v>0</v>
      </c>
      <c r="BD833">
        <v>0</v>
      </c>
      <c r="BE833">
        <v>1</v>
      </c>
      <c r="BF833" t="b">
        <v>0</v>
      </c>
      <c r="BG833">
        <v>2.76</v>
      </c>
      <c r="BH833" t="b">
        <v>0</v>
      </c>
      <c r="BI833">
        <v>3.29</v>
      </c>
      <c r="BJ833" t="b">
        <v>0</v>
      </c>
      <c r="BK833">
        <v>1</v>
      </c>
      <c r="BL833" t="b">
        <v>0</v>
      </c>
      <c r="BM833">
        <v>0</v>
      </c>
      <c r="BN833">
        <v>0</v>
      </c>
    </row>
    <row r="834" spans="1:66" x14ac:dyDescent="0.25">
      <c r="A834" t="s">
        <v>95</v>
      </c>
      <c r="B834">
        <v>2012</v>
      </c>
      <c r="C834">
        <v>1970</v>
      </c>
      <c r="D834">
        <v>3940</v>
      </c>
      <c r="E834">
        <v>460.6609866</v>
      </c>
      <c r="F834">
        <v>4400.6609870000002</v>
      </c>
      <c r="G834">
        <v>553.68016599999999</v>
      </c>
      <c r="H834">
        <v>4493.6801660000001</v>
      </c>
      <c r="I834">
        <v>2</v>
      </c>
      <c r="J834">
        <v>3940</v>
      </c>
      <c r="K834">
        <v>4802</v>
      </c>
      <c r="L834">
        <v>3940</v>
      </c>
      <c r="M834" t="s">
        <v>72</v>
      </c>
      <c r="N834">
        <v>6.9376307999999998E-2</v>
      </c>
      <c r="O834">
        <v>0.44111162399999998</v>
      </c>
      <c r="P834">
        <v>0.48951206800000002</v>
      </c>
      <c r="Q834">
        <v>0</v>
      </c>
      <c r="R834">
        <v>0</v>
      </c>
      <c r="S834">
        <v>1</v>
      </c>
      <c r="T834" t="s">
        <v>69</v>
      </c>
      <c r="U834">
        <v>0.1</v>
      </c>
      <c r="V834">
        <v>0.1</v>
      </c>
      <c r="W834">
        <v>0.3</v>
      </c>
      <c r="X834">
        <v>0.2</v>
      </c>
      <c r="Y834">
        <v>788</v>
      </c>
      <c r="Z834">
        <v>788</v>
      </c>
      <c r="AA834">
        <v>166.10404980000001</v>
      </c>
      <c r="AB834">
        <v>805.31643182041205</v>
      </c>
      <c r="AC834">
        <v>2364</v>
      </c>
      <c r="AD834">
        <v>5516</v>
      </c>
      <c r="AE834">
        <v>2364</v>
      </c>
      <c r="AF834">
        <v>5516</v>
      </c>
      <c r="AG834">
        <v>221.47206639999999</v>
      </c>
      <c r="AH834">
        <v>885.88826559999995</v>
      </c>
      <c r="AI834">
        <v>2883.0473023591799</v>
      </c>
      <c r="AJ834">
        <v>6104.3130296408299</v>
      </c>
      <c r="AK834">
        <v>1078.7478817311601</v>
      </c>
      <c r="AL834">
        <v>4568.2121942917902</v>
      </c>
      <c r="AM834">
        <v>3525.5506957576399</v>
      </c>
      <c r="AN834">
        <v>0</v>
      </c>
      <c r="AO834">
        <v>0</v>
      </c>
      <c r="AP834">
        <v>9172.5107717805895</v>
      </c>
      <c r="AQ834">
        <v>9172.5107717805895</v>
      </c>
      <c r="AR834">
        <v>9172.5107717805895</v>
      </c>
      <c r="AS834">
        <v>2.3280484192336499</v>
      </c>
      <c r="AT834">
        <v>0.84503032829278801</v>
      </c>
      <c r="AU834">
        <v>83</v>
      </c>
      <c r="AV834">
        <v>0</v>
      </c>
      <c r="AW834" s="2">
        <v>3940</v>
      </c>
      <c r="AX834" s="4">
        <v>9172.5107717805895</v>
      </c>
      <c r="AY834">
        <v>2</v>
      </c>
      <c r="AZ834">
        <v>0.1176</v>
      </c>
      <c r="BA834">
        <v>0.498</v>
      </c>
      <c r="BB834">
        <v>0.38440000000000002</v>
      </c>
      <c r="BC834">
        <v>0</v>
      </c>
      <c r="BD834">
        <v>0</v>
      </c>
      <c r="BE834">
        <v>1.06</v>
      </c>
      <c r="BF834" t="b">
        <v>0</v>
      </c>
      <c r="BG834">
        <v>2.0699999999999998</v>
      </c>
      <c r="BH834" t="b">
        <v>0</v>
      </c>
      <c r="BI834">
        <v>2.33</v>
      </c>
      <c r="BJ834" t="b">
        <v>0</v>
      </c>
      <c r="BK834">
        <v>1</v>
      </c>
      <c r="BL834" t="b">
        <v>0</v>
      </c>
      <c r="BM834">
        <v>0</v>
      </c>
      <c r="BN834">
        <v>0</v>
      </c>
    </row>
    <row r="835" spans="1:66" x14ac:dyDescent="0.25">
      <c r="A835" t="s">
        <v>95</v>
      </c>
      <c r="B835">
        <v>2013</v>
      </c>
      <c r="C835">
        <v>1660</v>
      </c>
      <c r="D835">
        <v>3320</v>
      </c>
      <c r="E835">
        <v>215.86683819999999</v>
      </c>
      <c r="F835">
        <v>3535.8668379999999</v>
      </c>
      <c r="G835">
        <v>250.140184</v>
      </c>
      <c r="H835">
        <v>3570.1401839999999</v>
      </c>
      <c r="I835">
        <v>2</v>
      </c>
      <c r="J835">
        <v>3320</v>
      </c>
      <c r="K835">
        <v>3704</v>
      </c>
      <c r="L835">
        <v>3320</v>
      </c>
      <c r="M835" t="s">
        <v>72</v>
      </c>
      <c r="N835">
        <v>6.9376307999999998E-2</v>
      </c>
      <c r="O835">
        <v>0.44111162399999998</v>
      </c>
      <c r="P835">
        <v>0.48951206800000002</v>
      </c>
      <c r="Q835">
        <v>0</v>
      </c>
      <c r="R835">
        <v>0</v>
      </c>
      <c r="S835">
        <v>1</v>
      </c>
      <c r="T835" t="s">
        <v>69</v>
      </c>
      <c r="U835">
        <v>0.1</v>
      </c>
      <c r="V835">
        <v>0.1</v>
      </c>
      <c r="W835">
        <v>0.3</v>
      </c>
      <c r="X835">
        <v>0.2</v>
      </c>
      <c r="Y835">
        <v>664</v>
      </c>
      <c r="Z835">
        <v>664</v>
      </c>
      <c r="AA835">
        <v>75.042055199999993</v>
      </c>
      <c r="AB835">
        <v>668.226989913338</v>
      </c>
      <c r="AC835">
        <v>1992</v>
      </c>
      <c r="AD835">
        <v>4648</v>
      </c>
      <c r="AE835">
        <v>1992</v>
      </c>
      <c r="AF835">
        <v>4648</v>
      </c>
      <c r="AG835">
        <v>100.0560736</v>
      </c>
      <c r="AH835">
        <v>400.22429440000002</v>
      </c>
      <c r="AI835">
        <v>2233.6862041733202</v>
      </c>
      <c r="AJ835">
        <v>4906.5941638266704</v>
      </c>
      <c r="AK835">
        <v>718.47051620780496</v>
      </c>
      <c r="AL835">
        <v>3176.9623152579402</v>
      </c>
      <c r="AM835">
        <v>1747.68307819803</v>
      </c>
      <c r="AN835">
        <v>0</v>
      </c>
      <c r="AO835" t="s">
        <v>67</v>
      </c>
      <c r="AP835">
        <v>5643.1159096637703</v>
      </c>
      <c r="AQ835">
        <v>5643.1159096637703</v>
      </c>
      <c r="AR835">
        <v>5643.1159096637703</v>
      </c>
      <c r="AS835">
        <v>1.6997337077300501</v>
      </c>
      <c r="AT835">
        <v>0.53047159628071705</v>
      </c>
      <c r="AU835">
        <v>86</v>
      </c>
      <c r="AV835">
        <v>0</v>
      </c>
      <c r="AW835" s="2">
        <v>3320</v>
      </c>
      <c r="AX835" s="4">
        <v>5643.1159096637703</v>
      </c>
      <c r="AY835">
        <v>2</v>
      </c>
      <c r="AZ835">
        <v>0.1273</v>
      </c>
      <c r="BA835">
        <v>0.56299999999999994</v>
      </c>
      <c r="BB835">
        <v>0.30969999999999998</v>
      </c>
      <c r="BC835">
        <v>0</v>
      </c>
      <c r="BD835" t="s">
        <v>67</v>
      </c>
      <c r="BE835">
        <v>0.89</v>
      </c>
      <c r="BF835" t="b">
        <v>0</v>
      </c>
      <c r="BG835">
        <v>1.27</v>
      </c>
      <c r="BH835" t="b">
        <v>0</v>
      </c>
      <c r="BI835">
        <v>1.7</v>
      </c>
      <c r="BJ835" t="b">
        <v>0</v>
      </c>
      <c r="BK835">
        <v>1</v>
      </c>
      <c r="BL835" t="b">
        <v>0</v>
      </c>
      <c r="BM835">
        <v>0</v>
      </c>
      <c r="BN835">
        <v>0</v>
      </c>
    </row>
    <row r="836" spans="1:66" x14ac:dyDescent="0.25">
      <c r="A836" t="s">
        <v>95</v>
      </c>
      <c r="B836">
        <v>2014</v>
      </c>
      <c r="C836">
        <v>2110</v>
      </c>
      <c r="D836">
        <v>4220</v>
      </c>
      <c r="E836">
        <v>390.92379299999999</v>
      </c>
      <c r="F836">
        <v>4610.9237929999999</v>
      </c>
      <c r="G836">
        <v>445.03823649999998</v>
      </c>
      <c r="H836">
        <v>4665.0382369999998</v>
      </c>
      <c r="I836">
        <v>2</v>
      </c>
      <c r="J836">
        <v>4220</v>
      </c>
      <c r="K836">
        <v>90</v>
      </c>
      <c r="L836">
        <v>3628</v>
      </c>
      <c r="M836" t="s">
        <v>72</v>
      </c>
      <c r="N836">
        <v>6.9376307999999998E-2</v>
      </c>
      <c r="O836">
        <v>0.44111162399999998</v>
      </c>
      <c r="P836">
        <v>0.48951206800000002</v>
      </c>
      <c r="Q836">
        <v>0</v>
      </c>
      <c r="R836">
        <v>0</v>
      </c>
      <c r="S836">
        <v>1</v>
      </c>
      <c r="T836" t="s">
        <v>69</v>
      </c>
      <c r="U836">
        <v>0.1</v>
      </c>
      <c r="V836">
        <v>0.1</v>
      </c>
      <c r="W836">
        <v>0.3</v>
      </c>
      <c r="X836">
        <v>0.2</v>
      </c>
      <c r="Y836">
        <v>844</v>
      </c>
      <c r="Z836">
        <v>844</v>
      </c>
      <c r="AA836">
        <v>133.51147094999999</v>
      </c>
      <c r="AB836">
        <v>854.49477053708904</v>
      </c>
      <c r="AC836">
        <v>2532</v>
      </c>
      <c r="AD836">
        <v>5908</v>
      </c>
      <c r="AE836">
        <v>2532</v>
      </c>
      <c r="AF836">
        <v>5908</v>
      </c>
      <c r="AG836">
        <v>178.0152946</v>
      </c>
      <c r="AH836">
        <v>712.06117840000002</v>
      </c>
      <c r="AI836">
        <v>2956.0486959258201</v>
      </c>
      <c r="AJ836">
        <v>6374.0277780741799</v>
      </c>
      <c r="AK836">
        <v>499.66018598441701</v>
      </c>
      <c r="AL836">
        <v>1574.88113420985</v>
      </c>
      <c r="AM836">
        <v>2221.1307797112599</v>
      </c>
      <c r="AN836" t="s">
        <v>67</v>
      </c>
      <c r="AO836" t="s">
        <v>67</v>
      </c>
      <c r="AP836">
        <v>4295.6720999055397</v>
      </c>
      <c r="AQ836">
        <v>4295.6720999055397</v>
      </c>
      <c r="AR836">
        <v>4295.6720999055397</v>
      </c>
      <c r="AS836">
        <v>1.0179317772287999</v>
      </c>
      <c r="AT836">
        <v>1.7772899407970201E-2</v>
      </c>
      <c r="AU836">
        <v>88</v>
      </c>
      <c r="AV836">
        <v>0</v>
      </c>
      <c r="AW836" s="2">
        <v>4220</v>
      </c>
      <c r="AX836" s="4">
        <v>4295.6720999055397</v>
      </c>
      <c r="AY836">
        <v>2</v>
      </c>
      <c r="AZ836">
        <v>0.1163</v>
      </c>
      <c r="BA836">
        <v>0.36659999999999998</v>
      </c>
      <c r="BB836">
        <v>0.5171</v>
      </c>
      <c r="BC836" t="s">
        <v>67</v>
      </c>
      <c r="BD836" t="s">
        <v>67</v>
      </c>
      <c r="BE836">
        <v>1.1299999999999999</v>
      </c>
      <c r="BF836" t="b">
        <v>0</v>
      </c>
      <c r="BG836">
        <v>0.97</v>
      </c>
      <c r="BH836" t="b">
        <v>0</v>
      </c>
      <c r="BI836">
        <v>1.02</v>
      </c>
      <c r="BJ836" t="b">
        <v>0</v>
      </c>
      <c r="BK836">
        <v>1</v>
      </c>
      <c r="BL836" t="b">
        <v>0</v>
      </c>
      <c r="BM836">
        <v>0</v>
      </c>
      <c r="BN836">
        <v>0</v>
      </c>
    </row>
    <row r="837" spans="1:66" x14ac:dyDescent="0.25">
      <c r="A837" t="s">
        <v>95</v>
      </c>
      <c r="B837">
        <v>2015</v>
      </c>
      <c r="C837">
        <v>7283.9438140000002</v>
      </c>
      <c r="D837">
        <v>14567.887629999999</v>
      </c>
      <c r="E837">
        <v>727.88584189999995</v>
      </c>
      <c r="F837">
        <v>15295.77347</v>
      </c>
      <c r="G837">
        <v>981.33822320000002</v>
      </c>
      <c r="H837">
        <v>15549.225850000001</v>
      </c>
      <c r="I837">
        <v>2</v>
      </c>
      <c r="J837">
        <v>14567.887629999999</v>
      </c>
      <c r="K837" t="s">
        <v>67</v>
      </c>
      <c r="L837" t="s">
        <v>67</v>
      </c>
      <c r="M837" t="s">
        <v>72</v>
      </c>
      <c r="N837">
        <v>6.9376307999999998E-2</v>
      </c>
      <c r="O837">
        <v>0.44111162399999998</v>
      </c>
      <c r="P837">
        <v>0.48951206800000002</v>
      </c>
      <c r="Q837">
        <v>0</v>
      </c>
      <c r="R837">
        <v>0</v>
      </c>
      <c r="S837">
        <v>1</v>
      </c>
      <c r="T837" t="s">
        <v>69</v>
      </c>
      <c r="U837">
        <v>0.1</v>
      </c>
      <c r="V837">
        <v>0.1</v>
      </c>
      <c r="W837">
        <v>0.3</v>
      </c>
      <c r="X837">
        <v>0.2</v>
      </c>
      <c r="Y837">
        <v>2913.577526</v>
      </c>
      <c r="Z837">
        <v>2913.577526</v>
      </c>
      <c r="AA837">
        <v>294.40146695999999</v>
      </c>
      <c r="AB837">
        <v>2928.41360189446</v>
      </c>
      <c r="AC837">
        <v>8740.7325779999992</v>
      </c>
      <c r="AD837">
        <v>20395.042681999999</v>
      </c>
      <c r="AE837">
        <v>8740.7325779999992</v>
      </c>
      <c r="AF837">
        <v>20395.042681999999</v>
      </c>
      <c r="AG837">
        <v>392.53528927999997</v>
      </c>
      <c r="AH837">
        <v>1570.1411571199999</v>
      </c>
      <c r="AI837">
        <v>9692.3986462110806</v>
      </c>
      <c r="AJ837">
        <v>21406.053053788899</v>
      </c>
      <c r="AK837">
        <v>247.691134592119</v>
      </c>
      <c r="AL837">
        <v>2001.51675393388</v>
      </c>
      <c r="AM837" t="s">
        <v>67</v>
      </c>
      <c r="AN837" t="s">
        <v>67</v>
      </c>
      <c r="AO837" t="s">
        <v>67</v>
      </c>
      <c r="AP837" t="s">
        <v>67</v>
      </c>
      <c r="AQ837" t="s">
        <v>67</v>
      </c>
      <c r="AR837">
        <v>2249.2078885259998</v>
      </c>
      <c r="AS837" t="s">
        <v>67</v>
      </c>
      <c r="AT837" t="s">
        <v>67</v>
      </c>
      <c r="AU837">
        <v>74</v>
      </c>
      <c r="AV837">
        <v>0</v>
      </c>
      <c r="AW837" s="2">
        <v>14567.887629999999</v>
      </c>
      <c r="AX837" s="4" t="s">
        <v>67</v>
      </c>
      <c r="AY837">
        <v>2</v>
      </c>
      <c r="AZ837">
        <v>0.1101</v>
      </c>
      <c r="BA837">
        <v>0.88990000000000002</v>
      </c>
      <c r="BB837" t="s">
        <v>67</v>
      </c>
      <c r="BC837" t="s">
        <v>67</v>
      </c>
      <c r="BD837" t="s">
        <v>67</v>
      </c>
      <c r="BE837">
        <v>3.91</v>
      </c>
      <c r="BF837" t="b">
        <v>0</v>
      </c>
      <c r="BG837" t="s">
        <v>67</v>
      </c>
      <c r="BH837" t="b">
        <v>0</v>
      </c>
      <c r="BI837" t="s">
        <v>67</v>
      </c>
      <c r="BJ837" t="b">
        <v>0</v>
      </c>
      <c r="BK837">
        <v>1</v>
      </c>
      <c r="BL837" t="b">
        <v>0</v>
      </c>
      <c r="BM837">
        <v>0</v>
      </c>
      <c r="BN837">
        <v>0</v>
      </c>
    </row>
    <row r="838" spans="1:66" x14ac:dyDescent="0.25">
      <c r="A838" t="s">
        <v>95</v>
      </c>
      <c r="B838">
        <v>2016</v>
      </c>
      <c r="C838">
        <v>4462.1133209999998</v>
      </c>
      <c r="D838">
        <v>8924.2266409999993</v>
      </c>
      <c r="E838">
        <v>1008.343888</v>
      </c>
      <c r="F838">
        <v>9932.5705300000009</v>
      </c>
      <c r="G838">
        <v>1431.909872</v>
      </c>
      <c r="H838">
        <v>10356.13651</v>
      </c>
      <c r="I838">
        <v>2</v>
      </c>
      <c r="J838">
        <v>8924.2266409999993</v>
      </c>
      <c r="K838" t="s">
        <v>67</v>
      </c>
      <c r="L838" t="s">
        <v>67</v>
      </c>
      <c r="M838" t="s">
        <v>72</v>
      </c>
      <c r="N838">
        <v>6.9376307999999998E-2</v>
      </c>
      <c r="O838">
        <v>0.44111162399999998</v>
      </c>
      <c r="P838">
        <v>0.48951206800000002</v>
      </c>
      <c r="Q838">
        <v>0</v>
      </c>
      <c r="R838">
        <v>0</v>
      </c>
      <c r="S838">
        <v>1</v>
      </c>
      <c r="T838" t="s">
        <v>69</v>
      </c>
      <c r="U838">
        <v>0.1</v>
      </c>
      <c r="V838">
        <v>0.1</v>
      </c>
      <c r="W838">
        <v>0.3</v>
      </c>
      <c r="X838">
        <v>0.2</v>
      </c>
      <c r="Y838">
        <v>1784.8453282</v>
      </c>
      <c r="Z838">
        <v>1784.8453282</v>
      </c>
      <c r="AA838">
        <v>429.57296159999999</v>
      </c>
      <c r="AB838">
        <v>1835.81202058794</v>
      </c>
      <c r="AC838">
        <v>5354.5359846000001</v>
      </c>
      <c r="AD838">
        <v>12493.917297399999</v>
      </c>
      <c r="AE838">
        <v>5354.5359846000001</v>
      </c>
      <c r="AF838">
        <v>12493.917297399999</v>
      </c>
      <c r="AG838">
        <v>572.76394879999998</v>
      </c>
      <c r="AH838">
        <v>2291.0557951999999</v>
      </c>
      <c r="AI838">
        <v>6684.5124688241303</v>
      </c>
      <c r="AJ838">
        <v>14027.760551175899</v>
      </c>
      <c r="AK838">
        <v>314.79071335485202</v>
      </c>
      <c r="AL838" t="s">
        <v>67</v>
      </c>
      <c r="AM838" t="s">
        <v>67</v>
      </c>
      <c r="AN838" t="s">
        <v>67</v>
      </c>
      <c r="AO838" t="s">
        <v>67</v>
      </c>
      <c r="AP838" t="s">
        <v>67</v>
      </c>
      <c r="AQ838" t="s">
        <v>67</v>
      </c>
      <c r="AR838">
        <v>314.79071335485202</v>
      </c>
      <c r="AS838" t="s">
        <v>67</v>
      </c>
      <c r="AT838" t="s">
        <v>67</v>
      </c>
      <c r="AU838">
        <v>70</v>
      </c>
      <c r="AV838">
        <v>0</v>
      </c>
      <c r="AW838" s="2">
        <v>8924.2266409999993</v>
      </c>
      <c r="AX838" s="4" t="s">
        <v>67</v>
      </c>
      <c r="AY838">
        <v>2</v>
      </c>
      <c r="AZ838">
        <v>1</v>
      </c>
      <c r="BA838" t="s">
        <v>67</v>
      </c>
      <c r="BB838" t="s">
        <v>67</v>
      </c>
      <c r="BC838" t="s">
        <v>67</v>
      </c>
      <c r="BD838" t="s">
        <v>67</v>
      </c>
      <c r="BE838">
        <v>2.39</v>
      </c>
      <c r="BF838" t="b">
        <v>0</v>
      </c>
      <c r="BG838" t="s">
        <v>67</v>
      </c>
      <c r="BH838" t="b">
        <v>0</v>
      </c>
      <c r="BI838" t="s">
        <v>67</v>
      </c>
      <c r="BJ838" t="b">
        <v>0</v>
      </c>
      <c r="BK838">
        <v>1</v>
      </c>
      <c r="BL838" t="b">
        <v>0</v>
      </c>
      <c r="BM838">
        <v>0</v>
      </c>
      <c r="BN838">
        <v>0</v>
      </c>
    </row>
    <row r="839" spans="1:66" x14ac:dyDescent="0.25">
      <c r="A839" t="s">
        <v>95</v>
      </c>
      <c r="B839">
        <v>2017</v>
      </c>
      <c r="C839">
        <v>3548.6836659999999</v>
      </c>
      <c r="D839">
        <v>7097.3673319999998</v>
      </c>
      <c r="E839">
        <v>37.825654800000002</v>
      </c>
      <c r="F839">
        <v>7135.1929870000004</v>
      </c>
      <c r="G839">
        <v>104.8058655</v>
      </c>
      <c r="H839">
        <v>7202.1731970000001</v>
      </c>
      <c r="I839">
        <v>2</v>
      </c>
      <c r="J839">
        <v>7097.3673319999998</v>
      </c>
      <c r="K839" t="s">
        <v>67</v>
      </c>
      <c r="L839" t="s">
        <v>67</v>
      </c>
      <c r="M839" t="s">
        <v>72</v>
      </c>
      <c r="N839">
        <v>6.9376307999999998E-2</v>
      </c>
      <c r="O839">
        <v>0.44111162399999998</v>
      </c>
      <c r="P839">
        <v>0.48951206800000002</v>
      </c>
      <c r="Q839">
        <v>0</v>
      </c>
      <c r="R839">
        <v>0</v>
      </c>
      <c r="S839">
        <v>1</v>
      </c>
      <c r="T839" t="s">
        <v>69</v>
      </c>
      <c r="U839">
        <v>0.1</v>
      </c>
      <c r="V839">
        <v>0.1</v>
      </c>
      <c r="W839">
        <v>0.3</v>
      </c>
      <c r="X839">
        <v>0.2</v>
      </c>
      <c r="Y839">
        <v>1419.4734664</v>
      </c>
      <c r="Z839">
        <v>1419.4734664</v>
      </c>
      <c r="AA839">
        <v>31.441759650000002</v>
      </c>
      <c r="AB839">
        <v>1419.8216458638501</v>
      </c>
      <c r="AC839">
        <v>4258.4203992000002</v>
      </c>
      <c r="AD839">
        <v>9936.3142647999994</v>
      </c>
      <c r="AE839">
        <v>4258.4203992000002</v>
      </c>
      <c r="AF839">
        <v>9936.3142647999994</v>
      </c>
      <c r="AG839">
        <v>41.9223462</v>
      </c>
      <c r="AH839">
        <v>167.6893848</v>
      </c>
      <c r="AI839">
        <v>4362.5299052723103</v>
      </c>
      <c r="AJ839">
        <v>10041.8164887277</v>
      </c>
      <c r="AK839" t="s">
        <v>67</v>
      </c>
      <c r="AL839" t="s">
        <v>67</v>
      </c>
      <c r="AM839" t="s">
        <v>67</v>
      </c>
      <c r="AN839" t="s">
        <v>67</v>
      </c>
      <c r="AO839" t="s">
        <v>67</v>
      </c>
      <c r="AP839" t="s">
        <v>67</v>
      </c>
      <c r="AQ839" t="s">
        <v>67</v>
      </c>
      <c r="AR839">
        <v>0</v>
      </c>
      <c r="AS839" t="s">
        <v>67</v>
      </c>
      <c r="AT839" t="s">
        <v>67</v>
      </c>
      <c r="AU839">
        <v>36</v>
      </c>
      <c r="AV839">
        <v>0</v>
      </c>
      <c r="AW839" s="2">
        <v>7097.3673319999998</v>
      </c>
      <c r="AX839" s="4" t="s">
        <v>67</v>
      </c>
      <c r="AY839">
        <v>2</v>
      </c>
      <c r="AZ839" t="s">
        <v>67</v>
      </c>
      <c r="BA839" t="s">
        <v>67</v>
      </c>
      <c r="BB839" t="s">
        <v>67</v>
      </c>
      <c r="BC839" t="s">
        <v>67</v>
      </c>
      <c r="BD839" t="s">
        <v>67</v>
      </c>
      <c r="BE839">
        <v>1.9</v>
      </c>
      <c r="BF839" t="b">
        <v>0</v>
      </c>
      <c r="BG839" t="s">
        <v>67</v>
      </c>
      <c r="BH839" t="b">
        <v>0</v>
      </c>
      <c r="BI839" t="s">
        <v>67</v>
      </c>
      <c r="BJ839" t="b">
        <v>0</v>
      </c>
      <c r="BK839">
        <v>1</v>
      </c>
      <c r="BL839" t="b">
        <v>0</v>
      </c>
      <c r="BM839">
        <v>0</v>
      </c>
      <c r="BN839">
        <v>0</v>
      </c>
    </row>
    <row r="840" spans="1:66" x14ac:dyDescent="0.25">
      <c r="A840" t="s">
        <v>95</v>
      </c>
      <c r="B840">
        <v>2018</v>
      </c>
      <c r="C840">
        <v>1708.541667</v>
      </c>
      <c r="D840">
        <v>3417.083333</v>
      </c>
      <c r="E840">
        <v>139.2480181</v>
      </c>
      <c r="F840">
        <v>3556.3313509999998</v>
      </c>
      <c r="G840">
        <v>153.1720139</v>
      </c>
      <c r="H840">
        <v>3570.2553469999998</v>
      </c>
      <c r="I840">
        <v>2</v>
      </c>
      <c r="J840">
        <v>3417.083333</v>
      </c>
      <c r="K840" t="s">
        <v>67</v>
      </c>
      <c r="L840" t="s">
        <v>67</v>
      </c>
      <c r="M840" t="s">
        <v>72</v>
      </c>
      <c r="N840">
        <v>6.9376307999999998E-2</v>
      </c>
      <c r="O840">
        <v>0.44111162399999998</v>
      </c>
      <c r="P840">
        <v>0.48951206800000002</v>
      </c>
      <c r="Q840">
        <v>0</v>
      </c>
      <c r="R840">
        <v>0</v>
      </c>
      <c r="S840">
        <v>1</v>
      </c>
      <c r="T840" t="s">
        <v>69</v>
      </c>
      <c r="U840">
        <v>0.1</v>
      </c>
      <c r="V840">
        <v>0.1</v>
      </c>
      <c r="W840">
        <v>0.3</v>
      </c>
      <c r="X840">
        <v>0.2</v>
      </c>
      <c r="Y840">
        <v>683.41666659999999</v>
      </c>
      <c r="Z840">
        <v>683.41666659999999</v>
      </c>
      <c r="AA840">
        <v>45.951604170000003</v>
      </c>
      <c r="AB840">
        <v>684.95977262351096</v>
      </c>
      <c r="AC840">
        <v>2050.2499997999998</v>
      </c>
      <c r="AD840">
        <v>4783.9166661999998</v>
      </c>
      <c r="AE840">
        <v>2050.2499997999998</v>
      </c>
      <c r="AF840">
        <v>4783.9166661999998</v>
      </c>
      <c r="AG840">
        <v>61.268805559999997</v>
      </c>
      <c r="AH840">
        <v>245.07522223999999</v>
      </c>
      <c r="AI840">
        <v>2200.3358017529799</v>
      </c>
      <c r="AJ840">
        <v>4940.1748922470197</v>
      </c>
      <c r="AK840" t="s">
        <v>67</v>
      </c>
      <c r="AL840" t="s">
        <v>67</v>
      </c>
      <c r="AM840" t="s">
        <v>67</v>
      </c>
      <c r="AN840" t="s">
        <v>67</v>
      </c>
      <c r="AO840" t="s">
        <v>67</v>
      </c>
      <c r="AP840" t="s">
        <v>67</v>
      </c>
      <c r="AQ840" t="s">
        <v>67</v>
      </c>
      <c r="AR840">
        <v>0</v>
      </c>
      <c r="AS840" t="s">
        <v>67</v>
      </c>
      <c r="AT840" t="s">
        <v>67</v>
      </c>
      <c r="AU840">
        <v>91</v>
      </c>
      <c r="AV840">
        <v>0</v>
      </c>
      <c r="AW840" s="2">
        <v>3417.083333</v>
      </c>
      <c r="AX840" s="4" t="s">
        <v>67</v>
      </c>
      <c r="AY840">
        <v>2</v>
      </c>
      <c r="AZ840" t="s">
        <v>67</v>
      </c>
      <c r="BA840" t="s">
        <v>67</v>
      </c>
      <c r="BB840" t="s">
        <v>67</v>
      </c>
      <c r="BC840" t="s">
        <v>67</v>
      </c>
      <c r="BD840" t="s">
        <v>67</v>
      </c>
      <c r="BE840">
        <v>0.92</v>
      </c>
      <c r="BF840" t="b">
        <v>0</v>
      </c>
      <c r="BG840" t="s">
        <v>67</v>
      </c>
      <c r="BH840" t="b">
        <v>0</v>
      </c>
      <c r="BI840" t="s">
        <v>67</v>
      </c>
      <c r="BJ840" t="b">
        <v>0</v>
      </c>
      <c r="BK840">
        <v>1</v>
      </c>
      <c r="BL840" t="b">
        <v>0</v>
      </c>
      <c r="BM840">
        <v>0</v>
      </c>
      <c r="BN840">
        <v>0</v>
      </c>
    </row>
    <row r="841" spans="1:66" x14ac:dyDescent="0.25">
      <c r="A841" t="s">
        <v>95</v>
      </c>
      <c r="B841">
        <v>2019</v>
      </c>
      <c r="C841">
        <v>2083.773522</v>
      </c>
      <c r="D841">
        <v>4167.5470429999996</v>
      </c>
      <c r="E841">
        <v>283.67987699999998</v>
      </c>
      <c r="F841">
        <v>4451.2269200000001</v>
      </c>
      <c r="G841">
        <v>369.89120370000001</v>
      </c>
      <c r="H841">
        <v>4537.438247</v>
      </c>
      <c r="I841">
        <v>2</v>
      </c>
      <c r="J841">
        <v>4167.5470429999996</v>
      </c>
      <c r="K841" t="s">
        <v>67</v>
      </c>
      <c r="L841" t="s">
        <v>67</v>
      </c>
      <c r="M841" t="s">
        <v>72</v>
      </c>
      <c r="N841">
        <v>6.9376307999999998E-2</v>
      </c>
      <c r="O841">
        <v>0.44111162399999998</v>
      </c>
      <c r="P841">
        <v>0.48951206800000002</v>
      </c>
      <c r="Q841">
        <v>0</v>
      </c>
      <c r="R841">
        <v>0</v>
      </c>
      <c r="S841">
        <v>1</v>
      </c>
      <c r="T841" t="s">
        <v>69</v>
      </c>
      <c r="U841">
        <v>0.1</v>
      </c>
      <c r="V841">
        <v>0.1</v>
      </c>
      <c r="W841">
        <v>0.3</v>
      </c>
      <c r="X841">
        <v>0.2</v>
      </c>
      <c r="Y841">
        <v>833.50940860000003</v>
      </c>
      <c r="Z841">
        <v>833.50940860000003</v>
      </c>
      <c r="AA841">
        <v>110.96736111</v>
      </c>
      <c r="AB841">
        <v>840.86365687692705</v>
      </c>
      <c r="AC841">
        <v>2500.5282258000002</v>
      </c>
      <c r="AD841">
        <v>5834.5658602000003</v>
      </c>
      <c r="AE841">
        <v>2500.5282258000002</v>
      </c>
      <c r="AF841">
        <v>5834.5658602000003</v>
      </c>
      <c r="AG841">
        <v>147.95648148000001</v>
      </c>
      <c r="AH841">
        <v>591.82592592000003</v>
      </c>
      <c r="AI841">
        <v>2855.71093324615</v>
      </c>
      <c r="AJ841">
        <v>6219.1655607538496</v>
      </c>
      <c r="AK841" t="s">
        <v>67</v>
      </c>
      <c r="AL841" t="s">
        <v>67</v>
      </c>
      <c r="AM841" t="s">
        <v>67</v>
      </c>
      <c r="AN841" t="s">
        <v>67</v>
      </c>
      <c r="AO841" t="s">
        <v>67</v>
      </c>
      <c r="AP841" t="s">
        <v>67</v>
      </c>
      <c r="AQ841" t="s">
        <v>67</v>
      </c>
      <c r="AR841">
        <v>0</v>
      </c>
      <c r="AS841" t="s">
        <v>67</v>
      </c>
      <c r="AT841" t="s">
        <v>67</v>
      </c>
      <c r="AU841">
        <v>77</v>
      </c>
      <c r="AV841">
        <v>0</v>
      </c>
      <c r="AW841" s="2">
        <v>4167.5470429999996</v>
      </c>
      <c r="AX841" s="4" t="s">
        <v>67</v>
      </c>
      <c r="AY841">
        <v>2</v>
      </c>
      <c r="AZ841" t="s">
        <v>67</v>
      </c>
      <c r="BA841" t="s">
        <v>67</v>
      </c>
      <c r="BB841" t="s">
        <v>67</v>
      </c>
      <c r="BC841" t="s">
        <v>67</v>
      </c>
      <c r="BD841" t="s">
        <v>67</v>
      </c>
      <c r="BE841">
        <v>1.1200000000000001</v>
      </c>
      <c r="BF841" t="b">
        <v>0</v>
      </c>
      <c r="BG841" t="s">
        <v>67</v>
      </c>
      <c r="BH841" t="b">
        <v>0</v>
      </c>
      <c r="BI841" t="s">
        <v>67</v>
      </c>
      <c r="BJ841" t="b">
        <v>0</v>
      </c>
      <c r="BK841">
        <v>1</v>
      </c>
      <c r="BL841" t="b">
        <v>0</v>
      </c>
      <c r="BM841">
        <v>0</v>
      </c>
      <c r="BN841">
        <v>0</v>
      </c>
    </row>
    <row r="842" spans="1:66" x14ac:dyDescent="0.25">
      <c r="A842" t="s">
        <v>96</v>
      </c>
      <c r="B842">
        <v>1975</v>
      </c>
      <c r="C842" t="s">
        <v>67</v>
      </c>
      <c r="D842" t="s">
        <v>67</v>
      </c>
      <c r="E842" t="s">
        <v>67</v>
      </c>
      <c r="F842" t="s">
        <v>67</v>
      </c>
      <c r="G842" t="s">
        <v>67</v>
      </c>
      <c r="H842" t="s">
        <v>67</v>
      </c>
      <c r="I842" t="s">
        <v>67</v>
      </c>
      <c r="J842" t="s">
        <v>67</v>
      </c>
      <c r="K842">
        <v>146</v>
      </c>
      <c r="L842" t="s">
        <v>67</v>
      </c>
      <c r="M842" t="s">
        <v>97</v>
      </c>
      <c r="N842">
        <v>0</v>
      </c>
      <c r="O842">
        <v>0.16</v>
      </c>
      <c r="P842">
        <v>0.71</v>
      </c>
      <c r="Q842">
        <v>0.13</v>
      </c>
      <c r="R842">
        <v>0</v>
      </c>
      <c r="S842">
        <v>1</v>
      </c>
      <c r="T842" t="s">
        <v>67</v>
      </c>
      <c r="U842" t="s">
        <v>67</v>
      </c>
      <c r="V842">
        <v>0</v>
      </c>
      <c r="W842">
        <v>0.2</v>
      </c>
      <c r="X842" t="s">
        <v>67</v>
      </c>
      <c r="Y842" t="s">
        <v>67</v>
      </c>
      <c r="Z842" t="s">
        <v>67</v>
      </c>
      <c r="AA842" t="s">
        <v>67</v>
      </c>
      <c r="AB842" t="s">
        <v>67</v>
      </c>
      <c r="AC842" t="s">
        <v>67</v>
      </c>
      <c r="AD842" t="s">
        <v>67</v>
      </c>
      <c r="AE842" t="s">
        <v>67</v>
      </c>
      <c r="AF842" t="s">
        <v>67</v>
      </c>
      <c r="AG842" t="s">
        <v>67</v>
      </c>
      <c r="AH842" t="s">
        <v>67</v>
      </c>
      <c r="AI842" t="s">
        <v>67</v>
      </c>
      <c r="AJ842" t="s">
        <v>67</v>
      </c>
      <c r="AK842" t="s">
        <v>67</v>
      </c>
      <c r="AL842" t="s">
        <v>67</v>
      </c>
      <c r="AM842" t="s">
        <v>67</v>
      </c>
      <c r="AN842" t="s">
        <v>67</v>
      </c>
      <c r="AO842">
        <v>0</v>
      </c>
      <c r="AP842" t="s">
        <v>67</v>
      </c>
      <c r="AQ842" t="s">
        <v>67</v>
      </c>
      <c r="AR842">
        <v>0</v>
      </c>
      <c r="AS842" t="s">
        <v>67</v>
      </c>
      <c r="AT842" t="s">
        <v>67</v>
      </c>
      <c r="AU842" t="s">
        <v>67</v>
      </c>
      <c r="AV842" t="s">
        <v>67</v>
      </c>
      <c r="AW842" s="2" t="s">
        <v>67</v>
      </c>
      <c r="AX842" s="4" t="s">
        <v>67</v>
      </c>
      <c r="AY842" t="s">
        <v>67</v>
      </c>
      <c r="AZ842" t="s">
        <v>67</v>
      </c>
      <c r="BA842" t="s">
        <v>67</v>
      </c>
      <c r="BB842" t="s">
        <v>67</v>
      </c>
      <c r="BC842" t="s">
        <v>67</v>
      </c>
      <c r="BD842" t="s">
        <v>67</v>
      </c>
      <c r="BE842" t="s">
        <v>67</v>
      </c>
      <c r="BF842" t="b">
        <v>0</v>
      </c>
      <c r="BG842" t="s">
        <v>67</v>
      </c>
      <c r="BH842" t="b">
        <v>0</v>
      </c>
      <c r="BI842" t="s">
        <v>67</v>
      </c>
      <c r="BJ842" t="b">
        <v>0</v>
      </c>
      <c r="BK842" t="s">
        <v>67</v>
      </c>
      <c r="BL842" t="b">
        <v>0</v>
      </c>
      <c r="BM842">
        <v>0</v>
      </c>
      <c r="BN842">
        <v>0</v>
      </c>
    </row>
    <row r="843" spans="1:66" x14ac:dyDescent="0.25">
      <c r="A843" t="s">
        <v>96</v>
      </c>
      <c r="B843">
        <v>1976</v>
      </c>
      <c r="C843" t="s">
        <v>67</v>
      </c>
      <c r="D843" t="s">
        <v>67</v>
      </c>
      <c r="E843" t="s">
        <v>67</v>
      </c>
      <c r="F843" t="s">
        <v>67</v>
      </c>
      <c r="G843" t="s">
        <v>67</v>
      </c>
      <c r="H843" t="s">
        <v>67</v>
      </c>
      <c r="I843" t="s">
        <v>67</v>
      </c>
      <c r="J843" t="s">
        <v>67</v>
      </c>
      <c r="K843">
        <v>87901</v>
      </c>
      <c r="L843" t="s">
        <v>67</v>
      </c>
      <c r="M843" t="s">
        <v>97</v>
      </c>
      <c r="N843">
        <v>0</v>
      </c>
      <c r="O843">
        <v>0.22</v>
      </c>
      <c r="P843">
        <v>0.71</v>
      </c>
      <c r="Q843">
        <v>7.0000000000000007E-2</v>
      </c>
      <c r="R843">
        <v>0</v>
      </c>
      <c r="S843">
        <v>1</v>
      </c>
      <c r="T843" t="s">
        <v>67</v>
      </c>
      <c r="U843" t="s">
        <v>67</v>
      </c>
      <c r="V843">
        <v>0</v>
      </c>
      <c r="W843">
        <v>0.2</v>
      </c>
      <c r="X843" t="s">
        <v>67</v>
      </c>
      <c r="Y843" t="s">
        <v>67</v>
      </c>
      <c r="Z843" t="s">
        <v>67</v>
      </c>
      <c r="AA843" t="s">
        <v>67</v>
      </c>
      <c r="AB843" t="s">
        <v>67</v>
      </c>
      <c r="AC843" t="s">
        <v>67</v>
      </c>
      <c r="AD843" t="s">
        <v>67</v>
      </c>
      <c r="AE843" t="s">
        <v>67</v>
      </c>
      <c r="AF843" t="s">
        <v>67</v>
      </c>
      <c r="AG843" t="s">
        <v>67</v>
      </c>
      <c r="AH843" t="s">
        <v>67</v>
      </c>
      <c r="AI843" t="s">
        <v>67</v>
      </c>
      <c r="AJ843" t="s">
        <v>67</v>
      </c>
      <c r="AK843" t="s">
        <v>67</v>
      </c>
      <c r="AL843" t="s">
        <v>67</v>
      </c>
      <c r="AM843" t="s">
        <v>67</v>
      </c>
      <c r="AN843">
        <v>51268.221151999998</v>
      </c>
      <c r="AO843">
        <v>0</v>
      </c>
      <c r="AP843" t="s">
        <v>67</v>
      </c>
      <c r="AQ843" t="s">
        <v>67</v>
      </c>
      <c r="AR843">
        <v>51268.221151999998</v>
      </c>
      <c r="AS843" t="s">
        <v>67</v>
      </c>
      <c r="AT843" t="s">
        <v>67</v>
      </c>
      <c r="AU843" t="s">
        <v>67</v>
      </c>
      <c r="AV843" t="s">
        <v>67</v>
      </c>
      <c r="AW843" s="2" t="s">
        <v>67</v>
      </c>
      <c r="AX843" s="4" t="s">
        <v>67</v>
      </c>
      <c r="AY843" t="s">
        <v>67</v>
      </c>
      <c r="AZ843" t="s">
        <v>67</v>
      </c>
      <c r="BA843" t="s">
        <v>67</v>
      </c>
      <c r="BB843" t="s">
        <v>67</v>
      </c>
      <c r="BC843">
        <v>1</v>
      </c>
      <c r="BD843">
        <v>0</v>
      </c>
      <c r="BE843" t="s">
        <v>67</v>
      </c>
      <c r="BF843" t="b">
        <v>0</v>
      </c>
      <c r="BG843" t="s">
        <v>67</v>
      </c>
      <c r="BH843" t="b">
        <v>0</v>
      </c>
      <c r="BI843" t="s">
        <v>67</v>
      </c>
      <c r="BJ843" t="b">
        <v>0</v>
      </c>
      <c r="BK843" t="s">
        <v>67</v>
      </c>
      <c r="BL843" t="b">
        <v>0</v>
      </c>
      <c r="BM843">
        <v>0</v>
      </c>
      <c r="BN843">
        <v>0</v>
      </c>
    </row>
    <row r="844" spans="1:66" x14ac:dyDescent="0.25">
      <c r="A844" t="s">
        <v>96</v>
      </c>
      <c r="B844">
        <v>1977</v>
      </c>
      <c r="C844" t="s">
        <v>67</v>
      </c>
      <c r="D844" t="s">
        <v>67</v>
      </c>
      <c r="E844" t="s">
        <v>67</v>
      </c>
      <c r="F844" t="s">
        <v>67</v>
      </c>
      <c r="G844" t="s">
        <v>67</v>
      </c>
      <c r="H844" t="s">
        <v>67</v>
      </c>
      <c r="I844" t="s">
        <v>67</v>
      </c>
      <c r="J844" t="s">
        <v>67</v>
      </c>
      <c r="K844">
        <v>475000</v>
      </c>
      <c r="L844" t="s">
        <v>67</v>
      </c>
      <c r="M844" t="s">
        <v>97</v>
      </c>
      <c r="N844">
        <v>0</v>
      </c>
      <c r="O844">
        <v>0.24</v>
      </c>
      <c r="P844">
        <v>0.72</v>
      </c>
      <c r="Q844">
        <v>0.04</v>
      </c>
      <c r="R844">
        <v>0</v>
      </c>
      <c r="S844">
        <v>1</v>
      </c>
      <c r="T844" t="s">
        <v>67</v>
      </c>
      <c r="U844" t="s">
        <v>67</v>
      </c>
      <c r="V844">
        <v>0</v>
      </c>
      <c r="W844">
        <v>0.2</v>
      </c>
      <c r="X844" t="s">
        <v>67</v>
      </c>
      <c r="Y844" t="s">
        <v>67</v>
      </c>
      <c r="Z844" t="s">
        <v>67</v>
      </c>
      <c r="AA844" t="s">
        <v>67</v>
      </c>
      <c r="AB844" t="s">
        <v>67</v>
      </c>
      <c r="AC844" t="s">
        <v>67</v>
      </c>
      <c r="AD844" t="s">
        <v>67</v>
      </c>
      <c r="AE844" t="s">
        <v>67</v>
      </c>
      <c r="AF844" t="s">
        <v>67</v>
      </c>
      <c r="AG844" t="s">
        <v>67</v>
      </c>
      <c r="AH844" t="s">
        <v>67</v>
      </c>
      <c r="AI844" t="s">
        <v>67</v>
      </c>
      <c r="AJ844" t="s">
        <v>67</v>
      </c>
      <c r="AK844" t="s">
        <v>67</v>
      </c>
      <c r="AL844" t="s">
        <v>67</v>
      </c>
      <c r="AM844">
        <v>538316.32209599996</v>
      </c>
      <c r="AN844">
        <v>53427.185412014303</v>
      </c>
      <c r="AO844">
        <v>0</v>
      </c>
      <c r="AP844" t="s">
        <v>67</v>
      </c>
      <c r="AQ844" t="s">
        <v>67</v>
      </c>
      <c r="AR844">
        <v>591743.50750801398</v>
      </c>
      <c r="AS844" t="s">
        <v>67</v>
      </c>
      <c r="AT844" t="s">
        <v>67</v>
      </c>
      <c r="AU844" t="s">
        <v>67</v>
      </c>
      <c r="AV844" t="s">
        <v>67</v>
      </c>
      <c r="AW844" s="2" t="s">
        <v>67</v>
      </c>
      <c r="AX844" s="4" t="s">
        <v>67</v>
      </c>
      <c r="AY844" t="s">
        <v>67</v>
      </c>
      <c r="AZ844" t="s">
        <v>67</v>
      </c>
      <c r="BA844" t="s">
        <v>67</v>
      </c>
      <c r="BB844">
        <v>0.90969999999999995</v>
      </c>
      <c r="BC844">
        <v>9.0300000000000005E-2</v>
      </c>
      <c r="BD844">
        <v>0</v>
      </c>
      <c r="BE844" t="s">
        <v>67</v>
      </c>
      <c r="BF844" t="b">
        <v>0</v>
      </c>
      <c r="BG844" t="s">
        <v>67</v>
      </c>
      <c r="BH844" t="b">
        <v>0</v>
      </c>
      <c r="BI844" t="s">
        <v>67</v>
      </c>
      <c r="BJ844" t="b">
        <v>0</v>
      </c>
      <c r="BK844" t="s">
        <v>67</v>
      </c>
      <c r="BL844" t="b">
        <v>0</v>
      </c>
      <c r="BM844">
        <v>0</v>
      </c>
      <c r="BN844">
        <v>0</v>
      </c>
    </row>
    <row r="845" spans="1:66" x14ac:dyDescent="0.25">
      <c r="A845" t="s">
        <v>96</v>
      </c>
      <c r="B845">
        <v>1978</v>
      </c>
      <c r="C845" t="s">
        <v>67</v>
      </c>
      <c r="D845" t="s">
        <v>67</v>
      </c>
      <c r="E845" t="s">
        <v>67</v>
      </c>
      <c r="F845" t="s">
        <v>67</v>
      </c>
      <c r="G845" t="s">
        <v>67</v>
      </c>
      <c r="H845" t="s">
        <v>67</v>
      </c>
      <c r="I845" t="s">
        <v>67</v>
      </c>
      <c r="J845" t="s">
        <v>67</v>
      </c>
      <c r="K845">
        <v>538727</v>
      </c>
      <c r="L845" t="s">
        <v>67</v>
      </c>
      <c r="M845" t="s">
        <v>97</v>
      </c>
      <c r="N845">
        <v>0</v>
      </c>
      <c r="O845">
        <v>0.08</v>
      </c>
      <c r="P845">
        <v>0.76</v>
      </c>
      <c r="Q845">
        <v>0.16</v>
      </c>
      <c r="R845">
        <v>0</v>
      </c>
      <c r="S845">
        <v>1</v>
      </c>
      <c r="T845" t="s">
        <v>67</v>
      </c>
      <c r="U845" t="s">
        <v>67</v>
      </c>
      <c r="V845">
        <v>0</v>
      </c>
      <c r="W845">
        <v>0.2</v>
      </c>
      <c r="X845" t="s">
        <v>67</v>
      </c>
      <c r="Y845" t="s">
        <v>67</v>
      </c>
      <c r="Z845" t="s">
        <v>67</v>
      </c>
      <c r="AA845" t="s">
        <v>67</v>
      </c>
      <c r="AB845" t="s">
        <v>67</v>
      </c>
      <c r="AC845" t="s">
        <v>67</v>
      </c>
      <c r="AD845" t="s">
        <v>67</v>
      </c>
      <c r="AE845" t="s">
        <v>67</v>
      </c>
      <c r="AF845" t="s">
        <v>67</v>
      </c>
      <c r="AG845" t="s">
        <v>67</v>
      </c>
      <c r="AH845" t="s">
        <v>67</v>
      </c>
      <c r="AI845" t="s">
        <v>67</v>
      </c>
      <c r="AJ845" t="s">
        <v>67</v>
      </c>
      <c r="AK845" t="s">
        <v>67</v>
      </c>
      <c r="AL845">
        <v>51268.221151999998</v>
      </c>
      <c r="AM845">
        <v>305945.43408183003</v>
      </c>
      <c r="AN845">
        <v>61473.028007000001</v>
      </c>
      <c r="AO845">
        <v>0</v>
      </c>
      <c r="AP845" t="s">
        <v>67</v>
      </c>
      <c r="AQ845" t="s">
        <v>67</v>
      </c>
      <c r="AR845">
        <v>418686.68324083003</v>
      </c>
      <c r="AS845" t="s">
        <v>67</v>
      </c>
      <c r="AT845" t="s">
        <v>67</v>
      </c>
      <c r="AU845" t="s">
        <v>67</v>
      </c>
      <c r="AV845" t="s">
        <v>67</v>
      </c>
      <c r="AW845" s="2" t="s">
        <v>67</v>
      </c>
      <c r="AX845" s="4" t="s">
        <v>67</v>
      </c>
      <c r="AY845" t="s">
        <v>67</v>
      </c>
      <c r="AZ845" t="s">
        <v>67</v>
      </c>
      <c r="BA845">
        <v>0.1225</v>
      </c>
      <c r="BB845">
        <v>0.73070000000000002</v>
      </c>
      <c r="BC845">
        <v>0.14680000000000001</v>
      </c>
      <c r="BD845">
        <v>0</v>
      </c>
      <c r="BE845" t="s">
        <v>67</v>
      </c>
      <c r="BF845" t="b">
        <v>0</v>
      </c>
      <c r="BG845" t="s">
        <v>67</v>
      </c>
      <c r="BH845" t="b">
        <v>0</v>
      </c>
      <c r="BI845" t="s">
        <v>67</v>
      </c>
      <c r="BJ845" t="b">
        <v>0</v>
      </c>
      <c r="BK845" t="s">
        <v>67</v>
      </c>
      <c r="BL845" t="b">
        <v>0</v>
      </c>
      <c r="BM845">
        <v>0</v>
      </c>
      <c r="BN845">
        <v>0</v>
      </c>
    </row>
    <row r="846" spans="1:66" x14ac:dyDescent="0.25">
      <c r="A846" t="s">
        <v>96</v>
      </c>
      <c r="B846">
        <v>1979</v>
      </c>
      <c r="C846" t="s">
        <v>67</v>
      </c>
      <c r="D846" t="s">
        <v>67</v>
      </c>
      <c r="E846" t="s">
        <v>67</v>
      </c>
      <c r="F846" t="s">
        <v>67</v>
      </c>
      <c r="G846" t="s">
        <v>67</v>
      </c>
      <c r="H846" t="s">
        <v>67</v>
      </c>
      <c r="I846" t="s">
        <v>67</v>
      </c>
      <c r="J846" t="s">
        <v>67</v>
      </c>
      <c r="K846">
        <v>454592</v>
      </c>
      <c r="L846" t="s">
        <v>67</v>
      </c>
      <c r="M846" t="s">
        <v>97</v>
      </c>
      <c r="N846">
        <v>0</v>
      </c>
      <c r="O846">
        <v>0.13</v>
      </c>
      <c r="P846">
        <v>0.82</v>
      </c>
      <c r="Q846">
        <v>0.05</v>
      </c>
      <c r="R846">
        <v>0</v>
      </c>
      <c r="S846">
        <v>1</v>
      </c>
      <c r="T846" t="s">
        <v>67</v>
      </c>
      <c r="U846" t="s">
        <v>67</v>
      </c>
      <c r="V846">
        <v>0</v>
      </c>
      <c r="W846">
        <v>0.2</v>
      </c>
      <c r="X846" t="s">
        <v>67</v>
      </c>
      <c r="Y846" t="s">
        <v>67</v>
      </c>
      <c r="Z846" t="s">
        <v>67</v>
      </c>
      <c r="AA846" t="s">
        <v>67</v>
      </c>
      <c r="AB846" t="s">
        <v>67</v>
      </c>
      <c r="AC846" t="s">
        <v>67</v>
      </c>
      <c r="AD846" t="s">
        <v>67</v>
      </c>
      <c r="AE846" t="s">
        <v>67</v>
      </c>
      <c r="AF846" t="s">
        <v>67</v>
      </c>
      <c r="AG846" t="s">
        <v>67</v>
      </c>
      <c r="AH846" t="s">
        <v>67</v>
      </c>
      <c r="AI846" t="s">
        <v>67</v>
      </c>
      <c r="AJ846" t="s">
        <v>67</v>
      </c>
      <c r="AK846">
        <v>0</v>
      </c>
      <c r="AL846">
        <v>122326.883709213</v>
      </c>
      <c r="AM846">
        <v>267588.47485399997</v>
      </c>
      <c r="AN846">
        <v>103082.58676799999</v>
      </c>
      <c r="AO846">
        <v>0</v>
      </c>
      <c r="AP846">
        <v>492997.94533121301</v>
      </c>
      <c r="AQ846">
        <v>492997.94533121301</v>
      </c>
      <c r="AR846">
        <v>492997.94533121301</v>
      </c>
      <c r="AS846" t="s">
        <v>67</v>
      </c>
      <c r="AT846" t="s">
        <v>67</v>
      </c>
      <c r="AU846" t="s">
        <v>67</v>
      </c>
      <c r="AV846" t="s">
        <v>67</v>
      </c>
      <c r="AW846" s="2" t="s">
        <v>67</v>
      </c>
      <c r="AX846" s="4">
        <v>492997.94533121301</v>
      </c>
      <c r="AY846" t="s">
        <v>67</v>
      </c>
      <c r="AZ846">
        <v>0</v>
      </c>
      <c r="BA846">
        <v>0.24809999999999999</v>
      </c>
      <c r="BB846">
        <v>0.54279999999999995</v>
      </c>
      <c r="BC846">
        <v>0.20910000000000001</v>
      </c>
      <c r="BD846">
        <v>0</v>
      </c>
      <c r="BE846" t="s">
        <v>67</v>
      </c>
      <c r="BF846" t="b">
        <v>0</v>
      </c>
      <c r="BG846">
        <v>1.23</v>
      </c>
      <c r="BH846" t="b">
        <v>0</v>
      </c>
      <c r="BI846" t="s">
        <v>67</v>
      </c>
      <c r="BJ846" t="b">
        <v>0</v>
      </c>
      <c r="BK846" t="s">
        <v>67</v>
      </c>
      <c r="BL846" t="b">
        <v>0</v>
      </c>
      <c r="BM846">
        <v>0</v>
      </c>
      <c r="BN846">
        <v>0</v>
      </c>
    </row>
    <row r="847" spans="1:66" x14ac:dyDescent="0.25">
      <c r="A847" t="s">
        <v>96</v>
      </c>
      <c r="B847">
        <v>1980</v>
      </c>
      <c r="C847" t="s">
        <v>67</v>
      </c>
      <c r="D847" t="s">
        <v>67</v>
      </c>
      <c r="E847" t="s">
        <v>67</v>
      </c>
      <c r="F847" t="s">
        <v>67</v>
      </c>
      <c r="G847" t="s">
        <v>67</v>
      </c>
      <c r="H847" t="s">
        <v>67</v>
      </c>
      <c r="I847" t="s">
        <v>67</v>
      </c>
      <c r="J847" t="s">
        <v>67</v>
      </c>
      <c r="K847">
        <v>532118</v>
      </c>
      <c r="L847" t="s">
        <v>67</v>
      </c>
      <c r="M847" t="s">
        <v>97</v>
      </c>
      <c r="N847">
        <v>0</v>
      </c>
      <c r="O847">
        <v>0.18</v>
      </c>
      <c r="P847">
        <v>0.77</v>
      </c>
      <c r="Q847">
        <v>0.05</v>
      </c>
      <c r="R847">
        <v>0</v>
      </c>
      <c r="S847">
        <v>1</v>
      </c>
      <c r="T847" t="s">
        <v>67</v>
      </c>
      <c r="U847" t="s">
        <v>67</v>
      </c>
      <c r="V847">
        <v>0</v>
      </c>
      <c r="W847">
        <v>0.2</v>
      </c>
      <c r="X847" t="s">
        <v>67</v>
      </c>
      <c r="Y847" t="s">
        <v>67</v>
      </c>
      <c r="Z847" t="s">
        <v>67</v>
      </c>
      <c r="AA847" t="s">
        <v>67</v>
      </c>
      <c r="AB847" t="s">
        <v>67</v>
      </c>
      <c r="AC847" t="s">
        <v>67</v>
      </c>
      <c r="AD847" t="s">
        <v>67</v>
      </c>
      <c r="AE847" t="s">
        <v>67</v>
      </c>
      <c r="AF847" t="s">
        <v>67</v>
      </c>
      <c r="AG847" t="s">
        <v>67</v>
      </c>
      <c r="AH847" t="s">
        <v>67</v>
      </c>
      <c r="AI847" t="s">
        <v>67</v>
      </c>
      <c r="AJ847" t="s">
        <v>67</v>
      </c>
      <c r="AK847">
        <v>5385.4604852130196</v>
      </c>
      <c r="AL847">
        <v>32544.544238999999</v>
      </c>
      <c r="AM847">
        <v>292067.32917600003</v>
      </c>
      <c r="AN847">
        <v>88631.745551999993</v>
      </c>
      <c r="AO847">
        <v>0</v>
      </c>
      <c r="AP847">
        <v>418629.07945221302</v>
      </c>
      <c r="AQ847">
        <v>418629.07945221302</v>
      </c>
      <c r="AR847">
        <v>418629.07945221302</v>
      </c>
      <c r="AS847" t="s">
        <v>67</v>
      </c>
      <c r="AT847" t="s">
        <v>67</v>
      </c>
      <c r="AU847" t="s">
        <v>67</v>
      </c>
      <c r="AV847" t="s">
        <v>67</v>
      </c>
      <c r="AW847" s="2" t="s">
        <v>67</v>
      </c>
      <c r="AX847" s="4">
        <v>418629.07945221302</v>
      </c>
      <c r="AY847" t="s">
        <v>67</v>
      </c>
      <c r="AZ847">
        <v>1.29E-2</v>
      </c>
      <c r="BA847">
        <v>7.7700000000000005E-2</v>
      </c>
      <c r="BB847">
        <v>0.69769999999999999</v>
      </c>
      <c r="BC847">
        <v>0.2117</v>
      </c>
      <c r="BD847">
        <v>0</v>
      </c>
      <c r="BE847" t="s">
        <v>67</v>
      </c>
      <c r="BF847" t="b">
        <v>0</v>
      </c>
      <c r="BG847">
        <v>1.04</v>
      </c>
      <c r="BH847" t="b">
        <v>0</v>
      </c>
      <c r="BI847" t="s">
        <v>67</v>
      </c>
      <c r="BJ847" t="b">
        <v>0</v>
      </c>
      <c r="BK847" t="s">
        <v>67</v>
      </c>
      <c r="BL847" t="b">
        <v>0</v>
      </c>
      <c r="BM847">
        <v>0</v>
      </c>
      <c r="BN847">
        <v>0</v>
      </c>
    </row>
    <row r="848" spans="1:66" x14ac:dyDescent="0.25">
      <c r="A848" t="s">
        <v>96</v>
      </c>
      <c r="B848">
        <v>1981</v>
      </c>
      <c r="C848" t="s">
        <v>67</v>
      </c>
      <c r="D848" t="s">
        <v>67</v>
      </c>
      <c r="E848" t="s">
        <v>67</v>
      </c>
      <c r="F848" t="s">
        <v>67</v>
      </c>
      <c r="G848" t="s">
        <v>67</v>
      </c>
      <c r="H848" t="s">
        <v>67</v>
      </c>
      <c r="I848" t="s">
        <v>67</v>
      </c>
      <c r="J848" t="s">
        <v>67</v>
      </c>
      <c r="K848">
        <v>431908</v>
      </c>
      <c r="L848" t="s">
        <v>67</v>
      </c>
      <c r="M848" t="s">
        <v>97</v>
      </c>
      <c r="N848">
        <v>0</v>
      </c>
      <c r="O848">
        <v>0.43</v>
      </c>
      <c r="P848">
        <v>0.54</v>
      </c>
      <c r="Q848">
        <v>0.02</v>
      </c>
      <c r="R848">
        <v>0</v>
      </c>
      <c r="S848">
        <v>0.99</v>
      </c>
      <c r="T848" t="s">
        <v>67</v>
      </c>
      <c r="U848" t="s">
        <v>67</v>
      </c>
      <c r="V848">
        <v>0</v>
      </c>
      <c r="W848">
        <v>0.2</v>
      </c>
      <c r="X848" t="s">
        <v>67</v>
      </c>
      <c r="Y848" t="s">
        <v>67</v>
      </c>
      <c r="Z848" t="s">
        <v>67</v>
      </c>
      <c r="AA848" t="s">
        <v>67</v>
      </c>
      <c r="AB848" t="s">
        <v>67</v>
      </c>
      <c r="AC848" t="s">
        <v>67</v>
      </c>
      <c r="AD848" t="s">
        <v>67</v>
      </c>
      <c r="AE848" t="s">
        <v>67</v>
      </c>
      <c r="AF848" t="s">
        <v>67</v>
      </c>
      <c r="AG848" t="s">
        <v>67</v>
      </c>
      <c r="AH848" t="s">
        <v>67</v>
      </c>
      <c r="AI848" t="s">
        <v>67</v>
      </c>
      <c r="AJ848" t="s">
        <v>67</v>
      </c>
      <c r="AK848">
        <v>0</v>
      </c>
      <c r="AL848">
        <v>183257.93203200001</v>
      </c>
      <c r="AM848">
        <v>193090.58852399999</v>
      </c>
      <c r="AN848">
        <v>39055.796967000002</v>
      </c>
      <c r="AO848">
        <v>0</v>
      </c>
      <c r="AP848">
        <v>415404.31752300001</v>
      </c>
      <c r="AQ848">
        <v>415404.31752300001</v>
      </c>
      <c r="AR848">
        <v>415404.31752300001</v>
      </c>
      <c r="AS848" t="s">
        <v>67</v>
      </c>
      <c r="AT848" t="s">
        <v>67</v>
      </c>
      <c r="AU848" t="s">
        <v>67</v>
      </c>
      <c r="AV848" t="s">
        <v>67</v>
      </c>
      <c r="AW848" s="2" t="s">
        <v>67</v>
      </c>
      <c r="AX848" s="4">
        <v>415404.31752300001</v>
      </c>
      <c r="AY848" t="s">
        <v>67</v>
      </c>
      <c r="AZ848">
        <v>0</v>
      </c>
      <c r="BA848">
        <v>0.44119999999999998</v>
      </c>
      <c r="BB848">
        <v>0.46479999999999999</v>
      </c>
      <c r="BC848">
        <v>9.4E-2</v>
      </c>
      <c r="BD848">
        <v>0</v>
      </c>
      <c r="BE848" t="s">
        <v>67</v>
      </c>
      <c r="BF848" t="b">
        <v>0</v>
      </c>
      <c r="BG848">
        <v>1.04</v>
      </c>
      <c r="BH848" t="b">
        <v>0</v>
      </c>
      <c r="BI848" t="s">
        <v>67</v>
      </c>
      <c r="BJ848" t="b">
        <v>0</v>
      </c>
      <c r="BK848" t="s">
        <v>67</v>
      </c>
      <c r="BL848" t="b">
        <v>0</v>
      </c>
      <c r="BM848">
        <v>0</v>
      </c>
      <c r="BN848">
        <v>0</v>
      </c>
    </row>
    <row r="849" spans="1:66" x14ac:dyDescent="0.25">
      <c r="A849" t="s">
        <v>96</v>
      </c>
      <c r="B849">
        <v>1982</v>
      </c>
      <c r="C849">
        <v>250000</v>
      </c>
      <c r="D849">
        <v>250000</v>
      </c>
      <c r="E849">
        <v>286423.93060000002</v>
      </c>
      <c r="F849">
        <v>536423.93059999996</v>
      </c>
      <c r="G849">
        <v>390852.76439999999</v>
      </c>
      <c r="H849">
        <v>640852.76439999999</v>
      </c>
      <c r="I849">
        <v>1</v>
      </c>
      <c r="J849">
        <v>250000</v>
      </c>
      <c r="K849">
        <v>373230</v>
      </c>
      <c r="L849">
        <v>250000</v>
      </c>
      <c r="M849" t="s">
        <v>97</v>
      </c>
      <c r="N849">
        <v>0</v>
      </c>
      <c r="O849">
        <v>0.08</v>
      </c>
      <c r="P849">
        <v>0.84</v>
      </c>
      <c r="Q849">
        <v>0.08</v>
      </c>
      <c r="R849">
        <v>0</v>
      </c>
      <c r="S849">
        <v>1</v>
      </c>
      <c r="T849" t="s">
        <v>75</v>
      </c>
      <c r="U849">
        <v>0.03</v>
      </c>
      <c r="V849">
        <v>0</v>
      </c>
      <c r="W849">
        <v>0.2</v>
      </c>
      <c r="X849">
        <v>0.03</v>
      </c>
      <c r="Y849">
        <v>7500</v>
      </c>
      <c r="Z849">
        <v>7500</v>
      </c>
      <c r="AA849">
        <v>78170.552880000003</v>
      </c>
      <c r="AB849">
        <v>78529.518892992593</v>
      </c>
      <c r="AC849">
        <v>235000</v>
      </c>
      <c r="AD849">
        <v>265000</v>
      </c>
      <c r="AE849">
        <v>235000</v>
      </c>
      <c r="AF849">
        <v>265000</v>
      </c>
      <c r="AG849">
        <v>234511.65864000001</v>
      </c>
      <c r="AH849">
        <v>547193.87016000005</v>
      </c>
      <c r="AI849">
        <v>483793.726614015</v>
      </c>
      <c r="AJ849">
        <v>797911.80218598503</v>
      </c>
      <c r="AK849">
        <v>0</v>
      </c>
      <c r="AL849">
        <v>34819.614324000002</v>
      </c>
      <c r="AM849">
        <v>262738.99777800002</v>
      </c>
      <c r="AN849">
        <v>14473.327155000001</v>
      </c>
      <c r="AO849">
        <v>0</v>
      </c>
      <c r="AP849">
        <v>312031.93925699999</v>
      </c>
      <c r="AQ849">
        <v>312031.93925699999</v>
      </c>
      <c r="AR849">
        <v>312031.93925699999</v>
      </c>
      <c r="AS849">
        <v>1.2481277570280001</v>
      </c>
      <c r="AT849">
        <v>0.221644634121307</v>
      </c>
      <c r="AU849">
        <v>73</v>
      </c>
      <c r="AV849">
        <v>1</v>
      </c>
      <c r="AW849" s="2">
        <v>250000</v>
      </c>
      <c r="AX849" s="4">
        <v>312031.93925699999</v>
      </c>
      <c r="AY849">
        <v>1</v>
      </c>
      <c r="AZ849">
        <v>0</v>
      </c>
      <c r="BA849">
        <v>0.1116</v>
      </c>
      <c r="BB849">
        <v>0.84199999999999997</v>
      </c>
      <c r="BC849">
        <v>4.6399999999999997E-2</v>
      </c>
      <c r="BD849">
        <v>0</v>
      </c>
      <c r="BE849">
        <v>1.62</v>
      </c>
      <c r="BF849" t="b">
        <v>0</v>
      </c>
      <c r="BG849">
        <v>0.78</v>
      </c>
      <c r="BH849" t="b">
        <v>0</v>
      </c>
      <c r="BI849">
        <v>1.25</v>
      </c>
      <c r="BJ849" t="b">
        <v>0</v>
      </c>
      <c r="BK849">
        <v>1</v>
      </c>
      <c r="BL849" t="b">
        <v>0</v>
      </c>
      <c r="BM849">
        <v>0</v>
      </c>
      <c r="BN849">
        <v>0</v>
      </c>
    </row>
    <row r="850" spans="1:66" x14ac:dyDescent="0.25">
      <c r="A850" t="s">
        <v>96</v>
      </c>
      <c r="B850">
        <v>1983</v>
      </c>
      <c r="C850">
        <v>170000</v>
      </c>
      <c r="D850">
        <v>170000</v>
      </c>
      <c r="E850">
        <v>183287.02530000001</v>
      </c>
      <c r="F850">
        <v>353287.02529999998</v>
      </c>
      <c r="G850">
        <v>317255.9301</v>
      </c>
      <c r="H850">
        <v>487255.9301</v>
      </c>
      <c r="I850">
        <v>1</v>
      </c>
      <c r="J850">
        <v>170000</v>
      </c>
      <c r="K850">
        <v>325953</v>
      </c>
      <c r="L850">
        <v>170000</v>
      </c>
      <c r="M850" t="s">
        <v>97</v>
      </c>
      <c r="N850">
        <v>1.1052632E-2</v>
      </c>
      <c r="O850">
        <v>0.251052632</v>
      </c>
      <c r="P850">
        <v>0.62789473699999998</v>
      </c>
      <c r="Q850">
        <v>0.109649123</v>
      </c>
      <c r="R850">
        <v>0</v>
      </c>
      <c r="S850" t="s">
        <v>67</v>
      </c>
      <c r="T850" t="s">
        <v>75</v>
      </c>
      <c r="U850">
        <v>0.03</v>
      </c>
      <c r="V850">
        <v>0</v>
      </c>
      <c r="W850">
        <v>0.2</v>
      </c>
      <c r="X850">
        <v>0.03</v>
      </c>
      <c r="Y850">
        <v>5100</v>
      </c>
      <c r="Z850">
        <v>5100</v>
      </c>
      <c r="AA850">
        <v>63451.186020000001</v>
      </c>
      <c r="AB850">
        <v>63655.816759701098</v>
      </c>
      <c r="AC850">
        <v>159800</v>
      </c>
      <c r="AD850">
        <v>180200</v>
      </c>
      <c r="AE850">
        <v>159800</v>
      </c>
      <c r="AF850">
        <v>180200</v>
      </c>
      <c r="AG850">
        <v>190353.55806000001</v>
      </c>
      <c r="AH850">
        <v>444158.30213999999</v>
      </c>
      <c r="AI850">
        <v>359944.29658059799</v>
      </c>
      <c r="AJ850">
        <v>614567.563619402</v>
      </c>
      <c r="AK850">
        <v>0</v>
      </c>
      <c r="AL850">
        <v>53257.904954999998</v>
      </c>
      <c r="AM850">
        <v>237362.56534199999</v>
      </c>
      <c r="AN850">
        <v>69839.369145000004</v>
      </c>
      <c r="AO850">
        <v>0</v>
      </c>
      <c r="AP850">
        <v>360459.83944200003</v>
      </c>
      <c r="AQ850">
        <v>360459.83944200003</v>
      </c>
      <c r="AR850">
        <v>360459.83944200003</v>
      </c>
      <c r="AS850">
        <v>2.1203519967176501</v>
      </c>
      <c r="AT850">
        <v>0.75158211108900796</v>
      </c>
      <c r="AU850">
        <v>58</v>
      </c>
      <c r="AV850">
        <v>1</v>
      </c>
      <c r="AW850" s="2">
        <v>170000</v>
      </c>
      <c r="AX850" s="4">
        <v>360459.83944200003</v>
      </c>
      <c r="AY850">
        <v>1</v>
      </c>
      <c r="AZ850">
        <v>0</v>
      </c>
      <c r="BA850">
        <v>0.1477</v>
      </c>
      <c r="BB850">
        <v>0.65849999999999997</v>
      </c>
      <c r="BC850">
        <v>0.1938</v>
      </c>
      <c r="BD850">
        <v>0</v>
      </c>
      <c r="BE850">
        <v>1.1000000000000001</v>
      </c>
      <c r="BF850" t="b">
        <v>0</v>
      </c>
      <c r="BG850">
        <v>0.9</v>
      </c>
      <c r="BH850" t="b">
        <v>0</v>
      </c>
      <c r="BI850">
        <v>2.12</v>
      </c>
      <c r="BJ850" t="b">
        <v>0</v>
      </c>
      <c r="BK850">
        <v>1</v>
      </c>
      <c r="BL850" t="b">
        <v>0</v>
      </c>
      <c r="BM850">
        <v>0</v>
      </c>
      <c r="BN850">
        <v>0</v>
      </c>
    </row>
    <row r="851" spans="1:66" x14ac:dyDescent="0.25">
      <c r="A851" t="s">
        <v>96</v>
      </c>
      <c r="B851">
        <v>1984</v>
      </c>
      <c r="C851">
        <v>140000</v>
      </c>
      <c r="D851">
        <v>140000</v>
      </c>
      <c r="E851">
        <v>128114.8988</v>
      </c>
      <c r="F851">
        <v>268114.89880000002</v>
      </c>
      <c r="G851">
        <v>221606.0471</v>
      </c>
      <c r="H851">
        <v>361606.04710000003</v>
      </c>
      <c r="I851">
        <v>1</v>
      </c>
      <c r="J851">
        <v>140000</v>
      </c>
      <c r="K851">
        <v>250432</v>
      </c>
      <c r="L851">
        <v>140000</v>
      </c>
      <c r="M851" t="s">
        <v>97</v>
      </c>
      <c r="N851">
        <v>0</v>
      </c>
      <c r="O851">
        <v>0.09</v>
      </c>
      <c r="P851">
        <v>0.74</v>
      </c>
      <c r="Q851">
        <v>0.17</v>
      </c>
      <c r="R851">
        <v>0</v>
      </c>
      <c r="S851">
        <v>1</v>
      </c>
      <c r="T851" t="s">
        <v>75</v>
      </c>
      <c r="U851">
        <v>0.03</v>
      </c>
      <c r="V851">
        <v>0</v>
      </c>
      <c r="W851">
        <v>0.2</v>
      </c>
      <c r="X851">
        <v>0.03</v>
      </c>
      <c r="Y851">
        <v>4200</v>
      </c>
      <c r="Z851">
        <v>4200</v>
      </c>
      <c r="AA851">
        <v>44321.209419999999</v>
      </c>
      <c r="AB851">
        <v>44519.766446506597</v>
      </c>
      <c r="AC851">
        <v>131600</v>
      </c>
      <c r="AD851">
        <v>148400</v>
      </c>
      <c r="AE851">
        <v>131600</v>
      </c>
      <c r="AF851">
        <v>148400</v>
      </c>
      <c r="AG851">
        <v>132963.62826</v>
      </c>
      <c r="AH851">
        <v>310248.46594000002</v>
      </c>
      <c r="AI851">
        <v>272566.51420698699</v>
      </c>
      <c r="AJ851">
        <v>450645.579993013</v>
      </c>
      <c r="AK851">
        <v>0</v>
      </c>
      <c r="AL851">
        <v>37630.650603000002</v>
      </c>
      <c r="AM851">
        <v>77002.381364999994</v>
      </c>
      <c r="AN851">
        <v>38189.543898999997</v>
      </c>
      <c r="AO851">
        <v>0</v>
      </c>
      <c r="AP851">
        <v>152822.57586700001</v>
      </c>
      <c r="AQ851">
        <v>152822.57586700001</v>
      </c>
      <c r="AR851">
        <v>152822.57586700001</v>
      </c>
      <c r="AS851">
        <v>1.09158982762143</v>
      </c>
      <c r="AT851">
        <v>8.7635191030162193E-2</v>
      </c>
      <c r="AU851">
        <v>58</v>
      </c>
      <c r="AV851">
        <v>1</v>
      </c>
      <c r="AW851" s="2">
        <v>140000</v>
      </c>
      <c r="AX851" s="4">
        <v>152822.57586700001</v>
      </c>
      <c r="AY851">
        <v>1</v>
      </c>
      <c r="AZ851">
        <v>0</v>
      </c>
      <c r="BA851">
        <v>0.2462</v>
      </c>
      <c r="BB851">
        <v>0.50390000000000001</v>
      </c>
      <c r="BC851">
        <v>0.24990000000000001</v>
      </c>
      <c r="BD851">
        <v>0</v>
      </c>
      <c r="BE851">
        <v>0.91</v>
      </c>
      <c r="BF851" t="b">
        <v>0</v>
      </c>
      <c r="BG851">
        <v>0.38</v>
      </c>
      <c r="BH851" t="b">
        <v>0</v>
      </c>
      <c r="BI851">
        <v>1.0900000000000001</v>
      </c>
      <c r="BJ851" t="b">
        <v>0</v>
      </c>
      <c r="BK851">
        <v>1</v>
      </c>
      <c r="BL851" t="b">
        <v>0</v>
      </c>
      <c r="BM851">
        <v>0</v>
      </c>
      <c r="BN851">
        <v>0</v>
      </c>
    </row>
    <row r="852" spans="1:66" x14ac:dyDescent="0.25">
      <c r="A852" t="s">
        <v>96</v>
      </c>
      <c r="B852">
        <v>1985</v>
      </c>
      <c r="C852">
        <v>288663</v>
      </c>
      <c r="D852">
        <v>288663</v>
      </c>
      <c r="E852">
        <v>160537.74160000001</v>
      </c>
      <c r="F852">
        <v>449200.74160000001</v>
      </c>
      <c r="G852">
        <v>284018.03759999998</v>
      </c>
      <c r="H852">
        <v>572681.03760000004</v>
      </c>
      <c r="I852">
        <v>1</v>
      </c>
      <c r="J852">
        <v>288663</v>
      </c>
      <c r="K852">
        <v>356973</v>
      </c>
      <c r="L852">
        <v>288663</v>
      </c>
      <c r="M852" t="s">
        <v>97</v>
      </c>
      <c r="N852">
        <v>0</v>
      </c>
      <c r="O852">
        <v>0.32</v>
      </c>
      <c r="P852">
        <v>0.51</v>
      </c>
      <c r="Q852">
        <v>0.18</v>
      </c>
      <c r="R852">
        <v>0</v>
      </c>
      <c r="S852">
        <v>1.01</v>
      </c>
      <c r="T852" t="s">
        <v>75</v>
      </c>
      <c r="U852">
        <v>0.03</v>
      </c>
      <c r="V852">
        <v>0</v>
      </c>
      <c r="W852">
        <v>0.2</v>
      </c>
      <c r="X852">
        <v>0.03</v>
      </c>
      <c r="Y852">
        <v>8659.89</v>
      </c>
      <c r="Z852">
        <v>8659.89</v>
      </c>
      <c r="AA852">
        <v>56803.607519999998</v>
      </c>
      <c r="AB852">
        <v>57459.929708435098</v>
      </c>
      <c r="AC852">
        <v>271343.21999999997</v>
      </c>
      <c r="AD852">
        <v>305982.78000000003</v>
      </c>
      <c r="AE852">
        <v>271343.21999999997</v>
      </c>
      <c r="AF852">
        <v>305982.78000000003</v>
      </c>
      <c r="AG852">
        <v>170410.82256</v>
      </c>
      <c r="AH852">
        <v>397625.25264000002</v>
      </c>
      <c r="AI852">
        <v>457761.17818312999</v>
      </c>
      <c r="AJ852">
        <v>687600.89701686997</v>
      </c>
      <c r="AK852">
        <v>0</v>
      </c>
      <c r="AL852">
        <v>32233.554990000001</v>
      </c>
      <c r="AM852">
        <v>199760.69116399999</v>
      </c>
      <c r="AN852">
        <v>52772.849045000003</v>
      </c>
      <c r="AO852">
        <v>0</v>
      </c>
      <c r="AP852">
        <v>284767.09519899997</v>
      </c>
      <c r="AQ852">
        <v>284767.09519899997</v>
      </c>
      <c r="AR852">
        <v>284767.09519899997</v>
      </c>
      <c r="AS852">
        <v>0.98650362255987101</v>
      </c>
      <c r="AT852">
        <v>-1.3588281392533701E-2</v>
      </c>
      <c r="AU852">
        <v>57</v>
      </c>
      <c r="AV852">
        <v>0</v>
      </c>
      <c r="AW852" s="2">
        <v>288663</v>
      </c>
      <c r="AX852" s="4">
        <v>284767.09519899997</v>
      </c>
      <c r="AY852">
        <v>1</v>
      </c>
      <c r="AZ852">
        <v>0</v>
      </c>
      <c r="BA852">
        <v>0.1132</v>
      </c>
      <c r="BB852">
        <v>0.70150000000000001</v>
      </c>
      <c r="BC852">
        <v>0.18529999999999999</v>
      </c>
      <c r="BD852">
        <v>0</v>
      </c>
      <c r="BE852">
        <v>1.87</v>
      </c>
      <c r="BF852" t="b">
        <v>0</v>
      </c>
      <c r="BG852">
        <v>0.71</v>
      </c>
      <c r="BH852" t="b">
        <v>0</v>
      </c>
      <c r="BI852">
        <v>0.99</v>
      </c>
      <c r="BJ852" t="b">
        <v>0</v>
      </c>
      <c r="BK852">
        <v>1</v>
      </c>
      <c r="BL852" t="b">
        <v>0</v>
      </c>
      <c r="BM852">
        <v>0</v>
      </c>
      <c r="BN852">
        <v>0</v>
      </c>
    </row>
    <row r="853" spans="1:66" x14ac:dyDescent="0.25">
      <c r="A853" t="s">
        <v>96</v>
      </c>
      <c r="B853">
        <v>1986</v>
      </c>
      <c r="C853">
        <v>115543</v>
      </c>
      <c r="D853">
        <v>115543</v>
      </c>
      <c r="E853">
        <v>72858.767030000003</v>
      </c>
      <c r="F853">
        <v>188401.76699999999</v>
      </c>
      <c r="G853">
        <v>200998.94839999999</v>
      </c>
      <c r="H853">
        <v>316541.94839999999</v>
      </c>
      <c r="I853">
        <v>1</v>
      </c>
      <c r="J853">
        <v>115543</v>
      </c>
      <c r="K853">
        <v>819930</v>
      </c>
      <c r="L853">
        <v>115543</v>
      </c>
      <c r="M853" t="s">
        <v>97</v>
      </c>
      <c r="N853">
        <v>0</v>
      </c>
      <c r="O853">
        <v>0.11</v>
      </c>
      <c r="P853">
        <v>0.61</v>
      </c>
      <c r="Q853">
        <v>0.28000000000000003</v>
      </c>
      <c r="R853">
        <v>0</v>
      </c>
      <c r="S853">
        <v>1</v>
      </c>
      <c r="T853" t="s">
        <v>75</v>
      </c>
      <c r="U853">
        <v>0.03</v>
      </c>
      <c r="V853">
        <v>0</v>
      </c>
      <c r="W853">
        <v>0.2</v>
      </c>
      <c r="X853">
        <v>0.03</v>
      </c>
      <c r="Y853">
        <v>3466.29</v>
      </c>
      <c r="Z853">
        <v>3466.29</v>
      </c>
      <c r="AA853">
        <v>40199.789680000002</v>
      </c>
      <c r="AB853">
        <v>40348.956079189098</v>
      </c>
      <c r="AC853">
        <v>108610.42</v>
      </c>
      <c r="AD853">
        <v>122475.58</v>
      </c>
      <c r="AE853">
        <v>108610.42</v>
      </c>
      <c r="AF853">
        <v>122475.58</v>
      </c>
      <c r="AG853">
        <v>120599.36904000001</v>
      </c>
      <c r="AH853">
        <v>281398.52776000003</v>
      </c>
      <c r="AI853">
        <v>235844.036241622</v>
      </c>
      <c r="AJ853">
        <v>397239.86055837799</v>
      </c>
      <c r="AK853">
        <v>0</v>
      </c>
      <c r="AL853">
        <v>55815.487237000001</v>
      </c>
      <c r="AM853">
        <v>354331.98644499999</v>
      </c>
      <c r="AN853">
        <v>100921.22904000001</v>
      </c>
      <c r="AO853">
        <v>0</v>
      </c>
      <c r="AP853">
        <v>511068.70272200002</v>
      </c>
      <c r="AQ853">
        <v>511068.70272200002</v>
      </c>
      <c r="AR853">
        <v>511068.70272200002</v>
      </c>
      <c r="AS853">
        <v>4.4231905240646299</v>
      </c>
      <c r="AT853">
        <v>1.4868612737135201</v>
      </c>
      <c r="AU853">
        <v>36</v>
      </c>
      <c r="AV853">
        <v>1</v>
      </c>
      <c r="AW853" s="2">
        <v>115543</v>
      </c>
      <c r="AX853" s="4">
        <v>511068.70272200002</v>
      </c>
      <c r="AY853">
        <v>1</v>
      </c>
      <c r="AZ853">
        <v>0</v>
      </c>
      <c r="BA853">
        <v>0.10920000000000001</v>
      </c>
      <c r="BB853">
        <v>0.69330000000000003</v>
      </c>
      <c r="BC853">
        <v>0.19750000000000001</v>
      </c>
      <c r="BD853">
        <v>0</v>
      </c>
      <c r="BE853">
        <v>0.75</v>
      </c>
      <c r="BF853" t="b">
        <v>0</v>
      </c>
      <c r="BG853">
        <v>1.27</v>
      </c>
      <c r="BH853" t="b">
        <v>0</v>
      </c>
      <c r="BI853">
        <v>4.42</v>
      </c>
      <c r="BJ853" t="b">
        <v>0</v>
      </c>
      <c r="BK853">
        <v>1</v>
      </c>
      <c r="BL853" t="b">
        <v>0</v>
      </c>
      <c r="BM853">
        <v>0</v>
      </c>
      <c r="BN853">
        <v>0</v>
      </c>
    </row>
    <row r="854" spans="1:66" x14ac:dyDescent="0.25">
      <c r="A854" t="s">
        <v>96</v>
      </c>
      <c r="B854">
        <v>1987</v>
      </c>
      <c r="C854">
        <v>143989</v>
      </c>
      <c r="D854">
        <v>143989</v>
      </c>
      <c r="E854">
        <v>119825.55160000001</v>
      </c>
      <c r="F854">
        <v>263814.55160000001</v>
      </c>
      <c r="G854">
        <v>211063.6997</v>
      </c>
      <c r="H854">
        <v>355052.6997</v>
      </c>
      <c r="I854">
        <v>1</v>
      </c>
      <c r="J854">
        <v>143989</v>
      </c>
      <c r="K854">
        <v>1544751</v>
      </c>
      <c r="L854">
        <v>143989</v>
      </c>
      <c r="M854" t="s">
        <v>97</v>
      </c>
      <c r="N854">
        <v>0</v>
      </c>
      <c r="O854">
        <v>0.15</v>
      </c>
      <c r="P854">
        <v>0.74</v>
      </c>
      <c r="Q854">
        <v>0.11</v>
      </c>
      <c r="R854">
        <v>0</v>
      </c>
      <c r="S854">
        <v>1</v>
      </c>
      <c r="T854" t="s">
        <v>75</v>
      </c>
      <c r="U854">
        <v>0.03</v>
      </c>
      <c r="V854">
        <v>0</v>
      </c>
      <c r="W854">
        <v>0.2</v>
      </c>
      <c r="X854">
        <v>0.03</v>
      </c>
      <c r="Y854">
        <v>4319.67</v>
      </c>
      <c r="Z854">
        <v>4319.67</v>
      </c>
      <c r="AA854">
        <v>42212.739939999999</v>
      </c>
      <c r="AB854">
        <v>42433.182324107802</v>
      </c>
      <c r="AC854">
        <v>135349.66</v>
      </c>
      <c r="AD854">
        <v>152628.34</v>
      </c>
      <c r="AE854">
        <v>135349.66</v>
      </c>
      <c r="AF854">
        <v>152628.34</v>
      </c>
      <c r="AG854">
        <v>126638.21982</v>
      </c>
      <c r="AH854">
        <v>295489.17958</v>
      </c>
      <c r="AI854">
        <v>270186.335051784</v>
      </c>
      <c r="AJ854">
        <v>439919.06434821599</v>
      </c>
      <c r="AK854">
        <v>0</v>
      </c>
      <c r="AL854">
        <v>346793.00800999999</v>
      </c>
      <c r="AM854">
        <v>841010.24199999997</v>
      </c>
      <c r="AN854">
        <v>107989.19691</v>
      </c>
      <c r="AO854">
        <v>0</v>
      </c>
      <c r="AP854">
        <v>1295792.44692</v>
      </c>
      <c r="AQ854">
        <v>1295792.44692</v>
      </c>
      <c r="AR854">
        <v>1295792.44692</v>
      </c>
      <c r="AS854">
        <v>8.9992461015771994</v>
      </c>
      <c r="AT854">
        <v>2.19714080733619</v>
      </c>
      <c r="AU854">
        <v>57</v>
      </c>
      <c r="AV854">
        <v>1</v>
      </c>
      <c r="AW854" s="2">
        <v>143989</v>
      </c>
      <c r="AX854" s="4">
        <v>1295792.44692</v>
      </c>
      <c r="AY854">
        <v>1</v>
      </c>
      <c r="AZ854">
        <v>0</v>
      </c>
      <c r="BA854">
        <v>0.2676</v>
      </c>
      <c r="BB854">
        <v>0.64900000000000002</v>
      </c>
      <c r="BC854">
        <v>8.3299999999999999E-2</v>
      </c>
      <c r="BD854">
        <v>0</v>
      </c>
      <c r="BE854">
        <v>0.93</v>
      </c>
      <c r="BF854" t="b">
        <v>0</v>
      </c>
      <c r="BG854">
        <v>3.23</v>
      </c>
      <c r="BH854" t="b">
        <v>0</v>
      </c>
      <c r="BI854">
        <v>9</v>
      </c>
      <c r="BJ854" t="b">
        <v>0</v>
      </c>
      <c r="BK854">
        <v>1</v>
      </c>
      <c r="BL854" t="b">
        <v>0</v>
      </c>
      <c r="BM854">
        <v>0</v>
      </c>
      <c r="BN854">
        <v>0</v>
      </c>
    </row>
    <row r="855" spans="1:66" x14ac:dyDescent="0.25">
      <c r="A855" t="s">
        <v>96</v>
      </c>
      <c r="B855">
        <v>1988</v>
      </c>
      <c r="C855">
        <v>116984</v>
      </c>
      <c r="D855">
        <v>116984</v>
      </c>
      <c r="E855">
        <v>71717.233330000003</v>
      </c>
      <c r="F855">
        <v>188701.23329999999</v>
      </c>
      <c r="G855">
        <v>172482.54310000001</v>
      </c>
      <c r="H855">
        <v>289466.54310000001</v>
      </c>
      <c r="I855">
        <v>1</v>
      </c>
      <c r="J855">
        <v>116984</v>
      </c>
      <c r="K855">
        <v>1556345</v>
      </c>
      <c r="L855">
        <v>116984</v>
      </c>
      <c r="M855" t="s">
        <v>97</v>
      </c>
      <c r="N855">
        <v>0</v>
      </c>
      <c r="O855">
        <v>0.13</v>
      </c>
      <c r="P855">
        <v>0.82</v>
      </c>
      <c r="Q855">
        <v>0.05</v>
      </c>
      <c r="R855">
        <v>0</v>
      </c>
      <c r="S855">
        <v>1</v>
      </c>
      <c r="T855" t="s">
        <v>75</v>
      </c>
      <c r="U855">
        <v>0.03</v>
      </c>
      <c r="V855">
        <v>0</v>
      </c>
      <c r="W855">
        <v>0.2</v>
      </c>
      <c r="X855">
        <v>0.03</v>
      </c>
      <c r="Y855">
        <v>3509.52</v>
      </c>
      <c r="Z855">
        <v>3509.52</v>
      </c>
      <c r="AA855">
        <v>34496.508620000001</v>
      </c>
      <c r="AB855">
        <v>34674.570474630702</v>
      </c>
      <c r="AC855">
        <v>109964.96</v>
      </c>
      <c r="AD855">
        <v>124003.04</v>
      </c>
      <c r="AE855">
        <v>109964.96</v>
      </c>
      <c r="AF855">
        <v>124003.04</v>
      </c>
      <c r="AG855">
        <v>103489.52585999999</v>
      </c>
      <c r="AH855">
        <v>241475.56034</v>
      </c>
      <c r="AI855">
        <v>220117.40215073901</v>
      </c>
      <c r="AJ855">
        <v>358815.68404926202</v>
      </c>
      <c r="AK855">
        <v>0</v>
      </c>
      <c r="AL855">
        <v>740089.01295999996</v>
      </c>
      <c r="AM855">
        <v>925621.68779999996</v>
      </c>
      <c r="AN855">
        <v>42052.520210000002</v>
      </c>
      <c r="AO855">
        <v>0</v>
      </c>
      <c r="AP855">
        <v>1707763.2209699999</v>
      </c>
      <c r="AQ855">
        <v>1707763.2209699999</v>
      </c>
      <c r="AR855">
        <v>1707763.2209699999</v>
      </c>
      <c r="AS855">
        <v>14.5982631895815</v>
      </c>
      <c r="AT855">
        <v>2.6809025620203299</v>
      </c>
      <c r="AU855">
        <v>42</v>
      </c>
      <c r="AV855">
        <v>1</v>
      </c>
      <c r="AW855" s="2">
        <v>116984</v>
      </c>
      <c r="AX855" s="4">
        <v>1707763.2209699999</v>
      </c>
      <c r="AY855">
        <v>1</v>
      </c>
      <c r="AZ855">
        <v>0</v>
      </c>
      <c r="BA855">
        <v>0.43340000000000001</v>
      </c>
      <c r="BB855">
        <v>0.54200000000000004</v>
      </c>
      <c r="BC855">
        <v>2.46E-2</v>
      </c>
      <c r="BD855">
        <v>0</v>
      </c>
      <c r="BE855">
        <v>0.76</v>
      </c>
      <c r="BF855" t="b">
        <v>0</v>
      </c>
      <c r="BG855">
        <v>4.26</v>
      </c>
      <c r="BH855" t="b">
        <v>0</v>
      </c>
      <c r="BI855">
        <v>14.6</v>
      </c>
      <c r="BJ855" t="b">
        <v>0</v>
      </c>
      <c r="BK855">
        <v>1</v>
      </c>
      <c r="BL855" t="b">
        <v>0</v>
      </c>
      <c r="BM855">
        <v>0</v>
      </c>
      <c r="BN855">
        <v>0</v>
      </c>
    </row>
    <row r="856" spans="1:66" x14ac:dyDescent="0.25">
      <c r="A856" t="s">
        <v>96</v>
      </c>
      <c r="B856">
        <v>1989</v>
      </c>
      <c r="C856">
        <v>50000</v>
      </c>
      <c r="D856">
        <v>50000</v>
      </c>
      <c r="E856">
        <v>63690.513099999996</v>
      </c>
      <c r="F856">
        <v>113690.5131</v>
      </c>
      <c r="G856">
        <v>129075.3055</v>
      </c>
      <c r="H856">
        <v>179075.30549999999</v>
      </c>
      <c r="I856">
        <v>1</v>
      </c>
      <c r="J856">
        <v>50000</v>
      </c>
      <c r="K856">
        <v>833164</v>
      </c>
      <c r="L856">
        <v>50000</v>
      </c>
      <c r="M856" t="s">
        <v>97</v>
      </c>
      <c r="N856">
        <v>0</v>
      </c>
      <c r="O856">
        <v>0.18</v>
      </c>
      <c r="P856">
        <v>0.43</v>
      </c>
      <c r="Q856">
        <v>0.39</v>
      </c>
      <c r="R856">
        <v>0</v>
      </c>
      <c r="S856">
        <v>1</v>
      </c>
      <c r="T856" t="s">
        <v>75</v>
      </c>
      <c r="U856">
        <v>0.03</v>
      </c>
      <c r="V856">
        <v>0</v>
      </c>
      <c r="W856">
        <v>0.2</v>
      </c>
      <c r="X856">
        <v>0.03</v>
      </c>
      <c r="Y856">
        <v>1500</v>
      </c>
      <c r="Z856">
        <v>1500</v>
      </c>
      <c r="AA856">
        <v>25815.061099999999</v>
      </c>
      <c r="AB856">
        <v>25858.6035894581</v>
      </c>
      <c r="AC856">
        <v>47000</v>
      </c>
      <c r="AD856">
        <v>53000</v>
      </c>
      <c r="AE856">
        <v>47000</v>
      </c>
      <c r="AF856">
        <v>53000</v>
      </c>
      <c r="AG856">
        <v>77445.183300000004</v>
      </c>
      <c r="AH856">
        <v>180705.4277</v>
      </c>
      <c r="AI856">
        <v>127358.09832108401</v>
      </c>
      <c r="AJ856">
        <v>230792.51267891601</v>
      </c>
      <c r="AK856">
        <v>0</v>
      </c>
      <c r="AL856">
        <v>509091.92829000001</v>
      </c>
      <c r="AM856">
        <v>319599.15359599999</v>
      </c>
      <c r="AN856">
        <v>59475.807258000001</v>
      </c>
      <c r="AO856">
        <v>0</v>
      </c>
      <c r="AP856">
        <v>888166.88914400002</v>
      </c>
      <c r="AQ856">
        <v>888166.88914400002</v>
      </c>
      <c r="AR856">
        <v>888166.88914400002</v>
      </c>
      <c r="AS856">
        <v>17.763337782880001</v>
      </c>
      <c r="AT856">
        <v>2.8771366581310698</v>
      </c>
      <c r="AU856">
        <v>49</v>
      </c>
      <c r="AV856">
        <v>1</v>
      </c>
      <c r="AW856" s="2">
        <v>50000</v>
      </c>
      <c r="AX856" s="4">
        <v>888166.88914400002</v>
      </c>
      <c r="AY856">
        <v>1</v>
      </c>
      <c r="AZ856">
        <v>0</v>
      </c>
      <c r="BA856">
        <v>0.57320000000000004</v>
      </c>
      <c r="BB856">
        <v>0.35980000000000001</v>
      </c>
      <c r="BC856">
        <v>6.7000000000000004E-2</v>
      </c>
      <c r="BD856">
        <v>0</v>
      </c>
      <c r="BE856">
        <v>0.32</v>
      </c>
      <c r="BF856" t="b">
        <v>0</v>
      </c>
      <c r="BG856">
        <v>2.21</v>
      </c>
      <c r="BH856" t="b">
        <v>0</v>
      </c>
      <c r="BI856">
        <v>17.760000000000002</v>
      </c>
      <c r="BJ856" t="b">
        <v>1</v>
      </c>
      <c r="BK856">
        <v>1</v>
      </c>
      <c r="BL856" t="b">
        <v>0</v>
      </c>
      <c r="BM856">
        <v>1</v>
      </c>
      <c r="BN856">
        <v>1</v>
      </c>
    </row>
    <row r="857" spans="1:66" x14ac:dyDescent="0.25">
      <c r="A857" t="s">
        <v>96</v>
      </c>
      <c r="B857">
        <v>1990</v>
      </c>
      <c r="C857">
        <v>120954</v>
      </c>
      <c r="D857">
        <v>120954</v>
      </c>
      <c r="E857">
        <v>67984.671950000004</v>
      </c>
      <c r="F857">
        <v>188938.67199999999</v>
      </c>
      <c r="G857">
        <v>172811.72229999999</v>
      </c>
      <c r="H857">
        <v>293765.72230000002</v>
      </c>
      <c r="I857">
        <v>1</v>
      </c>
      <c r="J857">
        <v>120954</v>
      </c>
      <c r="K857">
        <v>785703</v>
      </c>
      <c r="L857">
        <v>120954</v>
      </c>
      <c r="M857" t="s">
        <v>97</v>
      </c>
      <c r="N857">
        <v>0</v>
      </c>
      <c r="O857">
        <v>0.19</v>
      </c>
      <c r="P857">
        <v>0.68</v>
      </c>
      <c r="Q857">
        <v>0.13</v>
      </c>
      <c r="R857">
        <v>0</v>
      </c>
      <c r="S857">
        <v>1</v>
      </c>
      <c r="T857" t="s">
        <v>75</v>
      </c>
      <c r="U857">
        <v>0.03</v>
      </c>
      <c r="V857">
        <v>0</v>
      </c>
      <c r="W857">
        <v>0.2</v>
      </c>
      <c r="X857">
        <v>0.03</v>
      </c>
      <c r="Y857">
        <v>3628.62</v>
      </c>
      <c r="Z857">
        <v>3628.62</v>
      </c>
      <c r="AA857">
        <v>34562.34446</v>
      </c>
      <c r="AB857">
        <v>34752.3026240865</v>
      </c>
      <c r="AC857">
        <v>113696.76</v>
      </c>
      <c r="AD857">
        <v>128211.24</v>
      </c>
      <c r="AE857">
        <v>113696.76</v>
      </c>
      <c r="AF857">
        <v>128211.24</v>
      </c>
      <c r="AG857">
        <v>103687.03337999999</v>
      </c>
      <c r="AH857">
        <v>241936.41122000001</v>
      </c>
      <c r="AI857">
        <v>224261.11705182699</v>
      </c>
      <c r="AJ857">
        <v>363270.32754817302</v>
      </c>
      <c r="AK857">
        <v>0</v>
      </c>
      <c r="AL857">
        <v>58873.528294000003</v>
      </c>
      <c r="AM857">
        <v>365351.38744199998</v>
      </c>
      <c r="AN857">
        <v>49631.846550000002</v>
      </c>
      <c r="AO857">
        <v>0</v>
      </c>
      <c r="AP857">
        <v>473856.76228600001</v>
      </c>
      <c r="AQ857">
        <v>473856.76228600001</v>
      </c>
      <c r="AR857">
        <v>473856.76228600001</v>
      </c>
      <c r="AS857">
        <v>3.9176609478479398</v>
      </c>
      <c r="AT857">
        <v>1.36549477873031</v>
      </c>
      <c r="AU857">
        <v>39</v>
      </c>
      <c r="AV857">
        <v>1</v>
      </c>
      <c r="AW857" s="2">
        <v>120954</v>
      </c>
      <c r="AX857" s="4">
        <v>473856.76228600001</v>
      </c>
      <c r="AY857">
        <v>1</v>
      </c>
      <c r="AZ857">
        <v>0</v>
      </c>
      <c r="BA857">
        <v>0.1242</v>
      </c>
      <c r="BB857">
        <v>0.77100000000000002</v>
      </c>
      <c r="BC857">
        <v>0.1047</v>
      </c>
      <c r="BD857">
        <v>0</v>
      </c>
      <c r="BE857">
        <v>0.78</v>
      </c>
      <c r="BF857" t="b">
        <v>0</v>
      </c>
      <c r="BG857">
        <v>1.18</v>
      </c>
      <c r="BH857" t="b">
        <v>0</v>
      </c>
      <c r="BI857">
        <v>3.92</v>
      </c>
      <c r="BJ857" t="b">
        <v>0</v>
      </c>
      <c r="BK857">
        <v>1</v>
      </c>
      <c r="BL857" t="b">
        <v>0</v>
      </c>
      <c r="BM857">
        <v>0</v>
      </c>
      <c r="BN857">
        <v>0</v>
      </c>
    </row>
    <row r="858" spans="1:66" x14ac:dyDescent="0.25">
      <c r="A858" t="s">
        <v>96</v>
      </c>
      <c r="B858">
        <v>1991</v>
      </c>
      <c r="C858">
        <v>250000</v>
      </c>
      <c r="D858">
        <v>250000</v>
      </c>
      <c r="E858">
        <v>322611.20189999999</v>
      </c>
      <c r="F858">
        <v>572611.20189999999</v>
      </c>
      <c r="G858">
        <v>503897.84350000002</v>
      </c>
      <c r="H858">
        <v>753897.84349999996</v>
      </c>
      <c r="I858">
        <v>1</v>
      </c>
      <c r="J858">
        <v>250000</v>
      </c>
      <c r="K858">
        <v>869226</v>
      </c>
      <c r="L858">
        <v>250000</v>
      </c>
      <c r="M858" t="s">
        <v>97</v>
      </c>
      <c r="N858">
        <v>0</v>
      </c>
      <c r="O858">
        <v>0.46</v>
      </c>
      <c r="P858">
        <v>0.47</v>
      </c>
      <c r="Q858">
        <v>7.0000000000000007E-2</v>
      </c>
      <c r="R858">
        <v>0</v>
      </c>
      <c r="S858">
        <v>1</v>
      </c>
      <c r="T858" t="s">
        <v>75</v>
      </c>
      <c r="U858">
        <v>0.03</v>
      </c>
      <c r="V858">
        <v>0</v>
      </c>
      <c r="W858">
        <v>0.2</v>
      </c>
      <c r="X858">
        <v>0.03</v>
      </c>
      <c r="Y858">
        <v>7500</v>
      </c>
      <c r="Z858">
        <v>7500</v>
      </c>
      <c r="AA858">
        <v>100779.5687</v>
      </c>
      <c r="AB858">
        <v>101058.25778905</v>
      </c>
      <c r="AC858">
        <v>235000</v>
      </c>
      <c r="AD858">
        <v>265000</v>
      </c>
      <c r="AE858">
        <v>235000</v>
      </c>
      <c r="AF858">
        <v>265000</v>
      </c>
      <c r="AG858">
        <v>302338.70610000001</v>
      </c>
      <c r="AH858">
        <v>705456.98089999997</v>
      </c>
      <c r="AI858">
        <v>551781.32792190101</v>
      </c>
      <c r="AJ858">
        <v>956014.35907809902</v>
      </c>
      <c r="AK858">
        <v>0</v>
      </c>
      <c r="AL858">
        <v>424827.19469999999</v>
      </c>
      <c r="AM858">
        <v>719661.77497499995</v>
      </c>
      <c r="AN858">
        <v>91722.403055999996</v>
      </c>
      <c r="AO858">
        <v>0</v>
      </c>
      <c r="AP858">
        <v>1236211.372731</v>
      </c>
      <c r="AQ858">
        <v>1236211.372731</v>
      </c>
      <c r="AR858">
        <v>1236211.372731</v>
      </c>
      <c r="AS858">
        <v>4.9448454909240001</v>
      </c>
      <c r="AT858">
        <v>1.59834571907065</v>
      </c>
      <c r="AU858">
        <v>64</v>
      </c>
      <c r="AV858">
        <v>1</v>
      </c>
      <c r="AW858" s="2">
        <v>250000</v>
      </c>
      <c r="AX858" s="4">
        <v>1236211.372731</v>
      </c>
      <c r="AY858">
        <v>1</v>
      </c>
      <c r="AZ858">
        <v>0</v>
      </c>
      <c r="BA858">
        <v>0.34370000000000001</v>
      </c>
      <c r="BB858">
        <v>0.58220000000000005</v>
      </c>
      <c r="BC858">
        <v>7.4200000000000002E-2</v>
      </c>
      <c r="BD858">
        <v>0</v>
      </c>
      <c r="BE858">
        <v>1.62</v>
      </c>
      <c r="BF858" t="b">
        <v>0</v>
      </c>
      <c r="BG858">
        <v>3.08</v>
      </c>
      <c r="BH858" t="b">
        <v>0</v>
      </c>
      <c r="BI858">
        <v>4.9400000000000004</v>
      </c>
      <c r="BJ858" t="b">
        <v>0</v>
      </c>
      <c r="BK858">
        <v>1</v>
      </c>
      <c r="BL858" t="b">
        <v>0</v>
      </c>
      <c r="BM858">
        <v>0</v>
      </c>
      <c r="BN858">
        <v>0</v>
      </c>
    </row>
    <row r="859" spans="1:66" x14ac:dyDescent="0.25">
      <c r="A859" t="s">
        <v>96</v>
      </c>
      <c r="B859">
        <v>1992</v>
      </c>
      <c r="C859">
        <v>592118</v>
      </c>
      <c r="D859">
        <v>592118</v>
      </c>
      <c r="E859">
        <v>760296.39500000002</v>
      </c>
      <c r="F859">
        <v>1352414.395</v>
      </c>
      <c r="G859">
        <v>1089902.4839999999</v>
      </c>
      <c r="H859">
        <v>1682020.4839999999</v>
      </c>
      <c r="I859">
        <v>1</v>
      </c>
      <c r="J859">
        <v>592118</v>
      </c>
      <c r="K859">
        <v>673058</v>
      </c>
      <c r="L859">
        <v>592118</v>
      </c>
      <c r="M859" t="s">
        <v>97</v>
      </c>
      <c r="N859">
        <v>0</v>
      </c>
      <c r="O859">
        <v>0.44</v>
      </c>
      <c r="P859">
        <v>0.5</v>
      </c>
      <c r="Q859">
        <v>0.06</v>
      </c>
      <c r="R859">
        <v>0</v>
      </c>
      <c r="S859">
        <v>1</v>
      </c>
      <c r="T859" t="s">
        <v>75</v>
      </c>
      <c r="U859">
        <v>0.03</v>
      </c>
      <c r="V859">
        <v>0</v>
      </c>
      <c r="W859">
        <v>0.2</v>
      </c>
      <c r="X859">
        <v>0.03</v>
      </c>
      <c r="Y859">
        <v>17763.54</v>
      </c>
      <c r="Z859">
        <v>17763.54</v>
      </c>
      <c r="AA859">
        <v>217980.49679999999</v>
      </c>
      <c r="AB859">
        <v>218703.08717186999</v>
      </c>
      <c r="AC859">
        <v>556590.92000000004</v>
      </c>
      <c r="AD859">
        <v>627645.07999999996</v>
      </c>
      <c r="AE859">
        <v>556590.92000000004</v>
      </c>
      <c r="AF859">
        <v>627645.07999999996</v>
      </c>
      <c r="AG859">
        <v>653941.49040000001</v>
      </c>
      <c r="AH859">
        <v>1525863.4776000001</v>
      </c>
      <c r="AI859">
        <v>1244614.3096562601</v>
      </c>
      <c r="AJ859">
        <v>2119426.6583437398</v>
      </c>
      <c r="AK859">
        <v>0</v>
      </c>
      <c r="AL859">
        <v>57903.820975000002</v>
      </c>
      <c r="AM859">
        <v>303830.46012300003</v>
      </c>
      <c r="AN859">
        <v>39456.865377000002</v>
      </c>
      <c r="AO859">
        <v>0</v>
      </c>
      <c r="AP859">
        <v>401191.14647500002</v>
      </c>
      <c r="AQ859">
        <v>401191.14647500002</v>
      </c>
      <c r="AR859">
        <v>401191.14647500002</v>
      </c>
      <c r="AS859">
        <v>0.67755269469092305</v>
      </c>
      <c r="AT859">
        <v>-0.38926795111126</v>
      </c>
      <c r="AU859">
        <v>70</v>
      </c>
      <c r="AV859">
        <v>1</v>
      </c>
      <c r="AW859" s="2">
        <v>592118</v>
      </c>
      <c r="AX859" s="4">
        <v>401191.14647500002</v>
      </c>
      <c r="AY859">
        <v>1</v>
      </c>
      <c r="AZ859">
        <v>0</v>
      </c>
      <c r="BA859">
        <v>0.14430000000000001</v>
      </c>
      <c r="BB859">
        <v>0.75729999999999997</v>
      </c>
      <c r="BC859">
        <v>9.8299999999999998E-2</v>
      </c>
      <c r="BD859">
        <v>0</v>
      </c>
      <c r="BE859">
        <v>3.84</v>
      </c>
      <c r="BF859" t="b">
        <v>0</v>
      </c>
      <c r="BG859">
        <v>1</v>
      </c>
      <c r="BH859" t="b">
        <v>0</v>
      </c>
      <c r="BI859">
        <v>0.68</v>
      </c>
      <c r="BJ859" t="b">
        <v>0</v>
      </c>
      <c r="BK859">
        <v>1</v>
      </c>
      <c r="BL859" t="b">
        <v>0</v>
      </c>
      <c r="BM859">
        <v>0</v>
      </c>
      <c r="BN859">
        <v>0</v>
      </c>
    </row>
    <row r="860" spans="1:66" x14ac:dyDescent="0.25">
      <c r="A860" t="s">
        <v>96</v>
      </c>
      <c r="B860">
        <v>1993</v>
      </c>
      <c r="C860" s="1">
        <v>400000</v>
      </c>
      <c r="D860" s="1">
        <v>400000</v>
      </c>
      <c r="E860">
        <v>737176.52619999996</v>
      </c>
      <c r="F860">
        <v>1137176.5260000001</v>
      </c>
      <c r="G860">
        <v>1142702.8130000001</v>
      </c>
      <c r="H860">
        <v>1542702.8130000001</v>
      </c>
      <c r="I860">
        <v>1</v>
      </c>
      <c r="J860" s="1">
        <v>400000</v>
      </c>
      <c r="K860">
        <v>547562</v>
      </c>
      <c r="L860">
        <v>400000</v>
      </c>
      <c r="M860" t="s">
        <v>97</v>
      </c>
      <c r="N860">
        <v>0</v>
      </c>
      <c r="O860">
        <v>0.33</v>
      </c>
      <c r="P860">
        <v>0.6</v>
      </c>
      <c r="Q860">
        <v>7.0000000000000007E-2</v>
      </c>
      <c r="R860">
        <v>0</v>
      </c>
      <c r="S860">
        <v>1</v>
      </c>
      <c r="T860" t="s">
        <v>75</v>
      </c>
      <c r="U860">
        <v>0.03</v>
      </c>
      <c r="V860">
        <v>0</v>
      </c>
      <c r="W860">
        <v>0.2</v>
      </c>
      <c r="X860">
        <v>0.03</v>
      </c>
      <c r="Y860">
        <v>12000</v>
      </c>
      <c r="Z860">
        <v>12000</v>
      </c>
      <c r="AA860">
        <v>228540.5626</v>
      </c>
      <c r="AB860">
        <v>228855.38829908401</v>
      </c>
      <c r="AC860">
        <v>376000</v>
      </c>
      <c r="AD860">
        <v>424000</v>
      </c>
      <c r="AE860">
        <v>376000</v>
      </c>
      <c r="AF860">
        <v>424000</v>
      </c>
      <c r="AG860">
        <v>685621.68779999996</v>
      </c>
      <c r="AH860">
        <v>1599783.9382</v>
      </c>
      <c r="AI860">
        <v>1084992.0364018299</v>
      </c>
      <c r="AJ860">
        <v>2000413.58959817</v>
      </c>
      <c r="AK860">
        <v>0</v>
      </c>
      <c r="AL860">
        <v>171979.50573</v>
      </c>
      <c r="AM860">
        <v>298118.53840399999</v>
      </c>
      <c r="AN860">
        <v>43148.077158</v>
      </c>
      <c r="AO860">
        <v>0</v>
      </c>
      <c r="AP860">
        <v>513246.121292</v>
      </c>
      <c r="AQ860">
        <v>513246.121292</v>
      </c>
      <c r="AR860">
        <v>513246.121292</v>
      </c>
      <c r="AS860">
        <v>1.28311530323</v>
      </c>
      <c r="AT860">
        <v>0.24929095161102</v>
      </c>
      <c r="AU860">
        <v>65</v>
      </c>
      <c r="AV860">
        <v>1</v>
      </c>
      <c r="AW860" s="3">
        <v>400000</v>
      </c>
      <c r="AX860" s="4">
        <v>513246.121292</v>
      </c>
      <c r="AY860">
        <v>1</v>
      </c>
      <c r="AZ860">
        <v>0</v>
      </c>
      <c r="BA860">
        <v>0.33510000000000001</v>
      </c>
      <c r="BB860">
        <v>0.58079999999999998</v>
      </c>
      <c r="BC860">
        <v>8.4099999999999994E-2</v>
      </c>
      <c r="BD860">
        <v>0</v>
      </c>
      <c r="BE860">
        <v>2.59</v>
      </c>
      <c r="BF860" t="b">
        <v>0</v>
      </c>
      <c r="BG860">
        <v>1.28</v>
      </c>
      <c r="BH860" t="b">
        <v>0</v>
      </c>
      <c r="BI860">
        <v>1.28</v>
      </c>
      <c r="BJ860" t="b">
        <v>0</v>
      </c>
      <c r="BK860">
        <v>1</v>
      </c>
      <c r="BL860" t="b">
        <v>0</v>
      </c>
      <c r="BM860">
        <v>0</v>
      </c>
      <c r="BN860">
        <v>0</v>
      </c>
    </row>
    <row r="861" spans="1:66" x14ac:dyDescent="0.25">
      <c r="A861" t="s">
        <v>96</v>
      </c>
      <c r="B861">
        <v>1994</v>
      </c>
      <c r="C861">
        <v>158010</v>
      </c>
      <c r="D861">
        <v>158010</v>
      </c>
      <c r="E861">
        <v>140804.11309999999</v>
      </c>
      <c r="F861">
        <v>298814.11310000002</v>
      </c>
      <c r="G861">
        <v>262515.20209999999</v>
      </c>
      <c r="H861">
        <v>420525.20209999999</v>
      </c>
      <c r="I861">
        <v>1</v>
      </c>
      <c r="J861">
        <v>158010</v>
      </c>
      <c r="K861">
        <v>645008</v>
      </c>
      <c r="L861">
        <v>158010</v>
      </c>
      <c r="M861" t="s">
        <v>97</v>
      </c>
      <c r="N861">
        <v>0</v>
      </c>
      <c r="O861">
        <v>0.14000000000000001</v>
      </c>
      <c r="P861">
        <v>0.76</v>
      </c>
      <c r="Q861">
        <v>0.1</v>
      </c>
      <c r="R861">
        <v>0</v>
      </c>
      <c r="S861">
        <v>1</v>
      </c>
      <c r="T861" t="s">
        <v>75</v>
      </c>
      <c r="U861">
        <v>0.03</v>
      </c>
      <c r="V861">
        <v>0</v>
      </c>
      <c r="W861">
        <v>0.2</v>
      </c>
      <c r="X861">
        <v>0.03</v>
      </c>
      <c r="Y861">
        <v>4740.3</v>
      </c>
      <c r="Z861">
        <v>4740.3</v>
      </c>
      <c r="AA861">
        <v>52503.040419999998</v>
      </c>
      <c r="AB861">
        <v>52716.597931146498</v>
      </c>
      <c r="AC861">
        <v>148529.4</v>
      </c>
      <c r="AD861">
        <v>167490.6</v>
      </c>
      <c r="AE861">
        <v>148529.4</v>
      </c>
      <c r="AF861">
        <v>167490.6</v>
      </c>
      <c r="AG861">
        <v>157509.12126000001</v>
      </c>
      <c r="AH861">
        <v>367521.28294</v>
      </c>
      <c r="AI861">
        <v>315092.00623770698</v>
      </c>
      <c r="AJ861">
        <v>525958.39796229301</v>
      </c>
      <c r="AK861">
        <v>0</v>
      </c>
      <c r="AL861">
        <v>96450.115365999998</v>
      </c>
      <c r="AM861">
        <v>460246.15635200002</v>
      </c>
      <c r="AN861">
        <v>110279.45690999999</v>
      </c>
      <c r="AO861">
        <v>0</v>
      </c>
      <c r="AP861">
        <v>666975.72862800001</v>
      </c>
      <c r="AQ861">
        <v>666975.72862800001</v>
      </c>
      <c r="AR861">
        <v>666975.72862800001</v>
      </c>
      <c r="AS861">
        <v>4.2210982129485499</v>
      </c>
      <c r="AT861">
        <v>1.4400953342265601</v>
      </c>
      <c r="AU861">
        <v>54</v>
      </c>
      <c r="AV861">
        <v>1</v>
      </c>
      <c r="AW861" s="2">
        <v>158010</v>
      </c>
      <c r="AX861" s="4">
        <v>666975.72862800001</v>
      </c>
      <c r="AY861">
        <v>1</v>
      </c>
      <c r="AZ861">
        <v>0</v>
      </c>
      <c r="BA861">
        <v>0.14460000000000001</v>
      </c>
      <c r="BB861">
        <v>0.69</v>
      </c>
      <c r="BC861">
        <v>0.1653</v>
      </c>
      <c r="BD861">
        <v>0</v>
      </c>
      <c r="BE861">
        <v>1.02</v>
      </c>
      <c r="BF861" t="b">
        <v>0</v>
      </c>
      <c r="BG861">
        <v>1.66</v>
      </c>
      <c r="BH861" t="b">
        <v>0</v>
      </c>
      <c r="BI861">
        <v>4.22</v>
      </c>
      <c r="BJ861" t="b">
        <v>0</v>
      </c>
      <c r="BK861">
        <v>1</v>
      </c>
      <c r="BL861" t="b">
        <v>0</v>
      </c>
      <c r="BM861">
        <v>0</v>
      </c>
      <c r="BN861">
        <v>0</v>
      </c>
    </row>
    <row r="862" spans="1:66" x14ac:dyDescent="0.25">
      <c r="A862" t="s">
        <v>96</v>
      </c>
      <c r="B862">
        <v>1995</v>
      </c>
      <c r="C862">
        <v>205853</v>
      </c>
      <c r="D862">
        <v>205853</v>
      </c>
      <c r="E862">
        <v>418711.73239999998</v>
      </c>
      <c r="F862">
        <v>624564.73239999998</v>
      </c>
      <c r="G862">
        <v>643801.38939999999</v>
      </c>
      <c r="H862">
        <v>849654.38939999999</v>
      </c>
      <c r="I862">
        <v>1</v>
      </c>
      <c r="J862">
        <v>205853</v>
      </c>
      <c r="K862">
        <v>521481</v>
      </c>
      <c r="L862">
        <v>205853</v>
      </c>
      <c r="M862" t="s">
        <v>97</v>
      </c>
      <c r="N862">
        <v>0</v>
      </c>
      <c r="O862">
        <v>0.5</v>
      </c>
      <c r="P862">
        <v>0.43</v>
      </c>
      <c r="Q862">
        <v>7.0000000000000007E-2</v>
      </c>
      <c r="R862">
        <v>0</v>
      </c>
      <c r="S862">
        <v>1</v>
      </c>
      <c r="T862" t="s">
        <v>75</v>
      </c>
      <c r="U862">
        <v>0.03</v>
      </c>
      <c r="V862">
        <v>0</v>
      </c>
      <c r="W862">
        <v>0.2</v>
      </c>
      <c r="X862">
        <v>0.03</v>
      </c>
      <c r="Y862">
        <v>6175.59</v>
      </c>
      <c r="Z862">
        <v>6175.59</v>
      </c>
      <c r="AA862">
        <v>128760.27787999999</v>
      </c>
      <c r="AB862">
        <v>128908.28938273501</v>
      </c>
      <c r="AC862">
        <v>193501.82</v>
      </c>
      <c r="AD862">
        <v>218204.18</v>
      </c>
      <c r="AE862">
        <v>193501.82</v>
      </c>
      <c r="AF862">
        <v>218204.18</v>
      </c>
      <c r="AG862">
        <v>386280.83364000003</v>
      </c>
      <c r="AH862">
        <v>901321.94516</v>
      </c>
      <c r="AI862">
        <v>591837.81063453003</v>
      </c>
      <c r="AJ862">
        <v>1107470.9681654701</v>
      </c>
      <c r="AK862">
        <v>0</v>
      </c>
      <c r="AL862">
        <v>222931.73198300001</v>
      </c>
      <c r="AM862">
        <v>204221.21650000001</v>
      </c>
      <c r="AN862">
        <v>127521.61712</v>
      </c>
      <c r="AO862">
        <v>0</v>
      </c>
      <c r="AP862">
        <v>554674.565603</v>
      </c>
      <c r="AQ862">
        <v>554674.565603</v>
      </c>
      <c r="AR862">
        <v>554674.565603</v>
      </c>
      <c r="AS862">
        <v>2.69451776560458</v>
      </c>
      <c r="AT862">
        <v>0.99121925165399205</v>
      </c>
      <c r="AU862">
        <v>65</v>
      </c>
      <c r="AV862">
        <v>1</v>
      </c>
      <c r="AW862" s="2">
        <v>205853</v>
      </c>
      <c r="AX862" s="4">
        <v>554674.565603</v>
      </c>
      <c r="AY862">
        <v>1</v>
      </c>
      <c r="AZ862">
        <v>0</v>
      </c>
      <c r="BA862">
        <v>0.40189999999999998</v>
      </c>
      <c r="BB862">
        <v>0.36820000000000003</v>
      </c>
      <c r="BC862">
        <v>0.22989999999999999</v>
      </c>
      <c r="BD862">
        <v>0</v>
      </c>
      <c r="BE862">
        <v>1.34</v>
      </c>
      <c r="BF862" t="b">
        <v>0</v>
      </c>
      <c r="BG862">
        <v>1.38</v>
      </c>
      <c r="BH862" t="b">
        <v>0</v>
      </c>
      <c r="BI862">
        <v>2.69</v>
      </c>
      <c r="BJ862" t="b">
        <v>0</v>
      </c>
      <c r="BK862">
        <v>1</v>
      </c>
      <c r="BL862" t="b">
        <v>0</v>
      </c>
      <c r="BM862">
        <v>0</v>
      </c>
      <c r="BN862">
        <v>0</v>
      </c>
    </row>
    <row r="863" spans="1:66" x14ac:dyDescent="0.25">
      <c r="A863" t="s">
        <v>96</v>
      </c>
      <c r="B863">
        <v>1996</v>
      </c>
      <c r="C863">
        <v>182082</v>
      </c>
      <c r="D863">
        <v>182082</v>
      </c>
      <c r="E863">
        <v>367896.14059999998</v>
      </c>
      <c r="F863">
        <v>549978.14060000004</v>
      </c>
      <c r="G863">
        <v>645115.4425</v>
      </c>
      <c r="H863">
        <v>827197.4425</v>
      </c>
      <c r="I863">
        <v>1</v>
      </c>
      <c r="J863">
        <v>182082</v>
      </c>
      <c r="K863">
        <v>520189</v>
      </c>
      <c r="L863">
        <v>182082</v>
      </c>
      <c r="M863" t="s">
        <v>97</v>
      </c>
      <c r="N863">
        <v>0</v>
      </c>
      <c r="O863">
        <v>7.0000000000000007E-2</v>
      </c>
      <c r="P863">
        <v>0.87</v>
      </c>
      <c r="Q863">
        <v>0.06</v>
      </c>
      <c r="R863">
        <v>0</v>
      </c>
      <c r="S863">
        <v>1</v>
      </c>
      <c r="T863" t="s">
        <v>75</v>
      </c>
      <c r="U863">
        <v>0.03</v>
      </c>
      <c r="V863">
        <v>0</v>
      </c>
      <c r="W863">
        <v>0.2</v>
      </c>
      <c r="X863">
        <v>0.03</v>
      </c>
      <c r="Y863">
        <v>5462.46</v>
      </c>
      <c r="Z863">
        <v>5462.46</v>
      </c>
      <c r="AA863">
        <v>129023.0885</v>
      </c>
      <c r="AB863">
        <v>129138.66901641199</v>
      </c>
      <c r="AC863">
        <v>171157.08</v>
      </c>
      <c r="AD863">
        <v>193006.92</v>
      </c>
      <c r="AE863">
        <v>171157.08</v>
      </c>
      <c r="AF863">
        <v>193006.92</v>
      </c>
      <c r="AG863">
        <v>387069.26549999998</v>
      </c>
      <c r="AH863">
        <v>903161.61950000003</v>
      </c>
      <c r="AI863">
        <v>568920.10446717602</v>
      </c>
      <c r="AJ863">
        <v>1085474.7805328199</v>
      </c>
      <c r="AK863">
        <v>0</v>
      </c>
      <c r="AL863">
        <v>93941.759590000001</v>
      </c>
      <c r="AM863">
        <v>159402.0214</v>
      </c>
      <c r="AN863">
        <v>34178.038710000001</v>
      </c>
      <c r="AO863">
        <v>0</v>
      </c>
      <c r="AP863">
        <v>287521.81969999999</v>
      </c>
      <c r="AQ863">
        <v>287521.81969999999</v>
      </c>
      <c r="AR863">
        <v>287521.81969999999</v>
      </c>
      <c r="AS863">
        <v>1.5790787650619</v>
      </c>
      <c r="AT863">
        <v>0.45684161690583303</v>
      </c>
      <c r="AU863">
        <v>57</v>
      </c>
      <c r="AV863">
        <v>1</v>
      </c>
      <c r="AW863" s="2">
        <v>182082</v>
      </c>
      <c r="AX863" s="4">
        <v>287521.81969999999</v>
      </c>
      <c r="AY863">
        <v>1</v>
      </c>
      <c r="AZ863">
        <v>0</v>
      </c>
      <c r="BA863">
        <v>0.32669999999999999</v>
      </c>
      <c r="BB863">
        <v>0.5544</v>
      </c>
      <c r="BC863">
        <v>0.11890000000000001</v>
      </c>
      <c r="BD863">
        <v>0</v>
      </c>
      <c r="BE863">
        <v>1.18</v>
      </c>
      <c r="BF863" t="b">
        <v>0</v>
      </c>
      <c r="BG863">
        <v>0.72</v>
      </c>
      <c r="BH863" t="b">
        <v>0</v>
      </c>
      <c r="BI863">
        <v>1.58</v>
      </c>
      <c r="BJ863" t="b">
        <v>0</v>
      </c>
      <c r="BK863">
        <v>1</v>
      </c>
      <c r="BL863" t="b">
        <v>0</v>
      </c>
      <c r="BM863">
        <v>0</v>
      </c>
      <c r="BN863">
        <v>0</v>
      </c>
    </row>
    <row r="864" spans="1:66" x14ac:dyDescent="0.25">
      <c r="A864" t="s">
        <v>96</v>
      </c>
      <c r="B864">
        <v>1997</v>
      </c>
      <c r="C864">
        <v>158687</v>
      </c>
      <c r="D864">
        <v>158687</v>
      </c>
      <c r="E864">
        <v>193129.31330000001</v>
      </c>
      <c r="F864">
        <v>351816.31329999998</v>
      </c>
      <c r="G864">
        <v>414578.01909999998</v>
      </c>
      <c r="H864">
        <v>573265.01910000003</v>
      </c>
      <c r="I864">
        <v>1</v>
      </c>
      <c r="J864">
        <v>158687</v>
      </c>
      <c r="K864">
        <v>899199</v>
      </c>
      <c r="L864">
        <v>158687</v>
      </c>
      <c r="M864" t="s">
        <v>97</v>
      </c>
      <c r="N864">
        <v>0</v>
      </c>
      <c r="O864">
        <v>0.3</v>
      </c>
      <c r="P864">
        <v>0.53</v>
      </c>
      <c r="Q864">
        <v>0.16</v>
      </c>
      <c r="R864">
        <v>0</v>
      </c>
      <c r="S864">
        <v>0.99</v>
      </c>
      <c r="T864" t="s">
        <v>75</v>
      </c>
      <c r="U864">
        <v>0.03</v>
      </c>
      <c r="V864">
        <v>0</v>
      </c>
      <c r="W864">
        <v>0.2</v>
      </c>
      <c r="X864">
        <v>0.03</v>
      </c>
      <c r="Y864">
        <v>4760.6099999999997</v>
      </c>
      <c r="Z864">
        <v>4760.6099999999997</v>
      </c>
      <c r="AA864">
        <v>82915.603820000004</v>
      </c>
      <c r="AB864">
        <v>83052.156891963401</v>
      </c>
      <c r="AC864">
        <v>149165.78</v>
      </c>
      <c r="AD864">
        <v>168208.22</v>
      </c>
      <c r="AE864">
        <v>149165.78</v>
      </c>
      <c r="AF864">
        <v>168208.22</v>
      </c>
      <c r="AG864">
        <v>248746.81146</v>
      </c>
      <c r="AH864">
        <v>580409.22673999995</v>
      </c>
      <c r="AI864">
        <v>407160.70531607303</v>
      </c>
      <c r="AJ864">
        <v>739369.33288392704</v>
      </c>
      <c r="AK864">
        <v>0</v>
      </c>
      <c r="AL864">
        <v>111581.41498</v>
      </c>
      <c r="AM864">
        <v>581026.65807</v>
      </c>
      <c r="AN864">
        <v>108857.43184799999</v>
      </c>
      <c r="AO864">
        <v>0</v>
      </c>
      <c r="AP864">
        <v>801465.50489800004</v>
      </c>
      <c r="AQ864">
        <v>801465.50489800004</v>
      </c>
      <c r="AR864">
        <v>801465.50489800004</v>
      </c>
      <c r="AS864">
        <v>5.05060594061265</v>
      </c>
      <c r="AT864">
        <v>1.6195082243293799</v>
      </c>
      <c r="AU864">
        <v>47</v>
      </c>
      <c r="AV864">
        <v>1</v>
      </c>
      <c r="AW864" s="2">
        <v>158687</v>
      </c>
      <c r="AX864" s="4">
        <v>801465.50489800004</v>
      </c>
      <c r="AY864">
        <v>1</v>
      </c>
      <c r="AZ864">
        <v>0</v>
      </c>
      <c r="BA864">
        <v>0.13919999999999999</v>
      </c>
      <c r="BB864">
        <v>0.72499999999999998</v>
      </c>
      <c r="BC864">
        <v>0.1358</v>
      </c>
      <c r="BD864">
        <v>0</v>
      </c>
      <c r="BE864">
        <v>1.03</v>
      </c>
      <c r="BF864" t="b">
        <v>0</v>
      </c>
      <c r="BG864">
        <v>2</v>
      </c>
      <c r="BH864" t="b">
        <v>0</v>
      </c>
      <c r="BI864">
        <v>5.05</v>
      </c>
      <c r="BJ864" t="b">
        <v>0</v>
      </c>
      <c r="BK864">
        <v>1</v>
      </c>
      <c r="BL864" t="b">
        <v>0</v>
      </c>
      <c r="BM864">
        <v>0</v>
      </c>
      <c r="BN864">
        <v>0</v>
      </c>
    </row>
    <row r="865" spans="1:66" x14ac:dyDescent="0.25">
      <c r="A865" t="s">
        <v>96</v>
      </c>
      <c r="B865">
        <v>1998</v>
      </c>
      <c r="C865">
        <v>163925</v>
      </c>
      <c r="D865">
        <v>163925</v>
      </c>
      <c r="E865">
        <v>115288.9972</v>
      </c>
      <c r="F865">
        <v>279213.99719999998</v>
      </c>
      <c r="G865">
        <v>274484.6153</v>
      </c>
      <c r="H865">
        <v>438409.6153</v>
      </c>
      <c r="I865">
        <v>1</v>
      </c>
      <c r="J865">
        <v>163925</v>
      </c>
      <c r="K865">
        <v>882140</v>
      </c>
      <c r="L865">
        <v>163925</v>
      </c>
      <c r="M865" t="s">
        <v>97</v>
      </c>
      <c r="N865">
        <v>0</v>
      </c>
      <c r="O865">
        <v>0.22</v>
      </c>
      <c r="P865">
        <v>0.68</v>
      </c>
      <c r="Q865">
        <v>0.09</v>
      </c>
      <c r="R865">
        <v>0</v>
      </c>
      <c r="S865">
        <v>0.99</v>
      </c>
      <c r="T865" t="s">
        <v>75</v>
      </c>
      <c r="U865">
        <v>0.03</v>
      </c>
      <c r="V865">
        <v>0</v>
      </c>
      <c r="W865">
        <v>0.2</v>
      </c>
      <c r="X865">
        <v>0.03</v>
      </c>
      <c r="Y865">
        <v>4917.75</v>
      </c>
      <c r="Z865">
        <v>4917.75</v>
      </c>
      <c r="AA865">
        <v>54896.923060000001</v>
      </c>
      <c r="AB865">
        <v>55116.752684805899</v>
      </c>
      <c r="AC865">
        <v>154089.5</v>
      </c>
      <c r="AD865">
        <v>173760.5</v>
      </c>
      <c r="AE865">
        <v>154089.5</v>
      </c>
      <c r="AF865">
        <v>173760.5</v>
      </c>
      <c r="AG865">
        <v>164690.76918</v>
      </c>
      <c r="AH865">
        <v>384278.46142000001</v>
      </c>
      <c r="AI865">
        <v>328176.10993038799</v>
      </c>
      <c r="AJ865">
        <v>548643.12066961196</v>
      </c>
      <c r="AK865">
        <v>0</v>
      </c>
      <c r="AL865">
        <v>524063.26022</v>
      </c>
      <c r="AM865">
        <v>607787.32781799999</v>
      </c>
      <c r="AN865">
        <v>32534.770280000001</v>
      </c>
      <c r="AO865">
        <v>0</v>
      </c>
      <c r="AP865">
        <v>1164385.3583180001</v>
      </c>
      <c r="AQ865">
        <v>1164385.3583180001</v>
      </c>
      <c r="AR865">
        <v>1164385.3583180001</v>
      </c>
      <c r="AS865">
        <v>7.1031591173890503</v>
      </c>
      <c r="AT865">
        <v>1.96053963119924</v>
      </c>
      <c r="AU865">
        <v>42</v>
      </c>
      <c r="AV865">
        <v>1</v>
      </c>
      <c r="AW865" s="2">
        <v>163925</v>
      </c>
      <c r="AX865" s="4">
        <v>1164385.3583180001</v>
      </c>
      <c r="AY865">
        <v>1</v>
      </c>
      <c r="AZ865">
        <v>0</v>
      </c>
      <c r="BA865">
        <v>0.4501</v>
      </c>
      <c r="BB865">
        <v>0.52200000000000002</v>
      </c>
      <c r="BC865">
        <v>2.7900000000000001E-2</v>
      </c>
      <c r="BD865">
        <v>0</v>
      </c>
      <c r="BE865">
        <v>1.06</v>
      </c>
      <c r="BF865" t="b">
        <v>0</v>
      </c>
      <c r="BG865">
        <v>2.9</v>
      </c>
      <c r="BH865" t="b">
        <v>0</v>
      </c>
      <c r="BI865">
        <v>7.1</v>
      </c>
      <c r="BJ865" t="b">
        <v>0</v>
      </c>
      <c r="BK865">
        <v>1</v>
      </c>
      <c r="BL865" t="b">
        <v>0</v>
      </c>
      <c r="BM865">
        <v>0</v>
      </c>
      <c r="BN865">
        <v>0</v>
      </c>
    </row>
    <row r="866" spans="1:66" x14ac:dyDescent="0.25">
      <c r="A866" t="s">
        <v>96</v>
      </c>
      <c r="B866">
        <v>1999</v>
      </c>
      <c r="C866">
        <v>180350</v>
      </c>
      <c r="D866">
        <v>180350</v>
      </c>
      <c r="E866">
        <v>369862.09250000003</v>
      </c>
      <c r="F866">
        <v>550212.09250000003</v>
      </c>
      <c r="G866">
        <v>538784.61930000002</v>
      </c>
      <c r="H866">
        <v>719134.61930000002</v>
      </c>
      <c r="I866">
        <v>1</v>
      </c>
      <c r="J866">
        <v>180350</v>
      </c>
      <c r="K866">
        <v>671139</v>
      </c>
      <c r="L866">
        <v>180350</v>
      </c>
      <c r="M866" t="s">
        <v>97</v>
      </c>
      <c r="N866">
        <v>0</v>
      </c>
      <c r="O866">
        <v>0.31</v>
      </c>
      <c r="P866">
        <v>0.64</v>
      </c>
      <c r="Q866">
        <v>0.06</v>
      </c>
      <c r="R866">
        <v>0</v>
      </c>
      <c r="S866">
        <v>1.01</v>
      </c>
      <c r="T866" t="s">
        <v>75</v>
      </c>
      <c r="U866">
        <v>0.03</v>
      </c>
      <c r="V866">
        <v>0</v>
      </c>
      <c r="W866">
        <v>0.2</v>
      </c>
      <c r="X866">
        <v>0.03</v>
      </c>
      <c r="Y866">
        <v>5410.5</v>
      </c>
      <c r="Z866">
        <v>5410.5</v>
      </c>
      <c r="AA866">
        <v>107756.92386</v>
      </c>
      <c r="AB866">
        <v>107892.669584267</v>
      </c>
      <c r="AC866">
        <v>169529</v>
      </c>
      <c r="AD866">
        <v>191171</v>
      </c>
      <c r="AE866">
        <v>169529</v>
      </c>
      <c r="AF866">
        <v>191171</v>
      </c>
      <c r="AG866">
        <v>323270.77158</v>
      </c>
      <c r="AH866">
        <v>754298.46701999998</v>
      </c>
      <c r="AI866">
        <v>503349.28013146599</v>
      </c>
      <c r="AJ866">
        <v>934919.95846853405</v>
      </c>
      <c r="AK866">
        <v>0</v>
      </c>
      <c r="AL866">
        <v>190500.50573400001</v>
      </c>
      <c r="AM866">
        <v>429458.96769600001</v>
      </c>
      <c r="AN866">
        <v>64285.075604999998</v>
      </c>
      <c r="AO866">
        <v>0</v>
      </c>
      <c r="AP866">
        <v>684244.54903500003</v>
      </c>
      <c r="AQ866">
        <v>684244.54903500003</v>
      </c>
      <c r="AR866">
        <v>684244.54903500003</v>
      </c>
      <c r="AS866">
        <v>3.79398141965622</v>
      </c>
      <c r="AT866">
        <v>1.3334159742041101</v>
      </c>
      <c r="AU866">
        <v>69</v>
      </c>
      <c r="AV866">
        <v>1</v>
      </c>
      <c r="AW866" s="2">
        <v>180350</v>
      </c>
      <c r="AX866" s="4">
        <v>684244.54903500003</v>
      </c>
      <c r="AY866">
        <v>1</v>
      </c>
      <c r="AZ866">
        <v>0</v>
      </c>
      <c r="BA866">
        <v>0.27839999999999998</v>
      </c>
      <c r="BB866">
        <v>0.62760000000000005</v>
      </c>
      <c r="BC866">
        <v>9.4E-2</v>
      </c>
      <c r="BD866">
        <v>0</v>
      </c>
      <c r="BE866">
        <v>1.17</v>
      </c>
      <c r="BF866" t="b">
        <v>0</v>
      </c>
      <c r="BG866">
        <v>1.71</v>
      </c>
      <c r="BH866" t="b">
        <v>0</v>
      </c>
      <c r="BI866">
        <v>3.79</v>
      </c>
      <c r="BJ866" t="b">
        <v>0</v>
      </c>
      <c r="BK866">
        <v>1</v>
      </c>
      <c r="BL866" t="b">
        <v>0</v>
      </c>
      <c r="BM866">
        <v>0</v>
      </c>
      <c r="BN866">
        <v>0</v>
      </c>
    </row>
    <row r="867" spans="1:66" x14ac:dyDescent="0.25">
      <c r="A867" t="s">
        <v>96</v>
      </c>
      <c r="B867">
        <v>2000</v>
      </c>
      <c r="C867">
        <v>137042</v>
      </c>
      <c r="D867">
        <v>137042</v>
      </c>
      <c r="E867">
        <v>218636.04819999999</v>
      </c>
      <c r="F867">
        <v>355678.04820000002</v>
      </c>
      <c r="G867">
        <v>271400.43300000002</v>
      </c>
      <c r="H867">
        <v>408442.43300000002</v>
      </c>
      <c r="I867">
        <v>1</v>
      </c>
      <c r="J867">
        <v>137042</v>
      </c>
      <c r="K867">
        <v>476226</v>
      </c>
      <c r="L867">
        <v>137042</v>
      </c>
      <c r="M867" t="s">
        <v>97</v>
      </c>
      <c r="N867">
        <v>0</v>
      </c>
      <c r="O867">
        <v>0.23</v>
      </c>
      <c r="P867">
        <v>0.5</v>
      </c>
      <c r="Q867">
        <v>0.27</v>
      </c>
      <c r="R867">
        <v>0</v>
      </c>
      <c r="S867">
        <v>1</v>
      </c>
      <c r="T867" t="s">
        <v>75</v>
      </c>
      <c r="U867">
        <v>0.03</v>
      </c>
      <c r="V867">
        <v>0</v>
      </c>
      <c r="W867">
        <v>0.2</v>
      </c>
      <c r="X867">
        <v>0.03</v>
      </c>
      <c r="Y867">
        <v>4111.26</v>
      </c>
      <c r="Z867">
        <v>4111.26</v>
      </c>
      <c r="AA867">
        <v>54280.086600000002</v>
      </c>
      <c r="AB867">
        <v>54435.560620711003</v>
      </c>
      <c r="AC867">
        <v>128819.48</v>
      </c>
      <c r="AD867">
        <v>145264.51999999999</v>
      </c>
      <c r="AE867">
        <v>128819.48</v>
      </c>
      <c r="AF867">
        <v>145264.51999999999</v>
      </c>
      <c r="AG867">
        <v>162840.2598</v>
      </c>
      <c r="AH867">
        <v>379960.60619999998</v>
      </c>
      <c r="AI867">
        <v>299571.311758578</v>
      </c>
      <c r="AJ867">
        <v>517313.55424142198</v>
      </c>
      <c r="AK867">
        <v>0</v>
      </c>
      <c r="AL867">
        <v>182194.71356800001</v>
      </c>
      <c r="AM867">
        <v>291425.67607599997</v>
      </c>
      <c r="AN867">
        <v>119550.300896</v>
      </c>
      <c r="AO867">
        <v>0</v>
      </c>
      <c r="AP867">
        <v>593170.69053999998</v>
      </c>
      <c r="AQ867">
        <v>593170.69053999998</v>
      </c>
      <c r="AR867">
        <v>593170.69053999998</v>
      </c>
      <c r="AS867">
        <v>4.3283861191459598</v>
      </c>
      <c r="AT867">
        <v>1.4651947517852399</v>
      </c>
      <c r="AU867">
        <v>81</v>
      </c>
      <c r="AV867">
        <v>1</v>
      </c>
      <c r="AW867" s="2">
        <v>137042</v>
      </c>
      <c r="AX867" s="4">
        <v>593170.69053999998</v>
      </c>
      <c r="AY867">
        <v>1</v>
      </c>
      <c r="AZ867">
        <v>0</v>
      </c>
      <c r="BA867">
        <v>0.30719999999999997</v>
      </c>
      <c r="BB867">
        <v>0.49130000000000001</v>
      </c>
      <c r="BC867">
        <v>0.20150000000000001</v>
      </c>
      <c r="BD867">
        <v>0</v>
      </c>
      <c r="BE867">
        <v>0.89</v>
      </c>
      <c r="BF867" t="b">
        <v>0</v>
      </c>
      <c r="BG867">
        <v>1.48</v>
      </c>
      <c r="BH867" t="b">
        <v>0</v>
      </c>
      <c r="BI867">
        <v>4.33</v>
      </c>
      <c r="BJ867" t="b">
        <v>0</v>
      </c>
      <c r="BK867">
        <v>1</v>
      </c>
      <c r="BL867" t="b">
        <v>0</v>
      </c>
      <c r="BM867">
        <v>0</v>
      </c>
      <c r="BN867">
        <v>0</v>
      </c>
    </row>
    <row r="868" spans="1:66" x14ac:dyDescent="0.25">
      <c r="A868" t="s">
        <v>96</v>
      </c>
      <c r="B868">
        <v>2001</v>
      </c>
      <c r="C868">
        <v>116192</v>
      </c>
      <c r="D868">
        <v>116192</v>
      </c>
      <c r="E868">
        <v>146209.04120000001</v>
      </c>
      <c r="F868">
        <v>262401.04119999998</v>
      </c>
      <c r="G868">
        <v>282313.05349999998</v>
      </c>
      <c r="H868">
        <v>398505.05349999998</v>
      </c>
      <c r="I868">
        <v>1</v>
      </c>
      <c r="J868">
        <v>116192</v>
      </c>
      <c r="K868">
        <v>417751</v>
      </c>
      <c r="L868">
        <v>116192</v>
      </c>
      <c r="M868" t="s">
        <v>97</v>
      </c>
      <c r="N868">
        <v>0</v>
      </c>
      <c r="O868">
        <v>0.28000000000000003</v>
      </c>
      <c r="P868">
        <v>0.4</v>
      </c>
      <c r="Q868">
        <v>0.32</v>
      </c>
      <c r="R868">
        <v>0</v>
      </c>
      <c r="S868">
        <v>1</v>
      </c>
      <c r="T868" t="s">
        <v>75</v>
      </c>
      <c r="U868">
        <v>0.03</v>
      </c>
      <c r="V868">
        <v>0</v>
      </c>
      <c r="W868">
        <v>0.2</v>
      </c>
      <c r="X868">
        <v>0.03</v>
      </c>
      <c r="Y868">
        <v>3485.76</v>
      </c>
      <c r="Z868">
        <v>3485.76</v>
      </c>
      <c r="AA868">
        <v>56462.610699999997</v>
      </c>
      <c r="AB868">
        <v>56570.106326905203</v>
      </c>
      <c r="AC868">
        <v>109220.48</v>
      </c>
      <c r="AD868">
        <v>123163.52</v>
      </c>
      <c r="AE868">
        <v>109220.48</v>
      </c>
      <c r="AF868">
        <v>123163.52</v>
      </c>
      <c r="AG868">
        <v>169387.8321</v>
      </c>
      <c r="AH868">
        <v>395238.27490000002</v>
      </c>
      <c r="AI868">
        <v>285364.84084619</v>
      </c>
      <c r="AJ868">
        <v>511645.26615381002</v>
      </c>
      <c r="AK868">
        <v>0</v>
      </c>
      <c r="AL868">
        <v>72856.419018999994</v>
      </c>
      <c r="AM868">
        <v>257492.95577599999</v>
      </c>
      <c r="AN868">
        <v>101157.027686</v>
      </c>
      <c r="AO868">
        <v>0</v>
      </c>
      <c r="AP868">
        <v>431506.402481</v>
      </c>
      <c r="AQ868">
        <v>431506.402481</v>
      </c>
      <c r="AR868">
        <v>431506.402481</v>
      </c>
      <c r="AS868">
        <v>3.7137359067836</v>
      </c>
      <c r="AT868">
        <v>1.31203835291265</v>
      </c>
      <c r="AU868">
        <v>52</v>
      </c>
      <c r="AV868">
        <v>1</v>
      </c>
      <c r="AW868" s="2">
        <v>116192</v>
      </c>
      <c r="AX868" s="4">
        <v>431506.402481</v>
      </c>
      <c r="AY868">
        <v>1</v>
      </c>
      <c r="AZ868">
        <v>0</v>
      </c>
      <c r="BA868">
        <v>0.16880000000000001</v>
      </c>
      <c r="BB868">
        <v>0.59670000000000001</v>
      </c>
      <c r="BC868">
        <v>0.2344</v>
      </c>
      <c r="BD868">
        <v>0</v>
      </c>
      <c r="BE868">
        <v>0.75</v>
      </c>
      <c r="BF868" t="b">
        <v>0</v>
      </c>
      <c r="BG868">
        <v>1.08</v>
      </c>
      <c r="BH868" t="b">
        <v>0</v>
      </c>
      <c r="BI868">
        <v>3.71</v>
      </c>
      <c r="BJ868" t="b">
        <v>0</v>
      </c>
      <c r="BK868">
        <v>1</v>
      </c>
      <c r="BL868" t="b">
        <v>0</v>
      </c>
      <c r="BM868">
        <v>0</v>
      </c>
      <c r="BN868">
        <v>0</v>
      </c>
    </row>
    <row r="869" spans="1:66" x14ac:dyDescent="0.25">
      <c r="A869" t="s">
        <v>96</v>
      </c>
      <c r="B869">
        <v>2002</v>
      </c>
      <c r="C869">
        <v>332442</v>
      </c>
      <c r="D869">
        <v>332442</v>
      </c>
      <c r="E869">
        <v>706044.19649999996</v>
      </c>
      <c r="F869">
        <v>1038486.196</v>
      </c>
      <c r="G869">
        <v>806825.95689999999</v>
      </c>
      <c r="H869">
        <v>1139267.9569999999</v>
      </c>
      <c r="I869">
        <v>1</v>
      </c>
      <c r="J869">
        <v>332442</v>
      </c>
      <c r="K869">
        <v>396718</v>
      </c>
      <c r="L869">
        <v>332442</v>
      </c>
      <c r="M869" t="s">
        <v>97</v>
      </c>
      <c r="N869">
        <v>0</v>
      </c>
      <c r="O869">
        <v>0.46</v>
      </c>
      <c r="P869">
        <v>0.51</v>
      </c>
      <c r="Q869">
        <v>0.03</v>
      </c>
      <c r="R869">
        <v>0</v>
      </c>
      <c r="S869">
        <v>1</v>
      </c>
      <c r="T869" t="s">
        <v>75</v>
      </c>
      <c r="U869">
        <v>0.03</v>
      </c>
      <c r="V869">
        <v>0</v>
      </c>
      <c r="W869">
        <v>0.2</v>
      </c>
      <c r="X869">
        <v>0.03</v>
      </c>
      <c r="Y869">
        <v>9973.26</v>
      </c>
      <c r="Z869">
        <v>9973.26</v>
      </c>
      <c r="AA869">
        <v>161365.19138</v>
      </c>
      <c r="AB869">
        <v>161673.09888825499</v>
      </c>
      <c r="AC869">
        <v>312495.48</v>
      </c>
      <c r="AD869">
        <v>352388.52</v>
      </c>
      <c r="AE869">
        <v>312495.48</v>
      </c>
      <c r="AF869">
        <v>352388.52</v>
      </c>
      <c r="AG869">
        <v>484095.57413999998</v>
      </c>
      <c r="AH869">
        <v>1129556.3396600001</v>
      </c>
      <c r="AI869">
        <v>815921.75922348897</v>
      </c>
      <c r="AJ869">
        <v>1462614.1547765101</v>
      </c>
      <c r="AK869">
        <v>0</v>
      </c>
      <c r="AL869">
        <v>82765.592927999998</v>
      </c>
      <c r="AM869">
        <v>268455.18885899999</v>
      </c>
      <c r="AN869">
        <v>25967.331610000001</v>
      </c>
      <c r="AO869">
        <v>0</v>
      </c>
      <c r="AP869">
        <v>377188.11339700001</v>
      </c>
      <c r="AQ869">
        <v>377188.11339700001</v>
      </c>
      <c r="AR869">
        <v>377188.11339700001</v>
      </c>
      <c r="AS869">
        <v>1.13459825592735</v>
      </c>
      <c r="AT869">
        <v>0.126278628739529</v>
      </c>
      <c r="AU869">
        <v>88</v>
      </c>
      <c r="AV869">
        <v>1</v>
      </c>
      <c r="AW869" s="2">
        <v>332442</v>
      </c>
      <c r="AX869" s="4">
        <v>377188.11339700001</v>
      </c>
      <c r="AY869">
        <v>1</v>
      </c>
      <c r="AZ869">
        <v>0</v>
      </c>
      <c r="BA869">
        <v>0.21940000000000001</v>
      </c>
      <c r="BB869">
        <v>0.7117</v>
      </c>
      <c r="BC869">
        <v>6.88E-2</v>
      </c>
      <c r="BD869">
        <v>0</v>
      </c>
      <c r="BE869">
        <v>2.16</v>
      </c>
      <c r="BF869" t="b">
        <v>0</v>
      </c>
      <c r="BG869">
        <v>0.94</v>
      </c>
      <c r="BH869" t="b">
        <v>0</v>
      </c>
      <c r="BI869">
        <v>1.1299999999999999</v>
      </c>
      <c r="BJ869" t="b">
        <v>0</v>
      </c>
      <c r="BK869">
        <v>1</v>
      </c>
      <c r="BL869" t="b">
        <v>0</v>
      </c>
      <c r="BM869">
        <v>0</v>
      </c>
      <c r="BN869">
        <v>0</v>
      </c>
    </row>
    <row r="870" spans="1:66" x14ac:dyDescent="0.25">
      <c r="A870" t="s">
        <v>96</v>
      </c>
      <c r="B870">
        <v>2003</v>
      </c>
      <c r="C870">
        <v>196852</v>
      </c>
      <c r="D870">
        <v>196852</v>
      </c>
      <c r="E870">
        <v>596879.82039999997</v>
      </c>
      <c r="F870">
        <v>793731.82039999997</v>
      </c>
      <c r="G870">
        <v>710293.26540000003</v>
      </c>
      <c r="H870">
        <v>907145.26540000003</v>
      </c>
      <c r="I870">
        <v>1</v>
      </c>
      <c r="J870">
        <v>196852</v>
      </c>
      <c r="K870">
        <v>327324</v>
      </c>
      <c r="L870">
        <v>196852</v>
      </c>
      <c r="M870" t="s">
        <v>97</v>
      </c>
      <c r="N870">
        <v>0</v>
      </c>
      <c r="O870">
        <v>0.21</v>
      </c>
      <c r="P870">
        <v>0.67</v>
      </c>
      <c r="Q870">
        <v>0.12</v>
      </c>
      <c r="R870">
        <v>0</v>
      </c>
      <c r="S870">
        <v>1</v>
      </c>
      <c r="T870" t="s">
        <v>75</v>
      </c>
      <c r="U870">
        <v>0.03</v>
      </c>
      <c r="V870">
        <v>0</v>
      </c>
      <c r="W870">
        <v>0.2</v>
      </c>
      <c r="X870">
        <v>0.03</v>
      </c>
      <c r="Y870">
        <v>5905.56</v>
      </c>
      <c r="Z870">
        <v>5905.56</v>
      </c>
      <c r="AA870">
        <v>142058.65307999999</v>
      </c>
      <c r="AB870">
        <v>142181.35093540701</v>
      </c>
      <c r="AC870">
        <v>185040.88</v>
      </c>
      <c r="AD870">
        <v>208663.12</v>
      </c>
      <c r="AE870">
        <v>185040.88</v>
      </c>
      <c r="AF870">
        <v>208663.12</v>
      </c>
      <c r="AG870">
        <v>426175.95924</v>
      </c>
      <c r="AH870">
        <v>994410.57155999995</v>
      </c>
      <c r="AI870">
        <v>622782.56352918595</v>
      </c>
      <c r="AJ870">
        <v>1191507.9672708099</v>
      </c>
      <c r="AK870">
        <v>0</v>
      </c>
      <c r="AL870">
        <v>19453.274555</v>
      </c>
      <c r="AM870">
        <v>171384.388626</v>
      </c>
      <c r="AN870">
        <v>51764.032476</v>
      </c>
      <c r="AO870">
        <v>0</v>
      </c>
      <c r="AP870">
        <v>242601.695657</v>
      </c>
      <c r="AQ870">
        <v>242601.695657</v>
      </c>
      <c r="AR870">
        <v>242601.695657</v>
      </c>
      <c r="AS870">
        <v>1.23240655750005</v>
      </c>
      <c r="AT870">
        <v>0.208968808644794</v>
      </c>
      <c r="AU870">
        <v>84</v>
      </c>
      <c r="AV870">
        <v>1</v>
      </c>
      <c r="AW870" s="2">
        <v>196852</v>
      </c>
      <c r="AX870" s="4">
        <v>242601.695657</v>
      </c>
      <c r="AY870">
        <v>1</v>
      </c>
      <c r="AZ870">
        <v>0</v>
      </c>
      <c r="BA870">
        <v>8.0199999999999994E-2</v>
      </c>
      <c r="BB870">
        <v>0.70640000000000003</v>
      </c>
      <c r="BC870">
        <v>0.21340000000000001</v>
      </c>
      <c r="BD870">
        <v>0</v>
      </c>
      <c r="BE870">
        <v>1.28</v>
      </c>
      <c r="BF870" t="b">
        <v>0</v>
      </c>
      <c r="BG870">
        <v>0.6</v>
      </c>
      <c r="BH870" t="b">
        <v>0</v>
      </c>
      <c r="BI870">
        <v>1.23</v>
      </c>
      <c r="BJ870" t="b">
        <v>0</v>
      </c>
      <c r="BK870">
        <v>1</v>
      </c>
      <c r="BL870" t="b">
        <v>0</v>
      </c>
      <c r="BM870">
        <v>0</v>
      </c>
      <c r="BN870">
        <v>0</v>
      </c>
    </row>
    <row r="871" spans="1:66" x14ac:dyDescent="0.25">
      <c r="A871" t="s">
        <v>96</v>
      </c>
      <c r="B871">
        <v>2004</v>
      </c>
      <c r="C871">
        <v>140923</v>
      </c>
      <c r="D871">
        <v>140923</v>
      </c>
      <c r="E871">
        <v>317578.5589</v>
      </c>
      <c r="F871">
        <v>458501.5589</v>
      </c>
      <c r="G871">
        <v>509772.4056</v>
      </c>
      <c r="H871">
        <v>650695.40560000006</v>
      </c>
      <c r="I871">
        <v>1</v>
      </c>
      <c r="J871">
        <v>140923</v>
      </c>
      <c r="K871">
        <v>354987</v>
      </c>
      <c r="L871">
        <v>140923</v>
      </c>
      <c r="M871" t="s">
        <v>97</v>
      </c>
      <c r="N871">
        <v>0</v>
      </c>
      <c r="O871">
        <v>0.28000000000000003</v>
      </c>
      <c r="P871">
        <v>0.66</v>
      </c>
      <c r="Q871">
        <v>0.05</v>
      </c>
      <c r="R871">
        <v>0</v>
      </c>
      <c r="S871">
        <v>0.99</v>
      </c>
      <c r="T871" t="s">
        <v>75</v>
      </c>
      <c r="U871">
        <v>0.03</v>
      </c>
      <c r="V871">
        <v>0</v>
      </c>
      <c r="W871">
        <v>0.2</v>
      </c>
      <c r="X871">
        <v>0.03</v>
      </c>
      <c r="Y871">
        <v>4227.6899999999996</v>
      </c>
      <c r="Z871">
        <v>4227.6899999999996</v>
      </c>
      <c r="AA871">
        <v>101954.48112</v>
      </c>
      <c r="AB871">
        <v>102042.09711283199</v>
      </c>
      <c r="AC871">
        <v>132467.62</v>
      </c>
      <c r="AD871">
        <v>149378.38</v>
      </c>
      <c r="AE871">
        <v>132467.62</v>
      </c>
      <c r="AF871">
        <v>149378.38</v>
      </c>
      <c r="AG871">
        <v>305863.44335999998</v>
      </c>
      <c r="AH871">
        <v>713681.36783999996</v>
      </c>
      <c r="AI871">
        <v>446611.21137433703</v>
      </c>
      <c r="AJ871">
        <v>854779.59982566303</v>
      </c>
      <c r="AK871">
        <v>0</v>
      </c>
      <c r="AL871">
        <v>62321.595864000003</v>
      </c>
      <c r="AM871">
        <v>302620.49755199999</v>
      </c>
      <c r="AN871">
        <v>18478.177326000001</v>
      </c>
      <c r="AO871">
        <v>0</v>
      </c>
      <c r="AP871">
        <v>383420.27074200002</v>
      </c>
      <c r="AQ871">
        <v>383420.27074200002</v>
      </c>
      <c r="AR871">
        <v>383420.27074200002</v>
      </c>
      <c r="AS871">
        <v>2.7207785155155699</v>
      </c>
      <c r="AT871">
        <v>1.00091805829463</v>
      </c>
      <c r="AU871">
        <v>62</v>
      </c>
      <c r="AV871">
        <v>1</v>
      </c>
      <c r="AW871" s="2">
        <v>140923</v>
      </c>
      <c r="AX871" s="4">
        <v>383420.27074200002</v>
      </c>
      <c r="AY871">
        <v>1</v>
      </c>
      <c r="AZ871">
        <v>0</v>
      </c>
      <c r="BA871">
        <v>0.16250000000000001</v>
      </c>
      <c r="BB871">
        <v>0.7893</v>
      </c>
      <c r="BC871">
        <v>4.82E-2</v>
      </c>
      <c r="BD871">
        <v>0</v>
      </c>
      <c r="BE871">
        <v>0.91</v>
      </c>
      <c r="BF871" t="b">
        <v>0</v>
      </c>
      <c r="BG871">
        <v>0.96</v>
      </c>
      <c r="BH871" t="b">
        <v>0</v>
      </c>
      <c r="BI871">
        <v>2.72</v>
      </c>
      <c r="BJ871" t="b">
        <v>0</v>
      </c>
      <c r="BK871">
        <v>1</v>
      </c>
      <c r="BL871" t="b">
        <v>0</v>
      </c>
      <c r="BM871">
        <v>0</v>
      </c>
      <c r="BN871">
        <v>0</v>
      </c>
    </row>
    <row r="872" spans="1:66" x14ac:dyDescent="0.25">
      <c r="A872" t="s">
        <v>96</v>
      </c>
      <c r="B872">
        <v>2005</v>
      </c>
      <c r="C872">
        <v>142858</v>
      </c>
      <c r="D872">
        <v>142858</v>
      </c>
      <c r="E872">
        <v>195875.92689999999</v>
      </c>
      <c r="F872">
        <v>338733.92690000002</v>
      </c>
      <c r="G872">
        <v>285709.17070000002</v>
      </c>
      <c r="H872">
        <v>428567.17070000002</v>
      </c>
      <c r="I872">
        <v>1</v>
      </c>
      <c r="J872">
        <v>142858</v>
      </c>
      <c r="K872">
        <v>326780</v>
      </c>
      <c r="L872">
        <v>142858</v>
      </c>
      <c r="M872" t="s">
        <v>97</v>
      </c>
      <c r="N872">
        <v>0</v>
      </c>
      <c r="O872">
        <v>0.17</v>
      </c>
      <c r="P872">
        <v>0.68</v>
      </c>
      <c r="Q872">
        <v>0.15</v>
      </c>
      <c r="R872">
        <v>0</v>
      </c>
      <c r="S872">
        <v>1</v>
      </c>
      <c r="T872" t="s">
        <v>75</v>
      </c>
      <c r="U872">
        <v>0.03</v>
      </c>
      <c r="V872">
        <v>0</v>
      </c>
      <c r="W872">
        <v>0.2</v>
      </c>
      <c r="X872">
        <v>0.03</v>
      </c>
      <c r="Y872">
        <v>4285.74</v>
      </c>
      <c r="Z872">
        <v>4285.74</v>
      </c>
      <c r="AA872">
        <v>57141.834139999999</v>
      </c>
      <c r="AB872">
        <v>57302.327843036801</v>
      </c>
      <c r="AC872">
        <v>134286.51999999999</v>
      </c>
      <c r="AD872">
        <v>151429.48000000001</v>
      </c>
      <c r="AE872">
        <v>134286.51999999999</v>
      </c>
      <c r="AF872">
        <v>151429.48000000001</v>
      </c>
      <c r="AG872">
        <v>171425.50242</v>
      </c>
      <c r="AH872">
        <v>399992.83898</v>
      </c>
      <c r="AI872">
        <v>313962.51501392602</v>
      </c>
      <c r="AJ872">
        <v>543171.82638607395</v>
      </c>
      <c r="AK872">
        <v>0</v>
      </c>
      <c r="AL872">
        <v>43800.335171999999</v>
      </c>
      <c r="AM872">
        <v>209419.343028</v>
      </c>
      <c r="AN872">
        <v>30148.629570000001</v>
      </c>
      <c r="AO872">
        <v>0</v>
      </c>
      <c r="AP872">
        <v>283368.30777000001</v>
      </c>
      <c r="AQ872">
        <v>283368.30777000001</v>
      </c>
      <c r="AR872">
        <v>283368.30777000001</v>
      </c>
      <c r="AS872">
        <v>1.98356625299248</v>
      </c>
      <c r="AT872">
        <v>0.68489636247767405</v>
      </c>
      <c r="AU872">
        <v>69</v>
      </c>
      <c r="AV872">
        <v>1</v>
      </c>
      <c r="AW872" s="2">
        <v>142858</v>
      </c>
      <c r="AX872" s="4">
        <v>283368.30777000001</v>
      </c>
      <c r="AY872">
        <v>1</v>
      </c>
      <c r="AZ872">
        <v>0</v>
      </c>
      <c r="BA872">
        <v>0.15459999999999999</v>
      </c>
      <c r="BB872">
        <v>0.73899999999999999</v>
      </c>
      <c r="BC872">
        <v>0.10639999999999999</v>
      </c>
      <c r="BD872">
        <v>0</v>
      </c>
      <c r="BE872">
        <v>0.93</v>
      </c>
      <c r="BF872" t="b">
        <v>0</v>
      </c>
      <c r="BG872">
        <v>0.71</v>
      </c>
      <c r="BH872" t="b">
        <v>0</v>
      </c>
      <c r="BI872">
        <v>1.98</v>
      </c>
      <c r="BJ872" t="b">
        <v>0</v>
      </c>
      <c r="BK872">
        <v>1</v>
      </c>
      <c r="BL872" t="b">
        <v>0</v>
      </c>
      <c r="BM872">
        <v>0</v>
      </c>
      <c r="BN872">
        <v>0</v>
      </c>
    </row>
    <row r="873" spans="1:66" x14ac:dyDescent="0.25">
      <c r="A873" t="s">
        <v>96</v>
      </c>
      <c r="B873">
        <v>2006</v>
      </c>
      <c r="C873">
        <v>146954</v>
      </c>
      <c r="D873">
        <v>146954</v>
      </c>
      <c r="E873">
        <v>235473.94279999999</v>
      </c>
      <c r="F873">
        <v>382427.94280000002</v>
      </c>
      <c r="G873">
        <v>312854.84960000002</v>
      </c>
      <c r="H873">
        <v>459808.84960000002</v>
      </c>
      <c r="I873">
        <v>1</v>
      </c>
      <c r="J873">
        <v>146954</v>
      </c>
      <c r="K873">
        <v>316873</v>
      </c>
      <c r="L873">
        <v>146954</v>
      </c>
      <c r="M873" t="s">
        <v>97</v>
      </c>
      <c r="N873">
        <v>0</v>
      </c>
      <c r="O873">
        <v>0.18</v>
      </c>
      <c r="P873">
        <v>0.56000000000000005</v>
      </c>
      <c r="Q873">
        <v>0.26</v>
      </c>
      <c r="R873">
        <v>0</v>
      </c>
      <c r="S873">
        <v>1</v>
      </c>
      <c r="T873" t="s">
        <v>75</v>
      </c>
      <c r="U873">
        <v>0.03</v>
      </c>
      <c r="V873">
        <v>0</v>
      </c>
      <c r="W873">
        <v>0.2</v>
      </c>
      <c r="X873">
        <v>0.03</v>
      </c>
      <c r="Y873">
        <v>4408.62</v>
      </c>
      <c r="Z873">
        <v>4408.62</v>
      </c>
      <c r="AA873">
        <v>62570.969920000003</v>
      </c>
      <c r="AB873">
        <v>62726.088727370399</v>
      </c>
      <c r="AC873">
        <v>138136.76</v>
      </c>
      <c r="AD873">
        <v>155771.24</v>
      </c>
      <c r="AE873">
        <v>138136.76</v>
      </c>
      <c r="AF873">
        <v>155771.24</v>
      </c>
      <c r="AG873">
        <v>187712.90976000001</v>
      </c>
      <c r="AH873">
        <v>437996.78944000002</v>
      </c>
      <c r="AI873">
        <v>334356.67214525898</v>
      </c>
      <c r="AJ873">
        <v>585261.02705474105</v>
      </c>
      <c r="AK873">
        <v>0</v>
      </c>
      <c r="AL873">
        <v>73912.709304000004</v>
      </c>
      <c r="AM873">
        <v>194291.16834</v>
      </c>
      <c r="AN873">
        <v>61711.038666</v>
      </c>
      <c r="AO873">
        <v>0</v>
      </c>
      <c r="AP873">
        <v>329914.91631</v>
      </c>
      <c r="AQ873">
        <v>329914.91631</v>
      </c>
      <c r="AR873">
        <v>329914.91631</v>
      </c>
      <c r="AS873">
        <v>2.2450216823631899</v>
      </c>
      <c r="AT873">
        <v>0.80871517921581404</v>
      </c>
      <c r="AU873">
        <v>75</v>
      </c>
      <c r="AV873">
        <v>1</v>
      </c>
      <c r="AW873" s="2">
        <v>146954</v>
      </c>
      <c r="AX873" s="4">
        <v>329914.91631</v>
      </c>
      <c r="AY873">
        <v>1</v>
      </c>
      <c r="AZ873">
        <v>0</v>
      </c>
      <c r="BA873">
        <v>0.224</v>
      </c>
      <c r="BB873">
        <v>0.58889999999999998</v>
      </c>
      <c r="BC873">
        <v>0.18709999999999999</v>
      </c>
      <c r="BD873">
        <v>0</v>
      </c>
      <c r="BE873">
        <v>0.95</v>
      </c>
      <c r="BF873" t="b">
        <v>0</v>
      </c>
      <c r="BG873">
        <v>0.82</v>
      </c>
      <c r="BH873" t="b">
        <v>0</v>
      </c>
      <c r="BI873">
        <v>2.25</v>
      </c>
      <c r="BJ873" t="b">
        <v>0</v>
      </c>
      <c r="BK873">
        <v>1</v>
      </c>
      <c r="BL873" t="b">
        <v>0</v>
      </c>
      <c r="BM873">
        <v>0</v>
      </c>
      <c r="BN873">
        <v>0</v>
      </c>
    </row>
    <row r="874" spans="1:66" x14ac:dyDescent="0.25">
      <c r="A874" t="s">
        <v>96</v>
      </c>
      <c r="B874">
        <v>2007</v>
      </c>
      <c r="C874">
        <v>104308</v>
      </c>
      <c r="D874">
        <v>104308</v>
      </c>
      <c r="E874">
        <v>119067.1211</v>
      </c>
      <c r="F874">
        <v>223375.12109999999</v>
      </c>
      <c r="G874">
        <v>284757.49109999998</v>
      </c>
      <c r="H874">
        <v>389065.49109999998</v>
      </c>
      <c r="I874">
        <v>1</v>
      </c>
      <c r="J874">
        <v>104308</v>
      </c>
      <c r="K874">
        <v>333300</v>
      </c>
      <c r="L874">
        <v>104308</v>
      </c>
      <c r="M874" t="s">
        <v>97</v>
      </c>
      <c r="N874">
        <v>0</v>
      </c>
      <c r="O874">
        <v>0.05</v>
      </c>
      <c r="P874">
        <v>0.69</v>
      </c>
      <c r="Q874">
        <v>0.26</v>
      </c>
      <c r="R874">
        <v>0</v>
      </c>
      <c r="S874">
        <v>1</v>
      </c>
      <c r="T874" t="s">
        <v>75</v>
      </c>
      <c r="U874">
        <v>0.03</v>
      </c>
      <c r="V874">
        <v>0</v>
      </c>
      <c r="W874">
        <v>0.2</v>
      </c>
      <c r="X874">
        <v>0.03</v>
      </c>
      <c r="Y874">
        <v>3129.24</v>
      </c>
      <c r="Z874">
        <v>3129.24</v>
      </c>
      <c r="AA874">
        <v>56951.498220000001</v>
      </c>
      <c r="AB874">
        <v>57037.402574804</v>
      </c>
      <c r="AC874">
        <v>98049.52</v>
      </c>
      <c r="AD874">
        <v>110566.48</v>
      </c>
      <c r="AE874">
        <v>98049.52</v>
      </c>
      <c r="AF874">
        <v>110566.48</v>
      </c>
      <c r="AG874">
        <v>170854.49466</v>
      </c>
      <c r="AH874">
        <v>398660.48754</v>
      </c>
      <c r="AI874">
        <v>274990.68595039198</v>
      </c>
      <c r="AJ874">
        <v>503140.29624960799</v>
      </c>
      <c r="AK874">
        <v>9239.0886630000005</v>
      </c>
      <c r="AL874">
        <v>107195.12736</v>
      </c>
      <c r="AM874">
        <v>212560.244294</v>
      </c>
      <c r="AN874">
        <v>48897.918072</v>
      </c>
      <c r="AO874">
        <v>0</v>
      </c>
      <c r="AP874">
        <v>377892.37838900002</v>
      </c>
      <c r="AQ874">
        <v>377892.37838900002</v>
      </c>
      <c r="AR874">
        <v>377892.37838900002</v>
      </c>
      <c r="AS874">
        <v>3.6228513478256699</v>
      </c>
      <c r="AT874">
        <v>1.2872613809375</v>
      </c>
      <c r="AU874">
        <v>42</v>
      </c>
      <c r="AV874">
        <v>1</v>
      </c>
      <c r="AW874" s="2">
        <v>104308</v>
      </c>
      <c r="AX874" s="4">
        <v>377892.37838900002</v>
      </c>
      <c r="AY874">
        <v>1</v>
      </c>
      <c r="AZ874">
        <v>2.4400000000000002E-2</v>
      </c>
      <c r="BA874">
        <v>0.28370000000000001</v>
      </c>
      <c r="BB874">
        <v>0.5625</v>
      </c>
      <c r="BC874">
        <v>0.12939999999999999</v>
      </c>
      <c r="BD874">
        <v>0</v>
      </c>
      <c r="BE874">
        <v>0.68</v>
      </c>
      <c r="BF874" t="b">
        <v>0</v>
      </c>
      <c r="BG874">
        <v>0.94</v>
      </c>
      <c r="BH874" t="b">
        <v>0</v>
      </c>
      <c r="BI874">
        <v>3.62</v>
      </c>
      <c r="BJ874" t="b">
        <v>0</v>
      </c>
      <c r="BK874">
        <v>1</v>
      </c>
      <c r="BL874" t="b">
        <v>0</v>
      </c>
      <c r="BM874">
        <v>0</v>
      </c>
      <c r="BN874">
        <v>0</v>
      </c>
    </row>
    <row r="875" spans="1:66" x14ac:dyDescent="0.25">
      <c r="A875" t="s">
        <v>96</v>
      </c>
      <c r="B875">
        <v>2008</v>
      </c>
      <c r="C875">
        <v>150383</v>
      </c>
      <c r="D875">
        <v>150383</v>
      </c>
      <c r="E875">
        <v>77401.967399999994</v>
      </c>
      <c r="F875">
        <v>227784.96739999999</v>
      </c>
      <c r="G875">
        <v>109290.3161</v>
      </c>
      <c r="H875">
        <v>259673.3161</v>
      </c>
      <c r="I875">
        <v>1</v>
      </c>
      <c r="J875">
        <v>150383</v>
      </c>
      <c r="K875">
        <v>365738</v>
      </c>
      <c r="L875">
        <v>150383</v>
      </c>
      <c r="M875" t="s">
        <v>97</v>
      </c>
      <c r="N875">
        <v>0</v>
      </c>
      <c r="O875">
        <v>0.24</v>
      </c>
      <c r="P875">
        <v>0.66</v>
      </c>
      <c r="Q875">
        <v>0.1</v>
      </c>
      <c r="R875">
        <v>0</v>
      </c>
      <c r="S875">
        <v>1</v>
      </c>
      <c r="T875" t="s">
        <v>75</v>
      </c>
      <c r="U875">
        <v>0.03</v>
      </c>
      <c r="V875">
        <v>0</v>
      </c>
      <c r="W875">
        <v>0.2</v>
      </c>
      <c r="X875">
        <v>0.03</v>
      </c>
      <c r="Y875">
        <v>4511.49</v>
      </c>
      <c r="Z875">
        <v>4511.49</v>
      </c>
      <c r="AA875">
        <v>21858.06322</v>
      </c>
      <c r="AB875">
        <v>22318.791852374499</v>
      </c>
      <c r="AC875">
        <v>141360.01999999999</v>
      </c>
      <c r="AD875">
        <v>159405.98000000001</v>
      </c>
      <c r="AE875">
        <v>141360.01999999999</v>
      </c>
      <c r="AF875">
        <v>159405.98000000001</v>
      </c>
      <c r="AG875">
        <v>65574.189660000004</v>
      </c>
      <c r="AH875">
        <v>153006.44253999999</v>
      </c>
      <c r="AI875">
        <v>215035.73239525099</v>
      </c>
      <c r="AJ875">
        <v>304310.899804749</v>
      </c>
      <c r="AK875">
        <v>3349.84773</v>
      </c>
      <c r="AL875">
        <v>54854.256591999998</v>
      </c>
      <c r="AM875">
        <v>215965.804818</v>
      </c>
      <c r="AN875">
        <v>40041.201603000001</v>
      </c>
      <c r="AO875">
        <v>0</v>
      </c>
      <c r="AP875">
        <v>314211.110743</v>
      </c>
      <c r="AQ875">
        <v>314211.110743</v>
      </c>
      <c r="AR875">
        <v>314211.110743</v>
      </c>
      <c r="AS875">
        <v>2.0894057888391599</v>
      </c>
      <c r="AT875">
        <v>0.736879713992317</v>
      </c>
      <c r="AU875">
        <v>71</v>
      </c>
      <c r="AV875">
        <v>0</v>
      </c>
      <c r="AW875" s="2">
        <v>150383</v>
      </c>
      <c r="AX875" s="4">
        <v>314211.110743</v>
      </c>
      <c r="AY875">
        <v>1</v>
      </c>
      <c r="AZ875">
        <v>1.0699999999999999E-2</v>
      </c>
      <c r="BA875">
        <v>0.17460000000000001</v>
      </c>
      <c r="BB875">
        <v>0.68730000000000002</v>
      </c>
      <c r="BC875">
        <v>0.12740000000000001</v>
      </c>
      <c r="BD875">
        <v>0</v>
      </c>
      <c r="BE875">
        <v>0.98</v>
      </c>
      <c r="BF875" t="b">
        <v>0</v>
      </c>
      <c r="BG875">
        <v>0.78</v>
      </c>
      <c r="BH875" t="b">
        <v>0</v>
      </c>
      <c r="BI875">
        <v>2.09</v>
      </c>
      <c r="BJ875" t="b">
        <v>0</v>
      </c>
      <c r="BK875">
        <v>1</v>
      </c>
      <c r="BL875" t="b">
        <v>0</v>
      </c>
      <c r="BM875">
        <v>0</v>
      </c>
      <c r="BN875">
        <v>0</v>
      </c>
    </row>
    <row r="876" spans="1:66" x14ac:dyDescent="0.25">
      <c r="A876" t="s">
        <v>96</v>
      </c>
      <c r="B876">
        <v>2009</v>
      </c>
      <c r="C876">
        <v>168404</v>
      </c>
      <c r="D876">
        <v>168404</v>
      </c>
      <c r="E876">
        <v>122980.65270000001</v>
      </c>
      <c r="F876">
        <v>291384.65269999998</v>
      </c>
      <c r="G876">
        <v>229780.8652</v>
      </c>
      <c r="H876">
        <v>398184.8652</v>
      </c>
      <c r="I876">
        <v>1</v>
      </c>
      <c r="J876">
        <v>168404</v>
      </c>
      <c r="K876">
        <v>337742</v>
      </c>
      <c r="L876">
        <v>168404</v>
      </c>
      <c r="M876" t="s">
        <v>97</v>
      </c>
      <c r="N876">
        <v>0</v>
      </c>
      <c r="O876">
        <v>0.11</v>
      </c>
      <c r="P876">
        <v>0.76</v>
      </c>
      <c r="Q876">
        <v>0.13</v>
      </c>
      <c r="R876">
        <v>0</v>
      </c>
      <c r="S876">
        <v>1</v>
      </c>
      <c r="T876" t="s">
        <v>75</v>
      </c>
      <c r="U876">
        <v>0.03</v>
      </c>
      <c r="V876">
        <v>0</v>
      </c>
      <c r="W876">
        <v>0.2</v>
      </c>
      <c r="X876">
        <v>0.03</v>
      </c>
      <c r="Y876">
        <v>5052.12</v>
      </c>
      <c r="Z876">
        <v>5052.12</v>
      </c>
      <c r="AA876">
        <v>45956.173040000001</v>
      </c>
      <c r="AB876">
        <v>46233.037505411899</v>
      </c>
      <c r="AC876">
        <v>158299.76</v>
      </c>
      <c r="AD876">
        <v>178508.24</v>
      </c>
      <c r="AE876">
        <v>158299.76</v>
      </c>
      <c r="AF876">
        <v>178508.24</v>
      </c>
      <c r="AG876">
        <v>137868.51912000001</v>
      </c>
      <c r="AH876">
        <v>321693.21127999999</v>
      </c>
      <c r="AI876">
        <v>305718.79018917598</v>
      </c>
      <c r="AJ876">
        <v>490650.94021082402</v>
      </c>
      <c r="AK876">
        <v>17141.955184999999</v>
      </c>
      <c r="AL876">
        <v>134469.27469799999</v>
      </c>
      <c r="AM876">
        <v>163244.898843</v>
      </c>
      <c r="AN876">
        <v>74620.023822000003</v>
      </c>
      <c r="AO876">
        <v>0</v>
      </c>
      <c r="AP876">
        <v>389476.15254799998</v>
      </c>
      <c r="AQ876">
        <v>389476.15254799998</v>
      </c>
      <c r="AR876">
        <v>389476.15254799998</v>
      </c>
      <c r="AS876">
        <v>2.3127488215719301</v>
      </c>
      <c r="AT876">
        <v>0.83843678313373105</v>
      </c>
      <c r="AU876">
        <v>54</v>
      </c>
      <c r="AV876">
        <v>1</v>
      </c>
      <c r="AW876" s="2">
        <v>168404</v>
      </c>
      <c r="AX876" s="4">
        <v>389476.15254799998</v>
      </c>
      <c r="AY876">
        <v>1</v>
      </c>
      <c r="AZ876">
        <v>4.3999999999999997E-2</v>
      </c>
      <c r="BA876">
        <v>0.3453</v>
      </c>
      <c r="BB876">
        <v>0.41909999999999997</v>
      </c>
      <c r="BC876">
        <v>0.19159999999999999</v>
      </c>
      <c r="BD876">
        <v>0</v>
      </c>
      <c r="BE876">
        <v>1.0900000000000001</v>
      </c>
      <c r="BF876" t="b">
        <v>0</v>
      </c>
      <c r="BG876">
        <v>0.97</v>
      </c>
      <c r="BH876" t="b">
        <v>0</v>
      </c>
      <c r="BI876">
        <v>2.31</v>
      </c>
      <c r="BJ876" t="b">
        <v>0</v>
      </c>
      <c r="BK876">
        <v>1</v>
      </c>
      <c r="BL876" t="b">
        <v>0</v>
      </c>
      <c r="BM876">
        <v>0</v>
      </c>
      <c r="BN876">
        <v>0</v>
      </c>
    </row>
    <row r="877" spans="1:66" x14ac:dyDescent="0.25">
      <c r="A877" t="s">
        <v>96</v>
      </c>
      <c r="B877">
        <v>2010</v>
      </c>
      <c r="C877">
        <v>159120</v>
      </c>
      <c r="D877">
        <v>159120</v>
      </c>
      <c r="E877">
        <v>116828.8991</v>
      </c>
      <c r="F877">
        <v>275948.89909999998</v>
      </c>
      <c r="G877">
        <v>148849.62210000001</v>
      </c>
      <c r="H877">
        <v>307969.62209999998</v>
      </c>
      <c r="I877">
        <v>1</v>
      </c>
      <c r="J877">
        <v>159120</v>
      </c>
      <c r="K877">
        <v>356520</v>
      </c>
      <c r="L877">
        <v>159120</v>
      </c>
      <c r="M877" t="s">
        <v>97</v>
      </c>
      <c r="N877">
        <v>0.03</v>
      </c>
      <c r="O877">
        <v>0.24</v>
      </c>
      <c r="P877">
        <v>0.68</v>
      </c>
      <c r="Q877">
        <v>0.06</v>
      </c>
      <c r="R877">
        <v>0</v>
      </c>
      <c r="S877">
        <v>1.01</v>
      </c>
      <c r="T877" t="s">
        <v>75</v>
      </c>
      <c r="U877">
        <v>0.03</v>
      </c>
      <c r="V877">
        <v>0</v>
      </c>
      <c r="W877">
        <v>0.2</v>
      </c>
      <c r="X877">
        <v>0.03</v>
      </c>
      <c r="Y877">
        <v>4773.6000000000004</v>
      </c>
      <c r="Z877">
        <v>4773.6000000000004</v>
      </c>
      <c r="AA877">
        <v>29769.924419999999</v>
      </c>
      <c r="AB877">
        <v>30150.218190462801</v>
      </c>
      <c r="AC877">
        <v>149572.79999999999</v>
      </c>
      <c r="AD877">
        <v>168667.2</v>
      </c>
      <c r="AE877">
        <v>149572.79999999999</v>
      </c>
      <c r="AF877">
        <v>168667.2</v>
      </c>
      <c r="AG877">
        <v>89309.773260000002</v>
      </c>
      <c r="AH877">
        <v>208389.47094</v>
      </c>
      <c r="AI877">
        <v>247669.18571907401</v>
      </c>
      <c r="AJ877">
        <v>368270.05848092597</v>
      </c>
      <c r="AK877">
        <v>8149.6530119999998</v>
      </c>
      <c r="AL877">
        <v>77002.310775000005</v>
      </c>
      <c r="AM877">
        <v>169967.832039</v>
      </c>
      <c r="AN877">
        <v>24360.483084</v>
      </c>
      <c r="AO877">
        <v>0</v>
      </c>
      <c r="AP877">
        <v>279480.27890999999</v>
      </c>
      <c r="AQ877">
        <v>279480.27890999999</v>
      </c>
      <c r="AR877">
        <v>279480.27890999999</v>
      </c>
      <c r="AS877">
        <v>1.75641200923831</v>
      </c>
      <c r="AT877">
        <v>0.56327309709853302</v>
      </c>
      <c r="AU877">
        <v>78</v>
      </c>
      <c r="AV877">
        <v>0</v>
      </c>
      <c r="AW877" s="2">
        <v>159120</v>
      </c>
      <c r="AX877" s="4">
        <v>279480.27890999999</v>
      </c>
      <c r="AY877">
        <v>1</v>
      </c>
      <c r="AZ877">
        <v>2.92E-2</v>
      </c>
      <c r="BA877">
        <v>0.27550000000000002</v>
      </c>
      <c r="BB877">
        <v>0.60819999999999996</v>
      </c>
      <c r="BC877">
        <v>8.72E-2</v>
      </c>
      <c r="BD877">
        <v>0</v>
      </c>
      <c r="BE877">
        <v>1.03</v>
      </c>
      <c r="BF877" t="b">
        <v>0</v>
      </c>
      <c r="BG877">
        <v>0.7</v>
      </c>
      <c r="BH877" t="b">
        <v>0</v>
      </c>
      <c r="BI877">
        <v>1.76</v>
      </c>
      <c r="BJ877" t="b">
        <v>0</v>
      </c>
      <c r="BK877">
        <v>1</v>
      </c>
      <c r="BL877" t="b">
        <v>0</v>
      </c>
      <c r="BM877">
        <v>0</v>
      </c>
      <c r="BN877">
        <v>0</v>
      </c>
    </row>
    <row r="878" spans="1:66" x14ac:dyDescent="0.25">
      <c r="A878" t="s">
        <v>96</v>
      </c>
      <c r="B878">
        <v>2011</v>
      </c>
      <c r="C878">
        <v>167524</v>
      </c>
      <c r="D878">
        <v>167524</v>
      </c>
      <c r="E878">
        <v>108030.66959999999</v>
      </c>
      <c r="F878">
        <v>275554.66960000002</v>
      </c>
      <c r="G878">
        <v>167460.77299999999</v>
      </c>
      <c r="H878">
        <v>334984.77299999999</v>
      </c>
      <c r="I878">
        <v>1</v>
      </c>
      <c r="J878">
        <v>167524</v>
      </c>
      <c r="K878">
        <v>244786</v>
      </c>
      <c r="L878">
        <v>167524</v>
      </c>
      <c r="M878" t="s">
        <v>97</v>
      </c>
      <c r="N878">
        <v>0.01</v>
      </c>
      <c r="O878">
        <v>0.32</v>
      </c>
      <c r="P878">
        <v>0.57999999999999996</v>
      </c>
      <c r="Q878">
        <v>0.09</v>
      </c>
      <c r="R878">
        <v>0</v>
      </c>
      <c r="S878">
        <v>1</v>
      </c>
      <c r="T878" t="s">
        <v>75</v>
      </c>
      <c r="U878">
        <v>0.03</v>
      </c>
      <c r="V878">
        <v>0</v>
      </c>
      <c r="W878">
        <v>0.2</v>
      </c>
      <c r="X878">
        <v>0.03</v>
      </c>
      <c r="Y878">
        <v>5025.72</v>
      </c>
      <c r="Z878">
        <v>5025.72</v>
      </c>
      <c r="AA878">
        <v>33492.154600000002</v>
      </c>
      <c r="AB878">
        <v>33867.1268528746</v>
      </c>
      <c r="AC878">
        <v>157472.56</v>
      </c>
      <c r="AD878">
        <v>177575.44</v>
      </c>
      <c r="AE878">
        <v>157472.56</v>
      </c>
      <c r="AF878">
        <v>177575.44</v>
      </c>
      <c r="AG878">
        <v>100476.4638</v>
      </c>
      <c r="AH878">
        <v>234445.0822</v>
      </c>
      <c r="AI878">
        <v>267250.51929425099</v>
      </c>
      <c r="AJ878">
        <v>402719.02670574898</v>
      </c>
      <c r="AK878">
        <v>27720.831879000001</v>
      </c>
      <c r="AL878">
        <v>165822.27515999999</v>
      </c>
      <c r="AM878">
        <v>107882.13937200001</v>
      </c>
      <c r="AN878">
        <v>39150.462059999998</v>
      </c>
      <c r="AO878">
        <v>0</v>
      </c>
      <c r="AP878">
        <v>340575.70847100002</v>
      </c>
      <c r="AQ878">
        <v>340575.70847100002</v>
      </c>
      <c r="AR878">
        <v>340575.70847100002</v>
      </c>
      <c r="AS878">
        <v>2.0329965167438702</v>
      </c>
      <c r="AT878">
        <v>0.70951082128707799</v>
      </c>
      <c r="AU878">
        <v>65</v>
      </c>
      <c r="AV878">
        <v>0</v>
      </c>
      <c r="AW878" s="2">
        <v>167524</v>
      </c>
      <c r="AX878" s="4">
        <v>340575.70847100002</v>
      </c>
      <c r="AY878">
        <v>1</v>
      </c>
      <c r="AZ878">
        <v>8.14E-2</v>
      </c>
      <c r="BA878">
        <v>0.4869</v>
      </c>
      <c r="BB878">
        <v>0.31680000000000003</v>
      </c>
      <c r="BC878">
        <v>0.115</v>
      </c>
      <c r="BD878">
        <v>0</v>
      </c>
      <c r="BE878">
        <v>1.0900000000000001</v>
      </c>
      <c r="BF878" t="b">
        <v>0</v>
      </c>
      <c r="BG878">
        <v>0.85</v>
      </c>
      <c r="BH878" t="b">
        <v>0</v>
      </c>
      <c r="BI878">
        <v>2.0299999999999998</v>
      </c>
      <c r="BJ878" t="b">
        <v>0</v>
      </c>
      <c r="BK878">
        <v>1</v>
      </c>
      <c r="BL878" t="b">
        <v>0</v>
      </c>
      <c r="BM878">
        <v>0</v>
      </c>
      <c r="BN878">
        <v>0</v>
      </c>
    </row>
    <row r="879" spans="1:66" x14ac:dyDescent="0.25">
      <c r="A879" t="s">
        <v>96</v>
      </c>
      <c r="B879">
        <v>2012</v>
      </c>
      <c r="C879">
        <v>144923</v>
      </c>
      <c r="D879">
        <v>144923</v>
      </c>
      <c r="E879">
        <v>155874.14069999999</v>
      </c>
      <c r="F879">
        <v>300797.14069999999</v>
      </c>
      <c r="G879">
        <v>197916.10370000001</v>
      </c>
      <c r="H879">
        <v>342839.10369999998</v>
      </c>
      <c r="I879">
        <v>1</v>
      </c>
      <c r="J879">
        <v>144923</v>
      </c>
      <c r="K879">
        <v>160309</v>
      </c>
      <c r="L879">
        <v>144923</v>
      </c>
      <c r="M879" t="s">
        <v>97</v>
      </c>
      <c r="N879">
        <v>0.05</v>
      </c>
      <c r="O879">
        <v>0.16</v>
      </c>
      <c r="P879">
        <v>0.62</v>
      </c>
      <c r="Q879">
        <v>0.18</v>
      </c>
      <c r="R879">
        <v>0</v>
      </c>
      <c r="S879">
        <v>1.01</v>
      </c>
      <c r="T879" t="s">
        <v>75</v>
      </c>
      <c r="U879">
        <v>0.03</v>
      </c>
      <c r="V879">
        <v>0</v>
      </c>
      <c r="W879">
        <v>0.2</v>
      </c>
      <c r="X879">
        <v>0.03</v>
      </c>
      <c r="Y879">
        <v>4347.6899999999996</v>
      </c>
      <c r="Z879">
        <v>4347.6899999999996</v>
      </c>
      <c r="AA879">
        <v>39583.220739999997</v>
      </c>
      <c r="AB879">
        <v>39821.272863730301</v>
      </c>
      <c r="AC879">
        <v>136227.62</v>
      </c>
      <c r="AD879">
        <v>153618.38</v>
      </c>
      <c r="AE879">
        <v>136227.62</v>
      </c>
      <c r="AF879">
        <v>153618.38</v>
      </c>
      <c r="AG879">
        <v>118749.66222</v>
      </c>
      <c r="AH879">
        <v>277082.54518000002</v>
      </c>
      <c r="AI879">
        <v>263196.55797253898</v>
      </c>
      <c r="AJ879">
        <v>422481.64942746097</v>
      </c>
      <c r="AK879">
        <v>4145.5568789999998</v>
      </c>
      <c r="AL879">
        <v>36540.724626000003</v>
      </c>
      <c r="AM879">
        <v>92003.585840999993</v>
      </c>
      <c r="AN879">
        <v>10977.357416000001</v>
      </c>
      <c r="AO879">
        <v>0</v>
      </c>
      <c r="AP879">
        <v>143667.224762</v>
      </c>
      <c r="AQ879">
        <v>143667.224762</v>
      </c>
      <c r="AR879">
        <v>143667.224762</v>
      </c>
      <c r="AS879">
        <v>0.99133487963953304</v>
      </c>
      <c r="AT879">
        <v>-8.7028808066829492E-3</v>
      </c>
      <c r="AU879">
        <v>79</v>
      </c>
      <c r="AV879">
        <v>1</v>
      </c>
      <c r="AW879" s="2">
        <v>144923</v>
      </c>
      <c r="AX879" s="4">
        <v>143667.224762</v>
      </c>
      <c r="AY879">
        <v>1</v>
      </c>
      <c r="AZ879">
        <v>2.8899999999999999E-2</v>
      </c>
      <c r="BA879">
        <v>0.25430000000000003</v>
      </c>
      <c r="BB879">
        <v>0.64039999999999997</v>
      </c>
      <c r="BC879">
        <v>7.6399999999999996E-2</v>
      </c>
      <c r="BD879">
        <v>0</v>
      </c>
      <c r="BE879">
        <v>0.94</v>
      </c>
      <c r="BF879" t="b">
        <v>0</v>
      </c>
      <c r="BG879">
        <v>0.36</v>
      </c>
      <c r="BH879" t="b">
        <v>0</v>
      </c>
      <c r="BI879">
        <v>0.99</v>
      </c>
      <c r="BJ879" t="b">
        <v>0</v>
      </c>
      <c r="BK879">
        <v>1</v>
      </c>
      <c r="BL879" t="b">
        <v>0</v>
      </c>
      <c r="BM879">
        <v>0</v>
      </c>
      <c r="BN879">
        <v>0</v>
      </c>
    </row>
    <row r="880" spans="1:66" x14ac:dyDescent="0.25">
      <c r="A880" t="s">
        <v>96</v>
      </c>
      <c r="B880">
        <v>2013</v>
      </c>
      <c r="C880">
        <v>170376</v>
      </c>
      <c r="D880">
        <v>170376</v>
      </c>
      <c r="E880">
        <v>182430.8088</v>
      </c>
      <c r="F880">
        <v>352806.8088</v>
      </c>
      <c r="G880">
        <v>237106.65059999999</v>
      </c>
      <c r="H880">
        <v>407482.65059999999</v>
      </c>
      <c r="I880">
        <v>1</v>
      </c>
      <c r="J880">
        <v>170376</v>
      </c>
      <c r="K880">
        <v>50490</v>
      </c>
      <c r="L880">
        <v>170376</v>
      </c>
      <c r="M880" t="s">
        <v>97</v>
      </c>
      <c r="N880">
        <v>0.02</v>
      </c>
      <c r="O880">
        <v>0.33</v>
      </c>
      <c r="P880">
        <v>0.53</v>
      </c>
      <c r="Q880">
        <v>0.12</v>
      </c>
      <c r="R880">
        <v>0</v>
      </c>
      <c r="S880">
        <v>1</v>
      </c>
      <c r="T880" t="s">
        <v>75</v>
      </c>
      <c r="U880">
        <v>0.03</v>
      </c>
      <c r="V880">
        <v>0</v>
      </c>
      <c r="W880">
        <v>0.2</v>
      </c>
      <c r="X880">
        <v>0.03</v>
      </c>
      <c r="Y880">
        <v>5111.28</v>
      </c>
      <c r="Z880">
        <v>5111.28</v>
      </c>
      <c r="AA880">
        <v>47421.330119999999</v>
      </c>
      <c r="AB880">
        <v>47695.992846238303</v>
      </c>
      <c r="AC880">
        <v>160153.44</v>
      </c>
      <c r="AD880">
        <v>180598.56</v>
      </c>
      <c r="AE880">
        <v>160153.44</v>
      </c>
      <c r="AF880">
        <v>180598.56</v>
      </c>
      <c r="AG880">
        <v>142263.99036</v>
      </c>
      <c r="AH880">
        <v>331949.31083999999</v>
      </c>
      <c r="AI880">
        <v>312090.66490752302</v>
      </c>
      <c r="AJ880">
        <v>502874.63629247702</v>
      </c>
      <c r="AK880">
        <v>6960.1380239999999</v>
      </c>
      <c r="AL880">
        <v>50895.600678000003</v>
      </c>
      <c r="AM880">
        <v>52142.447725999999</v>
      </c>
      <c r="AN880">
        <v>15172.253162000001</v>
      </c>
      <c r="AO880" t="s">
        <v>67</v>
      </c>
      <c r="AP880">
        <v>125170.43958999999</v>
      </c>
      <c r="AQ880">
        <v>125170.43958999999</v>
      </c>
      <c r="AR880">
        <v>125170.43958999999</v>
      </c>
      <c r="AS880">
        <v>0.73467178235197494</v>
      </c>
      <c r="AT880">
        <v>-0.308331434127673</v>
      </c>
      <c r="AU880">
        <v>77</v>
      </c>
      <c r="AV880">
        <v>1</v>
      </c>
      <c r="AW880" s="2">
        <v>170376</v>
      </c>
      <c r="AX880" s="4">
        <v>125170.43958999999</v>
      </c>
      <c r="AY880">
        <v>1</v>
      </c>
      <c r="AZ880">
        <v>5.5599999999999997E-2</v>
      </c>
      <c r="BA880">
        <v>0.40660000000000002</v>
      </c>
      <c r="BB880">
        <v>0.41660000000000003</v>
      </c>
      <c r="BC880">
        <v>0.1212</v>
      </c>
      <c r="BD880" t="s">
        <v>67</v>
      </c>
      <c r="BE880">
        <v>1.1000000000000001</v>
      </c>
      <c r="BF880" t="b">
        <v>0</v>
      </c>
      <c r="BG880">
        <v>0.31</v>
      </c>
      <c r="BH880" t="b">
        <v>0</v>
      </c>
      <c r="BI880">
        <v>0.73</v>
      </c>
      <c r="BJ880" t="b">
        <v>0</v>
      </c>
      <c r="BK880">
        <v>1</v>
      </c>
      <c r="BL880" t="b">
        <v>0</v>
      </c>
      <c r="BM880">
        <v>0</v>
      </c>
      <c r="BN880">
        <v>0</v>
      </c>
    </row>
    <row r="881" spans="1:66" x14ac:dyDescent="0.25">
      <c r="A881" t="s">
        <v>96</v>
      </c>
      <c r="B881">
        <v>2014</v>
      </c>
      <c r="C881">
        <v>144920</v>
      </c>
      <c r="D881">
        <v>144920</v>
      </c>
      <c r="E881">
        <v>127168.4421</v>
      </c>
      <c r="F881">
        <v>272088.44209999999</v>
      </c>
      <c r="G881">
        <v>163089.24309999999</v>
      </c>
      <c r="H881">
        <v>308009.24310000002</v>
      </c>
      <c r="I881">
        <v>1</v>
      </c>
      <c r="J881">
        <v>144920</v>
      </c>
      <c r="K881">
        <v>438</v>
      </c>
      <c r="L881">
        <v>144920</v>
      </c>
      <c r="M881" t="s">
        <v>97</v>
      </c>
      <c r="N881">
        <v>0.09</v>
      </c>
      <c r="O881">
        <v>0.25</v>
      </c>
      <c r="P881">
        <v>0.53</v>
      </c>
      <c r="Q881">
        <v>0.13</v>
      </c>
      <c r="R881">
        <v>0</v>
      </c>
      <c r="S881">
        <v>1</v>
      </c>
      <c r="T881" t="s">
        <v>75</v>
      </c>
      <c r="U881">
        <v>0.03</v>
      </c>
      <c r="V881">
        <v>0</v>
      </c>
      <c r="W881">
        <v>0.2</v>
      </c>
      <c r="X881">
        <v>0.03</v>
      </c>
      <c r="Y881">
        <v>4347.6000000000004</v>
      </c>
      <c r="Z881">
        <v>4347.6000000000004</v>
      </c>
      <c r="AA881">
        <v>32617.848620000001</v>
      </c>
      <c r="AB881">
        <v>32906.316633090901</v>
      </c>
      <c r="AC881">
        <v>136224.79999999999</v>
      </c>
      <c r="AD881">
        <v>153615.20000000001</v>
      </c>
      <c r="AE881">
        <v>136224.79999999999</v>
      </c>
      <c r="AF881">
        <v>153615.20000000001</v>
      </c>
      <c r="AG881">
        <v>97853.545859999998</v>
      </c>
      <c r="AH881">
        <v>228324.94034</v>
      </c>
      <c r="AI881">
        <v>242196.60983381799</v>
      </c>
      <c r="AJ881">
        <v>373821.876366182</v>
      </c>
      <c r="AK881">
        <v>13702.661721</v>
      </c>
      <c r="AL881">
        <v>60375.465788000001</v>
      </c>
      <c r="AM881">
        <v>45516.759486000003</v>
      </c>
      <c r="AN881" t="s">
        <v>67</v>
      </c>
      <c r="AO881" t="s">
        <v>67</v>
      </c>
      <c r="AP881" t="s">
        <v>67</v>
      </c>
      <c r="AQ881" t="s">
        <v>67</v>
      </c>
      <c r="AR881">
        <v>119594.88699499999</v>
      </c>
      <c r="AS881" t="s">
        <v>67</v>
      </c>
      <c r="AT881" t="s">
        <v>67</v>
      </c>
      <c r="AU881">
        <v>78</v>
      </c>
      <c r="AV881">
        <v>1</v>
      </c>
      <c r="AW881" s="2">
        <v>144920</v>
      </c>
      <c r="AX881" s="4" t="s">
        <v>67</v>
      </c>
      <c r="AY881">
        <v>1</v>
      </c>
      <c r="AZ881">
        <v>0.11459999999999999</v>
      </c>
      <c r="BA881">
        <v>0.50480000000000003</v>
      </c>
      <c r="BB881">
        <v>0.38059999999999999</v>
      </c>
      <c r="BC881" t="s">
        <v>67</v>
      </c>
      <c r="BD881" t="s">
        <v>67</v>
      </c>
      <c r="BE881">
        <v>0.94</v>
      </c>
      <c r="BF881" t="b">
        <v>0</v>
      </c>
      <c r="BG881" t="s">
        <v>67</v>
      </c>
      <c r="BH881" t="b">
        <v>0</v>
      </c>
      <c r="BI881" t="s">
        <v>67</v>
      </c>
      <c r="BJ881" t="b">
        <v>0</v>
      </c>
      <c r="BK881">
        <v>1</v>
      </c>
      <c r="BL881" t="b">
        <v>0</v>
      </c>
      <c r="BM881">
        <v>0</v>
      </c>
      <c r="BN881">
        <v>0</v>
      </c>
    </row>
    <row r="882" spans="1:66" x14ac:dyDescent="0.25">
      <c r="A882" t="s">
        <v>96</v>
      </c>
      <c r="B882">
        <v>2015</v>
      </c>
      <c r="C882">
        <v>185917</v>
      </c>
      <c r="D882">
        <v>185917</v>
      </c>
      <c r="E882">
        <v>173169.61600000001</v>
      </c>
      <c r="F882">
        <v>359086.61599999998</v>
      </c>
      <c r="G882">
        <v>228638.68789999999</v>
      </c>
      <c r="H882">
        <v>414555.68790000002</v>
      </c>
      <c r="I882">
        <v>1</v>
      </c>
      <c r="J882">
        <v>185917</v>
      </c>
      <c r="K882" t="s">
        <v>67</v>
      </c>
      <c r="L882" t="s">
        <v>67</v>
      </c>
      <c r="M882" t="s">
        <v>97</v>
      </c>
      <c r="N882">
        <v>0.01</v>
      </c>
      <c r="O882">
        <v>0.4</v>
      </c>
      <c r="P882">
        <v>0.41</v>
      </c>
      <c r="Q882">
        <v>0.18</v>
      </c>
      <c r="R882">
        <v>0</v>
      </c>
      <c r="S882">
        <v>1</v>
      </c>
      <c r="T882" t="s">
        <v>75</v>
      </c>
      <c r="U882">
        <v>0.03</v>
      </c>
      <c r="V882">
        <v>0</v>
      </c>
      <c r="W882">
        <v>0.2</v>
      </c>
      <c r="X882">
        <v>0.03</v>
      </c>
      <c r="Y882">
        <v>5577.51</v>
      </c>
      <c r="Z882">
        <v>5577.51</v>
      </c>
      <c r="AA882">
        <v>45727.737580000001</v>
      </c>
      <c r="AB882">
        <v>46066.632197127699</v>
      </c>
      <c r="AC882">
        <v>174761.98</v>
      </c>
      <c r="AD882">
        <v>197072.02</v>
      </c>
      <c r="AE882">
        <v>174761.98</v>
      </c>
      <c r="AF882">
        <v>197072.02</v>
      </c>
      <c r="AG882">
        <v>137183.21273999999</v>
      </c>
      <c r="AH882">
        <v>320094.16305999999</v>
      </c>
      <c r="AI882">
        <v>322422.42350574501</v>
      </c>
      <c r="AJ882">
        <v>506688.95229425502</v>
      </c>
      <c r="AK882">
        <v>13721.69677</v>
      </c>
      <c r="AL882">
        <v>62068.308389999998</v>
      </c>
      <c r="AM882" t="s">
        <v>67</v>
      </c>
      <c r="AN882" t="s">
        <v>67</v>
      </c>
      <c r="AO882" t="s">
        <v>67</v>
      </c>
      <c r="AP882" t="s">
        <v>67</v>
      </c>
      <c r="AQ882" t="s">
        <v>67</v>
      </c>
      <c r="AR882">
        <v>75790.005160000001</v>
      </c>
      <c r="AS882" t="s">
        <v>67</v>
      </c>
      <c r="AT882" t="s">
        <v>67</v>
      </c>
      <c r="AU882">
        <v>76</v>
      </c>
      <c r="AV882">
        <v>1</v>
      </c>
      <c r="AW882" s="2">
        <v>185917</v>
      </c>
      <c r="AX882" s="4" t="s">
        <v>67</v>
      </c>
      <c r="AY882">
        <v>1</v>
      </c>
      <c r="AZ882">
        <v>0.18099999999999999</v>
      </c>
      <c r="BA882">
        <v>0.81899999999999995</v>
      </c>
      <c r="BB882" t="s">
        <v>67</v>
      </c>
      <c r="BC882" t="s">
        <v>67</v>
      </c>
      <c r="BD882" t="s">
        <v>67</v>
      </c>
      <c r="BE882">
        <v>1.21</v>
      </c>
      <c r="BF882" t="b">
        <v>0</v>
      </c>
      <c r="BG882" t="s">
        <v>67</v>
      </c>
      <c r="BH882" t="b">
        <v>0</v>
      </c>
      <c r="BI882" t="s">
        <v>67</v>
      </c>
      <c r="BJ882" t="b">
        <v>0</v>
      </c>
      <c r="BK882">
        <v>1</v>
      </c>
      <c r="BL882" t="b">
        <v>0</v>
      </c>
      <c r="BM882">
        <v>0</v>
      </c>
      <c r="BN882">
        <v>0</v>
      </c>
    </row>
    <row r="883" spans="1:66" x14ac:dyDescent="0.25">
      <c r="A883" t="s">
        <v>96</v>
      </c>
      <c r="B883">
        <v>2016</v>
      </c>
      <c r="C883">
        <v>109868</v>
      </c>
      <c r="D883">
        <v>109868</v>
      </c>
      <c r="E883">
        <v>35081.251199999999</v>
      </c>
      <c r="F883">
        <v>144949.2512</v>
      </c>
      <c r="G883">
        <v>64135.450579999997</v>
      </c>
      <c r="H883">
        <v>174003.45060000001</v>
      </c>
      <c r="I883">
        <v>1</v>
      </c>
      <c r="J883">
        <v>109868</v>
      </c>
      <c r="K883" t="s">
        <v>67</v>
      </c>
      <c r="L883" t="s">
        <v>67</v>
      </c>
      <c r="M883" t="s">
        <v>97</v>
      </c>
      <c r="N883">
        <v>0.04</v>
      </c>
      <c r="O883">
        <v>0.21</v>
      </c>
      <c r="P883">
        <v>0.62</v>
      </c>
      <c r="Q883">
        <v>0.14000000000000001</v>
      </c>
      <c r="R883">
        <v>0</v>
      </c>
      <c r="S883">
        <v>1.01</v>
      </c>
      <c r="T883" t="s">
        <v>75</v>
      </c>
      <c r="U883">
        <v>0.03</v>
      </c>
      <c r="V883">
        <v>0</v>
      </c>
      <c r="W883">
        <v>0.2</v>
      </c>
      <c r="X883">
        <v>0.03</v>
      </c>
      <c r="Y883">
        <v>3296.04</v>
      </c>
      <c r="Z883">
        <v>3296.04</v>
      </c>
      <c r="AA883">
        <v>12827.090115999999</v>
      </c>
      <c r="AB883">
        <v>13243.7955483156</v>
      </c>
      <c r="AC883">
        <v>103275.92</v>
      </c>
      <c r="AD883">
        <v>116460.08</v>
      </c>
      <c r="AE883">
        <v>103275.92</v>
      </c>
      <c r="AF883">
        <v>116460.08</v>
      </c>
      <c r="AG883">
        <v>38481.270347999998</v>
      </c>
      <c r="AH883">
        <v>89789.630812000003</v>
      </c>
      <c r="AI883">
        <v>147515.85950336899</v>
      </c>
      <c r="AJ883">
        <v>200491.041696631</v>
      </c>
      <c r="AK883">
        <v>15172.253162000001</v>
      </c>
      <c r="AL883" t="s">
        <v>67</v>
      </c>
      <c r="AM883" t="s">
        <v>67</v>
      </c>
      <c r="AN883" t="s">
        <v>67</v>
      </c>
      <c r="AO883" t="s">
        <v>67</v>
      </c>
      <c r="AP883" t="s">
        <v>67</v>
      </c>
      <c r="AQ883" t="s">
        <v>67</v>
      </c>
      <c r="AR883">
        <v>15172.253162000001</v>
      </c>
      <c r="AS883" t="s">
        <v>67</v>
      </c>
      <c r="AT883" t="s">
        <v>67</v>
      </c>
      <c r="AU883">
        <v>55</v>
      </c>
      <c r="AV883">
        <v>0</v>
      </c>
      <c r="AW883" s="2">
        <v>109868</v>
      </c>
      <c r="AX883" s="4" t="s">
        <v>67</v>
      </c>
      <c r="AY883">
        <v>1</v>
      </c>
      <c r="AZ883">
        <v>1</v>
      </c>
      <c r="BA883" t="s">
        <v>67</v>
      </c>
      <c r="BB883" t="s">
        <v>67</v>
      </c>
      <c r="BC883" t="s">
        <v>67</v>
      </c>
      <c r="BD883" t="s">
        <v>67</v>
      </c>
      <c r="BE883">
        <v>0.71</v>
      </c>
      <c r="BF883" t="b">
        <v>0</v>
      </c>
      <c r="BG883" t="s">
        <v>67</v>
      </c>
      <c r="BH883" t="b">
        <v>0</v>
      </c>
      <c r="BI883" t="s">
        <v>67</v>
      </c>
      <c r="BJ883" t="b">
        <v>0</v>
      </c>
      <c r="BK883">
        <v>1</v>
      </c>
      <c r="BL883" t="b">
        <v>0</v>
      </c>
      <c r="BM883">
        <v>0</v>
      </c>
      <c r="BN883">
        <v>0</v>
      </c>
    </row>
    <row r="884" spans="1:66" x14ac:dyDescent="0.25">
      <c r="A884" t="s">
        <v>96</v>
      </c>
      <c r="B884">
        <v>2017</v>
      </c>
      <c r="C884">
        <v>119088</v>
      </c>
      <c r="D884">
        <v>119088</v>
      </c>
      <c r="E884">
        <v>62139.711490000002</v>
      </c>
      <c r="F884">
        <v>181227.7115</v>
      </c>
      <c r="G884">
        <v>76664.310280000005</v>
      </c>
      <c r="H884">
        <v>195752.31030000001</v>
      </c>
      <c r="I884">
        <v>1</v>
      </c>
      <c r="J884">
        <v>119088</v>
      </c>
      <c r="K884" t="s">
        <v>67</v>
      </c>
      <c r="L884" t="s">
        <v>67</v>
      </c>
      <c r="M884" t="s">
        <v>97</v>
      </c>
      <c r="N884">
        <v>7.0000000000000007E-2</v>
      </c>
      <c r="O884">
        <v>0.26</v>
      </c>
      <c r="P884">
        <v>0.47</v>
      </c>
      <c r="Q884">
        <v>0.2</v>
      </c>
      <c r="R884">
        <v>0</v>
      </c>
      <c r="S884">
        <v>1</v>
      </c>
      <c r="T884" t="s">
        <v>75</v>
      </c>
      <c r="U884">
        <v>0.03</v>
      </c>
      <c r="V884">
        <v>0</v>
      </c>
      <c r="W884">
        <v>0.2</v>
      </c>
      <c r="X884">
        <v>0.03</v>
      </c>
      <c r="Y884">
        <v>3572.64</v>
      </c>
      <c r="Z884">
        <v>3572.64</v>
      </c>
      <c r="AA884">
        <v>15332.862056</v>
      </c>
      <c r="AB884">
        <v>15743.5833086983</v>
      </c>
      <c r="AC884">
        <v>111942.72</v>
      </c>
      <c r="AD884">
        <v>126233.28</v>
      </c>
      <c r="AE884">
        <v>111942.72</v>
      </c>
      <c r="AF884">
        <v>126233.28</v>
      </c>
      <c r="AG884">
        <v>45998.586168000002</v>
      </c>
      <c r="AH884">
        <v>107330.034392</v>
      </c>
      <c r="AI884">
        <v>164265.143682603</v>
      </c>
      <c r="AJ884">
        <v>227239.476917397</v>
      </c>
      <c r="AK884" t="s">
        <v>67</v>
      </c>
      <c r="AL884" t="s">
        <v>67</v>
      </c>
      <c r="AM884" t="s">
        <v>67</v>
      </c>
      <c r="AN884" t="s">
        <v>67</v>
      </c>
      <c r="AO884" t="s">
        <v>67</v>
      </c>
      <c r="AP884" t="s">
        <v>67</v>
      </c>
      <c r="AQ884" t="s">
        <v>67</v>
      </c>
      <c r="AR884">
        <v>0</v>
      </c>
      <c r="AS884" t="s">
        <v>67</v>
      </c>
      <c r="AT884" t="s">
        <v>67</v>
      </c>
      <c r="AU884">
        <v>81</v>
      </c>
      <c r="AV884">
        <v>0</v>
      </c>
      <c r="AW884" s="2">
        <v>119088</v>
      </c>
      <c r="AX884" s="4" t="s">
        <v>67</v>
      </c>
      <c r="AY884">
        <v>1</v>
      </c>
      <c r="AZ884" t="s">
        <v>67</v>
      </c>
      <c r="BA884" t="s">
        <v>67</v>
      </c>
      <c r="BB884" t="s">
        <v>67</v>
      </c>
      <c r="BC884" t="s">
        <v>67</v>
      </c>
      <c r="BD884" t="s">
        <v>67</v>
      </c>
      <c r="BE884">
        <v>0.77</v>
      </c>
      <c r="BF884" t="b">
        <v>0</v>
      </c>
      <c r="BG884" t="s">
        <v>67</v>
      </c>
      <c r="BH884" t="b">
        <v>0</v>
      </c>
      <c r="BI884" t="s">
        <v>67</v>
      </c>
      <c r="BJ884" t="b">
        <v>0</v>
      </c>
      <c r="BK884">
        <v>1</v>
      </c>
      <c r="BL884" t="b">
        <v>0</v>
      </c>
      <c r="BM884">
        <v>0</v>
      </c>
      <c r="BN884">
        <v>0</v>
      </c>
    </row>
    <row r="885" spans="1:66" x14ac:dyDescent="0.25">
      <c r="A885" t="s">
        <v>96</v>
      </c>
      <c r="B885">
        <v>2018</v>
      </c>
      <c r="C885">
        <v>96827</v>
      </c>
      <c r="D885">
        <v>96827</v>
      </c>
      <c r="E885">
        <v>29582.903760000001</v>
      </c>
      <c r="F885">
        <v>126409.9038</v>
      </c>
      <c r="G885">
        <v>40389.967729999997</v>
      </c>
      <c r="H885">
        <v>137216.96770000001</v>
      </c>
      <c r="I885">
        <v>1</v>
      </c>
      <c r="J885">
        <v>96827</v>
      </c>
      <c r="K885" t="s">
        <v>67</v>
      </c>
      <c r="L885" t="s">
        <v>67</v>
      </c>
      <c r="M885" t="s">
        <v>97</v>
      </c>
      <c r="N885">
        <v>0.1</v>
      </c>
      <c r="O885">
        <v>0.44</v>
      </c>
      <c r="P885">
        <v>0.38</v>
      </c>
      <c r="Q885">
        <v>0.08</v>
      </c>
      <c r="R885">
        <v>0</v>
      </c>
      <c r="S885">
        <v>1</v>
      </c>
      <c r="T885" t="s">
        <v>75</v>
      </c>
      <c r="U885">
        <v>0.03</v>
      </c>
      <c r="V885">
        <v>0</v>
      </c>
      <c r="W885">
        <v>0.2</v>
      </c>
      <c r="X885">
        <v>0.03</v>
      </c>
      <c r="Y885">
        <v>2904.81</v>
      </c>
      <c r="Z885">
        <v>2904.81</v>
      </c>
      <c r="AA885">
        <v>8077.9935459999997</v>
      </c>
      <c r="AB885">
        <v>8584.3986897928808</v>
      </c>
      <c r="AC885">
        <v>91017.38</v>
      </c>
      <c r="AD885">
        <v>102636.62</v>
      </c>
      <c r="AE885">
        <v>91017.38</v>
      </c>
      <c r="AF885">
        <v>102636.62</v>
      </c>
      <c r="AG885">
        <v>24233.980638000001</v>
      </c>
      <c r="AH885">
        <v>56545.954822</v>
      </c>
      <c r="AI885">
        <v>120048.17032041401</v>
      </c>
      <c r="AJ885">
        <v>154385.76507958601</v>
      </c>
      <c r="AK885" t="s">
        <v>67</v>
      </c>
      <c r="AL885" t="s">
        <v>67</v>
      </c>
      <c r="AM885" t="s">
        <v>67</v>
      </c>
      <c r="AN885" t="s">
        <v>67</v>
      </c>
      <c r="AO885" t="s">
        <v>67</v>
      </c>
      <c r="AP885" t="s">
        <v>67</v>
      </c>
      <c r="AQ885" t="s">
        <v>67</v>
      </c>
      <c r="AR885">
        <v>0</v>
      </c>
      <c r="AS885" t="s">
        <v>67</v>
      </c>
      <c r="AT885" t="s">
        <v>67</v>
      </c>
      <c r="AU885">
        <v>73</v>
      </c>
      <c r="AV885">
        <v>0</v>
      </c>
      <c r="AW885" s="2">
        <v>96827</v>
      </c>
      <c r="AX885" s="4" t="s">
        <v>67</v>
      </c>
      <c r="AY885">
        <v>1</v>
      </c>
      <c r="AZ885" t="s">
        <v>67</v>
      </c>
      <c r="BA885" t="s">
        <v>67</v>
      </c>
      <c r="BB885" t="s">
        <v>67</v>
      </c>
      <c r="BC885" t="s">
        <v>67</v>
      </c>
      <c r="BD885" t="s">
        <v>67</v>
      </c>
      <c r="BE885">
        <v>0.63</v>
      </c>
      <c r="BF885" t="b">
        <v>0</v>
      </c>
      <c r="BG885" t="s">
        <v>67</v>
      </c>
      <c r="BH885" t="b">
        <v>0</v>
      </c>
      <c r="BI885" t="s">
        <v>67</v>
      </c>
      <c r="BJ885" t="b">
        <v>0</v>
      </c>
      <c r="BK885">
        <v>1</v>
      </c>
      <c r="BL885" t="b">
        <v>0</v>
      </c>
      <c r="BM885">
        <v>0</v>
      </c>
      <c r="BN885">
        <v>0</v>
      </c>
    </row>
    <row r="886" spans="1:66" x14ac:dyDescent="0.25">
      <c r="A886" t="s">
        <v>96</v>
      </c>
      <c r="B886">
        <v>2019</v>
      </c>
      <c r="C886">
        <v>88128</v>
      </c>
      <c r="D886">
        <v>88128</v>
      </c>
      <c r="E886">
        <v>28371.44339</v>
      </c>
      <c r="F886">
        <v>116499.4434</v>
      </c>
      <c r="G886">
        <v>49801.57417</v>
      </c>
      <c r="H886">
        <v>137929.5742</v>
      </c>
      <c r="I886">
        <v>1</v>
      </c>
      <c r="J886">
        <v>88128</v>
      </c>
      <c r="K886" t="s">
        <v>67</v>
      </c>
      <c r="L886" t="s">
        <v>67</v>
      </c>
      <c r="M886" t="s">
        <v>97</v>
      </c>
      <c r="N886">
        <v>0.11</v>
      </c>
      <c r="O886">
        <v>0.45</v>
      </c>
      <c r="P886">
        <v>0.33</v>
      </c>
      <c r="Q886">
        <v>0.11</v>
      </c>
      <c r="R886">
        <v>0</v>
      </c>
      <c r="S886">
        <v>1</v>
      </c>
      <c r="T886" t="s">
        <v>75</v>
      </c>
      <c r="U886">
        <v>0.03</v>
      </c>
      <c r="V886">
        <v>0</v>
      </c>
      <c r="W886">
        <v>0.2</v>
      </c>
      <c r="X886">
        <v>0.03</v>
      </c>
      <c r="Y886">
        <v>2643.84</v>
      </c>
      <c r="Z886">
        <v>2643.84</v>
      </c>
      <c r="AA886">
        <v>9960.3148340000007</v>
      </c>
      <c r="AB886">
        <v>10305.2298149047</v>
      </c>
      <c r="AC886">
        <v>82840.320000000007</v>
      </c>
      <c r="AD886">
        <v>93415.679999999993</v>
      </c>
      <c r="AE886">
        <v>82840.320000000007</v>
      </c>
      <c r="AF886">
        <v>93415.679999999993</v>
      </c>
      <c r="AG886">
        <v>29880.944501999998</v>
      </c>
      <c r="AH886">
        <v>69722.203838000001</v>
      </c>
      <c r="AI886">
        <v>117319.114570191</v>
      </c>
      <c r="AJ886">
        <v>158540.03382980899</v>
      </c>
      <c r="AK886" t="s">
        <v>67</v>
      </c>
      <c r="AL886" t="s">
        <v>67</v>
      </c>
      <c r="AM886" t="s">
        <v>67</v>
      </c>
      <c r="AN886" t="s">
        <v>67</v>
      </c>
      <c r="AO886" t="s">
        <v>67</v>
      </c>
      <c r="AP886" t="s">
        <v>67</v>
      </c>
      <c r="AQ886" t="s">
        <v>67</v>
      </c>
      <c r="AR886">
        <v>0</v>
      </c>
      <c r="AS886" t="s">
        <v>67</v>
      </c>
      <c r="AT886" t="s">
        <v>67</v>
      </c>
      <c r="AU886">
        <v>57</v>
      </c>
      <c r="AV886">
        <v>0</v>
      </c>
      <c r="AW886" s="2">
        <v>88128</v>
      </c>
      <c r="AX886" s="4" t="s">
        <v>67</v>
      </c>
      <c r="AY886">
        <v>1</v>
      </c>
      <c r="AZ886" t="s">
        <v>67</v>
      </c>
      <c r="BA886" t="s">
        <v>67</v>
      </c>
      <c r="BB886" t="s">
        <v>67</v>
      </c>
      <c r="BC886" t="s">
        <v>67</v>
      </c>
      <c r="BD886" t="s">
        <v>67</v>
      </c>
      <c r="BE886">
        <v>0.56999999999999995</v>
      </c>
      <c r="BF886" t="b">
        <v>0</v>
      </c>
      <c r="BG886" t="s">
        <v>67</v>
      </c>
      <c r="BH886" t="b">
        <v>0</v>
      </c>
      <c r="BI886" t="s">
        <v>67</v>
      </c>
      <c r="BJ886" t="b">
        <v>0</v>
      </c>
      <c r="BK886">
        <v>1</v>
      </c>
      <c r="BL886" t="b">
        <v>0</v>
      </c>
      <c r="BM886">
        <v>0</v>
      </c>
      <c r="BN886">
        <v>0</v>
      </c>
    </row>
    <row r="887" spans="1:66" x14ac:dyDescent="0.25">
      <c r="A887" t="s">
        <v>98</v>
      </c>
      <c r="B887">
        <v>1954</v>
      </c>
      <c r="C887" t="s">
        <v>67</v>
      </c>
      <c r="D887" t="s">
        <v>67</v>
      </c>
      <c r="E887" t="s">
        <v>67</v>
      </c>
      <c r="F887" t="s">
        <v>67</v>
      </c>
      <c r="G887" t="s">
        <v>67</v>
      </c>
      <c r="H887" t="s">
        <v>67</v>
      </c>
      <c r="I887" t="s">
        <v>67</v>
      </c>
      <c r="J887" t="s">
        <v>67</v>
      </c>
      <c r="K887">
        <v>3945</v>
      </c>
      <c r="L887" t="s">
        <v>67</v>
      </c>
      <c r="M887" t="s">
        <v>99</v>
      </c>
      <c r="N887">
        <v>0</v>
      </c>
      <c r="O887">
        <v>6.8783069000000002E-2</v>
      </c>
      <c r="P887">
        <v>0.67724867700000002</v>
      </c>
      <c r="Q887">
        <v>0.253968254</v>
      </c>
      <c r="R887">
        <v>0</v>
      </c>
      <c r="S887">
        <v>1</v>
      </c>
      <c r="T887" t="s">
        <v>67</v>
      </c>
      <c r="U887" t="s">
        <v>67</v>
      </c>
      <c r="V887">
        <v>0.1</v>
      </c>
      <c r="W887">
        <v>0.3</v>
      </c>
      <c r="X887" t="s">
        <v>67</v>
      </c>
      <c r="Y887" t="s">
        <v>67</v>
      </c>
      <c r="Z887" t="s">
        <v>67</v>
      </c>
      <c r="AA887" t="s">
        <v>67</v>
      </c>
      <c r="AB887" t="s">
        <v>67</v>
      </c>
      <c r="AC887" t="s">
        <v>67</v>
      </c>
      <c r="AD887" t="s">
        <v>67</v>
      </c>
      <c r="AE887" t="s">
        <v>67</v>
      </c>
      <c r="AF887" t="s">
        <v>67</v>
      </c>
      <c r="AG887" t="s">
        <v>67</v>
      </c>
      <c r="AH887" t="s">
        <v>67</v>
      </c>
      <c r="AI887" t="s">
        <v>67</v>
      </c>
      <c r="AJ887" t="s">
        <v>67</v>
      </c>
      <c r="AK887" t="s">
        <v>67</v>
      </c>
      <c r="AL887" t="s">
        <v>67</v>
      </c>
      <c r="AM887" t="s">
        <v>67</v>
      </c>
      <c r="AN887">
        <v>2460.1669244979998</v>
      </c>
      <c r="AO887">
        <v>0</v>
      </c>
      <c r="AP887" t="s">
        <v>67</v>
      </c>
      <c r="AQ887" t="s">
        <v>67</v>
      </c>
      <c r="AR887">
        <v>2460.1669244979998</v>
      </c>
      <c r="AS887" t="s">
        <v>67</v>
      </c>
      <c r="AT887" t="s">
        <v>67</v>
      </c>
      <c r="AU887" t="s">
        <v>67</v>
      </c>
      <c r="AV887" t="s">
        <v>67</v>
      </c>
      <c r="AW887" s="2" t="s">
        <v>67</v>
      </c>
      <c r="AX887" s="4" t="s">
        <v>67</v>
      </c>
      <c r="AY887" t="s">
        <v>67</v>
      </c>
      <c r="AZ887" t="s">
        <v>67</v>
      </c>
      <c r="BA887" t="s">
        <v>67</v>
      </c>
      <c r="BB887" t="s">
        <v>67</v>
      </c>
      <c r="BC887">
        <v>1</v>
      </c>
      <c r="BD887">
        <v>0</v>
      </c>
      <c r="BE887" t="s">
        <v>67</v>
      </c>
      <c r="BF887" t="b">
        <v>0</v>
      </c>
      <c r="BG887" t="s">
        <v>67</v>
      </c>
      <c r="BH887" t="b">
        <v>0</v>
      </c>
      <c r="BI887" t="s">
        <v>67</v>
      </c>
      <c r="BJ887" t="b">
        <v>0</v>
      </c>
      <c r="BK887" t="s">
        <v>67</v>
      </c>
      <c r="BL887" t="b">
        <v>0</v>
      </c>
      <c r="BM887">
        <v>0</v>
      </c>
      <c r="BN887">
        <v>0</v>
      </c>
    </row>
    <row r="888" spans="1:66" x14ac:dyDescent="0.25">
      <c r="A888" t="s">
        <v>98</v>
      </c>
      <c r="B888">
        <v>1955</v>
      </c>
      <c r="C888" t="s">
        <v>67</v>
      </c>
      <c r="D888" t="s">
        <v>67</v>
      </c>
      <c r="E888" t="s">
        <v>67</v>
      </c>
      <c r="F888" t="s">
        <v>67</v>
      </c>
      <c r="G888" t="s">
        <v>67</v>
      </c>
      <c r="H888" t="s">
        <v>67</v>
      </c>
      <c r="I888" t="s">
        <v>67</v>
      </c>
      <c r="J888" t="s">
        <v>67</v>
      </c>
      <c r="K888">
        <v>10781</v>
      </c>
      <c r="L888" t="s">
        <v>67</v>
      </c>
      <c r="M888" t="s">
        <v>99</v>
      </c>
      <c r="N888">
        <v>0</v>
      </c>
      <c r="O888">
        <v>6.8783069000000002E-2</v>
      </c>
      <c r="P888">
        <v>0.67724867700000002</v>
      </c>
      <c r="Q888">
        <v>0.253968254</v>
      </c>
      <c r="R888">
        <v>0</v>
      </c>
      <c r="S888">
        <v>1</v>
      </c>
      <c r="T888" t="s">
        <v>67</v>
      </c>
      <c r="U888" t="s">
        <v>67</v>
      </c>
      <c r="V888">
        <v>0.1</v>
      </c>
      <c r="W888">
        <v>0.3</v>
      </c>
      <c r="X888" t="s">
        <v>67</v>
      </c>
      <c r="Y888" t="s">
        <v>67</v>
      </c>
      <c r="Z888" t="s">
        <v>67</v>
      </c>
      <c r="AA888" t="s">
        <v>67</v>
      </c>
      <c r="AB888" t="s">
        <v>67</v>
      </c>
      <c r="AC888" t="s">
        <v>67</v>
      </c>
      <c r="AD888" t="s">
        <v>67</v>
      </c>
      <c r="AE888" t="s">
        <v>67</v>
      </c>
      <c r="AF888" t="s">
        <v>67</v>
      </c>
      <c r="AG888" t="s">
        <v>67</v>
      </c>
      <c r="AH888" t="s">
        <v>67</v>
      </c>
      <c r="AI888" t="s">
        <v>67</v>
      </c>
      <c r="AJ888" t="s">
        <v>67</v>
      </c>
      <c r="AK888" t="s">
        <v>67</v>
      </c>
      <c r="AL888" t="s">
        <v>67</v>
      </c>
      <c r="AM888">
        <v>6560.4451287656902</v>
      </c>
      <c r="AN888">
        <v>3264.6340778683998</v>
      </c>
      <c r="AO888">
        <v>0</v>
      </c>
      <c r="AP888" t="s">
        <v>67</v>
      </c>
      <c r="AQ888" t="s">
        <v>67</v>
      </c>
      <c r="AR888">
        <v>9825.0792066340891</v>
      </c>
      <c r="AS888" t="s">
        <v>67</v>
      </c>
      <c r="AT888" t="s">
        <v>67</v>
      </c>
      <c r="AU888" t="s">
        <v>67</v>
      </c>
      <c r="AV888" t="s">
        <v>67</v>
      </c>
      <c r="AW888" s="2" t="s">
        <v>67</v>
      </c>
      <c r="AX888" s="4" t="s">
        <v>67</v>
      </c>
      <c r="AY888" t="s">
        <v>67</v>
      </c>
      <c r="AZ888" t="s">
        <v>67</v>
      </c>
      <c r="BA888" t="s">
        <v>67</v>
      </c>
      <c r="BB888">
        <v>0.66769999999999996</v>
      </c>
      <c r="BC888">
        <v>0.33229999999999998</v>
      </c>
      <c r="BD888">
        <v>0</v>
      </c>
      <c r="BE888" t="s">
        <v>67</v>
      </c>
      <c r="BF888" t="b">
        <v>0</v>
      </c>
      <c r="BG888" t="s">
        <v>67</v>
      </c>
      <c r="BH888" t="b">
        <v>0</v>
      </c>
      <c r="BI888" t="s">
        <v>67</v>
      </c>
      <c r="BJ888" t="b">
        <v>0</v>
      </c>
      <c r="BK888" t="s">
        <v>67</v>
      </c>
      <c r="BL888" t="b">
        <v>0</v>
      </c>
      <c r="BM888">
        <v>0</v>
      </c>
      <c r="BN888">
        <v>0</v>
      </c>
    </row>
    <row r="889" spans="1:66" x14ac:dyDescent="0.25">
      <c r="A889" t="s">
        <v>98</v>
      </c>
      <c r="B889">
        <v>1956</v>
      </c>
      <c r="C889" t="s">
        <v>67</v>
      </c>
      <c r="D889" t="s">
        <v>67</v>
      </c>
      <c r="E889" t="s">
        <v>67</v>
      </c>
      <c r="F889" t="s">
        <v>67</v>
      </c>
      <c r="G889" t="s">
        <v>67</v>
      </c>
      <c r="H889" t="s">
        <v>67</v>
      </c>
      <c r="I889" t="s">
        <v>67</v>
      </c>
      <c r="J889" t="s">
        <v>67</v>
      </c>
      <c r="K889">
        <v>11090</v>
      </c>
      <c r="L889" t="s">
        <v>67</v>
      </c>
      <c r="M889" t="s">
        <v>99</v>
      </c>
      <c r="N889">
        <v>0</v>
      </c>
      <c r="O889">
        <v>6.8783069000000002E-2</v>
      </c>
      <c r="P889">
        <v>0.67724867700000002</v>
      </c>
      <c r="Q889">
        <v>0.253968254</v>
      </c>
      <c r="R889">
        <v>0</v>
      </c>
      <c r="S889">
        <v>1</v>
      </c>
      <c r="T889" t="s">
        <v>67</v>
      </c>
      <c r="U889" t="s">
        <v>67</v>
      </c>
      <c r="V889">
        <v>0.1</v>
      </c>
      <c r="W889">
        <v>0.3</v>
      </c>
      <c r="X889" t="s">
        <v>67</v>
      </c>
      <c r="Y889" t="s">
        <v>67</v>
      </c>
      <c r="Z889" t="s">
        <v>67</v>
      </c>
      <c r="AA889" t="s">
        <v>67</v>
      </c>
      <c r="AB889" t="s">
        <v>67</v>
      </c>
      <c r="AC889" t="s">
        <v>67</v>
      </c>
      <c r="AD889" t="s">
        <v>67</v>
      </c>
      <c r="AE889" t="s">
        <v>67</v>
      </c>
      <c r="AF889" t="s">
        <v>67</v>
      </c>
      <c r="AG889" t="s">
        <v>67</v>
      </c>
      <c r="AH889" t="s">
        <v>67</v>
      </c>
      <c r="AI889" t="s">
        <v>67</v>
      </c>
      <c r="AJ889" t="s">
        <v>67</v>
      </c>
      <c r="AK889" t="s">
        <v>67</v>
      </c>
      <c r="AL889">
        <v>666.29521073631304</v>
      </c>
      <c r="AM889">
        <v>8705.6908700308904</v>
      </c>
      <c r="AN889">
        <v>2208.72493310149</v>
      </c>
      <c r="AO889">
        <v>0</v>
      </c>
      <c r="AP889">
        <v>11580.7110138687</v>
      </c>
      <c r="AQ889">
        <v>11580.7110138687</v>
      </c>
      <c r="AR889">
        <v>11580.7110138687</v>
      </c>
      <c r="AS889" t="s">
        <v>67</v>
      </c>
      <c r="AT889" t="s">
        <v>67</v>
      </c>
      <c r="AU889" t="s">
        <v>67</v>
      </c>
      <c r="AV889" t="s">
        <v>67</v>
      </c>
      <c r="AW889" s="2" t="s">
        <v>67</v>
      </c>
      <c r="AX889" s="4">
        <v>11580.7110138687</v>
      </c>
      <c r="AY889" t="s">
        <v>67</v>
      </c>
      <c r="AZ889" t="s">
        <v>67</v>
      </c>
      <c r="BA889">
        <v>5.7500000000000002E-2</v>
      </c>
      <c r="BB889">
        <v>0.75170000000000003</v>
      </c>
      <c r="BC889">
        <v>0.19070000000000001</v>
      </c>
      <c r="BD889">
        <v>0</v>
      </c>
      <c r="BE889" t="s">
        <v>67</v>
      </c>
      <c r="BF889" t="b">
        <v>0</v>
      </c>
      <c r="BG889">
        <v>0.67</v>
      </c>
      <c r="BH889" t="b">
        <v>0</v>
      </c>
      <c r="BI889" t="s">
        <v>67</v>
      </c>
      <c r="BJ889" t="b">
        <v>0</v>
      </c>
      <c r="BK889" t="s">
        <v>67</v>
      </c>
      <c r="BL889" t="b">
        <v>0</v>
      </c>
      <c r="BM889">
        <v>0</v>
      </c>
      <c r="BN889">
        <v>0</v>
      </c>
    </row>
    <row r="890" spans="1:66" x14ac:dyDescent="0.25">
      <c r="A890" t="s">
        <v>98</v>
      </c>
      <c r="B890">
        <v>1957</v>
      </c>
      <c r="C890" t="s">
        <v>67</v>
      </c>
      <c r="D890" t="s">
        <v>67</v>
      </c>
      <c r="E890" t="s">
        <v>67</v>
      </c>
      <c r="F890" t="s">
        <v>67</v>
      </c>
      <c r="G890" t="s">
        <v>67</v>
      </c>
      <c r="H890" t="s">
        <v>67</v>
      </c>
      <c r="I890" t="s">
        <v>67</v>
      </c>
      <c r="J890" t="s">
        <v>67</v>
      </c>
      <c r="K890">
        <v>5970</v>
      </c>
      <c r="L890" t="s">
        <v>67</v>
      </c>
      <c r="M890" t="s">
        <v>99</v>
      </c>
      <c r="N890">
        <v>0</v>
      </c>
      <c r="O890">
        <v>6.8783069000000002E-2</v>
      </c>
      <c r="P890">
        <v>0.67724867700000002</v>
      </c>
      <c r="Q890">
        <v>0.253968254</v>
      </c>
      <c r="R890">
        <v>0</v>
      </c>
      <c r="S890">
        <v>1</v>
      </c>
      <c r="T890" t="s">
        <v>67</v>
      </c>
      <c r="U890" t="s">
        <v>67</v>
      </c>
      <c r="V890">
        <v>0.1</v>
      </c>
      <c r="W890">
        <v>0.3</v>
      </c>
      <c r="X890" t="s">
        <v>67</v>
      </c>
      <c r="Y890" t="s">
        <v>67</v>
      </c>
      <c r="Z890" t="s">
        <v>67</v>
      </c>
      <c r="AA890" t="s">
        <v>67</v>
      </c>
      <c r="AB890" t="s">
        <v>67</v>
      </c>
      <c r="AC890" t="s">
        <v>67</v>
      </c>
      <c r="AD890" t="s">
        <v>67</v>
      </c>
      <c r="AE890" t="s">
        <v>67</v>
      </c>
      <c r="AF890" t="s">
        <v>67</v>
      </c>
      <c r="AG890" t="s">
        <v>67</v>
      </c>
      <c r="AH890" t="s">
        <v>67</v>
      </c>
      <c r="AI890" t="s">
        <v>67</v>
      </c>
      <c r="AJ890" t="s">
        <v>67</v>
      </c>
      <c r="AK890">
        <v>0</v>
      </c>
      <c r="AL890">
        <v>884.17173210071098</v>
      </c>
      <c r="AM890">
        <v>5889.9331520383503</v>
      </c>
      <c r="AN890">
        <v>465.890170216966</v>
      </c>
      <c r="AO890">
        <v>0</v>
      </c>
      <c r="AP890">
        <v>7239.9950543560299</v>
      </c>
      <c r="AQ890">
        <v>7239.9950543560299</v>
      </c>
      <c r="AR890">
        <v>7239.9950543560299</v>
      </c>
      <c r="AS890" t="s">
        <v>67</v>
      </c>
      <c r="AT890" t="s">
        <v>67</v>
      </c>
      <c r="AU890" t="s">
        <v>67</v>
      </c>
      <c r="AV890" t="s">
        <v>67</v>
      </c>
      <c r="AW890" s="2" t="s">
        <v>67</v>
      </c>
      <c r="AX890" s="4">
        <v>7239.9950543560299</v>
      </c>
      <c r="AY890" t="s">
        <v>67</v>
      </c>
      <c r="AZ890">
        <v>0</v>
      </c>
      <c r="BA890">
        <v>0.1221</v>
      </c>
      <c r="BB890">
        <v>0.8135</v>
      </c>
      <c r="BC890">
        <v>6.4299999999999996E-2</v>
      </c>
      <c r="BD890">
        <v>0</v>
      </c>
      <c r="BE890" t="s">
        <v>67</v>
      </c>
      <c r="BF890" t="b">
        <v>0</v>
      </c>
      <c r="BG890">
        <v>0.42</v>
      </c>
      <c r="BH890" t="b">
        <v>0</v>
      </c>
      <c r="BI890" t="s">
        <v>67</v>
      </c>
      <c r="BJ890" t="b">
        <v>0</v>
      </c>
      <c r="BK890" t="s">
        <v>67</v>
      </c>
      <c r="BL890" t="b">
        <v>0</v>
      </c>
      <c r="BM890">
        <v>0</v>
      </c>
      <c r="BN890">
        <v>0</v>
      </c>
    </row>
    <row r="891" spans="1:66" x14ac:dyDescent="0.25">
      <c r="A891" t="s">
        <v>98</v>
      </c>
      <c r="B891">
        <v>1958</v>
      </c>
      <c r="C891" t="s">
        <v>67</v>
      </c>
      <c r="D891" t="s">
        <v>67</v>
      </c>
      <c r="E891" t="s">
        <v>67</v>
      </c>
      <c r="F891" t="s">
        <v>67</v>
      </c>
      <c r="G891" t="s">
        <v>67</v>
      </c>
      <c r="H891" t="s">
        <v>67</v>
      </c>
      <c r="I891" t="s">
        <v>67</v>
      </c>
      <c r="J891" t="s">
        <v>67</v>
      </c>
      <c r="K891">
        <v>6870</v>
      </c>
      <c r="L891" t="s">
        <v>67</v>
      </c>
      <c r="M891" t="s">
        <v>99</v>
      </c>
      <c r="N891">
        <v>0</v>
      </c>
      <c r="O891">
        <v>6.8783069000000002E-2</v>
      </c>
      <c r="P891">
        <v>0.67724867700000002</v>
      </c>
      <c r="Q891">
        <v>0.253968254</v>
      </c>
      <c r="R891">
        <v>0</v>
      </c>
      <c r="S891">
        <v>1</v>
      </c>
      <c r="T891" t="s">
        <v>67</v>
      </c>
      <c r="U891" t="s">
        <v>67</v>
      </c>
      <c r="V891">
        <v>0.1</v>
      </c>
      <c r="W891">
        <v>0.3</v>
      </c>
      <c r="X891" t="s">
        <v>67</v>
      </c>
      <c r="Y891" t="s">
        <v>67</v>
      </c>
      <c r="Z891" t="s">
        <v>67</v>
      </c>
      <c r="AA891" t="s">
        <v>67</v>
      </c>
      <c r="AB891" t="s">
        <v>67</v>
      </c>
      <c r="AC891" t="s">
        <v>67</v>
      </c>
      <c r="AD891" t="s">
        <v>67</v>
      </c>
      <c r="AE891" t="s">
        <v>67</v>
      </c>
      <c r="AF891" t="s">
        <v>67</v>
      </c>
      <c r="AG891" t="s">
        <v>67</v>
      </c>
      <c r="AH891" t="s">
        <v>67</v>
      </c>
      <c r="AI891" t="s">
        <v>67</v>
      </c>
      <c r="AJ891" t="s">
        <v>67</v>
      </c>
      <c r="AK891">
        <v>0</v>
      </c>
      <c r="AL891">
        <v>598.19633786016402</v>
      </c>
      <c r="AM891">
        <v>1242.3737866337599</v>
      </c>
      <c r="AN891">
        <v>3507.8436499622899</v>
      </c>
      <c r="AO891">
        <v>0</v>
      </c>
      <c r="AP891">
        <v>5348.4137744562204</v>
      </c>
      <c r="AQ891">
        <v>5348.4137744562204</v>
      </c>
      <c r="AR891">
        <v>5348.4137744562204</v>
      </c>
      <c r="AS891" t="s">
        <v>67</v>
      </c>
      <c r="AT891" t="s">
        <v>67</v>
      </c>
      <c r="AU891" t="s">
        <v>67</v>
      </c>
      <c r="AV891" t="s">
        <v>67</v>
      </c>
      <c r="AW891" s="2" t="s">
        <v>67</v>
      </c>
      <c r="AX891" s="4">
        <v>5348.4137744562204</v>
      </c>
      <c r="AY891" t="s">
        <v>67</v>
      </c>
      <c r="AZ891">
        <v>0</v>
      </c>
      <c r="BA891">
        <v>0.1118</v>
      </c>
      <c r="BB891">
        <v>0.23230000000000001</v>
      </c>
      <c r="BC891">
        <v>0.65590000000000004</v>
      </c>
      <c r="BD891">
        <v>0</v>
      </c>
      <c r="BE891" t="s">
        <v>67</v>
      </c>
      <c r="BF891" t="b">
        <v>0</v>
      </c>
      <c r="BG891">
        <v>0.31</v>
      </c>
      <c r="BH891" t="b">
        <v>0</v>
      </c>
      <c r="BI891" t="s">
        <v>67</v>
      </c>
      <c r="BJ891" t="b">
        <v>0</v>
      </c>
      <c r="BK891" t="s">
        <v>67</v>
      </c>
      <c r="BL891" t="b">
        <v>0</v>
      </c>
      <c r="BM891">
        <v>0</v>
      </c>
      <c r="BN891">
        <v>0</v>
      </c>
    </row>
    <row r="892" spans="1:66" x14ac:dyDescent="0.25">
      <c r="A892" t="s">
        <v>98</v>
      </c>
      <c r="B892">
        <v>1959</v>
      </c>
      <c r="C892" t="s">
        <v>67</v>
      </c>
      <c r="D892" t="s">
        <v>67</v>
      </c>
      <c r="E892" t="s">
        <v>67</v>
      </c>
      <c r="F892" t="s">
        <v>67</v>
      </c>
      <c r="G892" t="s">
        <v>67</v>
      </c>
      <c r="H892" t="s">
        <v>67</v>
      </c>
      <c r="I892" t="s">
        <v>67</v>
      </c>
      <c r="J892" t="s">
        <v>67</v>
      </c>
      <c r="K892">
        <v>17327</v>
      </c>
      <c r="L892" t="s">
        <v>67</v>
      </c>
      <c r="M892" t="s">
        <v>99</v>
      </c>
      <c r="N892">
        <v>0</v>
      </c>
      <c r="O892">
        <v>6.8783069000000002E-2</v>
      </c>
      <c r="P892">
        <v>0.67724867700000002</v>
      </c>
      <c r="Q892">
        <v>0.253968254</v>
      </c>
      <c r="R892">
        <v>0</v>
      </c>
      <c r="S892">
        <v>1</v>
      </c>
      <c r="T892" t="s">
        <v>67</v>
      </c>
      <c r="U892" t="s">
        <v>67</v>
      </c>
      <c r="V892">
        <v>0.1</v>
      </c>
      <c r="W892">
        <v>0.3</v>
      </c>
      <c r="X892" t="s">
        <v>67</v>
      </c>
      <c r="Y892" t="s">
        <v>67</v>
      </c>
      <c r="Z892" t="s">
        <v>67</v>
      </c>
      <c r="AA892" t="s">
        <v>67</v>
      </c>
      <c r="AB892" t="s">
        <v>67</v>
      </c>
      <c r="AC892" t="s">
        <v>67</v>
      </c>
      <c r="AD892" t="s">
        <v>67</v>
      </c>
      <c r="AE892" t="s">
        <v>67</v>
      </c>
      <c r="AF892" t="s">
        <v>67</v>
      </c>
      <c r="AG892" t="s">
        <v>67</v>
      </c>
      <c r="AH892" t="s">
        <v>67</v>
      </c>
      <c r="AI892" t="s">
        <v>67</v>
      </c>
      <c r="AJ892" t="s">
        <v>67</v>
      </c>
      <c r="AK892">
        <v>0</v>
      </c>
      <c r="AL892">
        <v>126.17858814927099</v>
      </c>
      <c r="AM892">
        <v>9354.2497286287307</v>
      </c>
      <c r="AN892">
        <v>5806.7302762813997</v>
      </c>
      <c r="AO892">
        <v>0</v>
      </c>
      <c r="AP892">
        <v>15287.158593059399</v>
      </c>
      <c r="AQ892">
        <v>15287.158593059399</v>
      </c>
      <c r="AR892">
        <v>15287.158593059399</v>
      </c>
      <c r="AS892" t="s">
        <v>67</v>
      </c>
      <c r="AT892" t="s">
        <v>67</v>
      </c>
      <c r="AU892" t="s">
        <v>67</v>
      </c>
      <c r="AV892" t="s">
        <v>67</v>
      </c>
      <c r="AW892" s="2" t="s">
        <v>67</v>
      </c>
      <c r="AX892" s="4">
        <v>15287.158593059399</v>
      </c>
      <c r="AY892" t="s">
        <v>67</v>
      </c>
      <c r="AZ892">
        <v>0</v>
      </c>
      <c r="BA892">
        <v>8.3000000000000001E-3</v>
      </c>
      <c r="BB892">
        <v>0.6119</v>
      </c>
      <c r="BC892">
        <v>0.37980000000000003</v>
      </c>
      <c r="BD892">
        <v>0</v>
      </c>
      <c r="BE892" t="s">
        <v>67</v>
      </c>
      <c r="BF892" t="b">
        <v>0</v>
      </c>
      <c r="BG892">
        <v>0.89</v>
      </c>
      <c r="BH892" t="b">
        <v>0</v>
      </c>
      <c r="BI892" t="s">
        <v>67</v>
      </c>
      <c r="BJ892" t="b">
        <v>0</v>
      </c>
      <c r="BK892" t="s">
        <v>67</v>
      </c>
      <c r="BL892" t="b">
        <v>0</v>
      </c>
      <c r="BM892">
        <v>0</v>
      </c>
      <c r="BN892">
        <v>0</v>
      </c>
    </row>
    <row r="893" spans="1:66" x14ac:dyDescent="0.25">
      <c r="A893" t="s">
        <v>98</v>
      </c>
      <c r="B893">
        <v>1960</v>
      </c>
      <c r="C893">
        <v>3500</v>
      </c>
      <c r="D893">
        <v>4054.9943119999998</v>
      </c>
      <c r="E893">
        <v>4328.6158079999996</v>
      </c>
      <c r="F893">
        <v>8383.6101199999994</v>
      </c>
      <c r="G893">
        <v>5631.9129519999997</v>
      </c>
      <c r="H893">
        <v>9686.9072639999995</v>
      </c>
      <c r="I893">
        <v>1.1599999999999999</v>
      </c>
      <c r="J893">
        <v>4054.9943119999998</v>
      </c>
      <c r="K893">
        <v>22245</v>
      </c>
      <c r="L893">
        <v>4197</v>
      </c>
      <c r="M893" t="s">
        <v>99</v>
      </c>
      <c r="N893">
        <v>0</v>
      </c>
      <c r="O893">
        <v>6.8783069000000002E-2</v>
      </c>
      <c r="P893">
        <v>0.67724867700000002</v>
      </c>
      <c r="Q893">
        <v>0.253968254</v>
      </c>
      <c r="R893">
        <v>0</v>
      </c>
      <c r="S893">
        <v>1</v>
      </c>
      <c r="T893" t="s">
        <v>100</v>
      </c>
      <c r="U893">
        <v>0.06</v>
      </c>
      <c r="V893">
        <v>0.1</v>
      </c>
      <c r="W893">
        <v>0.3</v>
      </c>
      <c r="X893">
        <v>0.16</v>
      </c>
      <c r="Y893">
        <v>648.79908992000003</v>
      </c>
      <c r="Z893">
        <v>648.79908992000003</v>
      </c>
      <c r="AA893">
        <v>1689.5738856</v>
      </c>
      <c r="AB893">
        <v>1809.8619212477199</v>
      </c>
      <c r="AC893">
        <v>2757.39613216</v>
      </c>
      <c r="AD893">
        <v>5352.5924918399996</v>
      </c>
      <c r="AE893">
        <v>2757.39613216</v>
      </c>
      <c r="AF893">
        <v>5352.5924918399996</v>
      </c>
      <c r="AG893">
        <v>2252.7651808000001</v>
      </c>
      <c r="AH893">
        <v>9011.0607232000002</v>
      </c>
      <c r="AI893">
        <v>6067.1834215045501</v>
      </c>
      <c r="AJ893">
        <v>13306.631106495401</v>
      </c>
      <c r="AK893">
        <v>0</v>
      </c>
      <c r="AL893">
        <v>950.04099140898199</v>
      </c>
      <c r="AM893">
        <v>15484.6140624624</v>
      </c>
      <c r="AN893">
        <v>5589.4966076828096</v>
      </c>
      <c r="AO893">
        <v>0</v>
      </c>
      <c r="AP893">
        <v>22024.151661554199</v>
      </c>
      <c r="AQ893">
        <v>22024.151661554199</v>
      </c>
      <c r="AR893">
        <v>22024.151661554199</v>
      </c>
      <c r="AS893">
        <v>5.4313643785831696</v>
      </c>
      <c r="AT893">
        <v>1.6921903691577</v>
      </c>
      <c r="AU893">
        <v>77</v>
      </c>
      <c r="AV893">
        <v>1</v>
      </c>
      <c r="AW893" s="2">
        <v>4054.9943119999998</v>
      </c>
      <c r="AX893" s="4">
        <v>22024.151661554199</v>
      </c>
      <c r="AY893">
        <v>1.1599999999999999</v>
      </c>
      <c r="AZ893">
        <v>0</v>
      </c>
      <c r="BA893">
        <v>4.3099999999999999E-2</v>
      </c>
      <c r="BB893">
        <v>0.70309999999999995</v>
      </c>
      <c r="BC893">
        <v>0.25380000000000003</v>
      </c>
      <c r="BD893">
        <v>0</v>
      </c>
      <c r="BE893">
        <v>0.57999999999999996</v>
      </c>
      <c r="BF893" t="b">
        <v>0</v>
      </c>
      <c r="BG893">
        <v>1.28</v>
      </c>
      <c r="BH893" t="b">
        <v>0</v>
      </c>
      <c r="BI893">
        <v>5.43</v>
      </c>
      <c r="BJ893" t="b">
        <v>0</v>
      </c>
      <c r="BK893">
        <v>1</v>
      </c>
      <c r="BL893" t="b">
        <v>0</v>
      </c>
      <c r="BM893">
        <v>0</v>
      </c>
      <c r="BN893">
        <v>0</v>
      </c>
    </row>
    <row r="894" spans="1:66" x14ac:dyDescent="0.25">
      <c r="A894" t="s">
        <v>98</v>
      </c>
      <c r="B894">
        <v>1961</v>
      </c>
      <c r="C894">
        <v>5000</v>
      </c>
      <c r="D894">
        <v>5792.8490169999995</v>
      </c>
      <c r="E894">
        <v>6807.5655710000001</v>
      </c>
      <c r="F894">
        <v>12600.41459</v>
      </c>
      <c r="G894">
        <v>7061.6476659999998</v>
      </c>
      <c r="H894">
        <v>12854.49668</v>
      </c>
      <c r="I894">
        <v>1.1599999999999999</v>
      </c>
      <c r="J894">
        <v>5792.8490169999995</v>
      </c>
      <c r="K894">
        <v>18954</v>
      </c>
      <c r="L894">
        <v>5996</v>
      </c>
      <c r="M894" t="s">
        <v>99</v>
      </c>
      <c r="N894">
        <v>0</v>
      </c>
      <c r="O894">
        <v>6.8783069000000002E-2</v>
      </c>
      <c r="P894">
        <v>0.67724867700000002</v>
      </c>
      <c r="Q894">
        <v>0.253968254</v>
      </c>
      <c r="R894">
        <v>0</v>
      </c>
      <c r="S894">
        <v>1</v>
      </c>
      <c r="T894" t="s">
        <v>100</v>
      </c>
      <c r="U894">
        <v>0.06</v>
      </c>
      <c r="V894">
        <v>0.1</v>
      </c>
      <c r="W894">
        <v>0.3</v>
      </c>
      <c r="X894">
        <v>0.16</v>
      </c>
      <c r="Y894">
        <v>926.85584272000006</v>
      </c>
      <c r="Z894">
        <v>926.85584272000006</v>
      </c>
      <c r="AA894">
        <v>2118.4942998000001</v>
      </c>
      <c r="AB894">
        <v>2312.3753699322501</v>
      </c>
      <c r="AC894">
        <v>3939.1373315599999</v>
      </c>
      <c r="AD894">
        <v>7646.5607024399997</v>
      </c>
      <c r="AE894">
        <v>3939.1373315599999</v>
      </c>
      <c r="AF894">
        <v>7646.5607024399997</v>
      </c>
      <c r="AG894">
        <v>2824.6590664</v>
      </c>
      <c r="AH894">
        <v>11298.6362656</v>
      </c>
      <c r="AI894">
        <v>8229.74594013551</v>
      </c>
      <c r="AJ894">
        <v>17479.2474198645</v>
      </c>
      <c r="AK894">
        <v>0</v>
      </c>
      <c r="AL894">
        <v>1572.6561212562101</v>
      </c>
      <c r="AM894">
        <v>14905.324279818</v>
      </c>
      <c r="AN894">
        <v>4019.4459281214799</v>
      </c>
      <c r="AO894">
        <v>0</v>
      </c>
      <c r="AP894">
        <v>20497.426329195601</v>
      </c>
      <c r="AQ894">
        <v>20497.426329195601</v>
      </c>
      <c r="AR894">
        <v>20497.426329195601</v>
      </c>
      <c r="AS894">
        <v>3.5384016170700798</v>
      </c>
      <c r="AT894">
        <v>1.26367510457789</v>
      </c>
      <c r="AU894">
        <v>96</v>
      </c>
      <c r="AV894">
        <v>1</v>
      </c>
      <c r="AW894" s="2">
        <v>5792.8490169999995</v>
      </c>
      <c r="AX894" s="4">
        <v>20497.426329195601</v>
      </c>
      <c r="AY894">
        <v>1.1599999999999999</v>
      </c>
      <c r="AZ894">
        <v>0</v>
      </c>
      <c r="BA894">
        <v>7.6700000000000004E-2</v>
      </c>
      <c r="BB894">
        <v>0.72719999999999996</v>
      </c>
      <c r="BC894">
        <v>0.1961</v>
      </c>
      <c r="BD894">
        <v>0</v>
      </c>
      <c r="BE894">
        <v>0.83</v>
      </c>
      <c r="BF894" t="b">
        <v>0</v>
      </c>
      <c r="BG894">
        <v>1.19</v>
      </c>
      <c r="BH894" t="b">
        <v>0</v>
      </c>
      <c r="BI894">
        <v>3.54</v>
      </c>
      <c r="BJ894" t="b">
        <v>0</v>
      </c>
      <c r="BK894">
        <v>1</v>
      </c>
      <c r="BL894" t="b">
        <v>0</v>
      </c>
      <c r="BM894">
        <v>0</v>
      </c>
      <c r="BN894">
        <v>0</v>
      </c>
    </row>
    <row r="895" spans="1:66" x14ac:dyDescent="0.25">
      <c r="A895" t="s">
        <v>98</v>
      </c>
      <c r="B895">
        <v>1962</v>
      </c>
      <c r="C895">
        <v>3000</v>
      </c>
      <c r="D895">
        <v>3475.7094099999999</v>
      </c>
      <c r="E895">
        <v>4564.9064010000002</v>
      </c>
      <c r="F895">
        <v>8040.6158109999997</v>
      </c>
      <c r="G895">
        <v>5221.145012</v>
      </c>
      <c r="H895">
        <v>8696.8544230000007</v>
      </c>
      <c r="I895">
        <v>1.1599999999999999</v>
      </c>
      <c r="J895">
        <v>3475.7094099999999</v>
      </c>
      <c r="K895">
        <v>13254</v>
      </c>
      <c r="L895">
        <v>3598</v>
      </c>
      <c r="M895" t="s">
        <v>99</v>
      </c>
      <c r="N895">
        <v>0</v>
      </c>
      <c r="O895">
        <v>6.8783069000000002E-2</v>
      </c>
      <c r="P895">
        <v>0.67724867700000002</v>
      </c>
      <c r="Q895">
        <v>0.253968254</v>
      </c>
      <c r="R895">
        <v>0</v>
      </c>
      <c r="S895">
        <v>1</v>
      </c>
      <c r="T895" t="s">
        <v>100</v>
      </c>
      <c r="U895">
        <v>0.06</v>
      </c>
      <c r="V895">
        <v>0.1</v>
      </c>
      <c r="W895">
        <v>0.3</v>
      </c>
      <c r="X895">
        <v>0.16</v>
      </c>
      <c r="Y895">
        <v>556.11350560000005</v>
      </c>
      <c r="Z895">
        <v>556.11350560000005</v>
      </c>
      <c r="AA895">
        <v>1566.3435036000001</v>
      </c>
      <c r="AB895">
        <v>1662.13543442785</v>
      </c>
      <c r="AC895">
        <v>2363.4823987999998</v>
      </c>
      <c r="AD895">
        <v>4587.9364212</v>
      </c>
      <c r="AE895">
        <v>2363.4823987999998</v>
      </c>
      <c r="AF895">
        <v>4587.9364212</v>
      </c>
      <c r="AG895">
        <v>2088.4580047999998</v>
      </c>
      <c r="AH895">
        <v>8353.8320191999992</v>
      </c>
      <c r="AI895">
        <v>5372.5835541443103</v>
      </c>
      <c r="AJ895">
        <v>12021.1252918557</v>
      </c>
      <c r="AK895">
        <v>0</v>
      </c>
      <c r="AL895">
        <v>1513.8220024992299</v>
      </c>
      <c r="AM895">
        <v>10718.522469715101</v>
      </c>
      <c r="AN895">
        <v>2632.5938771544702</v>
      </c>
      <c r="AO895">
        <v>0</v>
      </c>
      <c r="AP895">
        <v>14864.9383493688</v>
      </c>
      <c r="AQ895">
        <v>14864.9383493688</v>
      </c>
      <c r="AR895">
        <v>14864.9383493688</v>
      </c>
      <c r="AS895">
        <v>4.2768070042336399</v>
      </c>
      <c r="AT895">
        <v>1.4532067041288299</v>
      </c>
      <c r="AU895">
        <v>87</v>
      </c>
      <c r="AV895">
        <v>1</v>
      </c>
      <c r="AW895" s="2">
        <v>3475.7094099999999</v>
      </c>
      <c r="AX895" s="4">
        <v>14864.9383493688</v>
      </c>
      <c r="AY895">
        <v>1.1599999999999999</v>
      </c>
      <c r="AZ895">
        <v>0</v>
      </c>
      <c r="BA895">
        <v>0.1018</v>
      </c>
      <c r="BB895">
        <v>0.72109999999999996</v>
      </c>
      <c r="BC895">
        <v>0.17710000000000001</v>
      </c>
      <c r="BD895">
        <v>0</v>
      </c>
      <c r="BE895">
        <v>0.5</v>
      </c>
      <c r="BF895" t="b">
        <v>0</v>
      </c>
      <c r="BG895">
        <v>0.87</v>
      </c>
      <c r="BH895" t="b">
        <v>0</v>
      </c>
      <c r="BI895">
        <v>4.28</v>
      </c>
      <c r="BJ895" t="b">
        <v>0</v>
      </c>
      <c r="BK895">
        <v>1</v>
      </c>
      <c r="BL895" t="b">
        <v>0</v>
      </c>
      <c r="BM895">
        <v>0</v>
      </c>
      <c r="BN895">
        <v>0</v>
      </c>
    </row>
    <row r="896" spans="1:66" x14ac:dyDescent="0.25">
      <c r="A896" t="s">
        <v>98</v>
      </c>
      <c r="B896">
        <v>1963</v>
      </c>
      <c r="C896">
        <v>1000</v>
      </c>
      <c r="D896">
        <v>1158.5698030000001</v>
      </c>
      <c r="E896">
        <v>504.44339000000002</v>
      </c>
      <c r="F896">
        <v>1663.013193</v>
      </c>
      <c r="G896">
        <v>675.87274149999996</v>
      </c>
      <c r="H896">
        <v>1834.4425450000001</v>
      </c>
      <c r="I896">
        <v>1.1599999999999999</v>
      </c>
      <c r="J896">
        <v>1158.5698030000001</v>
      </c>
      <c r="K896">
        <v>9577</v>
      </c>
      <c r="L896">
        <v>1199</v>
      </c>
      <c r="M896" t="s">
        <v>99</v>
      </c>
      <c r="N896">
        <v>0</v>
      </c>
      <c r="O896">
        <v>6.8783069000000002E-2</v>
      </c>
      <c r="P896">
        <v>0.67724867700000002</v>
      </c>
      <c r="Q896">
        <v>0.253968254</v>
      </c>
      <c r="R896">
        <v>0</v>
      </c>
      <c r="S896">
        <v>1</v>
      </c>
      <c r="T896" t="s">
        <v>100</v>
      </c>
      <c r="U896">
        <v>0.06</v>
      </c>
      <c r="V896">
        <v>0.1</v>
      </c>
      <c r="W896">
        <v>0.3</v>
      </c>
      <c r="X896">
        <v>0.16</v>
      </c>
      <c r="Y896">
        <v>185.37116847999999</v>
      </c>
      <c r="Z896">
        <v>185.37116847999999</v>
      </c>
      <c r="AA896">
        <v>202.76182245000001</v>
      </c>
      <c r="AB896">
        <v>274.72682203761201</v>
      </c>
      <c r="AC896">
        <v>787.82746603999999</v>
      </c>
      <c r="AD896">
        <v>1529.31213996</v>
      </c>
      <c r="AE896">
        <v>787.82746603999999</v>
      </c>
      <c r="AF896">
        <v>1529.31213996</v>
      </c>
      <c r="AG896">
        <v>270.3490966</v>
      </c>
      <c r="AH896">
        <v>1081.3963864</v>
      </c>
      <c r="AI896">
        <v>1284.98890092478</v>
      </c>
      <c r="AJ896">
        <v>2383.8961890752198</v>
      </c>
      <c r="AK896">
        <v>0</v>
      </c>
      <c r="AL896">
        <v>1088.5999421634399</v>
      </c>
      <c r="AM896">
        <v>7020.2503356233101</v>
      </c>
      <c r="AN896">
        <v>2139.4888431880699</v>
      </c>
      <c r="AO896">
        <v>0</v>
      </c>
      <c r="AP896">
        <v>10248.339120974801</v>
      </c>
      <c r="AQ896">
        <v>10248.339120974801</v>
      </c>
      <c r="AR896">
        <v>10248.339120974801</v>
      </c>
      <c r="AS896">
        <v>8.8456811962799105</v>
      </c>
      <c r="AT896">
        <v>2.1799293394885302</v>
      </c>
      <c r="AU896">
        <v>75</v>
      </c>
      <c r="AV896">
        <v>0</v>
      </c>
      <c r="AW896" s="2">
        <v>1158.5698030000001</v>
      </c>
      <c r="AX896" s="4">
        <v>10248.339120974801</v>
      </c>
      <c r="AY896">
        <v>1.1599999999999999</v>
      </c>
      <c r="AZ896">
        <v>0</v>
      </c>
      <c r="BA896">
        <v>0.1062</v>
      </c>
      <c r="BB896">
        <v>0.68500000000000005</v>
      </c>
      <c r="BC896">
        <v>0.20880000000000001</v>
      </c>
      <c r="BD896">
        <v>0</v>
      </c>
      <c r="BE896">
        <v>0.17</v>
      </c>
      <c r="BF896" t="b">
        <v>0</v>
      </c>
      <c r="BG896">
        <v>0.6</v>
      </c>
      <c r="BH896" t="b">
        <v>0</v>
      </c>
      <c r="BI896">
        <v>8.85</v>
      </c>
      <c r="BJ896" t="b">
        <v>0</v>
      </c>
      <c r="BK896">
        <v>1</v>
      </c>
      <c r="BL896" t="b">
        <v>0</v>
      </c>
      <c r="BM896">
        <v>0</v>
      </c>
      <c r="BN896">
        <v>0</v>
      </c>
    </row>
    <row r="897" spans="1:66" x14ac:dyDescent="0.25">
      <c r="A897" t="s">
        <v>98</v>
      </c>
      <c r="B897">
        <v>1964</v>
      </c>
      <c r="C897">
        <v>5000</v>
      </c>
      <c r="D897">
        <v>5792.8490169999995</v>
      </c>
      <c r="E897">
        <v>6899.7192249999998</v>
      </c>
      <c r="F897">
        <v>12692.568240000001</v>
      </c>
      <c r="G897">
        <v>8019.2853519999999</v>
      </c>
      <c r="H897">
        <v>13812.13437</v>
      </c>
      <c r="I897">
        <v>1.1599999999999999</v>
      </c>
      <c r="J897">
        <v>5792.8490169999995</v>
      </c>
      <c r="K897">
        <v>14939</v>
      </c>
      <c r="L897">
        <v>5996</v>
      </c>
      <c r="M897" t="s">
        <v>99</v>
      </c>
      <c r="N897">
        <v>0</v>
      </c>
      <c r="O897">
        <v>6.8783069000000002E-2</v>
      </c>
      <c r="P897">
        <v>0.67724867700000002</v>
      </c>
      <c r="Q897">
        <v>0.253968254</v>
      </c>
      <c r="R897">
        <v>0</v>
      </c>
      <c r="S897">
        <v>1</v>
      </c>
      <c r="T897" t="s">
        <v>100</v>
      </c>
      <c r="U897">
        <v>0.06</v>
      </c>
      <c r="V897">
        <v>0.1</v>
      </c>
      <c r="W897">
        <v>0.3</v>
      </c>
      <c r="X897">
        <v>0.16</v>
      </c>
      <c r="Y897">
        <v>926.85584272000006</v>
      </c>
      <c r="Z897">
        <v>926.85584272000006</v>
      </c>
      <c r="AA897">
        <v>2405.7856056000001</v>
      </c>
      <c r="AB897">
        <v>2578.15168934963</v>
      </c>
      <c r="AC897">
        <v>3939.1373315599999</v>
      </c>
      <c r="AD897">
        <v>7646.5607024399997</v>
      </c>
      <c r="AE897">
        <v>3939.1373315599999</v>
      </c>
      <c r="AF897">
        <v>7646.5607024399997</v>
      </c>
      <c r="AG897">
        <v>3207.7141408000002</v>
      </c>
      <c r="AH897">
        <v>12830.856563200001</v>
      </c>
      <c r="AI897">
        <v>8655.8309913007397</v>
      </c>
      <c r="AJ897">
        <v>18968.4377486993</v>
      </c>
      <c r="AK897">
        <v>0</v>
      </c>
      <c r="AL897">
        <v>712.99417722221904</v>
      </c>
      <c r="AM897">
        <v>5705.3035790267804</v>
      </c>
      <c r="AN897">
        <v>6150.1094356894</v>
      </c>
      <c r="AO897">
        <v>0</v>
      </c>
      <c r="AP897">
        <v>12568.407191938401</v>
      </c>
      <c r="AQ897">
        <v>12568.407191938401</v>
      </c>
      <c r="AR897">
        <v>12568.407191938401</v>
      </c>
      <c r="AS897">
        <v>2.16964176954284</v>
      </c>
      <c r="AT897">
        <v>0.77456207076466299</v>
      </c>
      <c r="AU897">
        <v>86</v>
      </c>
      <c r="AV897">
        <v>1</v>
      </c>
      <c r="AW897" s="2">
        <v>5792.8490169999995</v>
      </c>
      <c r="AX897" s="4">
        <v>12568.407191938401</v>
      </c>
      <c r="AY897">
        <v>1.1599999999999999</v>
      </c>
      <c r="AZ897">
        <v>0</v>
      </c>
      <c r="BA897">
        <v>5.67E-2</v>
      </c>
      <c r="BB897">
        <v>0.45390000000000003</v>
      </c>
      <c r="BC897">
        <v>0.48930000000000001</v>
      </c>
      <c r="BD897">
        <v>0</v>
      </c>
      <c r="BE897">
        <v>0.83</v>
      </c>
      <c r="BF897" t="b">
        <v>0</v>
      </c>
      <c r="BG897">
        <v>0.73</v>
      </c>
      <c r="BH897" t="b">
        <v>0</v>
      </c>
      <c r="BI897">
        <v>2.17</v>
      </c>
      <c r="BJ897" t="b">
        <v>0</v>
      </c>
      <c r="BK897">
        <v>1</v>
      </c>
      <c r="BL897" t="b">
        <v>0</v>
      </c>
      <c r="BM897">
        <v>0</v>
      </c>
      <c r="BN897">
        <v>0</v>
      </c>
    </row>
    <row r="898" spans="1:66" x14ac:dyDescent="0.25">
      <c r="A898" t="s">
        <v>98</v>
      </c>
      <c r="B898">
        <v>1965</v>
      </c>
      <c r="C898">
        <v>10000</v>
      </c>
      <c r="D898">
        <v>11585.69803</v>
      </c>
      <c r="E898">
        <v>8307.2229129999996</v>
      </c>
      <c r="F898">
        <v>19892.92095</v>
      </c>
      <c r="G898">
        <v>11278.30243</v>
      </c>
      <c r="H898">
        <v>22864.000459999999</v>
      </c>
      <c r="I898">
        <v>1.1599999999999999</v>
      </c>
      <c r="J898">
        <v>11585.69803</v>
      </c>
      <c r="K898">
        <v>21740</v>
      </c>
      <c r="L898">
        <v>11993</v>
      </c>
      <c r="M898" t="s">
        <v>99</v>
      </c>
      <c r="N898">
        <v>0</v>
      </c>
      <c r="O898">
        <v>6.8783069000000002E-2</v>
      </c>
      <c r="P898">
        <v>0.67724867700000002</v>
      </c>
      <c r="Q898">
        <v>0.253968254</v>
      </c>
      <c r="R898">
        <v>0</v>
      </c>
      <c r="S898">
        <v>1</v>
      </c>
      <c r="T898" t="s">
        <v>100</v>
      </c>
      <c r="U898">
        <v>0.06</v>
      </c>
      <c r="V898">
        <v>0.1</v>
      </c>
      <c r="W898">
        <v>0.3</v>
      </c>
      <c r="X898">
        <v>0.16</v>
      </c>
      <c r="Y898">
        <v>1853.7116848000001</v>
      </c>
      <c r="Z898">
        <v>1853.7116848000001</v>
      </c>
      <c r="AA898">
        <v>3383.4907290000001</v>
      </c>
      <c r="AB898">
        <v>3858.0119911157599</v>
      </c>
      <c r="AC898">
        <v>7878.2746604000004</v>
      </c>
      <c r="AD898">
        <v>15293.121399600001</v>
      </c>
      <c r="AE898">
        <v>7878.2746604000004</v>
      </c>
      <c r="AF898">
        <v>15293.121399600001</v>
      </c>
      <c r="AG898">
        <v>4511.3209720000004</v>
      </c>
      <c r="AH898">
        <v>18045.283888000002</v>
      </c>
      <c r="AI898">
        <v>15147.9764777685</v>
      </c>
      <c r="AJ898">
        <v>30580.024442231501</v>
      </c>
      <c r="AK898">
        <v>0</v>
      </c>
      <c r="AL898">
        <v>579.44489678515197</v>
      </c>
      <c r="AM898">
        <v>16400.291820433002</v>
      </c>
      <c r="AN898">
        <v>4814.1265377446198</v>
      </c>
      <c r="AO898">
        <v>0</v>
      </c>
      <c r="AP898">
        <v>21793.863254962798</v>
      </c>
      <c r="AQ898">
        <v>21793.863254962798</v>
      </c>
      <c r="AR898">
        <v>21793.863254962798</v>
      </c>
      <c r="AS898">
        <v>1.8811005774990699</v>
      </c>
      <c r="AT898">
        <v>0.63185701911751802</v>
      </c>
      <c r="AU898">
        <v>74</v>
      </c>
      <c r="AV898">
        <v>0</v>
      </c>
      <c r="AW898" s="2">
        <v>11585.69803</v>
      </c>
      <c r="AX898" s="4">
        <v>21793.863254962798</v>
      </c>
      <c r="AY898">
        <v>1.1599999999999999</v>
      </c>
      <c r="AZ898">
        <v>0</v>
      </c>
      <c r="BA898">
        <v>2.6599999999999999E-2</v>
      </c>
      <c r="BB898">
        <v>0.75249999999999995</v>
      </c>
      <c r="BC898">
        <v>0.22090000000000001</v>
      </c>
      <c r="BD898">
        <v>0</v>
      </c>
      <c r="BE898">
        <v>1.67</v>
      </c>
      <c r="BF898" t="b">
        <v>0</v>
      </c>
      <c r="BG898">
        <v>1.27</v>
      </c>
      <c r="BH898" t="b">
        <v>0</v>
      </c>
      <c r="BI898">
        <v>1.88</v>
      </c>
      <c r="BJ898" t="b">
        <v>0</v>
      </c>
      <c r="BK898">
        <v>1</v>
      </c>
      <c r="BL898" t="b">
        <v>0</v>
      </c>
      <c r="BM898">
        <v>0</v>
      </c>
      <c r="BN898">
        <v>0</v>
      </c>
    </row>
    <row r="899" spans="1:66" x14ac:dyDescent="0.25">
      <c r="A899" t="s">
        <v>98</v>
      </c>
      <c r="B899">
        <v>1966</v>
      </c>
      <c r="C899">
        <v>6000</v>
      </c>
      <c r="D899">
        <v>6951.4188199999999</v>
      </c>
      <c r="E899">
        <v>14216.005999999999</v>
      </c>
      <c r="F899">
        <v>21167.42482</v>
      </c>
      <c r="G899">
        <v>15057.22407</v>
      </c>
      <c r="H899">
        <v>22008.642889999999</v>
      </c>
      <c r="I899">
        <v>1.1599999999999999</v>
      </c>
      <c r="J899">
        <v>6951.4188199999999</v>
      </c>
      <c r="K899">
        <v>15629</v>
      </c>
      <c r="L899">
        <v>7196</v>
      </c>
      <c r="M899" t="s">
        <v>99</v>
      </c>
      <c r="N899">
        <v>0</v>
      </c>
      <c r="O899">
        <v>6.8783069000000002E-2</v>
      </c>
      <c r="P899">
        <v>0.67724867700000002</v>
      </c>
      <c r="Q899">
        <v>0.253968254</v>
      </c>
      <c r="R899">
        <v>0</v>
      </c>
      <c r="S899">
        <v>1</v>
      </c>
      <c r="T899" t="s">
        <v>100</v>
      </c>
      <c r="U899">
        <v>0.06</v>
      </c>
      <c r="V899">
        <v>0.1</v>
      </c>
      <c r="W899">
        <v>0.3</v>
      </c>
      <c r="X899">
        <v>0.16</v>
      </c>
      <c r="Y899">
        <v>1112.2270112000001</v>
      </c>
      <c r="Z899">
        <v>1112.2270112000001</v>
      </c>
      <c r="AA899">
        <v>4517.1672209999997</v>
      </c>
      <c r="AB899">
        <v>4652.0800322995001</v>
      </c>
      <c r="AC899">
        <v>4726.9647975999997</v>
      </c>
      <c r="AD899">
        <v>9175.8728424000001</v>
      </c>
      <c r="AE899">
        <v>4726.9647975999997</v>
      </c>
      <c r="AF899">
        <v>9175.8728424000001</v>
      </c>
      <c r="AG899">
        <v>6022.8896279999999</v>
      </c>
      <c r="AH899">
        <v>24091.558512</v>
      </c>
      <c r="AI899">
        <v>12704.482825401001</v>
      </c>
      <c r="AJ899">
        <v>31312.802954598999</v>
      </c>
      <c r="AK899">
        <v>0</v>
      </c>
      <c r="AL899">
        <v>1665.6546438775599</v>
      </c>
      <c r="AM899">
        <v>12837.6707610005</v>
      </c>
      <c r="AN899">
        <v>2726.5237133566902</v>
      </c>
      <c r="AO899">
        <v>0</v>
      </c>
      <c r="AP899">
        <v>17229.849118234699</v>
      </c>
      <c r="AQ899">
        <v>17229.849118234699</v>
      </c>
      <c r="AR899">
        <v>17229.849118234699</v>
      </c>
      <c r="AS899">
        <v>2.4786089810417602</v>
      </c>
      <c r="AT899">
        <v>0.90769750807536398</v>
      </c>
      <c r="AU899">
        <v>94</v>
      </c>
      <c r="AV899">
        <v>1</v>
      </c>
      <c r="AW899" s="2">
        <v>6951.4188199999999</v>
      </c>
      <c r="AX899" s="4">
        <v>17229.849118234699</v>
      </c>
      <c r="AY899">
        <v>1.1599999999999999</v>
      </c>
      <c r="AZ899">
        <v>0</v>
      </c>
      <c r="BA899">
        <v>9.6699999999999994E-2</v>
      </c>
      <c r="BB899">
        <v>0.74509999999999998</v>
      </c>
      <c r="BC899">
        <v>0.15820000000000001</v>
      </c>
      <c r="BD899">
        <v>0</v>
      </c>
      <c r="BE899">
        <v>1</v>
      </c>
      <c r="BF899" t="b">
        <v>0</v>
      </c>
      <c r="BG899">
        <v>1</v>
      </c>
      <c r="BH899" t="b">
        <v>0</v>
      </c>
      <c r="BI899">
        <v>2.48</v>
      </c>
      <c r="BJ899" t="b">
        <v>0</v>
      </c>
      <c r="BK899">
        <v>1</v>
      </c>
      <c r="BL899" t="b">
        <v>0</v>
      </c>
      <c r="BM899">
        <v>0</v>
      </c>
      <c r="BN899">
        <v>0</v>
      </c>
    </row>
    <row r="900" spans="1:66" x14ac:dyDescent="0.25">
      <c r="A900" t="s">
        <v>98</v>
      </c>
      <c r="B900">
        <v>1967</v>
      </c>
      <c r="C900">
        <v>3400</v>
      </c>
      <c r="D900">
        <v>3939.1373319999998</v>
      </c>
      <c r="E900">
        <v>10115.780479999999</v>
      </c>
      <c r="F900">
        <v>14054.917810000001</v>
      </c>
      <c r="G900">
        <v>11887.43101</v>
      </c>
      <c r="H900">
        <v>15826.56834</v>
      </c>
      <c r="I900">
        <v>1.1599999999999999</v>
      </c>
      <c r="J900">
        <v>3939.1373319999998</v>
      </c>
      <c r="K900">
        <v>9383</v>
      </c>
      <c r="L900">
        <v>4078</v>
      </c>
      <c r="M900" t="s">
        <v>99</v>
      </c>
      <c r="N900">
        <v>0</v>
      </c>
      <c r="O900">
        <v>6.8783069000000002E-2</v>
      </c>
      <c r="P900">
        <v>0.67724867700000002</v>
      </c>
      <c r="Q900">
        <v>0.253968254</v>
      </c>
      <c r="R900">
        <v>0</v>
      </c>
      <c r="S900">
        <v>1</v>
      </c>
      <c r="T900" t="s">
        <v>100</v>
      </c>
      <c r="U900">
        <v>0.06</v>
      </c>
      <c r="V900">
        <v>0.1</v>
      </c>
      <c r="W900">
        <v>0.3</v>
      </c>
      <c r="X900">
        <v>0.16</v>
      </c>
      <c r="Y900">
        <v>630.26197311999999</v>
      </c>
      <c r="Z900">
        <v>630.26197311999999</v>
      </c>
      <c r="AA900">
        <v>3566.2293030000001</v>
      </c>
      <c r="AB900">
        <v>3621.49438717458</v>
      </c>
      <c r="AC900">
        <v>2678.6133857599998</v>
      </c>
      <c r="AD900">
        <v>5199.6612782399998</v>
      </c>
      <c r="AE900">
        <v>2678.6133857599998</v>
      </c>
      <c r="AF900">
        <v>5199.6612782399998</v>
      </c>
      <c r="AG900">
        <v>4754.9724040000001</v>
      </c>
      <c r="AH900">
        <v>19019.889616</v>
      </c>
      <c r="AI900">
        <v>8583.5795656508399</v>
      </c>
      <c r="AJ900">
        <v>23069.557114349202</v>
      </c>
      <c r="AK900">
        <v>0</v>
      </c>
      <c r="AL900">
        <v>1303.8259412549201</v>
      </c>
      <c r="AM900">
        <v>7270.7298987059403</v>
      </c>
      <c r="AN900">
        <v>1847.8955570563801</v>
      </c>
      <c r="AO900">
        <v>0</v>
      </c>
      <c r="AP900">
        <v>10422.451397017199</v>
      </c>
      <c r="AQ900">
        <v>10422.451397017199</v>
      </c>
      <c r="AR900">
        <v>10422.451397017199</v>
      </c>
      <c r="AS900">
        <v>2.6458715496790002</v>
      </c>
      <c r="AT900">
        <v>0.97300051941955301</v>
      </c>
      <c r="AU900">
        <v>85</v>
      </c>
      <c r="AV900">
        <v>1</v>
      </c>
      <c r="AW900" s="2">
        <v>3939.1373319999998</v>
      </c>
      <c r="AX900" s="4">
        <v>10422.451397017199</v>
      </c>
      <c r="AY900">
        <v>1.1599999999999999</v>
      </c>
      <c r="AZ900">
        <v>0</v>
      </c>
      <c r="BA900">
        <v>0.12509999999999999</v>
      </c>
      <c r="BB900">
        <v>0.6976</v>
      </c>
      <c r="BC900">
        <v>0.17730000000000001</v>
      </c>
      <c r="BD900">
        <v>0</v>
      </c>
      <c r="BE900">
        <v>0.56999999999999995</v>
      </c>
      <c r="BF900" t="b">
        <v>0</v>
      </c>
      <c r="BG900">
        <v>0.61</v>
      </c>
      <c r="BH900" t="b">
        <v>0</v>
      </c>
      <c r="BI900">
        <v>2.65</v>
      </c>
      <c r="BJ900" t="b">
        <v>0</v>
      </c>
      <c r="BK900">
        <v>1</v>
      </c>
      <c r="BL900" t="b">
        <v>0</v>
      </c>
      <c r="BM900">
        <v>0</v>
      </c>
      <c r="BN900">
        <v>0</v>
      </c>
    </row>
    <row r="901" spans="1:66" x14ac:dyDescent="0.25">
      <c r="A901" t="s">
        <v>98</v>
      </c>
      <c r="B901">
        <v>1968</v>
      </c>
      <c r="C901">
        <v>3000</v>
      </c>
      <c r="D901">
        <v>3475.7094099999999</v>
      </c>
      <c r="E901">
        <v>6437.155291</v>
      </c>
      <c r="F901">
        <v>9912.8647020000008</v>
      </c>
      <c r="G901">
        <v>6890.1289779999997</v>
      </c>
      <c r="H901">
        <v>10365.838390000001</v>
      </c>
      <c r="I901">
        <v>1.1599999999999999</v>
      </c>
      <c r="J901">
        <v>3475.7094099999999</v>
      </c>
      <c r="K901">
        <v>8459</v>
      </c>
      <c r="L901">
        <v>3598</v>
      </c>
      <c r="M901" t="s">
        <v>99</v>
      </c>
      <c r="N901">
        <v>0</v>
      </c>
      <c r="O901">
        <v>6.8783069000000002E-2</v>
      </c>
      <c r="P901">
        <v>0.67724867700000002</v>
      </c>
      <c r="Q901">
        <v>0.253968254</v>
      </c>
      <c r="R901">
        <v>0</v>
      </c>
      <c r="S901">
        <v>1</v>
      </c>
      <c r="T901" t="s">
        <v>100</v>
      </c>
      <c r="U901">
        <v>0.06</v>
      </c>
      <c r="V901">
        <v>0.1</v>
      </c>
      <c r="W901">
        <v>0.3</v>
      </c>
      <c r="X901">
        <v>0.16</v>
      </c>
      <c r="Y901">
        <v>556.11350560000005</v>
      </c>
      <c r="Z901">
        <v>556.11350560000005</v>
      </c>
      <c r="AA901">
        <v>2067.0386933999998</v>
      </c>
      <c r="AB901">
        <v>2140.53992981292</v>
      </c>
      <c r="AC901">
        <v>2363.4823987999998</v>
      </c>
      <c r="AD901">
        <v>4587.9364212</v>
      </c>
      <c r="AE901">
        <v>2363.4823987999998</v>
      </c>
      <c r="AF901">
        <v>4587.9364212</v>
      </c>
      <c r="AG901">
        <v>2756.0515912000001</v>
      </c>
      <c r="AH901">
        <v>11024.2063648</v>
      </c>
      <c r="AI901">
        <v>6084.7585303741598</v>
      </c>
      <c r="AJ901">
        <v>14646.9182496258</v>
      </c>
      <c r="AK901">
        <v>0</v>
      </c>
      <c r="AL901">
        <v>738.43350793737102</v>
      </c>
      <c r="AM901">
        <v>4927.7214830583298</v>
      </c>
      <c r="AN901">
        <v>2698.8319139881501</v>
      </c>
      <c r="AO901">
        <v>0</v>
      </c>
      <c r="AP901">
        <v>8364.9869049838508</v>
      </c>
      <c r="AQ901">
        <v>8364.9869049838508</v>
      </c>
      <c r="AR901">
        <v>8364.9869049838508</v>
      </c>
      <c r="AS901">
        <v>2.4066991564130298</v>
      </c>
      <c r="AT901">
        <v>0.87825616404011497</v>
      </c>
      <c r="AU901">
        <v>93</v>
      </c>
      <c r="AV901">
        <v>1</v>
      </c>
      <c r="AW901" s="2">
        <v>3475.7094099999999</v>
      </c>
      <c r="AX901" s="4">
        <v>8364.9869049838508</v>
      </c>
      <c r="AY901">
        <v>1.1599999999999999</v>
      </c>
      <c r="AZ901">
        <v>0</v>
      </c>
      <c r="BA901">
        <v>8.8300000000000003E-2</v>
      </c>
      <c r="BB901">
        <v>0.58909999999999996</v>
      </c>
      <c r="BC901">
        <v>0.3226</v>
      </c>
      <c r="BD901">
        <v>0</v>
      </c>
      <c r="BE901">
        <v>0.5</v>
      </c>
      <c r="BF901" t="b">
        <v>0</v>
      </c>
      <c r="BG901">
        <v>0.49</v>
      </c>
      <c r="BH901" t="b">
        <v>0</v>
      </c>
      <c r="BI901">
        <v>2.41</v>
      </c>
      <c r="BJ901" t="b">
        <v>0</v>
      </c>
      <c r="BK901">
        <v>1</v>
      </c>
      <c r="BL901" t="b">
        <v>0</v>
      </c>
      <c r="BM901">
        <v>0</v>
      </c>
      <c r="BN901">
        <v>0</v>
      </c>
    </row>
    <row r="902" spans="1:66" x14ac:dyDescent="0.25">
      <c r="A902" t="s">
        <v>98</v>
      </c>
      <c r="B902">
        <v>1969</v>
      </c>
      <c r="C902">
        <v>3300</v>
      </c>
      <c r="D902">
        <v>3823.2803509999999</v>
      </c>
      <c r="E902">
        <v>4160.6820399999997</v>
      </c>
      <c r="F902">
        <v>7983.9623920000004</v>
      </c>
      <c r="G902">
        <v>4600.9569680000004</v>
      </c>
      <c r="H902">
        <v>8424.2373189999998</v>
      </c>
      <c r="I902">
        <v>1.1599999999999999</v>
      </c>
      <c r="J902">
        <v>3823.2803509999999</v>
      </c>
      <c r="K902">
        <v>6385</v>
      </c>
      <c r="L902">
        <v>3958</v>
      </c>
      <c r="M902" t="s">
        <v>99</v>
      </c>
      <c r="N902">
        <v>0</v>
      </c>
      <c r="O902">
        <v>6.8783069000000002E-2</v>
      </c>
      <c r="P902">
        <v>0.67724867700000002</v>
      </c>
      <c r="Q902">
        <v>0.253968254</v>
      </c>
      <c r="R902">
        <v>0</v>
      </c>
      <c r="S902">
        <v>1</v>
      </c>
      <c r="T902" t="s">
        <v>100</v>
      </c>
      <c r="U902">
        <v>0.06</v>
      </c>
      <c r="V902">
        <v>0.1</v>
      </c>
      <c r="W902">
        <v>0.3</v>
      </c>
      <c r="X902">
        <v>0.16</v>
      </c>
      <c r="Y902">
        <v>611.72485615999994</v>
      </c>
      <c r="Z902">
        <v>611.72485615999994</v>
      </c>
      <c r="AA902">
        <v>1380.2870903999999</v>
      </c>
      <c r="AB902">
        <v>1509.76811185323</v>
      </c>
      <c r="AC902">
        <v>2599.83063868</v>
      </c>
      <c r="AD902">
        <v>5046.7300633200002</v>
      </c>
      <c r="AE902">
        <v>2599.83063868</v>
      </c>
      <c r="AF902">
        <v>5046.7300633200002</v>
      </c>
      <c r="AG902">
        <v>1840.3827871999999</v>
      </c>
      <c r="AH902">
        <v>7361.5311487999998</v>
      </c>
      <c r="AI902">
        <v>5404.7010952935398</v>
      </c>
      <c r="AJ902">
        <v>11443.7735427065</v>
      </c>
      <c r="AK902">
        <v>0</v>
      </c>
      <c r="AL902">
        <v>500.47171488528897</v>
      </c>
      <c r="AM902">
        <v>7196.8851004261796</v>
      </c>
      <c r="AN902">
        <v>244.98615441792501</v>
      </c>
      <c r="AO902">
        <v>0</v>
      </c>
      <c r="AP902">
        <v>7942.3429697293896</v>
      </c>
      <c r="AQ902">
        <v>7942.3429697293896</v>
      </c>
      <c r="AR902">
        <v>7942.3429697293896</v>
      </c>
      <c r="AS902">
        <v>2.0773634786295601</v>
      </c>
      <c r="AT902">
        <v>0.73109953133045502</v>
      </c>
      <c r="AU902">
        <v>90</v>
      </c>
      <c r="AV902">
        <v>1</v>
      </c>
      <c r="AW902" s="2">
        <v>3823.2803509999999</v>
      </c>
      <c r="AX902" s="4">
        <v>7942.3429697293896</v>
      </c>
      <c r="AY902">
        <v>1.1599999999999999</v>
      </c>
      <c r="AZ902">
        <v>0</v>
      </c>
      <c r="BA902">
        <v>6.3E-2</v>
      </c>
      <c r="BB902">
        <v>0.90610000000000002</v>
      </c>
      <c r="BC902">
        <v>3.0800000000000001E-2</v>
      </c>
      <c r="BD902">
        <v>0</v>
      </c>
      <c r="BE902">
        <v>0.55000000000000004</v>
      </c>
      <c r="BF902" t="b">
        <v>0</v>
      </c>
      <c r="BG902">
        <v>0.46</v>
      </c>
      <c r="BH902" t="b">
        <v>0</v>
      </c>
      <c r="BI902">
        <v>2.08</v>
      </c>
      <c r="BJ902" t="b">
        <v>0</v>
      </c>
      <c r="BK902">
        <v>1</v>
      </c>
      <c r="BL902" t="b">
        <v>0</v>
      </c>
      <c r="BM902">
        <v>0</v>
      </c>
      <c r="BN902">
        <v>0</v>
      </c>
    </row>
    <row r="903" spans="1:66" x14ac:dyDescent="0.25">
      <c r="A903" t="s">
        <v>98</v>
      </c>
      <c r="B903">
        <v>1970</v>
      </c>
      <c r="C903">
        <v>4700</v>
      </c>
      <c r="D903">
        <v>10890.55615</v>
      </c>
      <c r="E903">
        <v>12755.28908</v>
      </c>
      <c r="F903">
        <v>23645.845229999999</v>
      </c>
      <c r="G903">
        <v>13325.499750000001</v>
      </c>
      <c r="H903">
        <v>24216.055899999999</v>
      </c>
      <c r="I903">
        <v>2.3199999999999998</v>
      </c>
      <c r="J903">
        <v>10890.55615</v>
      </c>
      <c r="K903">
        <v>1015</v>
      </c>
      <c r="L903">
        <v>11273</v>
      </c>
      <c r="M903" t="s">
        <v>99</v>
      </c>
      <c r="N903">
        <v>0</v>
      </c>
      <c r="O903">
        <v>6.8783069000000002E-2</v>
      </c>
      <c r="P903">
        <v>0.67724867700000002</v>
      </c>
      <c r="Q903">
        <v>0.253968254</v>
      </c>
      <c r="R903">
        <v>0</v>
      </c>
      <c r="S903">
        <v>1</v>
      </c>
      <c r="T903" t="s">
        <v>69</v>
      </c>
      <c r="U903">
        <v>0.1</v>
      </c>
      <c r="V903">
        <v>0.1</v>
      </c>
      <c r="W903">
        <v>0.3</v>
      </c>
      <c r="X903">
        <v>0.2</v>
      </c>
      <c r="Y903">
        <v>2178.11123</v>
      </c>
      <c r="Z903">
        <v>2178.11123</v>
      </c>
      <c r="AA903">
        <v>3997.6499250000002</v>
      </c>
      <c r="AB903">
        <v>4552.5128723711096</v>
      </c>
      <c r="AC903">
        <v>6534.3336900000004</v>
      </c>
      <c r="AD903">
        <v>15246.778609999999</v>
      </c>
      <c r="AE903">
        <v>6534.3336900000004</v>
      </c>
      <c r="AF903">
        <v>15246.778609999999</v>
      </c>
      <c r="AG903">
        <v>5330.1998999999996</v>
      </c>
      <c r="AH903">
        <v>21320.799599999998</v>
      </c>
      <c r="AI903">
        <v>15111.0301552578</v>
      </c>
      <c r="AJ903">
        <v>33321.081644742197</v>
      </c>
      <c r="AK903">
        <v>0</v>
      </c>
      <c r="AL903">
        <v>730.933645585676</v>
      </c>
      <c r="AM903">
        <v>653.29641145958897</v>
      </c>
      <c r="AN903">
        <v>156.27461248937601</v>
      </c>
      <c r="AO903">
        <v>0</v>
      </c>
      <c r="AP903">
        <v>1540.50466953464</v>
      </c>
      <c r="AQ903">
        <v>1540.50466953464</v>
      </c>
      <c r="AR903">
        <v>1540.50466953464</v>
      </c>
      <c r="AS903">
        <v>0.14145325989937099</v>
      </c>
      <c r="AT903">
        <v>-1.9557859351984599</v>
      </c>
      <c r="AU903">
        <v>96</v>
      </c>
      <c r="AV903">
        <v>1</v>
      </c>
      <c r="AW903" s="2">
        <v>10890.55615</v>
      </c>
      <c r="AX903" s="4">
        <v>1540.50466953464</v>
      </c>
      <c r="AY903">
        <v>2.3199999999999998</v>
      </c>
      <c r="AZ903">
        <v>0</v>
      </c>
      <c r="BA903">
        <v>0.47449999999999998</v>
      </c>
      <c r="BB903">
        <v>0.42409999999999998</v>
      </c>
      <c r="BC903">
        <v>0.1014</v>
      </c>
      <c r="BD903">
        <v>0</v>
      </c>
      <c r="BE903">
        <v>1.57</v>
      </c>
      <c r="BF903" t="b">
        <v>0</v>
      </c>
      <c r="BG903">
        <v>0.09</v>
      </c>
      <c r="BH903" t="b">
        <v>1</v>
      </c>
      <c r="BI903">
        <v>0.14000000000000001</v>
      </c>
      <c r="BJ903" t="b">
        <v>1</v>
      </c>
      <c r="BK903">
        <v>2</v>
      </c>
      <c r="BL903" t="b">
        <v>0</v>
      </c>
      <c r="BM903">
        <v>2</v>
      </c>
      <c r="BN903">
        <v>2</v>
      </c>
    </row>
    <row r="904" spans="1:66" x14ac:dyDescent="0.25">
      <c r="A904" t="s">
        <v>98</v>
      </c>
      <c r="B904">
        <v>1971</v>
      </c>
      <c r="C904">
        <v>3300</v>
      </c>
      <c r="D904">
        <v>7646.5607030000001</v>
      </c>
      <c r="E904">
        <v>10924.523520000001</v>
      </c>
      <c r="F904">
        <v>18571.084220000001</v>
      </c>
      <c r="G904">
        <v>11309.062540000001</v>
      </c>
      <c r="H904">
        <v>18955.623240000001</v>
      </c>
      <c r="I904">
        <v>2.3199999999999998</v>
      </c>
      <c r="J904">
        <v>7646.5607030000001</v>
      </c>
      <c r="K904">
        <v>1887</v>
      </c>
      <c r="L904">
        <v>7915</v>
      </c>
      <c r="M904" t="s">
        <v>99</v>
      </c>
      <c r="N904">
        <v>0</v>
      </c>
      <c r="O904">
        <v>6.8783069000000002E-2</v>
      </c>
      <c r="P904">
        <v>0.67724867700000002</v>
      </c>
      <c r="Q904">
        <v>0.253968254</v>
      </c>
      <c r="R904">
        <v>0</v>
      </c>
      <c r="S904">
        <v>1</v>
      </c>
      <c r="T904" t="s">
        <v>69</v>
      </c>
      <c r="U904">
        <v>0.1</v>
      </c>
      <c r="V904">
        <v>0.1</v>
      </c>
      <c r="W904">
        <v>0.3</v>
      </c>
      <c r="X904">
        <v>0.2</v>
      </c>
      <c r="Y904">
        <v>1529.3121406</v>
      </c>
      <c r="Z904">
        <v>1529.3121406</v>
      </c>
      <c r="AA904">
        <v>3392.718762</v>
      </c>
      <c r="AB904">
        <v>3721.46963193486</v>
      </c>
      <c r="AC904">
        <v>4587.9364218000001</v>
      </c>
      <c r="AD904">
        <v>10705.184984199999</v>
      </c>
      <c r="AE904">
        <v>4587.9364218000001</v>
      </c>
      <c r="AF904">
        <v>10705.184984199999</v>
      </c>
      <c r="AG904">
        <v>4523.625016</v>
      </c>
      <c r="AH904">
        <v>18094.500064</v>
      </c>
      <c r="AI904">
        <v>11512.6839761303</v>
      </c>
      <c r="AJ904">
        <v>26398.5625038697</v>
      </c>
      <c r="AK904">
        <v>0</v>
      </c>
      <c r="AL904">
        <v>66.350417022486496</v>
      </c>
      <c r="AM904">
        <v>416.73229976655801</v>
      </c>
      <c r="AN904">
        <v>954.67324811933395</v>
      </c>
      <c r="AO904">
        <v>0</v>
      </c>
      <c r="AP904">
        <v>1437.7559649083801</v>
      </c>
      <c r="AQ904">
        <v>1437.7559649083801</v>
      </c>
      <c r="AR904">
        <v>1437.7559649083801</v>
      </c>
      <c r="AS904">
        <v>0.18802648939206101</v>
      </c>
      <c r="AT904">
        <v>-1.6711724250561999</v>
      </c>
      <c r="AU904">
        <v>97</v>
      </c>
      <c r="AV904">
        <v>1</v>
      </c>
      <c r="AW904" s="2">
        <v>7646.5607030000001</v>
      </c>
      <c r="AX904" s="4">
        <v>1437.7559649083801</v>
      </c>
      <c r="AY904">
        <v>2.3199999999999998</v>
      </c>
      <c r="AZ904">
        <v>0</v>
      </c>
      <c r="BA904">
        <v>4.6100000000000002E-2</v>
      </c>
      <c r="BB904">
        <v>0.2898</v>
      </c>
      <c r="BC904">
        <v>0.66400000000000003</v>
      </c>
      <c r="BD904">
        <v>0</v>
      </c>
      <c r="BE904">
        <v>1.1000000000000001</v>
      </c>
      <c r="BF904" t="b">
        <v>0</v>
      </c>
      <c r="BG904">
        <v>0.08</v>
      </c>
      <c r="BH904" t="b">
        <v>1</v>
      </c>
      <c r="BI904">
        <v>0.19</v>
      </c>
      <c r="BJ904" t="b">
        <v>1</v>
      </c>
      <c r="BK904">
        <v>2</v>
      </c>
      <c r="BL904" t="b">
        <v>0</v>
      </c>
      <c r="BM904">
        <v>2</v>
      </c>
      <c r="BN904">
        <v>2</v>
      </c>
    </row>
    <row r="905" spans="1:66" x14ac:dyDescent="0.25">
      <c r="A905" t="s">
        <v>98</v>
      </c>
      <c r="B905">
        <v>1972</v>
      </c>
      <c r="C905">
        <v>1800</v>
      </c>
      <c r="D905">
        <v>4170.8512920000003</v>
      </c>
      <c r="E905">
        <v>5924.9997810000004</v>
      </c>
      <c r="F905">
        <v>10095.851070000001</v>
      </c>
      <c r="G905">
        <v>6564.8358250000001</v>
      </c>
      <c r="H905">
        <v>10735.687120000001</v>
      </c>
      <c r="I905">
        <v>2.3199999999999998</v>
      </c>
      <c r="J905">
        <v>4170.8512920000003</v>
      </c>
      <c r="K905">
        <v>3490</v>
      </c>
      <c r="L905">
        <v>4317</v>
      </c>
      <c r="M905" t="s">
        <v>99</v>
      </c>
      <c r="N905">
        <v>0</v>
      </c>
      <c r="O905">
        <v>6.8783069000000002E-2</v>
      </c>
      <c r="P905">
        <v>0.67724867700000002</v>
      </c>
      <c r="Q905">
        <v>0.253968254</v>
      </c>
      <c r="R905">
        <v>0</v>
      </c>
      <c r="S905">
        <v>1</v>
      </c>
      <c r="T905" t="s">
        <v>69</v>
      </c>
      <c r="U905">
        <v>0.1</v>
      </c>
      <c r="V905">
        <v>0.1</v>
      </c>
      <c r="W905">
        <v>0.3</v>
      </c>
      <c r="X905">
        <v>0.2</v>
      </c>
      <c r="Y905">
        <v>834.17025839999997</v>
      </c>
      <c r="Z905">
        <v>834.17025839999997</v>
      </c>
      <c r="AA905">
        <v>1969.4507475</v>
      </c>
      <c r="AB905">
        <v>2138.82590848985</v>
      </c>
      <c r="AC905">
        <v>2502.5107751999999</v>
      </c>
      <c r="AD905">
        <v>5839.1918088000002</v>
      </c>
      <c r="AE905">
        <v>2502.5107751999999</v>
      </c>
      <c r="AF905">
        <v>5839.1918088000002</v>
      </c>
      <c r="AG905">
        <v>2625.93433</v>
      </c>
      <c r="AH905">
        <v>10503.73732</v>
      </c>
      <c r="AI905">
        <v>6458.0353030202996</v>
      </c>
      <c r="AJ905">
        <v>15013.338936979701</v>
      </c>
      <c r="AK905">
        <v>0</v>
      </c>
      <c r="AL905">
        <v>42.324374344066598</v>
      </c>
      <c r="AM905">
        <v>2545.7953270652201</v>
      </c>
      <c r="AN905">
        <v>853.92186829721595</v>
      </c>
      <c r="AO905">
        <v>0</v>
      </c>
      <c r="AP905">
        <v>3442.0415697065</v>
      </c>
      <c r="AQ905">
        <v>3442.0415697065</v>
      </c>
      <c r="AR905">
        <v>3442.0415697065</v>
      </c>
      <c r="AS905">
        <v>0.82526115862931604</v>
      </c>
      <c r="AT905">
        <v>-0.19205538682638601</v>
      </c>
      <c r="AU905">
        <v>90</v>
      </c>
      <c r="AV905">
        <v>1</v>
      </c>
      <c r="AW905" s="2">
        <v>4170.8512920000003</v>
      </c>
      <c r="AX905" s="4">
        <v>3442.0415697065</v>
      </c>
      <c r="AY905">
        <v>2.3199999999999998</v>
      </c>
      <c r="AZ905">
        <v>0</v>
      </c>
      <c r="BA905">
        <v>1.23E-2</v>
      </c>
      <c r="BB905">
        <v>0.73960000000000004</v>
      </c>
      <c r="BC905">
        <v>0.24809999999999999</v>
      </c>
      <c r="BD905">
        <v>0</v>
      </c>
      <c r="BE905">
        <v>0.6</v>
      </c>
      <c r="BF905" t="b">
        <v>0</v>
      </c>
      <c r="BG905">
        <v>0.2</v>
      </c>
      <c r="BH905" t="b">
        <v>0</v>
      </c>
      <c r="BI905">
        <v>0.83</v>
      </c>
      <c r="BJ905" t="b">
        <v>0</v>
      </c>
      <c r="BK905">
        <v>2</v>
      </c>
      <c r="BL905" t="b">
        <v>0</v>
      </c>
      <c r="BM905">
        <v>0</v>
      </c>
      <c r="BN905">
        <v>0</v>
      </c>
    </row>
    <row r="906" spans="1:66" x14ac:dyDescent="0.25">
      <c r="A906" t="s">
        <v>98</v>
      </c>
      <c r="B906">
        <v>1973</v>
      </c>
      <c r="C906">
        <v>1000</v>
      </c>
      <c r="D906">
        <v>2317.1396070000001</v>
      </c>
      <c r="E906">
        <v>4646.8454110000002</v>
      </c>
      <c r="F906">
        <v>6963.9850180000003</v>
      </c>
      <c r="G906">
        <v>4958.949149</v>
      </c>
      <c r="H906">
        <v>7276.0887549999998</v>
      </c>
      <c r="I906">
        <v>2.3199999999999998</v>
      </c>
      <c r="J906">
        <v>2317.1396070000001</v>
      </c>
      <c r="K906">
        <v>3661</v>
      </c>
      <c r="L906">
        <v>2399</v>
      </c>
      <c r="M906" t="s">
        <v>99</v>
      </c>
      <c r="N906">
        <v>0</v>
      </c>
      <c r="O906">
        <v>6.8783069000000002E-2</v>
      </c>
      <c r="P906">
        <v>0.67724867700000002</v>
      </c>
      <c r="Q906">
        <v>0.253968254</v>
      </c>
      <c r="R906">
        <v>0</v>
      </c>
      <c r="S906">
        <v>1</v>
      </c>
      <c r="T906" t="s">
        <v>69</v>
      </c>
      <c r="U906">
        <v>0.1</v>
      </c>
      <c r="V906">
        <v>0.1</v>
      </c>
      <c r="W906">
        <v>0.3</v>
      </c>
      <c r="X906">
        <v>0.2</v>
      </c>
      <c r="Y906">
        <v>463.4279214</v>
      </c>
      <c r="Z906">
        <v>463.4279214</v>
      </c>
      <c r="AA906">
        <v>1487.6847447</v>
      </c>
      <c r="AB906">
        <v>1558.1948972918101</v>
      </c>
      <c r="AC906">
        <v>1390.2837642</v>
      </c>
      <c r="AD906">
        <v>3243.9954498000002</v>
      </c>
      <c r="AE906">
        <v>1390.2837642</v>
      </c>
      <c r="AF906">
        <v>3243.9954498000002</v>
      </c>
      <c r="AG906">
        <v>1983.5796596</v>
      </c>
      <c r="AH906">
        <v>7934.3186384000001</v>
      </c>
      <c r="AI906">
        <v>4159.69896041638</v>
      </c>
      <c r="AJ906">
        <v>10392.4785495836</v>
      </c>
      <c r="AK906">
        <v>0</v>
      </c>
      <c r="AL906">
        <v>258.55733881545001</v>
      </c>
      <c r="AM906">
        <v>2277.1249810051399</v>
      </c>
      <c r="AN906">
        <v>1061.0995274977199</v>
      </c>
      <c r="AO906">
        <v>0</v>
      </c>
      <c r="AP906">
        <v>3596.7818473183102</v>
      </c>
      <c r="AQ906">
        <v>3596.7818473183102</v>
      </c>
      <c r="AR906">
        <v>3596.7818473183102</v>
      </c>
      <c r="AS906">
        <v>1.55225081667611</v>
      </c>
      <c r="AT906">
        <v>0.43970601738680998</v>
      </c>
      <c r="AU906">
        <v>94</v>
      </c>
      <c r="AV906">
        <v>1</v>
      </c>
      <c r="AW906" s="2">
        <v>2317.1396070000001</v>
      </c>
      <c r="AX906" s="4">
        <v>3596.7818473183102</v>
      </c>
      <c r="AY906">
        <v>2.3199999999999998</v>
      </c>
      <c r="AZ906">
        <v>0</v>
      </c>
      <c r="BA906">
        <v>7.1900000000000006E-2</v>
      </c>
      <c r="BB906">
        <v>0.6331</v>
      </c>
      <c r="BC906">
        <v>0.29499999999999998</v>
      </c>
      <c r="BD906">
        <v>0</v>
      </c>
      <c r="BE906">
        <v>0.33</v>
      </c>
      <c r="BF906" t="b">
        <v>0</v>
      </c>
      <c r="BG906">
        <v>0.21</v>
      </c>
      <c r="BH906" t="b">
        <v>0</v>
      </c>
      <c r="BI906">
        <v>1.55</v>
      </c>
      <c r="BJ906" t="b">
        <v>0</v>
      </c>
      <c r="BK906">
        <v>2</v>
      </c>
      <c r="BL906" t="b">
        <v>0</v>
      </c>
      <c r="BM906">
        <v>0</v>
      </c>
      <c r="BN906">
        <v>0</v>
      </c>
    </row>
    <row r="907" spans="1:66" x14ac:dyDescent="0.25">
      <c r="A907" t="s">
        <v>98</v>
      </c>
      <c r="B907">
        <v>1974</v>
      </c>
      <c r="C907">
        <v>1200</v>
      </c>
      <c r="D907">
        <v>2780.567528</v>
      </c>
      <c r="E907">
        <v>7373.7013150000002</v>
      </c>
      <c r="F907">
        <v>10154.268840000001</v>
      </c>
      <c r="G907">
        <v>7846.0831340000004</v>
      </c>
      <c r="H907">
        <v>10626.650659999999</v>
      </c>
      <c r="I907">
        <v>2.3199999999999998</v>
      </c>
      <c r="J907">
        <v>2780.567528</v>
      </c>
      <c r="K907">
        <v>3493</v>
      </c>
      <c r="L907">
        <v>2878</v>
      </c>
      <c r="M907" t="s">
        <v>99</v>
      </c>
      <c r="N907">
        <v>0</v>
      </c>
      <c r="O907">
        <v>6.8783069000000002E-2</v>
      </c>
      <c r="P907">
        <v>0.67724867700000002</v>
      </c>
      <c r="Q907">
        <v>0.253968254</v>
      </c>
      <c r="R907">
        <v>0</v>
      </c>
      <c r="S907">
        <v>1</v>
      </c>
      <c r="T907" t="s">
        <v>69</v>
      </c>
      <c r="U907">
        <v>0.1</v>
      </c>
      <c r="V907">
        <v>0.1</v>
      </c>
      <c r="W907">
        <v>0.3</v>
      </c>
      <c r="X907">
        <v>0.2</v>
      </c>
      <c r="Y907">
        <v>556.11350560000005</v>
      </c>
      <c r="Z907">
        <v>556.11350560000005</v>
      </c>
      <c r="AA907">
        <v>2353.8249402000001</v>
      </c>
      <c r="AB907">
        <v>2418.6264862971798</v>
      </c>
      <c r="AC907">
        <v>1668.3405167999999</v>
      </c>
      <c r="AD907">
        <v>3892.7945392000001</v>
      </c>
      <c r="AE907">
        <v>1668.3405167999999</v>
      </c>
      <c r="AF907">
        <v>3892.7945392000001</v>
      </c>
      <c r="AG907">
        <v>3138.4332536000002</v>
      </c>
      <c r="AH907">
        <v>12553.733014400001</v>
      </c>
      <c r="AI907">
        <v>5789.3976874056298</v>
      </c>
      <c r="AJ907">
        <v>15463.9036325944</v>
      </c>
      <c r="AK907">
        <v>0</v>
      </c>
      <c r="AL907">
        <v>231.270506697646</v>
      </c>
      <c r="AM907">
        <v>2829.5987386012198</v>
      </c>
      <c r="AN907">
        <v>665.24506421013996</v>
      </c>
      <c r="AO907">
        <v>0</v>
      </c>
      <c r="AP907">
        <v>3726.1143095090001</v>
      </c>
      <c r="AQ907">
        <v>3726.1143095090001</v>
      </c>
      <c r="AR907">
        <v>3726.1143095090001</v>
      </c>
      <c r="AS907">
        <v>1.3400553203572501</v>
      </c>
      <c r="AT907">
        <v>0.29271089695935898</v>
      </c>
      <c r="AU907">
        <v>94</v>
      </c>
      <c r="AV907">
        <v>1</v>
      </c>
      <c r="AW907" s="2">
        <v>2780.567528</v>
      </c>
      <c r="AX907" s="4">
        <v>3726.1143095090001</v>
      </c>
      <c r="AY907">
        <v>2.3199999999999998</v>
      </c>
      <c r="AZ907">
        <v>0</v>
      </c>
      <c r="BA907">
        <v>6.2100000000000002E-2</v>
      </c>
      <c r="BB907">
        <v>0.75939999999999996</v>
      </c>
      <c r="BC907">
        <v>0.17849999999999999</v>
      </c>
      <c r="BD907">
        <v>0</v>
      </c>
      <c r="BE907">
        <v>0.4</v>
      </c>
      <c r="BF907" t="b">
        <v>0</v>
      </c>
      <c r="BG907">
        <v>0.22</v>
      </c>
      <c r="BH907" t="b">
        <v>0</v>
      </c>
      <c r="BI907">
        <v>1.34</v>
      </c>
      <c r="BJ907" t="b">
        <v>0</v>
      </c>
      <c r="BK907">
        <v>2</v>
      </c>
      <c r="BL907" t="b">
        <v>0</v>
      </c>
      <c r="BM907">
        <v>0</v>
      </c>
      <c r="BN907">
        <v>0</v>
      </c>
    </row>
    <row r="908" spans="1:66" x14ac:dyDescent="0.25">
      <c r="A908" t="s">
        <v>98</v>
      </c>
      <c r="B908">
        <v>1975</v>
      </c>
      <c r="C908">
        <v>225</v>
      </c>
      <c r="D908">
        <v>521.35641150000004</v>
      </c>
      <c r="E908">
        <v>426.48412439999998</v>
      </c>
      <c r="F908">
        <v>947.84053600000004</v>
      </c>
      <c r="G908">
        <v>443.27657140000002</v>
      </c>
      <c r="H908">
        <v>964.6329829</v>
      </c>
      <c r="I908">
        <v>2.3199999999999998</v>
      </c>
      <c r="J908">
        <v>521.35641150000004</v>
      </c>
      <c r="K908">
        <v>4061</v>
      </c>
      <c r="L908">
        <v>540</v>
      </c>
      <c r="M908" t="s">
        <v>99</v>
      </c>
      <c r="N908">
        <v>0</v>
      </c>
      <c r="O908">
        <v>6.8783069000000002E-2</v>
      </c>
      <c r="P908">
        <v>0.67724867700000002</v>
      </c>
      <c r="Q908">
        <v>0.253968254</v>
      </c>
      <c r="R908">
        <v>0</v>
      </c>
      <c r="S908">
        <v>1</v>
      </c>
      <c r="T908" t="s">
        <v>69</v>
      </c>
      <c r="U908">
        <v>0.1</v>
      </c>
      <c r="V908">
        <v>0.1</v>
      </c>
      <c r="W908">
        <v>0.3</v>
      </c>
      <c r="X908">
        <v>0.2</v>
      </c>
      <c r="Y908">
        <v>104.2712823</v>
      </c>
      <c r="Z908">
        <v>104.2712823</v>
      </c>
      <c r="AA908">
        <v>132.98297142000001</v>
      </c>
      <c r="AB908">
        <v>168.98807946177399</v>
      </c>
      <c r="AC908">
        <v>312.81384689999999</v>
      </c>
      <c r="AD908">
        <v>729.89897610000003</v>
      </c>
      <c r="AE908">
        <v>312.81384689999999</v>
      </c>
      <c r="AF908">
        <v>729.89897610000003</v>
      </c>
      <c r="AG908">
        <v>177.31062856</v>
      </c>
      <c r="AH908">
        <v>709.24251423999999</v>
      </c>
      <c r="AI908">
        <v>626.65682397645196</v>
      </c>
      <c r="AJ908">
        <v>1302.6091418235501</v>
      </c>
      <c r="AK908">
        <v>0</v>
      </c>
      <c r="AL908">
        <v>287.381122901065</v>
      </c>
      <c r="AM908">
        <v>1773.98683702057</v>
      </c>
      <c r="AN908">
        <v>1569.84722889464</v>
      </c>
      <c r="AO908">
        <v>0</v>
      </c>
      <c r="AP908">
        <v>3631.2151888162798</v>
      </c>
      <c r="AQ908">
        <v>3631.2151888162798</v>
      </c>
      <c r="AR908">
        <v>3631.2151888162798</v>
      </c>
      <c r="AS908">
        <v>6.9649382048815198</v>
      </c>
      <c r="AT908">
        <v>1.94088873495717</v>
      </c>
      <c r="AU908">
        <v>96</v>
      </c>
      <c r="AV908">
        <v>0</v>
      </c>
      <c r="AW908" s="2">
        <v>521.35641150000004</v>
      </c>
      <c r="AX908" s="4">
        <v>3631.2151888162798</v>
      </c>
      <c r="AY908">
        <v>2.3199999999999998</v>
      </c>
      <c r="AZ908">
        <v>0</v>
      </c>
      <c r="BA908">
        <v>7.9100000000000004E-2</v>
      </c>
      <c r="BB908">
        <v>0.48849999999999999</v>
      </c>
      <c r="BC908">
        <v>0.43230000000000002</v>
      </c>
      <c r="BD908">
        <v>0</v>
      </c>
      <c r="BE908">
        <v>0.08</v>
      </c>
      <c r="BF908" t="b">
        <v>1</v>
      </c>
      <c r="BG908">
        <v>0.21</v>
      </c>
      <c r="BH908" t="b">
        <v>0</v>
      </c>
      <c r="BI908">
        <v>6.96</v>
      </c>
      <c r="BJ908" t="b">
        <v>0</v>
      </c>
      <c r="BK908">
        <v>2</v>
      </c>
      <c r="BL908" t="b">
        <v>0</v>
      </c>
      <c r="BM908">
        <v>1</v>
      </c>
      <c r="BN908">
        <v>1</v>
      </c>
    </row>
    <row r="909" spans="1:66" x14ac:dyDescent="0.25">
      <c r="A909" t="s">
        <v>98</v>
      </c>
      <c r="B909">
        <v>1976</v>
      </c>
      <c r="C909">
        <v>100</v>
      </c>
      <c r="D909">
        <v>231.7139607</v>
      </c>
      <c r="E909">
        <v>351.35154419999998</v>
      </c>
      <c r="F909">
        <v>583.06550489999995</v>
      </c>
      <c r="G909">
        <v>383.61732590000003</v>
      </c>
      <c r="H909">
        <v>615.3312866</v>
      </c>
      <c r="I909">
        <v>2.3199999999999998</v>
      </c>
      <c r="J909">
        <v>231.7139607</v>
      </c>
      <c r="K909">
        <v>11649</v>
      </c>
      <c r="L909">
        <v>240</v>
      </c>
      <c r="M909" t="s">
        <v>99</v>
      </c>
      <c r="N909">
        <v>0</v>
      </c>
      <c r="O909">
        <v>6.8783069000000002E-2</v>
      </c>
      <c r="P909">
        <v>0.67724867700000002</v>
      </c>
      <c r="Q909">
        <v>0.253968254</v>
      </c>
      <c r="R909">
        <v>0</v>
      </c>
      <c r="S909">
        <v>1</v>
      </c>
      <c r="T909" t="s">
        <v>69</v>
      </c>
      <c r="U909">
        <v>0.1</v>
      </c>
      <c r="V909">
        <v>0.1</v>
      </c>
      <c r="W909">
        <v>0.3</v>
      </c>
      <c r="X909">
        <v>0.2</v>
      </c>
      <c r="Y909">
        <v>46.34279214</v>
      </c>
      <c r="Z909">
        <v>46.34279214</v>
      </c>
      <c r="AA909">
        <v>115.08519776999999</v>
      </c>
      <c r="AB909">
        <v>124.065535621668</v>
      </c>
      <c r="AC909">
        <v>139.02837642</v>
      </c>
      <c r="AD909">
        <v>324.39954497999997</v>
      </c>
      <c r="AE909">
        <v>139.02837642</v>
      </c>
      <c r="AF909">
        <v>324.39954497999997</v>
      </c>
      <c r="AG909">
        <v>153.44693036000001</v>
      </c>
      <c r="AH909">
        <v>613.78772144000004</v>
      </c>
      <c r="AI909">
        <v>367.20021535666501</v>
      </c>
      <c r="AJ909">
        <v>863.46235784333498</v>
      </c>
      <c r="AK909">
        <v>0</v>
      </c>
      <c r="AL909">
        <v>180.17053876928799</v>
      </c>
      <c r="AM909">
        <v>4186.2592749919604</v>
      </c>
      <c r="AN909">
        <v>5138.82990540426</v>
      </c>
      <c r="AO909">
        <v>0</v>
      </c>
      <c r="AP909">
        <v>9505.2597191655095</v>
      </c>
      <c r="AQ909">
        <v>9505.2597191655095</v>
      </c>
      <c r="AR909">
        <v>9505.2597191655095</v>
      </c>
      <c r="AS909">
        <v>41.021523651187998</v>
      </c>
      <c r="AT909">
        <v>3.7140968960594298</v>
      </c>
      <c r="AU909">
        <v>92</v>
      </c>
      <c r="AV909">
        <v>1</v>
      </c>
      <c r="AW909" s="2">
        <v>231.7139607</v>
      </c>
      <c r="AX909" s="4">
        <v>9505.2597191655095</v>
      </c>
      <c r="AY909">
        <v>2.3199999999999998</v>
      </c>
      <c r="AZ909">
        <v>0</v>
      </c>
      <c r="BA909">
        <v>1.9E-2</v>
      </c>
      <c r="BB909">
        <v>0.44040000000000001</v>
      </c>
      <c r="BC909">
        <v>0.54059999999999997</v>
      </c>
      <c r="BD909">
        <v>0</v>
      </c>
      <c r="BE909">
        <v>0.03</v>
      </c>
      <c r="BF909" t="b">
        <v>1</v>
      </c>
      <c r="BG909">
        <v>0.55000000000000004</v>
      </c>
      <c r="BH909" t="b">
        <v>0</v>
      </c>
      <c r="BI909">
        <v>41.02</v>
      </c>
      <c r="BJ909" t="b">
        <v>1</v>
      </c>
      <c r="BK909">
        <v>2</v>
      </c>
      <c r="BL909" t="b">
        <v>0</v>
      </c>
      <c r="BM909">
        <v>2</v>
      </c>
      <c r="BN909">
        <v>2</v>
      </c>
    </row>
    <row r="910" spans="1:66" x14ac:dyDescent="0.25">
      <c r="A910" t="s">
        <v>98</v>
      </c>
      <c r="B910">
        <v>1977</v>
      </c>
      <c r="C910">
        <v>600</v>
      </c>
      <c r="D910">
        <v>1390.283764</v>
      </c>
      <c r="E910">
        <v>2101.6507940000001</v>
      </c>
      <c r="F910">
        <v>3491.9345579999999</v>
      </c>
      <c r="G910">
        <v>2368.74215</v>
      </c>
      <c r="H910">
        <v>3759.0259139999998</v>
      </c>
      <c r="I910">
        <v>2.3199999999999998</v>
      </c>
      <c r="J910">
        <v>1390.283764</v>
      </c>
      <c r="K910">
        <v>20252</v>
      </c>
      <c r="L910">
        <v>1439</v>
      </c>
      <c r="M910" t="s">
        <v>99</v>
      </c>
      <c r="N910">
        <v>0</v>
      </c>
      <c r="O910">
        <v>6.8783069000000002E-2</v>
      </c>
      <c r="P910">
        <v>0.67724867700000002</v>
      </c>
      <c r="Q910">
        <v>0.253968254</v>
      </c>
      <c r="R910">
        <v>0</v>
      </c>
      <c r="S910">
        <v>1</v>
      </c>
      <c r="T910" t="s">
        <v>69</v>
      </c>
      <c r="U910">
        <v>0.1</v>
      </c>
      <c r="V910">
        <v>0.1</v>
      </c>
      <c r="W910">
        <v>0.3</v>
      </c>
      <c r="X910">
        <v>0.2</v>
      </c>
      <c r="Y910">
        <v>278.05675280000003</v>
      </c>
      <c r="Z910">
        <v>278.05675280000003</v>
      </c>
      <c r="AA910">
        <v>710.62264500000003</v>
      </c>
      <c r="AB910">
        <v>763.08590693609096</v>
      </c>
      <c r="AC910">
        <v>834.17025839999997</v>
      </c>
      <c r="AD910">
        <v>1946.3972696000001</v>
      </c>
      <c r="AE910">
        <v>834.17025839999997</v>
      </c>
      <c r="AF910">
        <v>1946.3972696000001</v>
      </c>
      <c r="AG910">
        <v>947.49685999999997</v>
      </c>
      <c r="AH910">
        <v>3789.9874399999999</v>
      </c>
      <c r="AI910">
        <v>2232.8541001278199</v>
      </c>
      <c r="AJ910">
        <v>5285.1977278721797</v>
      </c>
      <c r="AK910">
        <v>0</v>
      </c>
      <c r="AL910">
        <v>425.16695911339798</v>
      </c>
      <c r="AM910">
        <v>13703.546407666599</v>
      </c>
      <c r="AN910">
        <v>5641.7205949909303</v>
      </c>
      <c r="AO910">
        <v>0</v>
      </c>
      <c r="AP910">
        <v>19770.433961770999</v>
      </c>
      <c r="AQ910">
        <v>19770.433961770999</v>
      </c>
      <c r="AR910">
        <v>19770.433961770999</v>
      </c>
      <c r="AS910">
        <v>14.2204307305505</v>
      </c>
      <c r="AT910">
        <v>2.6546797143910599</v>
      </c>
      <c r="AU910">
        <v>89</v>
      </c>
      <c r="AV910">
        <v>1</v>
      </c>
      <c r="AW910" s="2">
        <v>1390.283764</v>
      </c>
      <c r="AX910" s="4">
        <v>19770.433961770999</v>
      </c>
      <c r="AY910">
        <v>2.3199999999999998</v>
      </c>
      <c r="AZ910">
        <v>0</v>
      </c>
      <c r="BA910">
        <v>2.1499999999999998E-2</v>
      </c>
      <c r="BB910">
        <v>0.69310000000000005</v>
      </c>
      <c r="BC910">
        <v>0.28539999999999999</v>
      </c>
      <c r="BD910">
        <v>0</v>
      </c>
      <c r="BE910">
        <v>0.2</v>
      </c>
      <c r="BF910" t="b">
        <v>0</v>
      </c>
      <c r="BG910">
        <v>1.1499999999999999</v>
      </c>
      <c r="BH910" t="b">
        <v>0</v>
      </c>
      <c r="BI910">
        <v>14.22</v>
      </c>
      <c r="BJ910" t="b">
        <v>0</v>
      </c>
      <c r="BK910">
        <v>2</v>
      </c>
      <c r="BL910" t="b">
        <v>0</v>
      </c>
      <c r="BM910">
        <v>0</v>
      </c>
      <c r="BN910">
        <v>0</v>
      </c>
    </row>
    <row r="911" spans="1:66" x14ac:dyDescent="0.25">
      <c r="A911" t="s">
        <v>98</v>
      </c>
      <c r="B911">
        <v>1978</v>
      </c>
      <c r="C911">
        <v>500</v>
      </c>
      <c r="D911">
        <v>1158.5698030000001</v>
      </c>
      <c r="E911">
        <v>1901.670969</v>
      </c>
      <c r="F911">
        <v>3060.2407720000001</v>
      </c>
      <c r="G911">
        <v>2203.7475519999998</v>
      </c>
      <c r="H911">
        <v>3362.317356</v>
      </c>
      <c r="I911">
        <v>2.3199999999999998</v>
      </c>
      <c r="J911">
        <v>1158.5698030000001</v>
      </c>
      <c r="K911">
        <v>20736</v>
      </c>
      <c r="L911">
        <v>1199</v>
      </c>
      <c r="M911" t="s">
        <v>99</v>
      </c>
      <c r="N911">
        <v>0</v>
      </c>
      <c r="O911">
        <v>6.8783069000000002E-2</v>
      </c>
      <c r="P911">
        <v>0.67724867700000002</v>
      </c>
      <c r="Q911">
        <v>0.253968254</v>
      </c>
      <c r="R911">
        <v>0</v>
      </c>
      <c r="S911">
        <v>1</v>
      </c>
      <c r="T911" t="s">
        <v>69</v>
      </c>
      <c r="U911">
        <v>0.1</v>
      </c>
      <c r="V911">
        <v>0.1</v>
      </c>
      <c r="W911">
        <v>0.3</v>
      </c>
      <c r="X911">
        <v>0.2</v>
      </c>
      <c r="Y911">
        <v>231.71396060000001</v>
      </c>
      <c r="Z911">
        <v>231.71396060000001</v>
      </c>
      <c r="AA911">
        <v>661.12426559999994</v>
      </c>
      <c r="AB911">
        <v>700.55453328208296</v>
      </c>
      <c r="AC911">
        <v>695.14188179999996</v>
      </c>
      <c r="AD911">
        <v>1621.9977242</v>
      </c>
      <c r="AE911">
        <v>695.14188179999996</v>
      </c>
      <c r="AF911">
        <v>1621.9977242</v>
      </c>
      <c r="AG911">
        <v>881.49902080000004</v>
      </c>
      <c r="AH911">
        <v>3525.9960832000002</v>
      </c>
      <c r="AI911">
        <v>1961.20828943583</v>
      </c>
      <c r="AJ911">
        <v>4763.42642256417</v>
      </c>
      <c r="AK911">
        <v>0</v>
      </c>
      <c r="AL911">
        <v>1391.7664369291001</v>
      </c>
      <c r="AM911">
        <v>15044.588245904401</v>
      </c>
      <c r="AN911">
        <v>4929.6050774415999</v>
      </c>
      <c r="AO911">
        <v>0</v>
      </c>
      <c r="AP911">
        <v>21365.959760275098</v>
      </c>
      <c r="AQ911">
        <v>21365.959760275098</v>
      </c>
      <c r="AR911">
        <v>21365.959760275098</v>
      </c>
      <c r="AS911">
        <v>18.441668085039101</v>
      </c>
      <c r="AT911">
        <v>2.9146126741802898</v>
      </c>
      <c r="AU911">
        <v>86</v>
      </c>
      <c r="AV911">
        <v>1</v>
      </c>
      <c r="AW911" s="2">
        <v>1158.5698030000001</v>
      </c>
      <c r="AX911" s="4">
        <v>21365.959760275098</v>
      </c>
      <c r="AY911">
        <v>2.3199999999999998</v>
      </c>
      <c r="AZ911">
        <v>0</v>
      </c>
      <c r="BA911">
        <v>6.5100000000000005E-2</v>
      </c>
      <c r="BB911">
        <v>0.70409999999999995</v>
      </c>
      <c r="BC911">
        <v>0.23069999999999999</v>
      </c>
      <c r="BD911">
        <v>0</v>
      </c>
      <c r="BE911">
        <v>0.17</v>
      </c>
      <c r="BF911" t="b">
        <v>0</v>
      </c>
      <c r="BG911">
        <v>1.24</v>
      </c>
      <c r="BH911" t="b">
        <v>0</v>
      </c>
      <c r="BI911">
        <v>18.440000000000001</v>
      </c>
      <c r="BJ911" t="b">
        <v>1</v>
      </c>
      <c r="BK911">
        <v>2</v>
      </c>
      <c r="BL911" t="b">
        <v>0</v>
      </c>
      <c r="BM911">
        <v>1</v>
      </c>
      <c r="BN911">
        <v>1</v>
      </c>
    </row>
    <row r="912" spans="1:66" x14ac:dyDescent="0.25">
      <c r="A912" t="s">
        <v>98</v>
      </c>
      <c r="B912">
        <v>1979</v>
      </c>
      <c r="C912">
        <v>700</v>
      </c>
      <c r="D912">
        <v>1621.9977249999999</v>
      </c>
      <c r="E912">
        <v>2291.552921</v>
      </c>
      <c r="F912">
        <v>3913.5506460000001</v>
      </c>
      <c r="G912">
        <v>2556.0816639999998</v>
      </c>
      <c r="H912">
        <v>4178.0793890000004</v>
      </c>
      <c r="I912">
        <v>2.3199999999999998</v>
      </c>
      <c r="J912">
        <v>1621.9977249999999</v>
      </c>
      <c r="K912">
        <v>16273</v>
      </c>
      <c r="L912">
        <v>1679</v>
      </c>
      <c r="M912" t="s">
        <v>99</v>
      </c>
      <c r="N912">
        <v>0</v>
      </c>
      <c r="O912">
        <v>6.8783069000000002E-2</v>
      </c>
      <c r="P912">
        <v>0.67724867700000002</v>
      </c>
      <c r="Q912">
        <v>0.253968254</v>
      </c>
      <c r="R912">
        <v>0</v>
      </c>
      <c r="S912">
        <v>1</v>
      </c>
      <c r="T912" t="s">
        <v>69</v>
      </c>
      <c r="U912">
        <v>0.1</v>
      </c>
      <c r="V912">
        <v>0.1</v>
      </c>
      <c r="W912">
        <v>0.3</v>
      </c>
      <c r="X912">
        <v>0.2</v>
      </c>
      <c r="Y912">
        <v>324.39954499999999</v>
      </c>
      <c r="Z912">
        <v>324.39954499999999</v>
      </c>
      <c r="AA912">
        <v>766.82449919999999</v>
      </c>
      <c r="AB912">
        <v>832.61928717123601</v>
      </c>
      <c r="AC912">
        <v>973.19863499999997</v>
      </c>
      <c r="AD912">
        <v>2270.7968150000002</v>
      </c>
      <c r="AE912">
        <v>973.19863499999997</v>
      </c>
      <c r="AF912">
        <v>2270.7968150000002</v>
      </c>
      <c r="AG912">
        <v>1022.4326656</v>
      </c>
      <c r="AH912">
        <v>4089.7306623999998</v>
      </c>
      <c r="AI912">
        <v>2512.8408146575298</v>
      </c>
      <c r="AJ912">
        <v>5843.3179633424697</v>
      </c>
      <c r="AK912">
        <v>0</v>
      </c>
      <c r="AL912">
        <v>1527.9659991046799</v>
      </c>
      <c r="AM912">
        <v>13145.6135333742</v>
      </c>
      <c r="AN912">
        <v>2760.4904130434702</v>
      </c>
      <c r="AO912">
        <v>0</v>
      </c>
      <c r="AP912">
        <v>17434.0699455223</v>
      </c>
      <c r="AQ912">
        <v>17434.0699455223</v>
      </c>
      <c r="AR912">
        <v>17434.0699455223</v>
      </c>
      <c r="AS912">
        <v>10.7485168917375</v>
      </c>
      <c r="AT912">
        <v>2.3747677814965198</v>
      </c>
      <c r="AU912">
        <v>90</v>
      </c>
      <c r="AV912">
        <v>1</v>
      </c>
      <c r="AW912" s="2">
        <v>1621.9977249999999</v>
      </c>
      <c r="AX912" s="4">
        <v>17434.0699455223</v>
      </c>
      <c r="AY912">
        <v>2.3199999999999998</v>
      </c>
      <c r="AZ912">
        <v>0</v>
      </c>
      <c r="BA912">
        <v>8.7599999999999997E-2</v>
      </c>
      <c r="BB912">
        <v>0.754</v>
      </c>
      <c r="BC912">
        <v>0.1583</v>
      </c>
      <c r="BD912">
        <v>0</v>
      </c>
      <c r="BE912">
        <v>0.23</v>
      </c>
      <c r="BF912" t="b">
        <v>0</v>
      </c>
      <c r="BG912">
        <v>1.01</v>
      </c>
      <c r="BH912" t="b">
        <v>0</v>
      </c>
      <c r="BI912">
        <v>10.75</v>
      </c>
      <c r="BJ912" t="b">
        <v>0</v>
      </c>
      <c r="BK912">
        <v>2</v>
      </c>
      <c r="BL912" t="b">
        <v>0</v>
      </c>
      <c r="BM912">
        <v>0</v>
      </c>
      <c r="BN912">
        <v>0</v>
      </c>
    </row>
    <row r="913" spans="1:66" x14ac:dyDescent="0.25">
      <c r="A913" t="s">
        <v>98</v>
      </c>
      <c r="B913">
        <v>1980</v>
      </c>
      <c r="C913">
        <v>400</v>
      </c>
      <c r="D913">
        <v>926.85584270000004</v>
      </c>
      <c r="E913">
        <v>1212.219871</v>
      </c>
      <c r="F913">
        <v>2139.0757130000002</v>
      </c>
      <c r="G913">
        <v>1692.546597</v>
      </c>
      <c r="H913">
        <v>2619.4024399999998</v>
      </c>
      <c r="I913">
        <v>2.3199999999999998</v>
      </c>
      <c r="J913">
        <v>926.85584270000004</v>
      </c>
      <c r="K913">
        <v>13629</v>
      </c>
      <c r="L913">
        <v>959</v>
      </c>
      <c r="M913" t="s">
        <v>99</v>
      </c>
      <c r="N913">
        <v>0</v>
      </c>
      <c r="O913">
        <v>6.8783069000000002E-2</v>
      </c>
      <c r="P913">
        <v>0.67724867700000002</v>
      </c>
      <c r="Q913">
        <v>0.253968254</v>
      </c>
      <c r="R913">
        <v>0</v>
      </c>
      <c r="S913">
        <v>1</v>
      </c>
      <c r="T913" t="s">
        <v>69</v>
      </c>
      <c r="U913">
        <v>0.1</v>
      </c>
      <c r="V913">
        <v>0.1</v>
      </c>
      <c r="W913">
        <v>0.3</v>
      </c>
      <c r="X913">
        <v>0.2</v>
      </c>
      <c r="Y913">
        <v>185.37116854000001</v>
      </c>
      <c r="Z913">
        <v>185.37116854000001</v>
      </c>
      <c r="AA913">
        <v>507.76397909999997</v>
      </c>
      <c r="AB913">
        <v>540.54299421725</v>
      </c>
      <c r="AC913">
        <v>556.11350561999996</v>
      </c>
      <c r="AD913">
        <v>1297.59817978</v>
      </c>
      <c r="AE913">
        <v>556.11350561999996</v>
      </c>
      <c r="AF913">
        <v>1297.59817978</v>
      </c>
      <c r="AG913">
        <v>677.01863879999996</v>
      </c>
      <c r="AH913">
        <v>2708.0745551999998</v>
      </c>
      <c r="AI913">
        <v>1538.3164515655001</v>
      </c>
      <c r="AJ913">
        <v>3700.4884284344998</v>
      </c>
      <c r="AK913">
        <v>0</v>
      </c>
      <c r="AL913">
        <v>1335.1013791842499</v>
      </c>
      <c r="AM913">
        <v>7361.3077644927898</v>
      </c>
      <c r="AN913">
        <v>4397.3346976925204</v>
      </c>
      <c r="AO913">
        <v>0</v>
      </c>
      <c r="AP913">
        <v>13093.7438413696</v>
      </c>
      <c r="AQ913">
        <v>13093.7438413696</v>
      </c>
      <c r="AR913">
        <v>13093.7438413696</v>
      </c>
      <c r="AS913">
        <v>14.127055404027599</v>
      </c>
      <c r="AT913">
        <v>2.6480917817755598</v>
      </c>
      <c r="AU913">
        <v>72</v>
      </c>
      <c r="AV913">
        <v>1</v>
      </c>
      <c r="AW913" s="2">
        <v>926.85584270000004</v>
      </c>
      <c r="AX913" s="4">
        <v>13093.7438413696</v>
      </c>
      <c r="AY913">
        <v>2.3199999999999998</v>
      </c>
      <c r="AZ913">
        <v>0</v>
      </c>
      <c r="BA913">
        <v>0.10199999999999999</v>
      </c>
      <c r="BB913">
        <v>0.56220000000000003</v>
      </c>
      <c r="BC913">
        <v>0.33579999999999999</v>
      </c>
      <c r="BD913">
        <v>0</v>
      </c>
      <c r="BE913">
        <v>0.13</v>
      </c>
      <c r="BF913" t="b">
        <v>0</v>
      </c>
      <c r="BG913">
        <v>0.76</v>
      </c>
      <c r="BH913" t="b">
        <v>0</v>
      </c>
      <c r="BI913">
        <v>14.13</v>
      </c>
      <c r="BJ913" t="b">
        <v>0</v>
      </c>
      <c r="BK913">
        <v>2</v>
      </c>
      <c r="BL913" t="b">
        <v>0</v>
      </c>
      <c r="BM913">
        <v>0</v>
      </c>
      <c r="BN913">
        <v>0</v>
      </c>
    </row>
    <row r="914" spans="1:66" x14ac:dyDescent="0.25">
      <c r="A914" t="s">
        <v>98</v>
      </c>
      <c r="B914">
        <v>1981</v>
      </c>
      <c r="C914">
        <v>1000</v>
      </c>
      <c r="D914">
        <v>2317.1396070000001</v>
      </c>
      <c r="E914">
        <v>3502.8784219999998</v>
      </c>
      <c r="F914">
        <v>5820.0180289999998</v>
      </c>
      <c r="G914">
        <v>3864.1338569999998</v>
      </c>
      <c r="H914">
        <v>6181.2734630000004</v>
      </c>
      <c r="I914">
        <v>2.3199999999999998</v>
      </c>
      <c r="J914">
        <v>2317.1396070000001</v>
      </c>
      <c r="K914">
        <v>16831</v>
      </c>
      <c r="L914">
        <v>2399</v>
      </c>
      <c r="M914" t="s">
        <v>99</v>
      </c>
      <c r="N914">
        <v>0</v>
      </c>
      <c r="O914">
        <v>6.8783069000000002E-2</v>
      </c>
      <c r="P914">
        <v>0.67724867700000002</v>
      </c>
      <c r="Q914">
        <v>0.253968254</v>
      </c>
      <c r="R914">
        <v>0</v>
      </c>
      <c r="S914">
        <v>1</v>
      </c>
      <c r="T914" t="s">
        <v>69</v>
      </c>
      <c r="U914">
        <v>0.1</v>
      </c>
      <c r="V914">
        <v>0.1</v>
      </c>
      <c r="W914">
        <v>0.3</v>
      </c>
      <c r="X914">
        <v>0.2</v>
      </c>
      <c r="Y914">
        <v>463.4279214</v>
      </c>
      <c r="Z914">
        <v>463.4279214</v>
      </c>
      <c r="AA914">
        <v>1159.2401571</v>
      </c>
      <c r="AB914">
        <v>1248.4402989996599</v>
      </c>
      <c r="AC914">
        <v>1390.2837642</v>
      </c>
      <c r="AD914">
        <v>3243.9954498000002</v>
      </c>
      <c r="AE914">
        <v>1390.2837642</v>
      </c>
      <c r="AF914">
        <v>3243.9954498000002</v>
      </c>
      <c r="AG914">
        <v>1545.6535428</v>
      </c>
      <c r="AH914">
        <v>6182.6141711999999</v>
      </c>
      <c r="AI914">
        <v>3684.3928650006801</v>
      </c>
      <c r="AJ914">
        <v>8678.1540609993208</v>
      </c>
      <c r="AK914">
        <v>0</v>
      </c>
      <c r="AL914">
        <v>747.63282246373899</v>
      </c>
      <c r="AM914">
        <v>11726.225854741901</v>
      </c>
      <c r="AN914">
        <v>4357.0934151478104</v>
      </c>
      <c r="AO914">
        <v>0</v>
      </c>
      <c r="AP914">
        <v>16830.9520923534</v>
      </c>
      <c r="AQ914">
        <v>16830.9520923534</v>
      </c>
      <c r="AR914">
        <v>16830.9520923534</v>
      </c>
      <c r="AS914">
        <v>7.2636763195051799</v>
      </c>
      <c r="AT914">
        <v>1.9828860807666999</v>
      </c>
      <c r="AU914">
        <v>91</v>
      </c>
      <c r="AV914">
        <v>1</v>
      </c>
      <c r="AW914" s="2">
        <v>2317.1396070000001</v>
      </c>
      <c r="AX914" s="4">
        <v>16830.9520923534</v>
      </c>
      <c r="AY914">
        <v>2.3199999999999998</v>
      </c>
      <c r="AZ914">
        <v>0</v>
      </c>
      <c r="BA914">
        <v>4.4400000000000002E-2</v>
      </c>
      <c r="BB914">
        <v>0.69669999999999999</v>
      </c>
      <c r="BC914">
        <v>0.25890000000000002</v>
      </c>
      <c r="BD914">
        <v>0</v>
      </c>
      <c r="BE914">
        <v>0.33</v>
      </c>
      <c r="BF914" t="b">
        <v>0</v>
      </c>
      <c r="BG914">
        <v>0.98</v>
      </c>
      <c r="BH914" t="b">
        <v>0</v>
      </c>
      <c r="BI914">
        <v>7.26</v>
      </c>
      <c r="BJ914" t="b">
        <v>0</v>
      </c>
      <c r="BK914">
        <v>2</v>
      </c>
      <c r="BL914" t="b">
        <v>0</v>
      </c>
      <c r="BM914">
        <v>0</v>
      </c>
      <c r="BN914">
        <v>0</v>
      </c>
    </row>
    <row r="915" spans="1:66" x14ac:dyDescent="0.25">
      <c r="A915" t="s">
        <v>98</v>
      </c>
      <c r="B915">
        <v>1982</v>
      </c>
      <c r="C915">
        <v>3000</v>
      </c>
      <c r="D915">
        <v>6951.4188199999999</v>
      </c>
      <c r="E915">
        <v>12321.602150000001</v>
      </c>
      <c r="F915">
        <v>19273.020970000001</v>
      </c>
      <c r="G915">
        <v>13282.72393</v>
      </c>
      <c r="H915">
        <v>20234.142749999999</v>
      </c>
      <c r="I915">
        <v>2.3199999999999998</v>
      </c>
      <c r="J915">
        <v>6951.4188199999999</v>
      </c>
      <c r="K915">
        <v>13372</v>
      </c>
      <c r="L915">
        <v>7196</v>
      </c>
      <c r="M915" t="s">
        <v>99</v>
      </c>
      <c r="N915">
        <v>0</v>
      </c>
      <c r="O915">
        <v>6.8783069000000002E-2</v>
      </c>
      <c r="P915">
        <v>0.67724867700000002</v>
      </c>
      <c r="Q915">
        <v>0.253968254</v>
      </c>
      <c r="R915">
        <v>0</v>
      </c>
      <c r="S915">
        <v>1</v>
      </c>
      <c r="T915" t="s">
        <v>69</v>
      </c>
      <c r="U915">
        <v>0.1</v>
      </c>
      <c r="V915">
        <v>0.1</v>
      </c>
      <c r="W915">
        <v>0.3</v>
      </c>
      <c r="X915">
        <v>0.2</v>
      </c>
      <c r="Y915">
        <v>1390.283764</v>
      </c>
      <c r="Z915">
        <v>1390.283764</v>
      </c>
      <c r="AA915">
        <v>3984.8171790000001</v>
      </c>
      <c r="AB915">
        <v>4220.3858703317101</v>
      </c>
      <c r="AC915">
        <v>4170.8512920000003</v>
      </c>
      <c r="AD915">
        <v>9731.9863480000004</v>
      </c>
      <c r="AE915">
        <v>4170.8512920000003</v>
      </c>
      <c r="AF915">
        <v>9731.9863480000004</v>
      </c>
      <c r="AG915">
        <v>5313.0895719999999</v>
      </c>
      <c r="AH915">
        <v>21252.358287999999</v>
      </c>
      <c r="AI915">
        <v>11793.371009336601</v>
      </c>
      <c r="AJ915">
        <v>28674.914490663399</v>
      </c>
      <c r="AK915">
        <v>0</v>
      </c>
      <c r="AL915">
        <v>1190.94481756558</v>
      </c>
      <c r="AM915">
        <v>11618.915768008799</v>
      </c>
      <c r="AN915">
        <v>1930.47020595559</v>
      </c>
      <c r="AO915">
        <v>0</v>
      </c>
      <c r="AP915">
        <v>14740.330791529999</v>
      </c>
      <c r="AQ915">
        <v>14740.330791529999</v>
      </c>
      <c r="AR915">
        <v>14740.330791529999</v>
      </c>
      <c r="AS915">
        <v>2.1204780165338901</v>
      </c>
      <c r="AT915">
        <v>0.75164154276436002</v>
      </c>
      <c r="AU915">
        <v>93</v>
      </c>
      <c r="AV915">
        <v>1</v>
      </c>
      <c r="AW915" s="2">
        <v>6951.4188199999999</v>
      </c>
      <c r="AX915" s="4">
        <v>14740.330791529999</v>
      </c>
      <c r="AY915">
        <v>2.3199999999999998</v>
      </c>
      <c r="AZ915">
        <v>0</v>
      </c>
      <c r="BA915">
        <v>8.0799999999999997E-2</v>
      </c>
      <c r="BB915">
        <v>0.78820000000000001</v>
      </c>
      <c r="BC915">
        <v>0.13100000000000001</v>
      </c>
      <c r="BD915">
        <v>0</v>
      </c>
      <c r="BE915">
        <v>1</v>
      </c>
      <c r="BF915" t="b">
        <v>0</v>
      </c>
      <c r="BG915">
        <v>0.86</v>
      </c>
      <c r="BH915" t="b">
        <v>0</v>
      </c>
      <c r="BI915">
        <v>2.12</v>
      </c>
      <c r="BJ915" t="b">
        <v>0</v>
      </c>
      <c r="BK915">
        <v>2</v>
      </c>
      <c r="BL915" t="b">
        <v>0</v>
      </c>
      <c r="BM915">
        <v>0</v>
      </c>
      <c r="BN915">
        <v>0</v>
      </c>
    </row>
    <row r="916" spans="1:66" x14ac:dyDescent="0.25">
      <c r="A916" t="s">
        <v>98</v>
      </c>
      <c r="B916">
        <v>1983</v>
      </c>
      <c r="C916">
        <v>4000</v>
      </c>
      <c r="D916">
        <v>9268.5584269999999</v>
      </c>
      <c r="E916">
        <v>11301.86008</v>
      </c>
      <c r="F916">
        <v>20570.4185</v>
      </c>
      <c r="G916">
        <v>12945.716410000001</v>
      </c>
      <c r="H916">
        <v>22214.274839999998</v>
      </c>
      <c r="I916">
        <v>2.3199999999999998</v>
      </c>
      <c r="J916">
        <v>9268.5584269999999</v>
      </c>
      <c r="K916">
        <v>15061</v>
      </c>
      <c r="L916">
        <v>9594</v>
      </c>
      <c r="M916" t="s">
        <v>99</v>
      </c>
      <c r="N916">
        <v>0</v>
      </c>
      <c r="O916">
        <v>6.8783069000000002E-2</v>
      </c>
      <c r="P916">
        <v>0.67724867700000002</v>
      </c>
      <c r="Q916">
        <v>0.253968254</v>
      </c>
      <c r="R916">
        <v>0</v>
      </c>
      <c r="S916">
        <v>1</v>
      </c>
      <c r="T916" t="s">
        <v>69</v>
      </c>
      <c r="U916">
        <v>0.1</v>
      </c>
      <c r="V916">
        <v>0.1</v>
      </c>
      <c r="W916">
        <v>0.3</v>
      </c>
      <c r="X916">
        <v>0.2</v>
      </c>
      <c r="Y916">
        <v>1853.7116854000001</v>
      </c>
      <c r="Z916">
        <v>1853.7116854000001</v>
      </c>
      <c r="AA916">
        <v>3883.714923</v>
      </c>
      <c r="AB916">
        <v>4303.4275427525699</v>
      </c>
      <c r="AC916">
        <v>5561.1350561999998</v>
      </c>
      <c r="AD916">
        <v>12975.981797799999</v>
      </c>
      <c r="AE916">
        <v>5561.1350561999998</v>
      </c>
      <c r="AF916">
        <v>12975.981797799999</v>
      </c>
      <c r="AG916">
        <v>5178.286564</v>
      </c>
      <c r="AH916">
        <v>20713.146256</v>
      </c>
      <c r="AI916">
        <v>13607.4197544949</v>
      </c>
      <c r="AJ916">
        <v>30821.129925505102</v>
      </c>
      <c r="AK916">
        <v>0</v>
      </c>
      <c r="AL916">
        <v>1180.0461368433801</v>
      </c>
      <c r="AM916">
        <v>5147.92054668118</v>
      </c>
      <c r="AN916">
        <v>6287.3768338017999</v>
      </c>
      <c r="AO916">
        <v>0</v>
      </c>
      <c r="AP916">
        <v>12615.343517326301</v>
      </c>
      <c r="AQ916">
        <v>12615.343517326301</v>
      </c>
      <c r="AR916">
        <v>12615.343517326301</v>
      </c>
      <c r="AS916">
        <v>1.3610901432715701</v>
      </c>
      <c r="AT916">
        <v>0.308285954592523</v>
      </c>
      <c r="AU916">
        <v>87</v>
      </c>
      <c r="AV916">
        <v>1</v>
      </c>
      <c r="AW916" s="2">
        <v>9268.5584269999999</v>
      </c>
      <c r="AX916" s="4">
        <v>12615.343517326301</v>
      </c>
      <c r="AY916">
        <v>2.3199999999999998</v>
      </c>
      <c r="AZ916">
        <v>0</v>
      </c>
      <c r="BA916">
        <v>9.35E-2</v>
      </c>
      <c r="BB916">
        <v>0.40810000000000002</v>
      </c>
      <c r="BC916">
        <v>0.49840000000000001</v>
      </c>
      <c r="BD916">
        <v>0</v>
      </c>
      <c r="BE916">
        <v>1.33</v>
      </c>
      <c r="BF916" t="b">
        <v>0</v>
      </c>
      <c r="BG916">
        <v>0.73</v>
      </c>
      <c r="BH916" t="b">
        <v>0</v>
      </c>
      <c r="BI916">
        <v>1.36</v>
      </c>
      <c r="BJ916" t="b">
        <v>0</v>
      </c>
      <c r="BK916">
        <v>2</v>
      </c>
      <c r="BL916" t="b">
        <v>0</v>
      </c>
      <c r="BM916">
        <v>0</v>
      </c>
      <c r="BN916">
        <v>0</v>
      </c>
    </row>
    <row r="917" spans="1:66" x14ac:dyDescent="0.25">
      <c r="A917" t="s">
        <v>98</v>
      </c>
      <c r="B917">
        <v>1984</v>
      </c>
      <c r="C917">
        <v>3000</v>
      </c>
      <c r="D917">
        <v>6951.4188199999999</v>
      </c>
      <c r="E917">
        <v>11696.07559</v>
      </c>
      <c r="F917">
        <v>18647.494419999999</v>
      </c>
      <c r="G917">
        <v>12458.901169999999</v>
      </c>
      <c r="H917">
        <v>19410.31999</v>
      </c>
      <c r="I917">
        <v>2.3199999999999998</v>
      </c>
      <c r="J917">
        <v>6951.4188199999999</v>
      </c>
      <c r="K917">
        <v>22692</v>
      </c>
      <c r="L917">
        <v>7196</v>
      </c>
      <c r="M917" t="s">
        <v>99</v>
      </c>
      <c r="N917">
        <v>0</v>
      </c>
      <c r="O917">
        <v>6.8783069000000002E-2</v>
      </c>
      <c r="P917">
        <v>0.67724867700000002</v>
      </c>
      <c r="Q917">
        <v>0.253968254</v>
      </c>
      <c r="R917">
        <v>0</v>
      </c>
      <c r="S917">
        <v>1</v>
      </c>
      <c r="T917" t="s">
        <v>69</v>
      </c>
      <c r="U917">
        <v>0.1</v>
      </c>
      <c r="V917">
        <v>0.1</v>
      </c>
      <c r="W917">
        <v>0.3</v>
      </c>
      <c r="X917">
        <v>0.2</v>
      </c>
      <c r="Y917">
        <v>1390.283764</v>
      </c>
      <c r="Z917">
        <v>1390.283764</v>
      </c>
      <c r="AA917">
        <v>3737.6703510000002</v>
      </c>
      <c r="AB917">
        <v>3987.8651678794799</v>
      </c>
      <c r="AC917">
        <v>4170.8512920000003</v>
      </c>
      <c r="AD917">
        <v>9731.9863480000004</v>
      </c>
      <c r="AE917">
        <v>4170.8512920000003</v>
      </c>
      <c r="AF917">
        <v>9731.9863480000004</v>
      </c>
      <c r="AG917">
        <v>4983.5604679999997</v>
      </c>
      <c r="AH917">
        <v>19934.241871999999</v>
      </c>
      <c r="AI917">
        <v>11434.589654240999</v>
      </c>
      <c r="AJ917">
        <v>27386.050325758999</v>
      </c>
      <c r="AK917">
        <v>0</v>
      </c>
      <c r="AL917">
        <v>522.83568236322901</v>
      </c>
      <c r="AM917">
        <v>16766.338215219301</v>
      </c>
      <c r="AN917">
        <v>4755.21718916583</v>
      </c>
      <c r="AO917">
        <v>0</v>
      </c>
      <c r="AP917">
        <v>22044.391086748299</v>
      </c>
      <c r="AQ917">
        <v>22044.391086748299</v>
      </c>
      <c r="AR917">
        <v>22044.391086748299</v>
      </c>
      <c r="AS917">
        <v>3.1712074408931001</v>
      </c>
      <c r="AT917">
        <v>1.1541124115474399</v>
      </c>
      <c r="AU917">
        <v>94</v>
      </c>
      <c r="AV917">
        <v>1</v>
      </c>
      <c r="AW917" s="2">
        <v>6951.4188199999999</v>
      </c>
      <c r="AX917" s="4">
        <v>22044.391086748299</v>
      </c>
      <c r="AY917">
        <v>2.3199999999999998</v>
      </c>
      <c r="AZ917">
        <v>0</v>
      </c>
      <c r="BA917">
        <v>2.3699999999999999E-2</v>
      </c>
      <c r="BB917">
        <v>0.76060000000000005</v>
      </c>
      <c r="BC917">
        <v>0.2157</v>
      </c>
      <c r="BD917">
        <v>0</v>
      </c>
      <c r="BE917">
        <v>1</v>
      </c>
      <c r="BF917" t="b">
        <v>0</v>
      </c>
      <c r="BG917">
        <v>1.28</v>
      </c>
      <c r="BH917" t="b">
        <v>0</v>
      </c>
      <c r="BI917">
        <v>3.17</v>
      </c>
      <c r="BJ917" t="b">
        <v>0</v>
      </c>
      <c r="BK917">
        <v>2</v>
      </c>
      <c r="BL917" t="b">
        <v>0</v>
      </c>
      <c r="BM917">
        <v>0</v>
      </c>
      <c r="BN917">
        <v>0</v>
      </c>
    </row>
    <row r="918" spans="1:66" x14ac:dyDescent="0.25">
      <c r="A918" t="s">
        <v>98</v>
      </c>
      <c r="B918">
        <v>1985</v>
      </c>
      <c r="C918">
        <v>2000</v>
      </c>
      <c r="D918">
        <v>4634.2792140000001</v>
      </c>
      <c r="E918">
        <v>5848.2000399999997</v>
      </c>
      <c r="F918">
        <v>10482.47925</v>
      </c>
      <c r="G918">
        <v>6235.1517830000003</v>
      </c>
      <c r="H918">
        <v>10869.431</v>
      </c>
      <c r="I918">
        <v>2.3199999999999998</v>
      </c>
      <c r="J918">
        <v>4634.2792140000001</v>
      </c>
      <c r="K918">
        <v>54883</v>
      </c>
      <c r="L918">
        <v>4797</v>
      </c>
      <c r="M918" t="s">
        <v>99</v>
      </c>
      <c r="N918">
        <v>0</v>
      </c>
      <c r="O918">
        <v>6.8783069000000002E-2</v>
      </c>
      <c r="P918">
        <v>0.67724867700000002</v>
      </c>
      <c r="Q918">
        <v>0.253968254</v>
      </c>
      <c r="R918">
        <v>0</v>
      </c>
      <c r="S918">
        <v>1</v>
      </c>
      <c r="T918" t="s">
        <v>69</v>
      </c>
      <c r="U918">
        <v>0.1</v>
      </c>
      <c r="V918">
        <v>0.1</v>
      </c>
      <c r="W918">
        <v>0.3</v>
      </c>
      <c r="X918">
        <v>0.2</v>
      </c>
      <c r="Y918">
        <v>926.8558428</v>
      </c>
      <c r="Z918">
        <v>926.8558428</v>
      </c>
      <c r="AA918">
        <v>1870.5455348999999</v>
      </c>
      <c r="AB918">
        <v>2087.5828969089598</v>
      </c>
      <c r="AC918">
        <v>2780.5675283999999</v>
      </c>
      <c r="AD918">
        <v>6487.9908996000004</v>
      </c>
      <c r="AE918">
        <v>2780.5675283999999</v>
      </c>
      <c r="AF918">
        <v>6487.9908996000004</v>
      </c>
      <c r="AG918">
        <v>2494.0607132</v>
      </c>
      <c r="AH918">
        <v>9976.2428528</v>
      </c>
      <c r="AI918">
        <v>6694.26520618207</v>
      </c>
      <c r="AJ918">
        <v>15044.5967938179</v>
      </c>
      <c r="AK918">
        <v>0</v>
      </c>
      <c r="AL918">
        <v>1702.8312309789301</v>
      </c>
      <c r="AM918">
        <v>12680.5791648677</v>
      </c>
      <c r="AN918">
        <v>27547.6552923323</v>
      </c>
      <c r="AO918">
        <v>0</v>
      </c>
      <c r="AP918">
        <v>41931.065688178896</v>
      </c>
      <c r="AQ918">
        <v>41931.065688178896</v>
      </c>
      <c r="AR918">
        <v>41931.065688178896</v>
      </c>
      <c r="AS918">
        <v>9.0480231664735697</v>
      </c>
      <c r="AT918">
        <v>2.2025462992077101</v>
      </c>
      <c r="AU918">
        <v>94</v>
      </c>
      <c r="AV918">
        <v>1</v>
      </c>
      <c r="AW918" s="2">
        <v>4634.2792140000001</v>
      </c>
      <c r="AX918" s="4">
        <v>41931.065688178896</v>
      </c>
      <c r="AY918">
        <v>2.3199999999999998</v>
      </c>
      <c r="AZ918">
        <v>0</v>
      </c>
      <c r="BA918">
        <v>4.0599999999999997E-2</v>
      </c>
      <c r="BB918">
        <v>0.3024</v>
      </c>
      <c r="BC918">
        <v>0.65700000000000003</v>
      </c>
      <c r="BD918">
        <v>0</v>
      </c>
      <c r="BE918">
        <v>0.67</v>
      </c>
      <c r="BF918" t="b">
        <v>0</v>
      </c>
      <c r="BG918">
        <v>2.44</v>
      </c>
      <c r="BH918" t="b">
        <v>0</v>
      </c>
      <c r="BI918">
        <v>9.0500000000000007</v>
      </c>
      <c r="BJ918" t="b">
        <v>0</v>
      </c>
      <c r="BK918">
        <v>2</v>
      </c>
      <c r="BL918" t="b">
        <v>0</v>
      </c>
      <c r="BM918">
        <v>0</v>
      </c>
      <c r="BN918">
        <v>0</v>
      </c>
    </row>
    <row r="919" spans="1:66" x14ac:dyDescent="0.25">
      <c r="A919" t="s">
        <v>98</v>
      </c>
      <c r="B919">
        <v>1986</v>
      </c>
      <c r="C919">
        <v>3000</v>
      </c>
      <c r="D919">
        <v>6951.4188199999999</v>
      </c>
      <c r="E919">
        <v>9099.1276539999999</v>
      </c>
      <c r="F919">
        <v>16050.546469999999</v>
      </c>
      <c r="G919">
        <v>10363.08655</v>
      </c>
      <c r="H919">
        <v>17314.505369999999</v>
      </c>
      <c r="I919">
        <v>2.3199999999999998</v>
      </c>
      <c r="J919">
        <v>6951.4188199999999</v>
      </c>
      <c r="K919">
        <v>99508</v>
      </c>
      <c r="L919">
        <v>7196</v>
      </c>
      <c r="M919" t="s">
        <v>99</v>
      </c>
      <c r="N919">
        <v>0</v>
      </c>
      <c r="O919">
        <v>6.8783069000000002E-2</v>
      </c>
      <c r="P919">
        <v>0.67724867700000002</v>
      </c>
      <c r="Q919">
        <v>0.253968254</v>
      </c>
      <c r="R919">
        <v>0</v>
      </c>
      <c r="S919">
        <v>1</v>
      </c>
      <c r="T919" t="s">
        <v>69</v>
      </c>
      <c r="U919">
        <v>0.1</v>
      </c>
      <c r="V919">
        <v>0.1</v>
      </c>
      <c r="W919">
        <v>0.3</v>
      </c>
      <c r="X919">
        <v>0.2</v>
      </c>
      <c r="Y919">
        <v>1390.283764</v>
      </c>
      <c r="Z919">
        <v>1390.283764</v>
      </c>
      <c r="AA919">
        <v>3108.9259649999999</v>
      </c>
      <c r="AB919">
        <v>3405.6291049222</v>
      </c>
      <c r="AC919">
        <v>4170.8512920000003</v>
      </c>
      <c r="AD919">
        <v>9731.9863480000004</v>
      </c>
      <c r="AE919">
        <v>4170.8512920000003</v>
      </c>
      <c r="AF919">
        <v>9731.9863480000004</v>
      </c>
      <c r="AG919">
        <v>4145.2346200000002</v>
      </c>
      <c r="AH919">
        <v>16580.938480000001</v>
      </c>
      <c r="AI919">
        <v>10503.247160155601</v>
      </c>
      <c r="AJ919">
        <v>24125.763579844399</v>
      </c>
      <c r="AK919">
        <v>0</v>
      </c>
      <c r="AL919">
        <v>1287.8713259665101</v>
      </c>
      <c r="AM919">
        <v>73460.414076729998</v>
      </c>
      <c r="AN919">
        <v>23438.1579381679</v>
      </c>
      <c r="AO919">
        <v>0</v>
      </c>
      <c r="AP919">
        <v>98186.443340864294</v>
      </c>
      <c r="AQ919">
        <v>98186.443340864294</v>
      </c>
      <c r="AR919">
        <v>98186.443340864294</v>
      </c>
      <c r="AS919">
        <v>14.124662300359599</v>
      </c>
      <c r="AT919">
        <v>2.6479223688075599</v>
      </c>
      <c r="AU919">
        <v>88</v>
      </c>
      <c r="AV919">
        <v>1</v>
      </c>
      <c r="AW919" s="2">
        <v>6951.4188199999999</v>
      </c>
      <c r="AX919" s="4">
        <v>98186.443340864294</v>
      </c>
      <c r="AY919">
        <v>2.3199999999999998</v>
      </c>
      <c r="AZ919">
        <v>0</v>
      </c>
      <c r="BA919">
        <v>1.3100000000000001E-2</v>
      </c>
      <c r="BB919">
        <v>0.74819999999999998</v>
      </c>
      <c r="BC919">
        <v>0.2387</v>
      </c>
      <c r="BD919">
        <v>0</v>
      </c>
      <c r="BE919">
        <v>1</v>
      </c>
      <c r="BF919" t="b">
        <v>0</v>
      </c>
      <c r="BG919">
        <v>5.72</v>
      </c>
      <c r="BH919" t="b">
        <v>0</v>
      </c>
      <c r="BI919">
        <v>14.12</v>
      </c>
      <c r="BJ919" t="b">
        <v>0</v>
      </c>
      <c r="BK919">
        <v>2</v>
      </c>
      <c r="BL919" t="b">
        <v>0</v>
      </c>
      <c r="BM919">
        <v>0</v>
      </c>
      <c r="BN919">
        <v>0</v>
      </c>
    </row>
    <row r="920" spans="1:66" x14ac:dyDescent="0.25">
      <c r="A920" t="s">
        <v>98</v>
      </c>
      <c r="B920">
        <v>1987</v>
      </c>
      <c r="C920">
        <v>4000</v>
      </c>
      <c r="D920">
        <v>9268.5584269999999</v>
      </c>
      <c r="E920">
        <v>7498.0544419999997</v>
      </c>
      <c r="F920">
        <v>16766.612870000001</v>
      </c>
      <c r="G920">
        <v>7887.496897</v>
      </c>
      <c r="H920">
        <v>17156.055319999999</v>
      </c>
      <c r="I920">
        <v>2.3199999999999998</v>
      </c>
      <c r="J920">
        <v>9268.5584269999999</v>
      </c>
      <c r="K920">
        <v>82137</v>
      </c>
      <c r="L920">
        <v>9594</v>
      </c>
      <c r="M920" t="s">
        <v>99</v>
      </c>
      <c r="N920">
        <v>0</v>
      </c>
      <c r="O920">
        <v>6.8783069000000002E-2</v>
      </c>
      <c r="P920">
        <v>0.67724867700000002</v>
      </c>
      <c r="Q920">
        <v>0.253968254</v>
      </c>
      <c r="R920">
        <v>0</v>
      </c>
      <c r="S920">
        <v>1</v>
      </c>
      <c r="T920" t="s">
        <v>69</v>
      </c>
      <c r="U920">
        <v>0.1</v>
      </c>
      <c r="V920">
        <v>0.1</v>
      </c>
      <c r="W920">
        <v>0.3</v>
      </c>
      <c r="X920">
        <v>0.2</v>
      </c>
      <c r="Y920">
        <v>1853.7116854000001</v>
      </c>
      <c r="Z920">
        <v>1853.7116854000001</v>
      </c>
      <c r="AA920">
        <v>2366.2490690999998</v>
      </c>
      <c r="AB920">
        <v>3005.89116063858</v>
      </c>
      <c r="AC920">
        <v>5561.1350561999998</v>
      </c>
      <c r="AD920">
        <v>12975.981797799999</v>
      </c>
      <c r="AE920">
        <v>5561.1350561999998</v>
      </c>
      <c r="AF920">
        <v>12975.981797799999</v>
      </c>
      <c r="AG920">
        <v>3154.9987587999999</v>
      </c>
      <c r="AH920">
        <v>12619.9950352</v>
      </c>
      <c r="AI920">
        <v>11144.272998722799</v>
      </c>
      <c r="AJ920">
        <v>23167.837641277201</v>
      </c>
      <c r="AK920">
        <v>0</v>
      </c>
      <c r="AL920">
        <v>7460.8233309377001</v>
      </c>
      <c r="AM920">
        <v>62501.754471018401</v>
      </c>
      <c r="AN920">
        <v>15585.291707345001</v>
      </c>
      <c r="AO920" t="s">
        <v>67</v>
      </c>
      <c r="AP920">
        <v>85547.869509301105</v>
      </c>
      <c r="AQ920">
        <v>85547.869509301105</v>
      </c>
      <c r="AR920">
        <v>85547.869509301105</v>
      </c>
      <c r="AS920">
        <v>9.2299002248390405</v>
      </c>
      <c r="AT920">
        <v>2.2224482385797399</v>
      </c>
      <c r="AU920">
        <v>95</v>
      </c>
      <c r="AV920">
        <v>0</v>
      </c>
      <c r="AW920" s="2">
        <v>9268.5584269999999</v>
      </c>
      <c r="AX920" s="4">
        <v>85547.869509301105</v>
      </c>
      <c r="AY920">
        <v>2.3199999999999998</v>
      </c>
      <c r="AZ920">
        <v>0</v>
      </c>
      <c r="BA920">
        <v>8.72E-2</v>
      </c>
      <c r="BB920">
        <v>0.73060000000000003</v>
      </c>
      <c r="BC920">
        <v>0.1822</v>
      </c>
      <c r="BD920" t="s">
        <v>67</v>
      </c>
      <c r="BE920">
        <v>1.33</v>
      </c>
      <c r="BF920" t="b">
        <v>0</v>
      </c>
      <c r="BG920">
        <v>4.9800000000000004</v>
      </c>
      <c r="BH920" t="b">
        <v>0</v>
      </c>
      <c r="BI920">
        <v>9.23</v>
      </c>
      <c r="BJ920" t="b">
        <v>0</v>
      </c>
      <c r="BK920">
        <v>2</v>
      </c>
      <c r="BL920" t="b">
        <v>0</v>
      </c>
      <c r="BM920">
        <v>0</v>
      </c>
      <c r="BN920">
        <v>0</v>
      </c>
    </row>
    <row r="921" spans="1:66" x14ac:dyDescent="0.25">
      <c r="A921" t="s">
        <v>98</v>
      </c>
      <c r="B921">
        <v>1988</v>
      </c>
      <c r="C921">
        <v>1000</v>
      </c>
      <c r="D921">
        <v>2317.1396070000001</v>
      </c>
      <c r="E921">
        <v>4810</v>
      </c>
      <c r="F921">
        <v>7127.6700279999995</v>
      </c>
      <c r="G921">
        <v>5284.0868280000004</v>
      </c>
      <c r="H921">
        <v>7601.2264349999996</v>
      </c>
      <c r="I921">
        <v>2.3199999999999998</v>
      </c>
      <c r="J921">
        <v>2317.1396070000001</v>
      </c>
      <c r="K921">
        <v>38038</v>
      </c>
      <c r="L921">
        <v>2399</v>
      </c>
      <c r="M921" t="s">
        <v>99</v>
      </c>
      <c r="N921">
        <v>0</v>
      </c>
      <c r="O921">
        <v>6.8783069000000002E-2</v>
      </c>
      <c r="P921">
        <v>0.67724867700000002</v>
      </c>
      <c r="Q921">
        <v>0.253968254</v>
      </c>
      <c r="R921">
        <v>0</v>
      </c>
      <c r="S921">
        <v>1</v>
      </c>
      <c r="T921" t="s">
        <v>69</v>
      </c>
      <c r="U921">
        <v>0.1</v>
      </c>
      <c r="V921">
        <v>0.1</v>
      </c>
      <c r="W921">
        <v>0.3</v>
      </c>
      <c r="X921">
        <v>0.2</v>
      </c>
      <c r="Y921">
        <v>463.4279214</v>
      </c>
      <c r="Z921">
        <v>463.4279214</v>
      </c>
      <c r="AA921">
        <v>1585.2260484000001</v>
      </c>
      <c r="AB921">
        <v>1651.5771440834999</v>
      </c>
      <c r="AC921">
        <v>1390.2837642</v>
      </c>
      <c r="AD921">
        <v>3243.9954498000002</v>
      </c>
      <c r="AE921">
        <v>1390.2837642</v>
      </c>
      <c r="AF921">
        <v>3243.9954498000002</v>
      </c>
      <c r="AG921">
        <v>2113.6347311999998</v>
      </c>
      <c r="AH921">
        <v>8454.5389247999992</v>
      </c>
      <c r="AI921">
        <v>4298.0721468330003</v>
      </c>
      <c r="AJ921">
        <v>10904.380723167</v>
      </c>
      <c r="AK921">
        <v>0</v>
      </c>
      <c r="AL921">
        <v>6347.8344608137404</v>
      </c>
      <c r="AM921">
        <v>41560.777865797601</v>
      </c>
      <c r="AN921" t="s">
        <v>67</v>
      </c>
      <c r="AO921">
        <v>0</v>
      </c>
      <c r="AP921" t="s">
        <v>67</v>
      </c>
      <c r="AQ921" t="s">
        <v>67</v>
      </c>
      <c r="AR921">
        <v>47908.612326611299</v>
      </c>
      <c r="AS921" t="s">
        <v>67</v>
      </c>
      <c r="AT921" t="s">
        <v>67</v>
      </c>
      <c r="AU921">
        <v>91</v>
      </c>
      <c r="AV921">
        <v>1</v>
      </c>
      <c r="AW921" s="2">
        <v>2317.1396070000001</v>
      </c>
      <c r="AX921" s="4" t="s">
        <v>67</v>
      </c>
      <c r="AY921">
        <v>2.3199999999999998</v>
      </c>
      <c r="AZ921">
        <v>0</v>
      </c>
      <c r="BA921">
        <v>0.13250000000000001</v>
      </c>
      <c r="BB921">
        <v>0.86750000000000005</v>
      </c>
      <c r="BC921" t="s">
        <v>67</v>
      </c>
      <c r="BD921">
        <v>0</v>
      </c>
      <c r="BE921">
        <v>0.33</v>
      </c>
      <c r="BF921" t="b">
        <v>0</v>
      </c>
      <c r="BG921" t="s">
        <v>67</v>
      </c>
      <c r="BH921" t="b">
        <v>0</v>
      </c>
      <c r="BI921" t="s">
        <v>67</v>
      </c>
      <c r="BJ921" t="b">
        <v>0</v>
      </c>
      <c r="BK921">
        <v>2</v>
      </c>
      <c r="BL921" t="b">
        <v>0</v>
      </c>
      <c r="BM921">
        <v>0</v>
      </c>
      <c r="BN921">
        <v>0</v>
      </c>
    </row>
    <row r="922" spans="1:66" x14ac:dyDescent="0.25">
      <c r="A922" t="s">
        <v>98</v>
      </c>
      <c r="B922">
        <v>1989</v>
      </c>
      <c r="C922">
        <v>5600</v>
      </c>
      <c r="D922">
        <v>12975.9818</v>
      </c>
      <c r="E922">
        <v>10233.28033</v>
      </c>
      <c r="F922">
        <v>23209.262129999999</v>
      </c>
      <c r="G922">
        <v>11780.564479999999</v>
      </c>
      <c r="H922">
        <v>24756.546279999999</v>
      </c>
      <c r="I922">
        <v>2.3199999999999998</v>
      </c>
      <c r="J922">
        <v>12975.9818</v>
      </c>
      <c r="K922">
        <v>50750</v>
      </c>
      <c r="L922">
        <v>13432</v>
      </c>
      <c r="M922" t="s">
        <v>99</v>
      </c>
      <c r="N922">
        <v>0</v>
      </c>
      <c r="O922">
        <v>6.8783069000000002E-2</v>
      </c>
      <c r="P922">
        <v>0.67724867700000002</v>
      </c>
      <c r="Q922">
        <v>0.253968254</v>
      </c>
      <c r="R922">
        <v>0</v>
      </c>
      <c r="S922">
        <v>1</v>
      </c>
      <c r="T922" t="s">
        <v>69</v>
      </c>
      <c r="U922">
        <v>0.1</v>
      </c>
      <c r="V922">
        <v>0.1</v>
      </c>
      <c r="W922">
        <v>0.3</v>
      </c>
      <c r="X922">
        <v>0.2</v>
      </c>
      <c r="Y922">
        <v>2595.1963599999999</v>
      </c>
      <c r="Z922">
        <v>2595.1963599999999</v>
      </c>
      <c r="AA922">
        <v>3534.1693439999999</v>
      </c>
      <c r="AB922">
        <v>4384.67753649304</v>
      </c>
      <c r="AC922">
        <v>7785.5890799999997</v>
      </c>
      <c r="AD922">
        <v>18166.374520000001</v>
      </c>
      <c r="AE922">
        <v>7785.5890799999997</v>
      </c>
      <c r="AF922">
        <v>18166.374520000001</v>
      </c>
      <c r="AG922">
        <v>4712.2257920000002</v>
      </c>
      <c r="AH922">
        <v>18848.903168000001</v>
      </c>
      <c r="AI922">
        <v>15987.191207013901</v>
      </c>
      <c r="AJ922">
        <v>33525.901352986097</v>
      </c>
      <c r="AK922">
        <v>0</v>
      </c>
      <c r="AL922">
        <v>4221.0165168574104</v>
      </c>
      <c r="AM922" t="s">
        <v>67</v>
      </c>
      <c r="AN922">
        <v>34277.768436030798</v>
      </c>
      <c r="AO922">
        <v>0</v>
      </c>
      <c r="AP922" t="s">
        <v>67</v>
      </c>
      <c r="AQ922" t="s">
        <v>67</v>
      </c>
      <c r="AR922">
        <v>38498.7849528882</v>
      </c>
      <c r="AS922" t="s">
        <v>67</v>
      </c>
      <c r="AT922" t="s">
        <v>67</v>
      </c>
      <c r="AU922">
        <v>87</v>
      </c>
      <c r="AV922">
        <v>0</v>
      </c>
      <c r="AW922" s="2">
        <v>12975.9818</v>
      </c>
      <c r="AX922" s="4" t="s">
        <v>67</v>
      </c>
      <c r="AY922">
        <v>2.3199999999999998</v>
      </c>
      <c r="AZ922">
        <v>0</v>
      </c>
      <c r="BA922">
        <v>0.1096</v>
      </c>
      <c r="BB922" t="s">
        <v>67</v>
      </c>
      <c r="BC922">
        <v>0.89039999999999997</v>
      </c>
      <c r="BD922">
        <v>0</v>
      </c>
      <c r="BE922">
        <v>1.87</v>
      </c>
      <c r="BF922" t="b">
        <v>0</v>
      </c>
      <c r="BG922" t="s">
        <v>67</v>
      </c>
      <c r="BH922" t="b">
        <v>0</v>
      </c>
      <c r="BI922" t="s">
        <v>67</v>
      </c>
      <c r="BJ922" t="b">
        <v>0</v>
      </c>
      <c r="BK922">
        <v>2</v>
      </c>
      <c r="BL922" t="b">
        <v>0</v>
      </c>
      <c r="BM922">
        <v>0</v>
      </c>
      <c r="BN922">
        <v>0</v>
      </c>
    </row>
    <row r="923" spans="1:66" x14ac:dyDescent="0.25">
      <c r="A923" t="s">
        <v>98</v>
      </c>
      <c r="B923">
        <v>1990</v>
      </c>
      <c r="C923">
        <v>6000</v>
      </c>
      <c r="D923">
        <v>6951.4188199999999</v>
      </c>
      <c r="E923">
        <v>10381.08035</v>
      </c>
      <c r="F923">
        <v>17332.499169999999</v>
      </c>
      <c r="G923">
        <v>11772.24886</v>
      </c>
      <c r="H923">
        <v>18723.667679999999</v>
      </c>
      <c r="I923">
        <v>1.1599999999999999</v>
      </c>
      <c r="J923">
        <v>6951.4188199999999</v>
      </c>
      <c r="K923">
        <v>120169</v>
      </c>
      <c r="L923">
        <v>7196</v>
      </c>
      <c r="M923" t="s">
        <v>99</v>
      </c>
      <c r="N923">
        <v>0</v>
      </c>
      <c r="O923">
        <v>6.8783069000000002E-2</v>
      </c>
      <c r="P923">
        <v>0.67724867700000002</v>
      </c>
      <c r="Q923">
        <v>0.253968254</v>
      </c>
      <c r="R923">
        <v>0</v>
      </c>
      <c r="S923">
        <v>1</v>
      </c>
      <c r="T923" t="s">
        <v>100</v>
      </c>
      <c r="U923">
        <v>0.06</v>
      </c>
      <c r="V923">
        <v>0.1</v>
      </c>
      <c r="W923">
        <v>0.3</v>
      </c>
      <c r="X923">
        <v>0.16</v>
      </c>
      <c r="Y923">
        <v>1112.2270112000001</v>
      </c>
      <c r="Z923">
        <v>1112.2270112000001</v>
      </c>
      <c r="AA923">
        <v>3531.6746579999999</v>
      </c>
      <c r="AB923">
        <v>3702.6713079076198</v>
      </c>
      <c r="AC923">
        <v>4726.9647975999997</v>
      </c>
      <c r="AD923">
        <v>9175.8728424000001</v>
      </c>
      <c r="AE923">
        <v>4726.9647975999997</v>
      </c>
      <c r="AF923">
        <v>9175.8728424000001</v>
      </c>
      <c r="AG923">
        <v>4708.8995439999999</v>
      </c>
      <c r="AH923">
        <v>18835.598176</v>
      </c>
      <c r="AI923">
        <v>11318.325064184801</v>
      </c>
      <c r="AJ923">
        <v>26129.010295815198</v>
      </c>
      <c r="AK923">
        <v>0</v>
      </c>
      <c r="AL923" t="s">
        <v>67</v>
      </c>
      <c r="AM923">
        <v>91407.382451092402</v>
      </c>
      <c r="AN923">
        <v>30731.4180355875</v>
      </c>
      <c r="AO923">
        <v>0</v>
      </c>
      <c r="AP923" t="s">
        <v>67</v>
      </c>
      <c r="AQ923" t="s">
        <v>67</v>
      </c>
      <c r="AR923">
        <v>122138.80048668</v>
      </c>
      <c r="AS923" t="s">
        <v>67</v>
      </c>
      <c r="AT923" t="s">
        <v>67</v>
      </c>
      <c r="AU923">
        <v>88</v>
      </c>
      <c r="AV923">
        <v>1</v>
      </c>
      <c r="AW923" s="2">
        <v>6951.4188199999999</v>
      </c>
      <c r="AX923" s="4" t="s">
        <v>67</v>
      </c>
      <c r="AY923">
        <v>1.1599999999999999</v>
      </c>
      <c r="AZ923">
        <v>0</v>
      </c>
      <c r="BA923" t="s">
        <v>67</v>
      </c>
      <c r="BB923">
        <v>0.74839999999999995</v>
      </c>
      <c r="BC923">
        <v>0.25159999999999999</v>
      </c>
      <c r="BD923">
        <v>0</v>
      </c>
      <c r="BE923">
        <v>1</v>
      </c>
      <c r="BF923" t="b">
        <v>0</v>
      </c>
      <c r="BG923" t="s">
        <v>67</v>
      </c>
      <c r="BH923" t="b">
        <v>0</v>
      </c>
      <c r="BI923" t="s">
        <v>67</v>
      </c>
      <c r="BJ923" t="b">
        <v>0</v>
      </c>
      <c r="BK923">
        <v>1</v>
      </c>
      <c r="BL923" t="b">
        <v>0</v>
      </c>
      <c r="BM923">
        <v>0</v>
      </c>
      <c r="BN923">
        <v>0</v>
      </c>
    </row>
    <row r="924" spans="1:66" x14ac:dyDescent="0.25">
      <c r="A924" t="s">
        <v>98</v>
      </c>
      <c r="B924">
        <v>1991</v>
      </c>
      <c r="C924">
        <v>40000</v>
      </c>
      <c r="D924">
        <v>46342.792139999998</v>
      </c>
      <c r="E924">
        <v>55780.67037</v>
      </c>
      <c r="F924">
        <v>102123.46249999999</v>
      </c>
      <c r="G924">
        <v>62126.100599999998</v>
      </c>
      <c r="H924">
        <v>108468.8927</v>
      </c>
      <c r="I924">
        <v>1.1599999999999999</v>
      </c>
      <c r="J924">
        <v>46342.792139999998</v>
      </c>
      <c r="K924">
        <v>116481</v>
      </c>
      <c r="L924">
        <v>47971</v>
      </c>
      <c r="M924" t="s">
        <v>99</v>
      </c>
      <c r="N924">
        <v>0</v>
      </c>
      <c r="O924">
        <v>6.8783069000000002E-2</v>
      </c>
      <c r="P924">
        <v>0.67724867700000002</v>
      </c>
      <c r="Q924">
        <v>0.253968254</v>
      </c>
      <c r="R924">
        <v>0</v>
      </c>
      <c r="S924">
        <v>1</v>
      </c>
      <c r="T924" t="s">
        <v>100</v>
      </c>
      <c r="U924">
        <v>0.06</v>
      </c>
      <c r="V924">
        <v>0.1</v>
      </c>
      <c r="W924">
        <v>0.3</v>
      </c>
      <c r="X924">
        <v>0.16</v>
      </c>
      <c r="Y924">
        <v>7414.8467424</v>
      </c>
      <c r="Z924">
        <v>7414.8467424</v>
      </c>
      <c r="AA924">
        <v>18637.830180000001</v>
      </c>
      <c r="AB924">
        <v>20058.6307117859</v>
      </c>
      <c r="AC924">
        <v>31513.098655199999</v>
      </c>
      <c r="AD924">
        <v>61172.4856248</v>
      </c>
      <c r="AE924">
        <v>31513.098655199999</v>
      </c>
      <c r="AF924">
        <v>61172.4856248</v>
      </c>
      <c r="AG924">
        <v>24850.44024</v>
      </c>
      <c r="AH924">
        <v>99401.76096</v>
      </c>
      <c r="AI924">
        <v>68351.631276428307</v>
      </c>
      <c r="AJ924">
        <v>148586.15412357199</v>
      </c>
      <c r="AK924" t="s">
        <v>67</v>
      </c>
      <c r="AL924">
        <v>9283.5623128768093</v>
      </c>
      <c r="AM924">
        <v>81950.448054564898</v>
      </c>
      <c r="AN924">
        <v>26388.9277493304</v>
      </c>
      <c r="AO924">
        <v>0</v>
      </c>
      <c r="AP924">
        <v>117622.938116772</v>
      </c>
      <c r="AQ924">
        <v>117622.938116772</v>
      </c>
      <c r="AR924">
        <v>117622.938116772</v>
      </c>
      <c r="AS924">
        <v>2.5381064170979899</v>
      </c>
      <c r="AT924">
        <v>0.93141829792381103</v>
      </c>
      <c r="AU924">
        <v>90</v>
      </c>
      <c r="AV924">
        <v>1</v>
      </c>
      <c r="AW924" s="2">
        <v>46342.792139999998</v>
      </c>
      <c r="AX924" s="4">
        <v>117622.938116772</v>
      </c>
      <c r="AY924">
        <v>1.1599999999999999</v>
      </c>
      <c r="AZ924" t="s">
        <v>67</v>
      </c>
      <c r="BA924">
        <v>7.8899999999999998E-2</v>
      </c>
      <c r="BB924">
        <v>0.69669999999999999</v>
      </c>
      <c r="BC924">
        <v>0.22439999999999999</v>
      </c>
      <c r="BD924">
        <v>0</v>
      </c>
      <c r="BE924">
        <v>6.67</v>
      </c>
      <c r="BF924" t="b">
        <v>0</v>
      </c>
      <c r="BG924">
        <v>6.85</v>
      </c>
      <c r="BH924" t="b">
        <v>0</v>
      </c>
      <c r="BI924">
        <v>2.54</v>
      </c>
      <c r="BJ924" t="b">
        <v>0</v>
      </c>
      <c r="BK924">
        <v>1</v>
      </c>
      <c r="BL924" t="b">
        <v>0</v>
      </c>
      <c r="BM924">
        <v>0</v>
      </c>
      <c r="BN924">
        <v>0</v>
      </c>
    </row>
    <row r="925" spans="1:66" x14ac:dyDescent="0.25">
      <c r="A925" t="s">
        <v>98</v>
      </c>
      <c r="B925">
        <v>1992</v>
      </c>
      <c r="C925">
        <v>27000</v>
      </c>
      <c r="D925">
        <v>31281.384689999999</v>
      </c>
      <c r="E925">
        <v>56308.915860000001</v>
      </c>
      <c r="F925">
        <v>87590.30055</v>
      </c>
      <c r="G925">
        <v>61006.36217</v>
      </c>
      <c r="H925">
        <v>92287.746870000003</v>
      </c>
      <c r="I925">
        <v>1.1599999999999999</v>
      </c>
      <c r="J925">
        <v>31281.384689999999</v>
      </c>
      <c r="K925">
        <v>68179</v>
      </c>
      <c r="L925">
        <v>32380</v>
      </c>
      <c r="M925" t="s">
        <v>99</v>
      </c>
      <c r="N925">
        <v>0</v>
      </c>
      <c r="O925">
        <v>6.8783069000000002E-2</v>
      </c>
      <c r="P925">
        <v>0.67724867700000002</v>
      </c>
      <c r="Q925">
        <v>0.253968254</v>
      </c>
      <c r="R925">
        <v>0</v>
      </c>
      <c r="S925">
        <v>1</v>
      </c>
      <c r="T925" t="s">
        <v>100</v>
      </c>
      <c r="U925">
        <v>0.06</v>
      </c>
      <c r="V925">
        <v>0.1</v>
      </c>
      <c r="W925">
        <v>0.3</v>
      </c>
      <c r="X925">
        <v>0.16</v>
      </c>
      <c r="Y925">
        <v>5005.0215503999998</v>
      </c>
      <c r="Z925">
        <v>5005.0215503999998</v>
      </c>
      <c r="AA925">
        <v>18301.908651000002</v>
      </c>
      <c r="AB925">
        <v>18973.9321435889</v>
      </c>
      <c r="AC925">
        <v>21271.341589200001</v>
      </c>
      <c r="AD925">
        <v>41291.4277908</v>
      </c>
      <c r="AE925">
        <v>21271.341589200001</v>
      </c>
      <c r="AF925">
        <v>41291.4277908</v>
      </c>
      <c r="AG925">
        <v>24402.544868000001</v>
      </c>
      <c r="AH925">
        <v>97610.179472000003</v>
      </c>
      <c r="AI925">
        <v>54339.882582822203</v>
      </c>
      <c r="AJ925">
        <v>130235.61115717801</v>
      </c>
      <c r="AK925">
        <v>0</v>
      </c>
      <c r="AL925">
        <v>8323.0924098476407</v>
      </c>
      <c r="AM925">
        <v>70370.473963578799</v>
      </c>
      <c r="AN925">
        <v>3867.35849699136</v>
      </c>
      <c r="AO925">
        <v>0</v>
      </c>
      <c r="AP925">
        <v>82560.924870417803</v>
      </c>
      <c r="AQ925">
        <v>82560.924870417803</v>
      </c>
      <c r="AR925">
        <v>82560.924870417803</v>
      </c>
      <c r="AS925">
        <v>2.63929892134253</v>
      </c>
      <c r="AT925">
        <v>0.97051332179337302</v>
      </c>
      <c r="AU925">
        <v>92</v>
      </c>
      <c r="AV925">
        <v>1</v>
      </c>
      <c r="AW925" s="2">
        <v>31281.384689999999</v>
      </c>
      <c r="AX925" s="4">
        <v>82560.924870417803</v>
      </c>
      <c r="AY925">
        <v>1.1599999999999999</v>
      </c>
      <c r="AZ925">
        <v>0</v>
      </c>
      <c r="BA925">
        <v>0.1008</v>
      </c>
      <c r="BB925">
        <v>0.85229999999999995</v>
      </c>
      <c r="BC925">
        <v>4.6800000000000001E-2</v>
      </c>
      <c r="BD925">
        <v>0</v>
      </c>
      <c r="BE925">
        <v>4.5</v>
      </c>
      <c r="BF925" t="b">
        <v>0</v>
      </c>
      <c r="BG925">
        <v>4.8099999999999996</v>
      </c>
      <c r="BH925" t="b">
        <v>0</v>
      </c>
      <c r="BI925">
        <v>2.64</v>
      </c>
      <c r="BJ925" t="b">
        <v>0</v>
      </c>
      <c r="BK925">
        <v>1</v>
      </c>
      <c r="BL925" t="b">
        <v>0</v>
      </c>
      <c r="BM925">
        <v>0</v>
      </c>
      <c r="BN925">
        <v>0</v>
      </c>
    </row>
    <row r="926" spans="1:66" x14ac:dyDescent="0.25">
      <c r="A926" t="s">
        <v>98</v>
      </c>
      <c r="B926">
        <v>1993</v>
      </c>
      <c r="C926">
        <v>22000</v>
      </c>
      <c r="D926">
        <v>25488.535680000001</v>
      </c>
      <c r="E926">
        <v>33706.155570000003</v>
      </c>
      <c r="F926">
        <v>59194.691250000003</v>
      </c>
      <c r="G926">
        <v>35878.55042</v>
      </c>
      <c r="H926">
        <v>61367.086089999997</v>
      </c>
      <c r="I926">
        <v>1.1599999999999999</v>
      </c>
      <c r="J926">
        <v>25488.535680000001</v>
      </c>
      <c r="K926">
        <v>19641</v>
      </c>
      <c r="L926">
        <v>26384</v>
      </c>
      <c r="M926" t="s">
        <v>99</v>
      </c>
      <c r="N926">
        <v>0</v>
      </c>
      <c r="O926">
        <v>6.8783069000000002E-2</v>
      </c>
      <c r="P926">
        <v>0.67724867700000002</v>
      </c>
      <c r="Q926">
        <v>0.253968254</v>
      </c>
      <c r="R926">
        <v>0</v>
      </c>
      <c r="S926">
        <v>1</v>
      </c>
      <c r="T926" t="s">
        <v>100</v>
      </c>
      <c r="U926">
        <v>0.06</v>
      </c>
      <c r="V926">
        <v>0.1</v>
      </c>
      <c r="W926">
        <v>0.3</v>
      </c>
      <c r="X926">
        <v>0.16</v>
      </c>
      <c r="Y926">
        <v>4078.1657088000002</v>
      </c>
      <c r="Z926">
        <v>4078.1657088000002</v>
      </c>
      <c r="AA926">
        <v>10763.565126</v>
      </c>
      <c r="AB926">
        <v>11510.246294935499</v>
      </c>
      <c r="AC926">
        <v>17332.204262399999</v>
      </c>
      <c r="AD926">
        <v>33644.867097599999</v>
      </c>
      <c r="AE926">
        <v>17332.204262399999</v>
      </c>
      <c r="AF926">
        <v>33644.867097599999</v>
      </c>
      <c r="AG926">
        <v>14351.420168000001</v>
      </c>
      <c r="AH926">
        <v>57405.680672000002</v>
      </c>
      <c r="AI926">
        <v>38346.5935001291</v>
      </c>
      <c r="AJ926">
        <v>84387.578679870901</v>
      </c>
      <c r="AK926">
        <v>0</v>
      </c>
      <c r="AL926">
        <v>7147.0012870908104</v>
      </c>
      <c r="AM926">
        <v>10312.955986901001</v>
      </c>
      <c r="AN926">
        <v>6003.8691944012799</v>
      </c>
      <c r="AO926">
        <v>0</v>
      </c>
      <c r="AP926">
        <v>23463.826468393101</v>
      </c>
      <c r="AQ926">
        <v>23463.826468393101</v>
      </c>
      <c r="AR926">
        <v>23463.826468393101</v>
      </c>
      <c r="AS926">
        <v>0.92056392579682</v>
      </c>
      <c r="AT926">
        <v>-8.2768833901398497E-2</v>
      </c>
      <c r="AU926">
        <v>94</v>
      </c>
      <c r="AV926">
        <v>1</v>
      </c>
      <c r="AW926" s="2">
        <v>25488.535680000001</v>
      </c>
      <c r="AX926" s="4">
        <v>23463.826468393101</v>
      </c>
      <c r="AY926">
        <v>1.1599999999999999</v>
      </c>
      <c r="AZ926">
        <v>0</v>
      </c>
      <c r="BA926">
        <v>0.30459999999999998</v>
      </c>
      <c r="BB926">
        <v>0.4395</v>
      </c>
      <c r="BC926">
        <v>0.25590000000000002</v>
      </c>
      <c r="BD926">
        <v>0</v>
      </c>
      <c r="BE926">
        <v>3.67</v>
      </c>
      <c r="BF926" t="b">
        <v>0</v>
      </c>
      <c r="BG926">
        <v>1.37</v>
      </c>
      <c r="BH926" t="b">
        <v>0</v>
      </c>
      <c r="BI926">
        <v>0.92</v>
      </c>
      <c r="BJ926" t="b">
        <v>0</v>
      </c>
      <c r="BK926">
        <v>1</v>
      </c>
      <c r="BL926" t="b">
        <v>0</v>
      </c>
      <c r="BM926">
        <v>0</v>
      </c>
      <c r="BN926">
        <v>0</v>
      </c>
    </row>
    <row r="927" spans="1:66" x14ac:dyDescent="0.25">
      <c r="A927" t="s">
        <v>98</v>
      </c>
      <c r="B927">
        <v>1994</v>
      </c>
      <c r="C927" t="s">
        <v>67</v>
      </c>
      <c r="D927" t="s">
        <v>67</v>
      </c>
      <c r="E927" t="s">
        <v>67</v>
      </c>
      <c r="F927" t="s">
        <v>67</v>
      </c>
      <c r="G927" t="s">
        <v>67</v>
      </c>
      <c r="H927" t="s">
        <v>67</v>
      </c>
      <c r="I927" t="s">
        <v>67</v>
      </c>
      <c r="J927" t="s">
        <v>67</v>
      </c>
      <c r="K927">
        <v>16754</v>
      </c>
      <c r="L927" t="s">
        <v>67</v>
      </c>
      <c r="M927" t="s">
        <v>99</v>
      </c>
      <c r="N927">
        <v>0</v>
      </c>
      <c r="O927">
        <v>6.8783069000000002E-2</v>
      </c>
      <c r="P927">
        <v>0.67724867700000002</v>
      </c>
      <c r="Q927">
        <v>0.253968254</v>
      </c>
      <c r="R927">
        <v>0</v>
      </c>
      <c r="S927">
        <v>1</v>
      </c>
      <c r="T927" t="s">
        <v>67</v>
      </c>
      <c r="U927" t="s">
        <v>67</v>
      </c>
      <c r="V927">
        <v>0.1</v>
      </c>
      <c r="W927">
        <v>0.3</v>
      </c>
      <c r="X927" t="s">
        <v>67</v>
      </c>
      <c r="Y927" t="s">
        <v>67</v>
      </c>
      <c r="Z927" t="s">
        <v>67</v>
      </c>
      <c r="AA927" t="s">
        <v>67</v>
      </c>
      <c r="AB927" t="s">
        <v>67</v>
      </c>
      <c r="AC927" t="s">
        <v>67</v>
      </c>
      <c r="AD927" t="s">
        <v>67</v>
      </c>
      <c r="AE927" t="s">
        <v>67</v>
      </c>
      <c r="AF927" t="s">
        <v>67</v>
      </c>
      <c r="AG927" t="s">
        <v>67</v>
      </c>
      <c r="AH927" t="s">
        <v>67</v>
      </c>
      <c r="AI927" t="s">
        <v>67</v>
      </c>
      <c r="AJ927" t="s">
        <v>67</v>
      </c>
      <c r="AK927">
        <v>0</v>
      </c>
      <c r="AL927">
        <v>1047.4095961076</v>
      </c>
      <c r="AM927">
        <v>16010.317843856699</v>
      </c>
      <c r="AN927">
        <v>1990.65034869328</v>
      </c>
      <c r="AO927">
        <v>0</v>
      </c>
      <c r="AP927">
        <v>19048.377788657501</v>
      </c>
      <c r="AQ927">
        <v>19048.377788657501</v>
      </c>
      <c r="AR927">
        <v>19048.377788657501</v>
      </c>
      <c r="AS927" t="s">
        <v>67</v>
      </c>
      <c r="AT927" t="s">
        <v>67</v>
      </c>
      <c r="AU927" t="s">
        <v>67</v>
      </c>
      <c r="AV927" t="s">
        <v>67</v>
      </c>
      <c r="AW927" s="2" t="s">
        <v>67</v>
      </c>
      <c r="AX927" s="4">
        <v>19048.377788657501</v>
      </c>
      <c r="AY927" t="s">
        <v>67</v>
      </c>
      <c r="AZ927">
        <v>0</v>
      </c>
      <c r="BA927">
        <v>5.5E-2</v>
      </c>
      <c r="BB927">
        <v>0.84050000000000002</v>
      </c>
      <c r="BC927">
        <v>0.1045</v>
      </c>
      <c r="BD927">
        <v>0</v>
      </c>
      <c r="BE927" t="s">
        <v>67</v>
      </c>
      <c r="BF927" t="b">
        <v>0</v>
      </c>
      <c r="BG927">
        <v>1.1100000000000001</v>
      </c>
      <c r="BH927" t="b">
        <v>0</v>
      </c>
      <c r="BI927" t="s">
        <v>67</v>
      </c>
      <c r="BJ927" t="b">
        <v>0</v>
      </c>
      <c r="BK927" t="s">
        <v>67</v>
      </c>
      <c r="BL927" t="b">
        <v>0</v>
      </c>
      <c r="BM927">
        <v>0</v>
      </c>
      <c r="BN927">
        <v>0</v>
      </c>
    </row>
    <row r="928" spans="1:66" x14ac:dyDescent="0.25">
      <c r="A928" t="s">
        <v>98</v>
      </c>
      <c r="B928">
        <v>1995</v>
      </c>
      <c r="C928">
        <v>35000</v>
      </c>
      <c r="D928">
        <v>40549.943120000004</v>
      </c>
      <c r="E928">
        <v>89586.890190000006</v>
      </c>
      <c r="F928">
        <v>130136.8333</v>
      </c>
      <c r="G928">
        <v>94418.770120000001</v>
      </c>
      <c r="H928">
        <v>134968.7132</v>
      </c>
      <c r="I928">
        <v>1.1599999999999999</v>
      </c>
      <c r="J928">
        <v>40549.943120000004</v>
      </c>
      <c r="K928">
        <v>8381</v>
      </c>
      <c r="L928">
        <v>41974</v>
      </c>
      <c r="M928" t="s">
        <v>99</v>
      </c>
      <c r="N928">
        <v>0</v>
      </c>
      <c r="O928">
        <v>6.8783069000000002E-2</v>
      </c>
      <c r="P928">
        <v>0.67724867700000002</v>
      </c>
      <c r="Q928">
        <v>0.253968254</v>
      </c>
      <c r="R928">
        <v>0</v>
      </c>
      <c r="S928">
        <v>1</v>
      </c>
      <c r="T928" t="s">
        <v>100</v>
      </c>
      <c r="U928">
        <v>0.06</v>
      </c>
      <c r="V928">
        <v>0.1</v>
      </c>
      <c r="W928">
        <v>0.3</v>
      </c>
      <c r="X928">
        <v>0.16</v>
      </c>
      <c r="Y928">
        <v>6487.9908992000001</v>
      </c>
      <c r="Z928">
        <v>6487.9908992000001</v>
      </c>
      <c r="AA928">
        <v>28325.631035999999</v>
      </c>
      <c r="AB928">
        <v>29059.170660838001</v>
      </c>
      <c r="AC928">
        <v>27573.9613216</v>
      </c>
      <c r="AD928">
        <v>53525.9249184</v>
      </c>
      <c r="AE928">
        <v>27573.9613216</v>
      </c>
      <c r="AF928">
        <v>53525.9249184</v>
      </c>
      <c r="AG928">
        <v>37767.508048000003</v>
      </c>
      <c r="AH928">
        <v>151070.03219200001</v>
      </c>
      <c r="AI928">
        <v>76850.371878324004</v>
      </c>
      <c r="AJ928">
        <v>193087.05452167601</v>
      </c>
      <c r="AK928">
        <v>0</v>
      </c>
      <c r="AL928">
        <v>1626.04791174206</v>
      </c>
      <c r="AM928">
        <v>5308.4009272360099</v>
      </c>
      <c r="AN928">
        <v>1914.9826237314401</v>
      </c>
      <c r="AO928">
        <v>0</v>
      </c>
      <c r="AP928">
        <v>8849.4314627094991</v>
      </c>
      <c r="AQ928">
        <v>8849.4314627094991</v>
      </c>
      <c r="AR928">
        <v>8849.4314627094991</v>
      </c>
      <c r="AS928">
        <v>0.218235360688947</v>
      </c>
      <c r="AT928">
        <v>-1.52218116239322</v>
      </c>
      <c r="AU928">
        <v>95</v>
      </c>
      <c r="AV928">
        <v>1</v>
      </c>
      <c r="AW928" s="2">
        <v>40549.943120000004</v>
      </c>
      <c r="AX928" s="4">
        <v>8849.4314627094991</v>
      </c>
      <c r="AY928">
        <v>1.1599999999999999</v>
      </c>
      <c r="AZ928">
        <v>0</v>
      </c>
      <c r="BA928">
        <v>0.1837</v>
      </c>
      <c r="BB928">
        <v>0.59989999999999999</v>
      </c>
      <c r="BC928">
        <v>0.21640000000000001</v>
      </c>
      <c r="BD928">
        <v>0</v>
      </c>
      <c r="BE928">
        <v>5.83</v>
      </c>
      <c r="BF928" t="b">
        <v>0</v>
      </c>
      <c r="BG928">
        <v>0.52</v>
      </c>
      <c r="BH928" t="b">
        <v>0</v>
      </c>
      <c r="BI928">
        <v>0.22</v>
      </c>
      <c r="BJ928" t="b">
        <v>1</v>
      </c>
      <c r="BK928">
        <v>1</v>
      </c>
      <c r="BL928" t="b">
        <v>0</v>
      </c>
      <c r="BM928">
        <v>1</v>
      </c>
      <c r="BN928">
        <v>1</v>
      </c>
    </row>
    <row r="929" spans="1:66" x14ac:dyDescent="0.25">
      <c r="A929" t="s">
        <v>98</v>
      </c>
      <c r="B929">
        <v>1996</v>
      </c>
      <c r="C929">
        <v>41000</v>
      </c>
      <c r="D929">
        <v>47501.361940000003</v>
      </c>
      <c r="E929">
        <v>68917.508660000007</v>
      </c>
      <c r="F929">
        <v>116418.87059999999</v>
      </c>
      <c r="G929">
        <v>73503.596590000001</v>
      </c>
      <c r="H929">
        <v>121004.95849999999</v>
      </c>
      <c r="I929">
        <v>1.1599999999999999</v>
      </c>
      <c r="J929">
        <v>47501.361940000003</v>
      </c>
      <c r="K929">
        <v>4611</v>
      </c>
      <c r="L929">
        <v>49170</v>
      </c>
      <c r="M929" t="s">
        <v>99</v>
      </c>
      <c r="N929">
        <v>0</v>
      </c>
      <c r="O929">
        <v>6.8783069000000002E-2</v>
      </c>
      <c r="P929">
        <v>0.67724867700000002</v>
      </c>
      <c r="Q929">
        <v>0.253968254</v>
      </c>
      <c r="R929">
        <v>0</v>
      </c>
      <c r="S929">
        <v>1</v>
      </c>
      <c r="T929" t="s">
        <v>100</v>
      </c>
      <c r="U929">
        <v>0.06</v>
      </c>
      <c r="V929">
        <v>0.1</v>
      </c>
      <c r="W929">
        <v>0.3</v>
      </c>
      <c r="X929">
        <v>0.16</v>
      </c>
      <c r="Y929">
        <v>7600.2179103999997</v>
      </c>
      <c r="Z929">
        <v>7600.2179103999997</v>
      </c>
      <c r="AA929">
        <v>22051.078977000001</v>
      </c>
      <c r="AB929">
        <v>23324.0947591853</v>
      </c>
      <c r="AC929">
        <v>32300.926119200001</v>
      </c>
      <c r="AD929">
        <v>62701.7977608</v>
      </c>
      <c r="AE929">
        <v>32300.926119200001</v>
      </c>
      <c r="AF929">
        <v>62701.7977608</v>
      </c>
      <c r="AG929">
        <v>29401.438635999999</v>
      </c>
      <c r="AH929">
        <v>117605.754544</v>
      </c>
      <c r="AI929">
        <v>74356.768981629299</v>
      </c>
      <c r="AJ929">
        <v>167653.14801837099</v>
      </c>
      <c r="AK929">
        <v>0</v>
      </c>
      <c r="AL929">
        <v>539.13447107071795</v>
      </c>
      <c r="AM929">
        <v>5106.6203274370801</v>
      </c>
      <c r="AN929">
        <v>2862.5644981355999</v>
      </c>
      <c r="AO929">
        <v>0</v>
      </c>
      <c r="AP929">
        <v>8508.3192966433999</v>
      </c>
      <c r="AQ929">
        <v>8508.3192966433999</v>
      </c>
      <c r="AR929">
        <v>8508.3192966433999</v>
      </c>
      <c r="AS929">
        <v>0.17911737577946599</v>
      </c>
      <c r="AT929">
        <v>-1.71971395742722</v>
      </c>
      <c r="AU929">
        <v>94</v>
      </c>
      <c r="AV929">
        <v>1</v>
      </c>
      <c r="AW929" s="2">
        <v>47501.361940000003</v>
      </c>
      <c r="AX929" s="4">
        <v>8508.3192966433999</v>
      </c>
      <c r="AY929">
        <v>1.1599999999999999</v>
      </c>
      <c r="AZ929">
        <v>0</v>
      </c>
      <c r="BA929">
        <v>6.3399999999999998E-2</v>
      </c>
      <c r="BB929">
        <v>0.60019999999999996</v>
      </c>
      <c r="BC929">
        <v>0.33639999999999998</v>
      </c>
      <c r="BD929">
        <v>0</v>
      </c>
      <c r="BE929">
        <v>6.83</v>
      </c>
      <c r="BF929" t="b">
        <v>0</v>
      </c>
      <c r="BG929">
        <v>0.5</v>
      </c>
      <c r="BH929" t="b">
        <v>0</v>
      </c>
      <c r="BI929">
        <v>0.18</v>
      </c>
      <c r="BJ929" t="b">
        <v>1</v>
      </c>
      <c r="BK929">
        <v>1</v>
      </c>
      <c r="BL929" t="b">
        <v>0</v>
      </c>
      <c r="BM929">
        <v>1</v>
      </c>
      <c r="BN929">
        <v>1</v>
      </c>
    </row>
    <row r="930" spans="1:66" x14ac:dyDescent="0.25">
      <c r="A930" t="s">
        <v>98</v>
      </c>
      <c r="B930">
        <v>1997</v>
      </c>
      <c r="C930">
        <v>24000</v>
      </c>
      <c r="D930">
        <v>27805.675279999999</v>
      </c>
      <c r="E930">
        <v>68006.418900000004</v>
      </c>
      <c r="F930">
        <v>95812.09418</v>
      </c>
      <c r="G930">
        <v>76100.72769</v>
      </c>
      <c r="H930">
        <v>103906.40300000001</v>
      </c>
      <c r="I930">
        <v>1.1599999999999999</v>
      </c>
      <c r="J930">
        <v>27805.675279999999</v>
      </c>
      <c r="K930">
        <v>6848</v>
      </c>
      <c r="L930">
        <v>28782</v>
      </c>
      <c r="M930" t="s">
        <v>99</v>
      </c>
      <c r="N930">
        <v>0</v>
      </c>
      <c r="O930">
        <v>6.8783069000000002E-2</v>
      </c>
      <c r="P930">
        <v>0.67724867700000002</v>
      </c>
      <c r="Q930">
        <v>0.253968254</v>
      </c>
      <c r="R930">
        <v>0</v>
      </c>
      <c r="S930">
        <v>1</v>
      </c>
      <c r="T930" t="s">
        <v>100</v>
      </c>
      <c r="U930">
        <v>0.06</v>
      </c>
      <c r="V930">
        <v>0.1</v>
      </c>
      <c r="W930">
        <v>0.3</v>
      </c>
      <c r="X930">
        <v>0.16</v>
      </c>
      <c r="Y930">
        <v>4448.9080448000004</v>
      </c>
      <c r="Z930">
        <v>4448.9080448000004</v>
      </c>
      <c r="AA930">
        <v>22830.218306999999</v>
      </c>
      <c r="AB930">
        <v>23259.6571500176</v>
      </c>
      <c r="AC930">
        <v>18907.859190399999</v>
      </c>
      <c r="AD930">
        <v>36703.4913696</v>
      </c>
      <c r="AE930">
        <v>18907.859190399999</v>
      </c>
      <c r="AF930">
        <v>36703.4913696</v>
      </c>
      <c r="AG930">
        <v>30440.291076000001</v>
      </c>
      <c r="AH930">
        <v>121761.16430400001</v>
      </c>
      <c r="AI930">
        <v>57387.088699964799</v>
      </c>
      <c r="AJ930">
        <v>150425.717300035</v>
      </c>
      <c r="AK930">
        <v>0</v>
      </c>
      <c r="AL930">
        <v>518.64112883148198</v>
      </c>
      <c r="AM930">
        <v>7633.5053246044799</v>
      </c>
      <c r="AN930">
        <v>7554.3291869760396</v>
      </c>
      <c r="AO930">
        <v>0</v>
      </c>
      <c r="AP930">
        <v>15706.475640412</v>
      </c>
      <c r="AQ930">
        <v>15706.475640412</v>
      </c>
      <c r="AR930">
        <v>15706.475640412</v>
      </c>
      <c r="AS930">
        <v>0.56486582261533202</v>
      </c>
      <c r="AT930">
        <v>-0.57116705813579205</v>
      </c>
      <c r="AU930">
        <v>89</v>
      </c>
      <c r="AV930">
        <v>1</v>
      </c>
      <c r="AW930" s="2">
        <v>27805.675279999999</v>
      </c>
      <c r="AX930" s="4">
        <v>15706.475640412</v>
      </c>
      <c r="AY930">
        <v>1.1599999999999999</v>
      </c>
      <c r="AZ930">
        <v>0</v>
      </c>
      <c r="BA930">
        <v>3.3000000000000002E-2</v>
      </c>
      <c r="BB930">
        <v>0.48599999999999999</v>
      </c>
      <c r="BC930">
        <v>0.48099999999999998</v>
      </c>
      <c r="BD930">
        <v>0</v>
      </c>
      <c r="BE930">
        <v>4</v>
      </c>
      <c r="BF930" t="b">
        <v>0</v>
      </c>
      <c r="BG930">
        <v>0.91</v>
      </c>
      <c r="BH930" t="b">
        <v>0</v>
      </c>
      <c r="BI930">
        <v>0.56000000000000005</v>
      </c>
      <c r="BJ930" t="b">
        <v>0</v>
      </c>
      <c r="BK930">
        <v>1</v>
      </c>
      <c r="BL930" t="b">
        <v>0</v>
      </c>
      <c r="BM930">
        <v>0</v>
      </c>
      <c r="BN930">
        <v>0</v>
      </c>
    </row>
    <row r="931" spans="1:66" x14ac:dyDescent="0.25">
      <c r="A931" t="s">
        <v>98</v>
      </c>
      <c r="B931">
        <v>1998</v>
      </c>
      <c r="C931">
        <v>6000</v>
      </c>
      <c r="D931">
        <v>6951.4188199999999</v>
      </c>
      <c r="E931">
        <v>7482.9408359999998</v>
      </c>
      <c r="F931">
        <v>14434.35966</v>
      </c>
      <c r="G931">
        <v>8276.3052609999995</v>
      </c>
      <c r="H931">
        <v>15227.72408</v>
      </c>
      <c r="I931">
        <v>1.1599999999999999</v>
      </c>
      <c r="J931">
        <v>6951.4188199999999</v>
      </c>
      <c r="K931">
        <v>14524</v>
      </c>
      <c r="L931">
        <v>7196</v>
      </c>
      <c r="M931" t="s">
        <v>99</v>
      </c>
      <c r="N931">
        <v>0</v>
      </c>
      <c r="O931">
        <v>6.8783069000000002E-2</v>
      </c>
      <c r="P931">
        <v>0.67724867700000002</v>
      </c>
      <c r="Q931">
        <v>0.253968254</v>
      </c>
      <c r="R931">
        <v>0</v>
      </c>
      <c r="S931">
        <v>1</v>
      </c>
      <c r="T931" t="s">
        <v>100</v>
      </c>
      <c r="U931">
        <v>0.06</v>
      </c>
      <c r="V931">
        <v>0.1</v>
      </c>
      <c r="W931">
        <v>0.3</v>
      </c>
      <c r="X931">
        <v>0.16</v>
      </c>
      <c r="Y931">
        <v>1112.2270112000001</v>
      </c>
      <c r="Z931">
        <v>1112.2270112000001</v>
      </c>
      <c r="AA931">
        <v>2482.8915783000002</v>
      </c>
      <c r="AB931">
        <v>2720.6248388993199</v>
      </c>
      <c r="AC931">
        <v>4726.9647975999997</v>
      </c>
      <c r="AD931">
        <v>9175.8728424000001</v>
      </c>
      <c r="AE931">
        <v>4726.9647975999997</v>
      </c>
      <c r="AF931">
        <v>9175.8728424000001</v>
      </c>
      <c r="AG931">
        <v>3310.5221044</v>
      </c>
      <c r="AH931">
        <v>13242.0884176</v>
      </c>
      <c r="AI931">
        <v>9786.4744022013601</v>
      </c>
      <c r="AJ931">
        <v>20668.973757798602</v>
      </c>
      <c r="AK931">
        <v>0</v>
      </c>
      <c r="AL931">
        <v>775.27788725992195</v>
      </c>
      <c r="AM931">
        <v>20144.877822021001</v>
      </c>
      <c r="AN931">
        <v>5375.5021670211399</v>
      </c>
      <c r="AO931">
        <v>0</v>
      </c>
      <c r="AP931">
        <v>26295.657876302099</v>
      </c>
      <c r="AQ931">
        <v>26295.657876302099</v>
      </c>
      <c r="AR931">
        <v>26295.657876302099</v>
      </c>
      <c r="AS931">
        <v>3.7827756544673399</v>
      </c>
      <c r="AT931">
        <v>1.3304580402887001</v>
      </c>
      <c r="AU931">
        <v>90</v>
      </c>
      <c r="AV931">
        <v>1</v>
      </c>
      <c r="AW931" s="2">
        <v>6951.4188199999999</v>
      </c>
      <c r="AX931" s="4">
        <v>26295.657876302099</v>
      </c>
      <c r="AY931">
        <v>1.1599999999999999</v>
      </c>
      <c r="AZ931">
        <v>0</v>
      </c>
      <c r="BA931">
        <v>2.9499999999999998E-2</v>
      </c>
      <c r="BB931">
        <v>0.7661</v>
      </c>
      <c r="BC931">
        <v>0.2044</v>
      </c>
      <c r="BD931">
        <v>0</v>
      </c>
      <c r="BE931">
        <v>1</v>
      </c>
      <c r="BF931" t="b">
        <v>0</v>
      </c>
      <c r="BG931">
        <v>1.53</v>
      </c>
      <c r="BH931" t="b">
        <v>0</v>
      </c>
      <c r="BI931">
        <v>3.78</v>
      </c>
      <c r="BJ931" t="b">
        <v>0</v>
      </c>
      <c r="BK931">
        <v>1</v>
      </c>
      <c r="BL931" t="b">
        <v>0</v>
      </c>
      <c r="BM931">
        <v>0</v>
      </c>
      <c r="BN931">
        <v>0</v>
      </c>
    </row>
    <row r="932" spans="1:66" x14ac:dyDescent="0.25">
      <c r="A932" t="s">
        <v>98</v>
      </c>
      <c r="B932">
        <v>1999</v>
      </c>
      <c r="C932">
        <v>15000</v>
      </c>
      <c r="D932">
        <v>17378.547050000001</v>
      </c>
      <c r="E932">
        <v>5403.5473670000001</v>
      </c>
      <c r="F932">
        <v>22782.094420000001</v>
      </c>
      <c r="G932">
        <v>6261.687895</v>
      </c>
      <c r="H932">
        <v>23640.234949999998</v>
      </c>
      <c r="I932">
        <v>1.1599999999999999</v>
      </c>
      <c r="J932">
        <v>17378.547050000001</v>
      </c>
      <c r="K932">
        <v>7558</v>
      </c>
      <c r="L932">
        <v>17989</v>
      </c>
      <c r="M932" t="s">
        <v>99</v>
      </c>
      <c r="N932">
        <v>0</v>
      </c>
      <c r="O932">
        <v>6.8783069000000002E-2</v>
      </c>
      <c r="P932">
        <v>0.67724867700000002</v>
      </c>
      <c r="Q932">
        <v>0.253968254</v>
      </c>
      <c r="R932">
        <v>0</v>
      </c>
      <c r="S932">
        <v>1</v>
      </c>
      <c r="T932" t="s">
        <v>100</v>
      </c>
      <c r="U932">
        <v>0.06</v>
      </c>
      <c r="V932">
        <v>0.1</v>
      </c>
      <c r="W932">
        <v>0.3</v>
      </c>
      <c r="X932">
        <v>0.16</v>
      </c>
      <c r="Y932">
        <v>2780.567528</v>
      </c>
      <c r="Z932">
        <v>2780.567528</v>
      </c>
      <c r="AA932">
        <v>1878.5063685</v>
      </c>
      <c r="AB932">
        <v>3355.64329961679</v>
      </c>
      <c r="AC932">
        <v>11817.411994</v>
      </c>
      <c r="AD932">
        <v>22939.682106</v>
      </c>
      <c r="AE932">
        <v>11817.411994</v>
      </c>
      <c r="AF932">
        <v>22939.682106</v>
      </c>
      <c r="AG932">
        <v>2504.675158</v>
      </c>
      <c r="AH932">
        <v>10018.700632</v>
      </c>
      <c r="AI932">
        <v>16928.948350766401</v>
      </c>
      <c r="AJ932">
        <v>30351.521549233599</v>
      </c>
      <c r="AK932">
        <v>0</v>
      </c>
      <c r="AL932">
        <v>2045.96416100292</v>
      </c>
      <c r="AM932">
        <v>14334.672438334401</v>
      </c>
      <c r="AN932">
        <v>3553.4692194917998</v>
      </c>
      <c r="AO932">
        <v>0</v>
      </c>
      <c r="AP932">
        <v>19934.105818829099</v>
      </c>
      <c r="AQ932">
        <v>19934.105818829099</v>
      </c>
      <c r="AR932">
        <v>19934.105818829099</v>
      </c>
      <c r="AS932">
        <v>1.14705249877774</v>
      </c>
      <c r="AT932">
        <v>0.137195607612214</v>
      </c>
      <c r="AU932">
        <v>86</v>
      </c>
      <c r="AV932">
        <v>0</v>
      </c>
      <c r="AW932" s="2">
        <v>17378.547050000001</v>
      </c>
      <c r="AX932" s="4">
        <v>19934.105818829099</v>
      </c>
      <c r="AY932">
        <v>1.1599999999999999</v>
      </c>
      <c r="AZ932">
        <v>0</v>
      </c>
      <c r="BA932">
        <v>0.1026</v>
      </c>
      <c r="BB932">
        <v>0.71909999999999996</v>
      </c>
      <c r="BC932">
        <v>0.17829999999999999</v>
      </c>
      <c r="BD932">
        <v>0</v>
      </c>
      <c r="BE932">
        <v>2.5</v>
      </c>
      <c r="BF932" t="b">
        <v>0</v>
      </c>
      <c r="BG932">
        <v>1.1599999999999999</v>
      </c>
      <c r="BH932" t="b">
        <v>0</v>
      </c>
      <c r="BI932">
        <v>1.1499999999999999</v>
      </c>
      <c r="BJ932" t="b">
        <v>0</v>
      </c>
      <c r="BK932">
        <v>1</v>
      </c>
      <c r="BL932" t="b">
        <v>0</v>
      </c>
      <c r="BM932">
        <v>0</v>
      </c>
      <c r="BN932">
        <v>0</v>
      </c>
    </row>
    <row r="933" spans="1:66" x14ac:dyDescent="0.25">
      <c r="A933" t="s">
        <v>98</v>
      </c>
      <c r="B933">
        <v>2000</v>
      </c>
      <c r="C933">
        <v>3000</v>
      </c>
      <c r="D933">
        <v>3475.7094099999999</v>
      </c>
      <c r="E933">
        <v>4247.2550060000003</v>
      </c>
      <c r="F933">
        <v>7722.9644159999998</v>
      </c>
      <c r="G933">
        <v>4362.4763370000001</v>
      </c>
      <c r="H933">
        <v>7838.1857470000004</v>
      </c>
      <c r="I933">
        <v>1.1599999999999999</v>
      </c>
      <c r="J933">
        <v>3475.7094099999999</v>
      </c>
      <c r="K933">
        <v>7263</v>
      </c>
      <c r="L933">
        <v>3598</v>
      </c>
      <c r="M933" t="s">
        <v>99</v>
      </c>
      <c r="N933">
        <v>0</v>
      </c>
      <c r="O933">
        <v>6.8783069000000002E-2</v>
      </c>
      <c r="P933">
        <v>0.67724867700000002</v>
      </c>
      <c r="Q933">
        <v>0.253968254</v>
      </c>
      <c r="R933">
        <v>0</v>
      </c>
      <c r="S933">
        <v>1</v>
      </c>
      <c r="T933" t="s">
        <v>100</v>
      </c>
      <c r="U933">
        <v>0.06</v>
      </c>
      <c r="V933">
        <v>0.1</v>
      </c>
      <c r="W933">
        <v>0.3</v>
      </c>
      <c r="X933">
        <v>0.16</v>
      </c>
      <c r="Y933">
        <v>556.11350560000005</v>
      </c>
      <c r="Z933">
        <v>556.11350560000005</v>
      </c>
      <c r="AA933">
        <v>1308.7429010999999</v>
      </c>
      <c r="AB933">
        <v>1421.9951519925701</v>
      </c>
      <c r="AC933">
        <v>2363.4823987999998</v>
      </c>
      <c r="AD933">
        <v>4587.9364212</v>
      </c>
      <c r="AE933">
        <v>2363.4823987999998</v>
      </c>
      <c r="AF933">
        <v>4587.9364212</v>
      </c>
      <c r="AG933">
        <v>1744.9905348</v>
      </c>
      <c r="AH933">
        <v>6979.9621391999999</v>
      </c>
      <c r="AI933">
        <v>4994.1954430148699</v>
      </c>
      <c r="AJ933">
        <v>10682.176050985099</v>
      </c>
      <c r="AK933">
        <v>0</v>
      </c>
      <c r="AL933">
        <v>1455.86517464448</v>
      </c>
      <c r="AM933">
        <v>9475.9179139808803</v>
      </c>
      <c r="AN933">
        <v>7172.4016110552802</v>
      </c>
      <c r="AO933">
        <v>0</v>
      </c>
      <c r="AP933">
        <v>18104.184699680602</v>
      </c>
      <c r="AQ933">
        <v>18104.184699680602</v>
      </c>
      <c r="AR933">
        <v>18104.184699680602</v>
      </c>
      <c r="AS933">
        <v>5.2087739693062103</v>
      </c>
      <c r="AT933">
        <v>1.65034450548259</v>
      </c>
      <c r="AU933">
        <v>97</v>
      </c>
      <c r="AV933">
        <v>1</v>
      </c>
      <c r="AW933" s="2">
        <v>3475.7094099999999</v>
      </c>
      <c r="AX933" s="4">
        <v>18104.184699680602</v>
      </c>
      <c r="AY933">
        <v>1.1599999999999999</v>
      </c>
      <c r="AZ933">
        <v>0</v>
      </c>
      <c r="BA933">
        <v>8.0399999999999999E-2</v>
      </c>
      <c r="BB933">
        <v>0.52339999999999998</v>
      </c>
      <c r="BC933">
        <v>0.3962</v>
      </c>
      <c r="BD933">
        <v>0</v>
      </c>
      <c r="BE933">
        <v>0.5</v>
      </c>
      <c r="BF933" t="b">
        <v>0</v>
      </c>
      <c r="BG933">
        <v>1.05</v>
      </c>
      <c r="BH933" t="b">
        <v>0</v>
      </c>
      <c r="BI933">
        <v>5.21</v>
      </c>
      <c r="BJ933" t="b">
        <v>0</v>
      </c>
      <c r="BK933">
        <v>1</v>
      </c>
      <c r="BL933" t="b">
        <v>0</v>
      </c>
      <c r="BM933">
        <v>0</v>
      </c>
      <c r="BN933">
        <v>0</v>
      </c>
    </row>
    <row r="934" spans="1:66" x14ac:dyDescent="0.25">
      <c r="A934" t="s">
        <v>98</v>
      </c>
      <c r="B934">
        <v>2001</v>
      </c>
      <c r="C934">
        <v>4000</v>
      </c>
      <c r="D934">
        <v>4634.2792140000001</v>
      </c>
      <c r="E934">
        <v>2655.6287630000002</v>
      </c>
      <c r="F934">
        <v>7289.9079769999998</v>
      </c>
      <c r="G934">
        <v>2905.9648670000001</v>
      </c>
      <c r="H934">
        <v>7540.2440800000004</v>
      </c>
      <c r="I934">
        <v>1.1599999999999999</v>
      </c>
      <c r="J934">
        <v>4634.2792140000001</v>
      </c>
      <c r="K934">
        <v>18635</v>
      </c>
      <c r="L934">
        <v>4797</v>
      </c>
      <c r="M934" t="s">
        <v>99</v>
      </c>
      <c r="N934">
        <v>0</v>
      </c>
      <c r="O934">
        <v>6.8783069000000002E-2</v>
      </c>
      <c r="P934">
        <v>0.67724867700000002</v>
      </c>
      <c r="Q934">
        <v>0.253968254</v>
      </c>
      <c r="R934">
        <v>0</v>
      </c>
      <c r="S934">
        <v>1</v>
      </c>
      <c r="T934" t="s">
        <v>100</v>
      </c>
      <c r="U934">
        <v>0.06</v>
      </c>
      <c r="V934">
        <v>0.1</v>
      </c>
      <c r="W934">
        <v>0.3</v>
      </c>
      <c r="X934">
        <v>0.16</v>
      </c>
      <c r="Y934">
        <v>741.48467424</v>
      </c>
      <c r="Z934">
        <v>741.48467424</v>
      </c>
      <c r="AA934">
        <v>871.78946010000004</v>
      </c>
      <c r="AB934">
        <v>1144.4720987749099</v>
      </c>
      <c r="AC934">
        <v>3151.3098655200001</v>
      </c>
      <c r="AD934">
        <v>6117.2485624800001</v>
      </c>
      <c r="AE934">
        <v>3151.3098655200001</v>
      </c>
      <c r="AF934">
        <v>6117.2485624800001</v>
      </c>
      <c r="AG934">
        <v>1162.3859468000001</v>
      </c>
      <c r="AH934">
        <v>4649.5437872000002</v>
      </c>
      <c r="AI934">
        <v>5251.2998824501801</v>
      </c>
      <c r="AJ934">
        <v>9829.1882775498198</v>
      </c>
      <c r="AK934">
        <v>0</v>
      </c>
      <c r="AL934">
        <v>962.39791652731901</v>
      </c>
      <c r="AM934">
        <v>19126.404286733599</v>
      </c>
      <c r="AN934">
        <v>16361.8855207754</v>
      </c>
      <c r="AO934">
        <v>0</v>
      </c>
      <c r="AP934">
        <v>36450.687724036397</v>
      </c>
      <c r="AQ934">
        <v>36450.687724036397</v>
      </c>
      <c r="AR934">
        <v>36450.687724036397</v>
      </c>
      <c r="AS934">
        <v>7.8654491973466003</v>
      </c>
      <c r="AT934">
        <v>2.0624796483372601</v>
      </c>
      <c r="AU934">
        <v>91</v>
      </c>
      <c r="AV934">
        <v>0</v>
      </c>
      <c r="AW934" s="2">
        <v>4634.2792140000001</v>
      </c>
      <c r="AX934" s="4">
        <v>36450.687724036397</v>
      </c>
      <c r="AY934">
        <v>1.1599999999999999</v>
      </c>
      <c r="AZ934">
        <v>0</v>
      </c>
      <c r="BA934">
        <v>2.64E-2</v>
      </c>
      <c r="BB934">
        <v>0.52470000000000006</v>
      </c>
      <c r="BC934">
        <v>0.44890000000000002</v>
      </c>
      <c r="BD934">
        <v>0</v>
      </c>
      <c r="BE934">
        <v>0.67</v>
      </c>
      <c r="BF934" t="b">
        <v>0</v>
      </c>
      <c r="BG934">
        <v>2.12</v>
      </c>
      <c r="BH934" t="b">
        <v>0</v>
      </c>
      <c r="BI934">
        <v>7.87</v>
      </c>
      <c r="BJ934" t="b">
        <v>0</v>
      </c>
      <c r="BK934">
        <v>1</v>
      </c>
      <c r="BL934" t="b">
        <v>0</v>
      </c>
      <c r="BM934">
        <v>0</v>
      </c>
      <c r="BN934">
        <v>0</v>
      </c>
    </row>
    <row r="935" spans="1:66" x14ac:dyDescent="0.25">
      <c r="A935" t="s">
        <v>98</v>
      </c>
      <c r="B935">
        <v>2002</v>
      </c>
      <c r="C935">
        <v>5594.7546410000004</v>
      </c>
      <c r="D935">
        <v>6481.9137840000003</v>
      </c>
      <c r="E935">
        <v>4497.5060160000003</v>
      </c>
      <c r="F935">
        <v>10979.4198</v>
      </c>
      <c r="G935">
        <v>4789.4339209999998</v>
      </c>
      <c r="H935">
        <v>11271.34771</v>
      </c>
      <c r="I935">
        <v>1.1599999999999999</v>
      </c>
      <c r="J935">
        <v>6481.9137840000003</v>
      </c>
      <c r="K935">
        <v>19557</v>
      </c>
      <c r="L935" t="s">
        <v>67</v>
      </c>
      <c r="M935" t="s">
        <v>99</v>
      </c>
      <c r="N935">
        <v>0</v>
      </c>
      <c r="O935">
        <v>6.8783069000000002E-2</v>
      </c>
      <c r="P935">
        <v>0.67724867700000002</v>
      </c>
      <c r="Q935">
        <v>0.253968254</v>
      </c>
      <c r="R935">
        <v>0</v>
      </c>
      <c r="S935">
        <v>1</v>
      </c>
      <c r="T935" t="s">
        <v>100</v>
      </c>
      <c r="U935">
        <v>0.06</v>
      </c>
      <c r="V935">
        <v>0.1</v>
      </c>
      <c r="W935">
        <v>0.3</v>
      </c>
      <c r="X935">
        <v>0.16</v>
      </c>
      <c r="Y935">
        <v>1037.1062054399999</v>
      </c>
      <c r="Z935">
        <v>1037.1062054399999</v>
      </c>
      <c r="AA935">
        <v>1436.8301762999999</v>
      </c>
      <c r="AB935">
        <v>1772.02433304073</v>
      </c>
      <c r="AC935">
        <v>4407.7013731200004</v>
      </c>
      <c r="AD935">
        <v>8556.1261948800002</v>
      </c>
      <c r="AE935">
        <v>4407.7013731200004</v>
      </c>
      <c r="AF935">
        <v>8556.1261948800002</v>
      </c>
      <c r="AG935">
        <v>1915.7735683999999</v>
      </c>
      <c r="AH935">
        <v>7663.0942735999997</v>
      </c>
      <c r="AI935">
        <v>7727.2990439185396</v>
      </c>
      <c r="AJ935">
        <v>14815.3963760815</v>
      </c>
      <c r="AK935">
        <v>0</v>
      </c>
      <c r="AL935">
        <v>1942.52544221108</v>
      </c>
      <c r="AM935">
        <v>43631.6947005927</v>
      </c>
      <c r="AN935">
        <v>6726.4210395709597</v>
      </c>
      <c r="AO935">
        <v>0</v>
      </c>
      <c r="AP935">
        <v>52300.641182374799</v>
      </c>
      <c r="AQ935">
        <v>52300.641182374799</v>
      </c>
      <c r="AR935">
        <v>52300.641182374799</v>
      </c>
      <c r="AS935">
        <v>8.0687036151998903</v>
      </c>
      <c r="AT935">
        <v>2.0879928268991401</v>
      </c>
      <c r="AU935">
        <v>94</v>
      </c>
      <c r="AV935">
        <v>0</v>
      </c>
      <c r="AW935" s="2">
        <v>6481.9137840000003</v>
      </c>
      <c r="AX935" s="4">
        <v>52300.641182374799</v>
      </c>
      <c r="AY935">
        <v>1.1599999999999999</v>
      </c>
      <c r="AZ935">
        <v>0</v>
      </c>
      <c r="BA935">
        <v>3.7100000000000001E-2</v>
      </c>
      <c r="BB935">
        <v>0.83420000000000005</v>
      </c>
      <c r="BC935">
        <v>0.12859999999999999</v>
      </c>
      <c r="BD935">
        <v>0</v>
      </c>
      <c r="BE935">
        <v>0.93</v>
      </c>
      <c r="BF935" t="b">
        <v>0</v>
      </c>
      <c r="BG935">
        <v>3.04</v>
      </c>
      <c r="BH935" t="b">
        <v>0</v>
      </c>
      <c r="BI935">
        <v>8.07</v>
      </c>
      <c r="BJ935" t="b">
        <v>0</v>
      </c>
      <c r="BK935">
        <v>1</v>
      </c>
      <c r="BL935" t="b">
        <v>0</v>
      </c>
      <c r="BM935">
        <v>0</v>
      </c>
      <c r="BN935">
        <v>0</v>
      </c>
    </row>
    <row r="936" spans="1:66" x14ac:dyDescent="0.25">
      <c r="A936" t="s">
        <v>98</v>
      </c>
      <c r="B936">
        <v>2003</v>
      </c>
      <c r="C936">
        <v>18789.96774</v>
      </c>
      <c r="D936">
        <v>21769.489229999999</v>
      </c>
      <c r="E936">
        <v>7080.3522849999999</v>
      </c>
      <c r="F936">
        <v>28849.841520000002</v>
      </c>
      <c r="G936">
        <v>7975.6819370000003</v>
      </c>
      <c r="H936">
        <v>29745.171170000001</v>
      </c>
      <c r="I936">
        <v>1.1599999999999999</v>
      </c>
      <c r="J936">
        <v>21769.489229999999</v>
      </c>
      <c r="K936">
        <v>17101</v>
      </c>
      <c r="L936">
        <v>11993</v>
      </c>
      <c r="M936" t="s">
        <v>99</v>
      </c>
      <c r="N936">
        <v>0</v>
      </c>
      <c r="O936">
        <v>6.8783069000000002E-2</v>
      </c>
      <c r="P936">
        <v>0.67724867700000002</v>
      </c>
      <c r="Q936">
        <v>0.253968254</v>
      </c>
      <c r="R936">
        <v>0</v>
      </c>
      <c r="S936">
        <v>1</v>
      </c>
      <c r="T936" t="s">
        <v>100</v>
      </c>
      <c r="U936">
        <v>0.06</v>
      </c>
      <c r="V936">
        <v>0.1</v>
      </c>
      <c r="W936">
        <v>0.3</v>
      </c>
      <c r="X936">
        <v>0.16</v>
      </c>
      <c r="Y936">
        <v>3483.1182767999999</v>
      </c>
      <c r="Z936">
        <v>3483.1182767999999</v>
      </c>
      <c r="AA936">
        <v>2392.7045810999998</v>
      </c>
      <c r="AB936">
        <v>4225.7718990256799</v>
      </c>
      <c r="AC936">
        <v>14803.252676399999</v>
      </c>
      <c r="AD936">
        <v>28735.725783599999</v>
      </c>
      <c r="AE936">
        <v>14803.252676399999</v>
      </c>
      <c r="AF936">
        <v>28735.725783599999</v>
      </c>
      <c r="AG936">
        <v>3190.2727748000002</v>
      </c>
      <c r="AH936">
        <v>12761.091099200001</v>
      </c>
      <c r="AI936">
        <v>21293.627371948602</v>
      </c>
      <c r="AJ936">
        <v>38196.714968051398</v>
      </c>
      <c r="AK936">
        <v>0</v>
      </c>
      <c r="AL936">
        <v>4431.3440086318597</v>
      </c>
      <c r="AM936">
        <v>17937.1227633608</v>
      </c>
      <c r="AN936">
        <v>9355.5557421218291</v>
      </c>
      <c r="AO936">
        <v>0</v>
      </c>
      <c r="AP936">
        <v>31724.022514114498</v>
      </c>
      <c r="AQ936">
        <v>31724.022514114498</v>
      </c>
      <c r="AR936">
        <v>31724.022514114498</v>
      </c>
      <c r="AS936">
        <v>1.4572699514877201</v>
      </c>
      <c r="AT936">
        <v>0.37656478904054702</v>
      </c>
      <c r="AU936">
        <v>89</v>
      </c>
      <c r="AV936">
        <v>0</v>
      </c>
      <c r="AW936" s="2">
        <v>21769.489229999999</v>
      </c>
      <c r="AX936" s="4">
        <v>31724.022514114498</v>
      </c>
      <c r="AY936">
        <v>1.1599999999999999</v>
      </c>
      <c r="AZ936">
        <v>0</v>
      </c>
      <c r="BA936">
        <v>0.13969999999999999</v>
      </c>
      <c r="BB936">
        <v>0.56540000000000001</v>
      </c>
      <c r="BC936">
        <v>0.2949</v>
      </c>
      <c r="BD936">
        <v>0</v>
      </c>
      <c r="BE936">
        <v>3.13</v>
      </c>
      <c r="BF936" t="b">
        <v>0</v>
      </c>
      <c r="BG936">
        <v>1.85</v>
      </c>
      <c r="BH936" t="b">
        <v>0</v>
      </c>
      <c r="BI936">
        <v>1.46</v>
      </c>
      <c r="BJ936" t="b">
        <v>0</v>
      </c>
      <c r="BK936">
        <v>1</v>
      </c>
      <c r="BL936" t="b">
        <v>0</v>
      </c>
      <c r="BM936">
        <v>0</v>
      </c>
      <c r="BN936">
        <v>0</v>
      </c>
    </row>
    <row r="937" spans="1:66" x14ac:dyDescent="0.25">
      <c r="A937" t="s">
        <v>98</v>
      </c>
      <c r="B937">
        <v>2004</v>
      </c>
      <c r="C937">
        <v>13478.92857</v>
      </c>
      <c r="D937">
        <v>15616.279619999999</v>
      </c>
      <c r="E937">
        <v>4948.6446219999998</v>
      </c>
      <c r="F937">
        <v>20564.92425</v>
      </c>
      <c r="G937">
        <v>5549.7601519999998</v>
      </c>
      <c r="H937">
        <v>21166.039779999999</v>
      </c>
      <c r="I937">
        <v>1.1599999999999999</v>
      </c>
      <c r="J937">
        <v>15616.279619999999</v>
      </c>
      <c r="K937">
        <v>12652</v>
      </c>
      <c r="L937">
        <v>9294</v>
      </c>
      <c r="M937" t="s">
        <v>99</v>
      </c>
      <c r="N937">
        <v>0</v>
      </c>
      <c r="O937">
        <v>6.8783069000000002E-2</v>
      </c>
      <c r="P937">
        <v>0.67724867700000002</v>
      </c>
      <c r="Q937">
        <v>0.253968254</v>
      </c>
      <c r="R937">
        <v>0</v>
      </c>
      <c r="S937">
        <v>1</v>
      </c>
      <c r="T937" t="s">
        <v>100</v>
      </c>
      <c r="U937">
        <v>0.06</v>
      </c>
      <c r="V937">
        <v>0.1</v>
      </c>
      <c r="W937">
        <v>0.3</v>
      </c>
      <c r="X937">
        <v>0.16</v>
      </c>
      <c r="Y937">
        <v>2498.6047392</v>
      </c>
      <c r="Z937">
        <v>2498.6047392</v>
      </c>
      <c r="AA937">
        <v>1664.9280455999999</v>
      </c>
      <c r="AB937">
        <v>3002.5007976315601</v>
      </c>
      <c r="AC937">
        <v>10619.070141599999</v>
      </c>
      <c r="AD937">
        <v>20613.489098400001</v>
      </c>
      <c r="AE937">
        <v>10619.070141599999</v>
      </c>
      <c r="AF937">
        <v>20613.489098400001</v>
      </c>
      <c r="AG937">
        <v>2219.9040608</v>
      </c>
      <c r="AH937">
        <v>8879.6162432000001</v>
      </c>
      <c r="AI937">
        <v>15161.038184736901</v>
      </c>
      <c r="AJ937">
        <v>27171.041375263099</v>
      </c>
      <c r="AK937">
        <v>0</v>
      </c>
      <c r="AL937">
        <v>1821.7390370682399</v>
      </c>
      <c r="AM937">
        <v>24948.148633379002</v>
      </c>
      <c r="AN937">
        <v>4545.1012069173403</v>
      </c>
      <c r="AO937">
        <v>0</v>
      </c>
      <c r="AP937">
        <v>31314.988877364602</v>
      </c>
      <c r="AQ937">
        <v>31314.988877364602</v>
      </c>
      <c r="AR937">
        <v>31314.988877364602</v>
      </c>
      <c r="AS937">
        <v>2.0052784427130201</v>
      </c>
      <c r="AT937">
        <v>0.69578292528748797</v>
      </c>
      <c r="AU937">
        <v>89</v>
      </c>
      <c r="AV937">
        <v>0</v>
      </c>
      <c r="AW937" s="2">
        <v>15616.279619999999</v>
      </c>
      <c r="AX937" s="4">
        <v>31314.988877364602</v>
      </c>
      <c r="AY937">
        <v>1.1599999999999999</v>
      </c>
      <c r="AZ937">
        <v>0</v>
      </c>
      <c r="BA937">
        <v>5.8200000000000002E-2</v>
      </c>
      <c r="BB937">
        <v>0.79669999999999996</v>
      </c>
      <c r="BC937">
        <v>0.14510000000000001</v>
      </c>
      <c r="BD937">
        <v>0</v>
      </c>
      <c r="BE937">
        <v>2.25</v>
      </c>
      <c r="BF937" t="b">
        <v>0</v>
      </c>
      <c r="BG937">
        <v>1.82</v>
      </c>
      <c r="BH937" t="b">
        <v>0</v>
      </c>
      <c r="BI937">
        <v>2.0099999999999998</v>
      </c>
      <c r="BJ937" t="b">
        <v>0</v>
      </c>
      <c r="BK937">
        <v>1</v>
      </c>
      <c r="BL937" t="b">
        <v>0</v>
      </c>
      <c r="BM937">
        <v>0</v>
      </c>
      <c r="BN937">
        <v>0</v>
      </c>
    </row>
    <row r="938" spans="1:66" x14ac:dyDescent="0.25">
      <c r="A938" t="s">
        <v>98</v>
      </c>
      <c r="B938">
        <v>2005</v>
      </c>
      <c r="C938">
        <v>9549.0272800000002</v>
      </c>
      <c r="D938">
        <v>11063.21466</v>
      </c>
      <c r="E938">
        <v>1944.947899</v>
      </c>
      <c r="F938">
        <v>13008.162560000001</v>
      </c>
      <c r="G938">
        <v>2928.5703880000001</v>
      </c>
      <c r="H938">
        <v>13991.78505</v>
      </c>
      <c r="I938">
        <v>1.1599999999999999</v>
      </c>
      <c r="J938">
        <v>11063.21466</v>
      </c>
      <c r="K938">
        <v>6661</v>
      </c>
      <c r="L938" t="s">
        <v>67</v>
      </c>
      <c r="M938" t="s">
        <v>99</v>
      </c>
      <c r="N938">
        <v>0</v>
      </c>
      <c r="O938">
        <v>6.8783069000000002E-2</v>
      </c>
      <c r="P938">
        <v>0.67724867700000002</v>
      </c>
      <c r="Q938">
        <v>0.253968254</v>
      </c>
      <c r="R938">
        <v>0</v>
      </c>
      <c r="S938">
        <v>1</v>
      </c>
      <c r="T938" t="s">
        <v>100</v>
      </c>
      <c r="U938">
        <v>0.06</v>
      </c>
      <c r="V938">
        <v>0.1</v>
      </c>
      <c r="W938">
        <v>0.3</v>
      </c>
      <c r="X938">
        <v>0.16</v>
      </c>
      <c r="Y938">
        <v>1770.1143456</v>
      </c>
      <c r="Z938">
        <v>1770.1143456</v>
      </c>
      <c r="AA938">
        <v>878.57111640000005</v>
      </c>
      <c r="AB938">
        <v>1976.1558650752399</v>
      </c>
      <c r="AC938">
        <v>7522.9859687999997</v>
      </c>
      <c r="AD938">
        <v>14603.4433512</v>
      </c>
      <c r="AE938">
        <v>7522.9859687999997</v>
      </c>
      <c r="AF938">
        <v>14603.4433512</v>
      </c>
      <c r="AG938">
        <v>1171.4281552</v>
      </c>
      <c r="AH938">
        <v>4685.7126208</v>
      </c>
      <c r="AI938">
        <v>10039.4733198495</v>
      </c>
      <c r="AJ938">
        <v>17944.096780150499</v>
      </c>
      <c r="AK938">
        <v>0</v>
      </c>
      <c r="AL938">
        <v>2533.7963544991399</v>
      </c>
      <c r="AM938">
        <v>12120.2698791475</v>
      </c>
      <c r="AN938">
        <v>2524.3608790457001</v>
      </c>
      <c r="AO938">
        <v>0</v>
      </c>
      <c r="AP938">
        <v>17178.427112692301</v>
      </c>
      <c r="AQ938">
        <v>17178.427112692301</v>
      </c>
      <c r="AR938">
        <v>17178.427112692301</v>
      </c>
      <c r="AS938">
        <v>1.5527518574508401</v>
      </c>
      <c r="AT938">
        <v>0.44002874868958902</v>
      </c>
      <c r="AU938">
        <v>66</v>
      </c>
      <c r="AV938">
        <v>0</v>
      </c>
      <c r="AW938" s="2">
        <v>11063.21466</v>
      </c>
      <c r="AX938" s="4">
        <v>17178.427112692301</v>
      </c>
      <c r="AY938">
        <v>1.1599999999999999</v>
      </c>
      <c r="AZ938">
        <v>0</v>
      </c>
      <c r="BA938">
        <v>0.14749999999999999</v>
      </c>
      <c r="BB938">
        <v>0.7056</v>
      </c>
      <c r="BC938">
        <v>0.1469</v>
      </c>
      <c r="BD938">
        <v>0</v>
      </c>
      <c r="BE938">
        <v>1.59</v>
      </c>
      <c r="BF938" t="b">
        <v>0</v>
      </c>
      <c r="BG938">
        <v>1</v>
      </c>
      <c r="BH938" t="b">
        <v>0</v>
      </c>
      <c r="BI938">
        <v>1.55</v>
      </c>
      <c r="BJ938" t="b">
        <v>0</v>
      </c>
      <c r="BK938">
        <v>1</v>
      </c>
      <c r="BL938" t="b">
        <v>0</v>
      </c>
      <c r="BM938">
        <v>0</v>
      </c>
      <c r="BN938">
        <v>0</v>
      </c>
    </row>
    <row r="939" spans="1:66" x14ac:dyDescent="0.25">
      <c r="A939" t="s">
        <v>98</v>
      </c>
      <c r="B939">
        <v>2006</v>
      </c>
      <c r="C939">
        <v>15807.63889</v>
      </c>
      <c r="D939">
        <v>18314.253079999999</v>
      </c>
      <c r="E939">
        <v>9365.0757699999995</v>
      </c>
      <c r="F939">
        <v>27679.328850000002</v>
      </c>
      <c r="G939">
        <v>9927.0782639999998</v>
      </c>
      <c r="H939">
        <v>28241.331340000001</v>
      </c>
      <c r="I939">
        <v>1.1599999999999999</v>
      </c>
      <c r="J939">
        <v>18314.253079999999</v>
      </c>
      <c r="K939">
        <v>8575</v>
      </c>
      <c r="L939">
        <v>9896</v>
      </c>
      <c r="M939" t="s">
        <v>99</v>
      </c>
      <c r="N939">
        <v>0</v>
      </c>
      <c r="O939">
        <v>6.8783069000000002E-2</v>
      </c>
      <c r="P939">
        <v>0.67724867700000002</v>
      </c>
      <c r="Q939">
        <v>0.253968254</v>
      </c>
      <c r="R939">
        <v>0</v>
      </c>
      <c r="S939">
        <v>1</v>
      </c>
      <c r="T939" t="s">
        <v>100</v>
      </c>
      <c r="U939">
        <v>0.06</v>
      </c>
      <c r="V939">
        <v>0.1</v>
      </c>
      <c r="W939">
        <v>0.3</v>
      </c>
      <c r="X939">
        <v>0.16</v>
      </c>
      <c r="Y939">
        <v>2930.2804928</v>
      </c>
      <c r="Z939">
        <v>2930.2804928</v>
      </c>
      <c r="AA939">
        <v>2978.1234792</v>
      </c>
      <c r="AB939">
        <v>4178.0094810623104</v>
      </c>
      <c r="AC939">
        <v>12453.692094399999</v>
      </c>
      <c r="AD939">
        <v>24174.8140656</v>
      </c>
      <c r="AE939">
        <v>12453.692094399999</v>
      </c>
      <c r="AF939">
        <v>24174.8140656</v>
      </c>
      <c r="AG939">
        <v>3970.8313056000002</v>
      </c>
      <c r="AH939">
        <v>15883.325222400001</v>
      </c>
      <c r="AI939">
        <v>19885.312377875402</v>
      </c>
      <c r="AJ939">
        <v>36597.3503021246</v>
      </c>
      <c r="AK939">
        <v>0</v>
      </c>
      <c r="AL939">
        <v>1230.96491393518</v>
      </c>
      <c r="AM939">
        <v>6731.6290074753197</v>
      </c>
      <c r="AN939">
        <v>2374.0217427729399</v>
      </c>
      <c r="AO939">
        <v>0</v>
      </c>
      <c r="AP939">
        <v>10336.6156641834</v>
      </c>
      <c r="AQ939">
        <v>10336.6156641834</v>
      </c>
      <c r="AR939">
        <v>10336.6156641834</v>
      </c>
      <c r="AS939">
        <v>0.56440279704726304</v>
      </c>
      <c r="AT939">
        <v>-0.57198710322684398</v>
      </c>
      <c r="AU939">
        <v>94</v>
      </c>
      <c r="AV939">
        <v>0</v>
      </c>
      <c r="AW939" s="2">
        <v>18314.253079999999</v>
      </c>
      <c r="AX939" s="4">
        <v>10336.6156641834</v>
      </c>
      <c r="AY939">
        <v>1.1599999999999999</v>
      </c>
      <c r="AZ939">
        <v>0</v>
      </c>
      <c r="BA939">
        <v>0.1191</v>
      </c>
      <c r="BB939">
        <v>0.6512</v>
      </c>
      <c r="BC939">
        <v>0.22969999999999999</v>
      </c>
      <c r="BD939">
        <v>0</v>
      </c>
      <c r="BE939">
        <v>2.63</v>
      </c>
      <c r="BF939" t="b">
        <v>0</v>
      </c>
      <c r="BG939">
        <v>0.6</v>
      </c>
      <c r="BH939" t="b">
        <v>0</v>
      </c>
      <c r="BI939">
        <v>0.56000000000000005</v>
      </c>
      <c r="BJ939" t="b">
        <v>0</v>
      </c>
      <c r="BK939">
        <v>1</v>
      </c>
      <c r="BL939" t="b">
        <v>0</v>
      </c>
      <c r="BM939">
        <v>0</v>
      </c>
      <c r="BN939">
        <v>0</v>
      </c>
    </row>
    <row r="940" spans="1:66" x14ac:dyDescent="0.25">
      <c r="A940" t="s">
        <v>98</v>
      </c>
      <c r="B940">
        <v>2007</v>
      </c>
      <c r="C940">
        <v>39231.333330000001</v>
      </c>
      <c r="D940">
        <v>45452.238140000001</v>
      </c>
      <c r="E940">
        <v>14907.47337</v>
      </c>
      <c r="F940">
        <v>60359.711510000001</v>
      </c>
      <c r="G940">
        <v>18972.686089999999</v>
      </c>
      <c r="H940">
        <v>64424.924229999997</v>
      </c>
      <c r="I940">
        <v>1.1599999999999999</v>
      </c>
      <c r="J940">
        <v>45452.238140000001</v>
      </c>
      <c r="K940">
        <v>9968</v>
      </c>
      <c r="L940">
        <v>16070</v>
      </c>
      <c r="M940" t="s">
        <v>99</v>
      </c>
      <c r="N940">
        <v>0</v>
      </c>
      <c r="O940">
        <v>6.8783069000000002E-2</v>
      </c>
      <c r="P940">
        <v>0.67724867700000002</v>
      </c>
      <c r="Q940">
        <v>0.253968254</v>
      </c>
      <c r="R940">
        <v>0</v>
      </c>
      <c r="S940">
        <v>1</v>
      </c>
      <c r="T940" t="s">
        <v>100</v>
      </c>
      <c r="U940">
        <v>0.06</v>
      </c>
      <c r="V940">
        <v>0.1</v>
      </c>
      <c r="W940">
        <v>0.3</v>
      </c>
      <c r="X940">
        <v>0.16</v>
      </c>
      <c r="Y940">
        <v>7272.3581023999996</v>
      </c>
      <c r="Z940">
        <v>7272.3581023999996</v>
      </c>
      <c r="AA940">
        <v>5691.8058270000001</v>
      </c>
      <c r="AB940">
        <v>9234.9253349344508</v>
      </c>
      <c r="AC940">
        <v>30907.521935199999</v>
      </c>
      <c r="AD940">
        <v>59996.954344799997</v>
      </c>
      <c r="AE940">
        <v>30907.521935199999</v>
      </c>
      <c r="AF940">
        <v>59996.954344799997</v>
      </c>
      <c r="AG940">
        <v>7589.0744359999999</v>
      </c>
      <c r="AH940">
        <v>30356.297744</v>
      </c>
      <c r="AI940">
        <v>45955.073560131103</v>
      </c>
      <c r="AJ940">
        <v>82894.774899868906</v>
      </c>
      <c r="AK940">
        <v>0</v>
      </c>
      <c r="AL940">
        <v>683.68107347897603</v>
      </c>
      <c r="AM940">
        <v>6330.72464427861</v>
      </c>
      <c r="AN940">
        <v>2969.7487140220101</v>
      </c>
      <c r="AO940">
        <v>0</v>
      </c>
      <c r="AP940">
        <v>9984.1544317795997</v>
      </c>
      <c r="AQ940">
        <v>9984.1544317795997</v>
      </c>
      <c r="AR940">
        <v>9984.1544317795997</v>
      </c>
      <c r="AS940">
        <v>0.21966254777216601</v>
      </c>
      <c r="AT940">
        <v>-1.5156627839813499</v>
      </c>
      <c r="AU940">
        <v>79</v>
      </c>
      <c r="AV940">
        <v>0</v>
      </c>
      <c r="AW940" s="2">
        <v>45452.238140000001</v>
      </c>
      <c r="AX940" s="4">
        <v>9984.1544317795997</v>
      </c>
      <c r="AY940">
        <v>1.1599999999999999</v>
      </c>
      <c r="AZ940">
        <v>0</v>
      </c>
      <c r="BA940">
        <v>6.8500000000000005E-2</v>
      </c>
      <c r="BB940">
        <v>0.6341</v>
      </c>
      <c r="BC940">
        <v>0.2974</v>
      </c>
      <c r="BD940">
        <v>0</v>
      </c>
      <c r="BE940">
        <v>6.54</v>
      </c>
      <c r="BF940" t="b">
        <v>0</v>
      </c>
      <c r="BG940">
        <v>0.57999999999999996</v>
      </c>
      <c r="BH940" t="b">
        <v>0</v>
      </c>
      <c r="BI940">
        <v>0.22</v>
      </c>
      <c r="BJ940" t="b">
        <v>1</v>
      </c>
      <c r="BK940">
        <v>1</v>
      </c>
      <c r="BL940" t="b">
        <v>0</v>
      </c>
      <c r="BM940">
        <v>1</v>
      </c>
      <c r="BN940">
        <v>1</v>
      </c>
    </row>
    <row r="941" spans="1:66" x14ac:dyDescent="0.25">
      <c r="A941" t="s">
        <v>98</v>
      </c>
      <c r="B941">
        <v>2008</v>
      </c>
      <c r="C941">
        <v>15027.25359</v>
      </c>
      <c r="D941">
        <v>17410.122240000001</v>
      </c>
      <c r="E941">
        <v>8871.2239219999992</v>
      </c>
      <c r="F941">
        <v>26281.346160000001</v>
      </c>
      <c r="G941">
        <v>9075.1605990000007</v>
      </c>
      <c r="H941">
        <v>26485.28284</v>
      </c>
      <c r="I941">
        <v>1.1599999999999999</v>
      </c>
      <c r="J941">
        <v>17410.122240000001</v>
      </c>
      <c r="K941">
        <v>14419</v>
      </c>
      <c r="L941">
        <v>10793</v>
      </c>
      <c r="M941" t="s">
        <v>99</v>
      </c>
      <c r="N941">
        <v>0</v>
      </c>
      <c r="O941">
        <v>6.8783069000000002E-2</v>
      </c>
      <c r="P941">
        <v>0.67724867700000002</v>
      </c>
      <c r="Q941">
        <v>0.253968254</v>
      </c>
      <c r="R941">
        <v>0</v>
      </c>
      <c r="S941">
        <v>1</v>
      </c>
      <c r="T941" t="s">
        <v>100</v>
      </c>
      <c r="U941">
        <v>0.06</v>
      </c>
      <c r="V941">
        <v>0.1</v>
      </c>
      <c r="W941">
        <v>0.3</v>
      </c>
      <c r="X941">
        <v>0.16</v>
      </c>
      <c r="Y941">
        <v>2785.6195584000002</v>
      </c>
      <c r="Z941">
        <v>2785.6195584000002</v>
      </c>
      <c r="AA941">
        <v>2722.5481797000002</v>
      </c>
      <c r="AB941">
        <v>3895.1180874176798</v>
      </c>
      <c r="AC941">
        <v>11838.883123199999</v>
      </c>
      <c r="AD941">
        <v>22981.3613568</v>
      </c>
      <c r="AE941">
        <v>11838.883123199999</v>
      </c>
      <c r="AF941">
        <v>22981.3613568</v>
      </c>
      <c r="AG941">
        <v>3630.0642395999998</v>
      </c>
      <c r="AH941">
        <v>14520.256958399999</v>
      </c>
      <c r="AI941">
        <v>18695.046665164598</v>
      </c>
      <c r="AJ941">
        <v>34275.519014835401</v>
      </c>
      <c r="AK941">
        <v>0</v>
      </c>
      <c r="AL941">
        <v>642.96422394844501</v>
      </c>
      <c r="AM941">
        <v>7919.3299001609003</v>
      </c>
      <c r="AN941">
        <v>6081.0109772680598</v>
      </c>
      <c r="AO941">
        <v>0</v>
      </c>
      <c r="AP941">
        <v>14643.3051013774</v>
      </c>
      <c r="AQ941">
        <v>14643.3051013774</v>
      </c>
      <c r="AR941">
        <v>14643.3051013774</v>
      </c>
      <c r="AS941">
        <v>0.84107997057793304</v>
      </c>
      <c r="AT941">
        <v>-0.17306853366319899</v>
      </c>
      <c r="AU941">
        <v>98</v>
      </c>
      <c r="AV941">
        <v>0</v>
      </c>
      <c r="AW941" s="2">
        <v>17410.122240000001</v>
      </c>
      <c r="AX941" s="4">
        <v>14643.3051013774</v>
      </c>
      <c r="AY941">
        <v>1.1599999999999999</v>
      </c>
      <c r="AZ941">
        <v>0</v>
      </c>
      <c r="BA941">
        <v>4.3900000000000002E-2</v>
      </c>
      <c r="BB941">
        <v>0.54079999999999995</v>
      </c>
      <c r="BC941">
        <v>0.4153</v>
      </c>
      <c r="BD941">
        <v>0</v>
      </c>
      <c r="BE941">
        <v>2.5</v>
      </c>
      <c r="BF941" t="b">
        <v>0</v>
      </c>
      <c r="BG941">
        <v>0.85</v>
      </c>
      <c r="BH941" t="b">
        <v>0</v>
      </c>
      <c r="BI941">
        <v>0.84</v>
      </c>
      <c r="BJ941" t="b">
        <v>0</v>
      </c>
      <c r="BK941">
        <v>1</v>
      </c>
      <c r="BL941" t="b">
        <v>0</v>
      </c>
      <c r="BM941">
        <v>0</v>
      </c>
      <c r="BN941">
        <v>0</v>
      </c>
    </row>
    <row r="942" spans="1:66" x14ac:dyDescent="0.25">
      <c r="A942" t="s">
        <v>98</v>
      </c>
      <c r="B942">
        <v>2009</v>
      </c>
      <c r="C942">
        <v>26291.371790000001</v>
      </c>
      <c r="D942">
        <v>30460.389449999999</v>
      </c>
      <c r="E942">
        <v>5537.216265</v>
      </c>
      <c r="F942">
        <v>35997.605710000003</v>
      </c>
      <c r="G942">
        <v>6377.1112810000004</v>
      </c>
      <c r="H942">
        <v>36837.50073</v>
      </c>
      <c r="I942">
        <v>1.1599999999999999</v>
      </c>
      <c r="J942">
        <v>30460.389449999999</v>
      </c>
      <c r="K942">
        <v>25001</v>
      </c>
      <c r="L942">
        <v>13738</v>
      </c>
      <c r="M942" t="s">
        <v>99</v>
      </c>
      <c r="N942">
        <v>0</v>
      </c>
      <c r="O942">
        <v>6.8783069000000002E-2</v>
      </c>
      <c r="P942">
        <v>0.67724867700000002</v>
      </c>
      <c r="Q942">
        <v>0.253968254</v>
      </c>
      <c r="R942">
        <v>0</v>
      </c>
      <c r="S942">
        <v>1</v>
      </c>
      <c r="T942" t="s">
        <v>100</v>
      </c>
      <c r="U942">
        <v>0.06</v>
      </c>
      <c r="V942">
        <v>0.1</v>
      </c>
      <c r="W942">
        <v>0.3</v>
      </c>
      <c r="X942">
        <v>0.16</v>
      </c>
      <c r="Y942">
        <v>4873.6623120000004</v>
      </c>
      <c r="Z942">
        <v>4873.6623120000004</v>
      </c>
      <c r="AA942">
        <v>1913.1333843</v>
      </c>
      <c r="AB942">
        <v>5235.7104272039696</v>
      </c>
      <c r="AC942">
        <v>20713.064826000002</v>
      </c>
      <c r="AD942">
        <v>40207.714074000003</v>
      </c>
      <c r="AE942">
        <v>20713.064826000002</v>
      </c>
      <c r="AF942">
        <v>40207.714074000003</v>
      </c>
      <c r="AG942">
        <v>2550.8445124</v>
      </c>
      <c r="AH942">
        <v>10203.3780496</v>
      </c>
      <c r="AI942">
        <v>26366.079875592099</v>
      </c>
      <c r="AJ942">
        <v>47308.921584407901</v>
      </c>
      <c r="AK942">
        <v>0</v>
      </c>
      <c r="AL942">
        <v>804.30694581708406</v>
      </c>
      <c r="AM942">
        <v>16216.029264733501</v>
      </c>
      <c r="AN942">
        <v>9899.2172202850197</v>
      </c>
      <c r="AO942">
        <v>0</v>
      </c>
      <c r="AP942">
        <v>26919.5534308356</v>
      </c>
      <c r="AQ942">
        <v>26919.5534308356</v>
      </c>
      <c r="AR942">
        <v>26919.5534308356</v>
      </c>
      <c r="AS942">
        <v>0.883756048983662</v>
      </c>
      <c r="AT942">
        <v>-0.123574217117368</v>
      </c>
      <c r="AU942">
        <v>87</v>
      </c>
      <c r="AV942">
        <v>0</v>
      </c>
      <c r="AW942" s="2">
        <v>30460.389449999999</v>
      </c>
      <c r="AX942" s="4">
        <v>26919.5534308356</v>
      </c>
      <c r="AY942">
        <v>1.1599999999999999</v>
      </c>
      <c r="AZ942">
        <v>0</v>
      </c>
      <c r="BA942">
        <v>2.9899999999999999E-2</v>
      </c>
      <c r="BB942">
        <v>0.60240000000000005</v>
      </c>
      <c r="BC942">
        <v>0.36770000000000003</v>
      </c>
      <c r="BD942">
        <v>0</v>
      </c>
      <c r="BE942">
        <v>4.38</v>
      </c>
      <c r="BF942" t="b">
        <v>0</v>
      </c>
      <c r="BG942">
        <v>1.57</v>
      </c>
      <c r="BH942" t="b">
        <v>0</v>
      </c>
      <c r="BI942">
        <v>0.88</v>
      </c>
      <c r="BJ942" t="b">
        <v>0</v>
      </c>
      <c r="BK942">
        <v>1</v>
      </c>
      <c r="BL942" t="b">
        <v>0</v>
      </c>
      <c r="BM942">
        <v>0</v>
      </c>
      <c r="BN942">
        <v>0</v>
      </c>
    </row>
    <row r="943" spans="1:66" x14ac:dyDescent="0.25">
      <c r="A943" t="s">
        <v>98</v>
      </c>
      <c r="B943">
        <v>2010</v>
      </c>
      <c r="C943">
        <v>12394.88889</v>
      </c>
      <c r="D943">
        <v>14360.34398</v>
      </c>
      <c r="E943">
        <v>3206.6994380000001</v>
      </c>
      <c r="F943">
        <v>17567.043420000002</v>
      </c>
      <c r="G943">
        <v>3535.9920200000001</v>
      </c>
      <c r="H943">
        <v>17896.335999999999</v>
      </c>
      <c r="I943">
        <v>1.1599999999999999</v>
      </c>
      <c r="J943">
        <v>14360.34398</v>
      </c>
      <c r="K943">
        <v>26816</v>
      </c>
      <c r="L943">
        <v>4419</v>
      </c>
      <c r="M943" t="s">
        <v>99</v>
      </c>
      <c r="N943">
        <v>0</v>
      </c>
      <c r="O943">
        <v>6.8783069000000002E-2</v>
      </c>
      <c r="P943">
        <v>0.67724867700000002</v>
      </c>
      <c r="Q943">
        <v>0.253968254</v>
      </c>
      <c r="R943">
        <v>0</v>
      </c>
      <c r="S943">
        <v>1</v>
      </c>
      <c r="T943" t="s">
        <v>100</v>
      </c>
      <c r="U943">
        <v>0.06</v>
      </c>
      <c r="V943">
        <v>0.1</v>
      </c>
      <c r="W943">
        <v>0.3</v>
      </c>
      <c r="X943">
        <v>0.16</v>
      </c>
      <c r="Y943">
        <v>2297.6550367999998</v>
      </c>
      <c r="Z943">
        <v>2297.6550367999998</v>
      </c>
      <c r="AA943">
        <v>1060.7976060000001</v>
      </c>
      <c r="AB943">
        <v>2530.71338342131</v>
      </c>
      <c r="AC943">
        <v>9765.0339064</v>
      </c>
      <c r="AD943">
        <v>18955.654053599999</v>
      </c>
      <c r="AE943">
        <v>9765.0339064</v>
      </c>
      <c r="AF943">
        <v>18955.654053599999</v>
      </c>
      <c r="AG943">
        <v>1414.396808</v>
      </c>
      <c r="AH943">
        <v>5657.5872319999999</v>
      </c>
      <c r="AI943">
        <v>12834.909233157399</v>
      </c>
      <c r="AJ943">
        <v>22957.762766842599</v>
      </c>
      <c r="AK943">
        <v>0</v>
      </c>
      <c r="AL943">
        <v>1646.94047799843</v>
      </c>
      <c r="AM943">
        <v>26397.912574434002</v>
      </c>
      <c r="AN943">
        <v>10551.6775556047</v>
      </c>
      <c r="AO943">
        <v>0</v>
      </c>
      <c r="AP943">
        <v>38596.530608037101</v>
      </c>
      <c r="AQ943">
        <v>38596.530608037101</v>
      </c>
      <c r="AR943">
        <v>38596.530608037101</v>
      </c>
      <c r="AS943">
        <v>2.6877163013498402</v>
      </c>
      <c r="AT943">
        <v>0.98869187443829798</v>
      </c>
      <c r="AU943">
        <v>91</v>
      </c>
      <c r="AV943">
        <v>0</v>
      </c>
      <c r="AW943" s="2">
        <v>14360.34398</v>
      </c>
      <c r="AX943" s="4">
        <v>38596.530608037101</v>
      </c>
      <c r="AY943">
        <v>1.1599999999999999</v>
      </c>
      <c r="AZ943">
        <v>0</v>
      </c>
      <c r="BA943">
        <v>4.2700000000000002E-2</v>
      </c>
      <c r="BB943">
        <v>0.68389999999999995</v>
      </c>
      <c r="BC943">
        <v>0.27339999999999998</v>
      </c>
      <c r="BD943">
        <v>0</v>
      </c>
      <c r="BE943">
        <v>2.0699999999999998</v>
      </c>
      <c r="BF943" t="b">
        <v>0</v>
      </c>
      <c r="BG943">
        <v>2.25</v>
      </c>
      <c r="BH943" t="b">
        <v>0</v>
      </c>
      <c r="BI943">
        <v>2.69</v>
      </c>
      <c r="BJ943" t="b">
        <v>0</v>
      </c>
      <c r="BK943">
        <v>1</v>
      </c>
      <c r="BL943" t="b">
        <v>0</v>
      </c>
      <c r="BM943">
        <v>0</v>
      </c>
      <c r="BN943">
        <v>0</v>
      </c>
    </row>
    <row r="944" spans="1:66" x14ac:dyDescent="0.25">
      <c r="A944" t="s">
        <v>98</v>
      </c>
      <c r="B944">
        <v>2011</v>
      </c>
      <c r="C944">
        <v>6422.4285710000004</v>
      </c>
      <c r="D944">
        <v>7440.8318069999996</v>
      </c>
      <c r="E944">
        <v>2166.854143</v>
      </c>
      <c r="F944">
        <v>9607.6859499999991</v>
      </c>
      <c r="G944">
        <v>2498.8391529999999</v>
      </c>
      <c r="H944">
        <v>9939.6709599999995</v>
      </c>
      <c r="I944">
        <v>1.1599999999999999</v>
      </c>
      <c r="J944">
        <v>7440.8318069999996</v>
      </c>
      <c r="K944">
        <v>20488</v>
      </c>
      <c r="L944">
        <v>5525</v>
      </c>
      <c r="M944" t="s">
        <v>99</v>
      </c>
      <c r="N944">
        <v>0</v>
      </c>
      <c r="O944">
        <v>6.8783069000000002E-2</v>
      </c>
      <c r="P944">
        <v>0.67724867700000002</v>
      </c>
      <c r="Q944">
        <v>0.253968254</v>
      </c>
      <c r="R944">
        <v>0</v>
      </c>
      <c r="S944">
        <v>1</v>
      </c>
      <c r="T944" t="s">
        <v>100</v>
      </c>
      <c r="U944">
        <v>0.06</v>
      </c>
      <c r="V944">
        <v>0.1</v>
      </c>
      <c r="W944">
        <v>0.3</v>
      </c>
      <c r="X944">
        <v>0.16</v>
      </c>
      <c r="Y944">
        <v>1190.5330891200001</v>
      </c>
      <c r="Z944">
        <v>1190.5330891200001</v>
      </c>
      <c r="AA944">
        <v>749.65174590000004</v>
      </c>
      <c r="AB944">
        <v>1406.8925959079199</v>
      </c>
      <c r="AC944">
        <v>5059.7656287600003</v>
      </c>
      <c r="AD944">
        <v>9821.8979852400007</v>
      </c>
      <c r="AE944">
        <v>5059.7656287600003</v>
      </c>
      <c r="AF944">
        <v>9821.8979852400007</v>
      </c>
      <c r="AG944">
        <v>999.53566120000005</v>
      </c>
      <c r="AH944">
        <v>3998.1426448000002</v>
      </c>
      <c r="AI944">
        <v>7125.88576818416</v>
      </c>
      <c r="AJ944">
        <v>12753.456151815801</v>
      </c>
      <c r="AK944">
        <v>0</v>
      </c>
      <c r="AL944">
        <v>2681.0380052809801</v>
      </c>
      <c r="AM944">
        <v>28137.8068010967</v>
      </c>
      <c r="AN944">
        <v>3298.4099077138899</v>
      </c>
      <c r="AO944">
        <v>0</v>
      </c>
      <c r="AP944">
        <v>34117.254714091599</v>
      </c>
      <c r="AQ944">
        <v>34117.254714091599</v>
      </c>
      <c r="AR944">
        <v>34117.254714091599</v>
      </c>
      <c r="AS944">
        <v>4.5851398874512403</v>
      </c>
      <c r="AT944">
        <v>1.5228206150469901</v>
      </c>
      <c r="AU944">
        <v>87</v>
      </c>
      <c r="AV944">
        <v>0</v>
      </c>
      <c r="AW944" s="2">
        <v>7440.8318069999996</v>
      </c>
      <c r="AX944" s="4">
        <v>34117.254714091599</v>
      </c>
      <c r="AY944">
        <v>1.1599999999999999</v>
      </c>
      <c r="AZ944">
        <v>0</v>
      </c>
      <c r="BA944">
        <v>7.8600000000000003E-2</v>
      </c>
      <c r="BB944">
        <v>0.82469999999999999</v>
      </c>
      <c r="BC944">
        <v>9.6699999999999994E-2</v>
      </c>
      <c r="BD944">
        <v>0</v>
      </c>
      <c r="BE944">
        <v>1.07</v>
      </c>
      <c r="BF944" t="b">
        <v>0</v>
      </c>
      <c r="BG944">
        <v>1.99</v>
      </c>
      <c r="BH944" t="b">
        <v>0</v>
      </c>
      <c r="BI944">
        <v>4.59</v>
      </c>
      <c r="BJ944" t="b">
        <v>0</v>
      </c>
      <c r="BK944">
        <v>1</v>
      </c>
      <c r="BL944" t="b">
        <v>0</v>
      </c>
      <c r="BM944">
        <v>0</v>
      </c>
      <c r="BN944">
        <v>0</v>
      </c>
    </row>
    <row r="945" spans="1:66" x14ac:dyDescent="0.25">
      <c r="A945" t="s">
        <v>98</v>
      </c>
      <c r="B945">
        <v>2012</v>
      </c>
      <c r="C945">
        <v>5962.8349509999998</v>
      </c>
      <c r="D945">
        <v>6908.3605170000001</v>
      </c>
      <c r="E945">
        <v>2288.8519529999999</v>
      </c>
      <c r="F945">
        <v>9197.2124700000004</v>
      </c>
      <c r="G945">
        <v>2439.3500939999999</v>
      </c>
      <c r="H945">
        <v>9347.7106110000004</v>
      </c>
      <c r="I945">
        <v>1.1599999999999999</v>
      </c>
      <c r="J945">
        <v>6908.3605170000001</v>
      </c>
      <c r="K945">
        <v>10264</v>
      </c>
      <c r="L945">
        <v>8035</v>
      </c>
      <c r="M945" t="s">
        <v>99</v>
      </c>
      <c r="N945">
        <v>0</v>
      </c>
      <c r="O945">
        <v>6.8783069000000002E-2</v>
      </c>
      <c r="P945">
        <v>0.67724867700000002</v>
      </c>
      <c r="Q945">
        <v>0.253968254</v>
      </c>
      <c r="R945">
        <v>0</v>
      </c>
      <c r="S945">
        <v>1</v>
      </c>
      <c r="T945" t="s">
        <v>100</v>
      </c>
      <c r="U945">
        <v>0.06</v>
      </c>
      <c r="V945">
        <v>0.1</v>
      </c>
      <c r="W945">
        <v>0.3</v>
      </c>
      <c r="X945">
        <v>0.16</v>
      </c>
      <c r="Y945">
        <v>1105.33768272</v>
      </c>
      <c r="Z945">
        <v>1105.33768272</v>
      </c>
      <c r="AA945">
        <v>731.80502820000004</v>
      </c>
      <c r="AB945">
        <v>1325.63569359746</v>
      </c>
      <c r="AC945">
        <v>4697.6851515600001</v>
      </c>
      <c r="AD945">
        <v>9119.0358824399991</v>
      </c>
      <c r="AE945">
        <v>4697.6851515600001</v>
      </c>
      <c r="AF945">
        <v>9119.0358824399991</v>
      </c>
      <c r="AG945">
        <v>975.74003760000005</v>
      </c>
      <c r="AH945">
        <v>3902.9601504000002</v>
      </c>
      <c r="AI945">
        <v>6696.4392238050796</v>
      </c>
      <c r="AJ945">
        <v>11998.9819981949</v>
      </c>
      <c r="AK945">
        <v>0</v>
      </c>
      <c r="AL945">
        <v>2857.7460132986098</v>
      </c>
      <c r="AM945">
        <v>8795.7597495745395</v>
      </c>
      <c r="AN945">
        <v>6187.91082236079</v>
      </c>
      <c r="AO945">
        <v>0</v>
      </c>
      <c r="AP945">
        <v>17841.416585233899</v>
      </c>
      <c r="AQ945">
        <v>17841.416585233899</v>
      </c>
      <c r="AR945">
        <v>17841.416585233899</v>
      </c>
      <c r="AS945">
        <v>2.5825833121085702</v>
      </c>
      <c r="AT945">
        <v>0.94879018174631802</v>
      </c>
      <c r="AU945">
        <v>94</v>
      </c>
      <c r="AV945">
        <v>0</v>
      </c>
      <c r="AW945" s="2">
        <v>6908.3605170000001</v>
      </c>
      <c r="AX945" s="4">
        <v>17841.416585233899</v>
      </c>
      <c r="AY945">
        <v>1.1599999999999999</v>
      </c>
      <c r="AZ945">
        <v>0</v>
      </c>
      <c r="BA945">
        <v>0.16020000000000001</v>
      </c>
      <c r="BB945">
        <v>0.49299999999999999</v>
      </c>
      <c r="BC945">
        <v>0.3468</v>
      </c>
      <c r="BD945">
        <v>0</v>
      </c>
      <c r="BE945">
        <v>0.99</v>
      </c>
      <c r="BF945" t="b">
        <v>0</v>
      </c>
      <c r="BG945">
        <v>1.04</v>
      </c>
      <c r="BH945" t="b">
        <v>0</v>
      </c>
      <c r="BI945">
        <v>2.58</v>
      </c>
      <c r="BJ945" t="b">
        <v>0</v>
      </c>
      <c r="BK945">
        <v>1</v>
      </c>
      <c r="BL945" t="b">
        <v>0</v>
      </c>
      <c r="BM945">
        <v>0</v>
      </c>
      <c r="BN945">
        <v>0</v>
      </c>
    </row>
    <row r="946" spans="1:66" x14ac:dyDescent="0.25">
      <c r="A946" t="s">
        <v>98</v>
      </c>
      <c r="B946">
        <v>2013</v>
      </c>
      <c r="C946">
        <v>8134.914573</v>
      </c>
      <c r="D946">
        <v>9424.8663780000006</v>
      </c>
      <c r="E946">
        <v>2086.1023700000001</v>
      </c>
      <c r="F946">
        <v>11510.96875</v>
      </c>
      <c r="G946">
        <v>2268.5191850000001</v>
      </c>
      <c r="H946">
        <v>11693.385560000001</v>
      </c>
      <c r="I946">
        <v>1.1599999999999999</v>
      </c>
      <c r="J946">
        <v>9424.8663780000006</v>
      </c>
      <c r="K946">
        <v>350</v>
      </c>
      <c r="L946">
        <v>7760</v>
      </c>
      <c r="M946" t="s">
        <v>99</v>
      </c>
      <c r="N946">
        <v>0</v>
      </c>
      <c r="O946">
        <v>6.8783069000000002E-2</v>
      </c>
      <c r="P946">
        <v>0.67724867700000002</v>
      </c>
      <c r="Q946">
        <v>0.253968254</v>
      </c>
      <c r="R946">
        <v>0</v>
      </c>
      <c r="S946">
        <v>1</v>
      </c>
      <c r="T946" t="s">
        <v>100</v>
      </c>
      <c r="U946">
        <v>0.06</v>
      </c>
      <c r="V946">
        <v>0.1</v>
      </c>
      <c r="W946">
        <v>0.3</v>
      </c>
      <c r="X946">
        <v>0.16</v>
      </c>
      <c r="Y946">
        <v>1507.97862048</v>
      </c>
      <c r="Z946">
        <v>1507.97862048</v>
      </c>
      <c r="AA946">
        <v>680.55575550000003</v>
      </c>
      <c r="AB946">
        <v>1654.4351471632101</v>
      </c>
      <c r="AC946">
        <v>6408.9091370400001</v>
      </c>
      <c r="AD946">
        <v>12440.823618959999</v>
      </c>
      <c r="AE946">
        <v>6408.9091370400001</v>
      </c>
      <c r="AF946">
        <v>12440.823618959999</v>
      </c>
      <c r="AG946">
        <v>907.40767400000004</v>
      </c>
      <c r="AH946">
        <v>3629.6306960000002</v>
      </c>
      <c r="AI946">
        <v>8384.51526567359</v>
      </c>
      <c r="AJ946">
        <v>15002.2558543264</v>
      </c>
      <c r="AK946">
        <v>0</v>
      </c>
      <c r="AL946">
        <v>893.31935271157204</v>
      </c>
      <c r="AM946">
        <v>16501.095518173799</v>
      </c>
      <c r="AN946">
        <v>8398.2401458116892</v>
      </c>
      <c r="AO946" t="s">
        <v>67</v>
      </c>
      <c r="AP946">
        <v>25792.655016697099</v>
      </c>
      <c r="AQ946">
        <v>25792.655016697099</v>
      </c>
      <c r="AR946">
        <v>25792.655016697099</v>
      </c>
      <c r="AS946">
        <v>2.7366600206559499</v>
      </c>
      <c r="AT946">
        <v>1.0067382062875401</v>
      </c>
      <c r="AU946">
        <v>92</v>
      </c>
      <c r="AV946">
        <v>0</v>
      </c>
      <c r="AW946" s="2">
        <v>9424.8663780000006</v>
      </c>
      <c r="AX946" s="4">
        <v>25792.655016697099</v>
      </c>
      <c r="AY946">
        <v>1.1599999999999999</v>
      </c>
      <c r="AZ946">
        <v>0</v>
      </c>
      <c r="BA946">
        <v>3.4599999999999999E-2</v>
      </c>
      <c r="BB946">
        <v>0.63980000000000004</v>
      </c>
      <c r="BC946">
        <v>0.3256</v>
      </c>
      <c r="BD946" t="s">
        <v>67</v>
      </c>
      <c r="BE946">
        <v>1.36</v>
      </c>
      <c r="BF946" t="b">
        <v>0</v>
      </c>
      <c r="BG946">
        <v>1.5</v>
      </c>
      <c r="BH946" t="b">
        <v>0</v>
      </c>
      <c r="BI946">
        <v>2.74</v>
      </c>
      <c r="BJ946" t="b">
        <v>0</v>
      </c>
      <c r="BK946">
        <v>1</v>
      </c>
      <c r="BL946" t="b">
        <v>0</v>
      </c>
      <c r="BM946">
        <v>0</v>
      </c>
      <c r="BN946">
        <v>0</v>
      </c>
    </row>
    <row r="947" spans="1:66" x14ac:dyDescent="0.25">
      <c r="A947" t="s">
        <v>98</v>
      </c>
      <c r="B947">
        <v>2014</v>
      </c>
      <c r="C947">
        <v>16594.618320000001</v>
      </c>
      <c r="D947">
        <v>19226.023679999998</v>
      </c>
      <c r="E947">
        <v>3925.4112700000001</v>
      </c>
      <c r="F947">
        <v>23151.434949999999</v>
      </c>
      <c r="G947">
        <v>4717.9570320000003</v>
      </c>
      <c r="H947">
        <v>23943.98072</v>
      </c>
      <c r="I947">
        <v>1.1599999999999999</v>
      </c>
      <c r="J947">
        <v>19226.023679999998</v>
      </c>
      <c r="K947" t="s">
        <v>67</v>
      </c>
      <c r="L947" t="s">
        <v>67</v>
      </c>
      <c r="M947" t="s">
        <v>99</v>
      </c>
      <c r="N947">
        <v>0</v>
      </c>
      <c r="O947">
        <v>6.8783069000000002E-2</v>
      </c>
      <c r="P947">
        <v>0.67724867700000002</v>
      </c>
      <c r="Q947">
        <v>0.253968254</v>
      </c>
      <c r="R947">
        <v>0</v>
      </c>
      <c r="S947">
        <v>1</v>
      </c>
      <c r="T947" t="s">
        <v>100</v>
      </c>
      <c r="U947">
        <v>0.06</v>
      </c>
      <c r="V947">
        <v>0.1</v>
      </c>
      <c r="W947">
        <v>0.3</v>
      </c>
      <c r="X947">
        <v>0.16</v>
      </c>
      <c r="Y947">
        <v>3076.1637888</v>
      </c>
      <c r="Z947">
        <v>3076.1637888</v>
      </c>
      <c r="AA947">
        <v>1415.3871096</v>
      </c>
      <c r="AB947">
        <v>3386.1636590020598</v>
      </c>
      <c r="AC947">
        <v>13073.696102399999</v>
      </c>
      <c r="AD947">
        <v>25378.351257599999</v>
      </c>
      <c r="AE947">
        <v>13073.696102399999</v>
      </c>
      <c r="AF947">
        <v>25378.351257599999</v>
      </c>
      <c r="AG947">
        <v>1887.1828128</v>
      </c>
      <c r="AH947">
        <v>7548.7312511999999</v>
      </c>
      <c r="AI947">
        <v>17171.6534019959</v>
      </c>
      <c r="AJ947">
        <v>30716.308038004099</v>
      </c>
      <c r="AK947">
        <v>0</v>
      </c>
      <c r="AL947">
        <v>1675.8925194654</v>
      </c>
      <c r="AM947">
        <v>22395.307044475099</v>
      </c>
      <c r="AN947" t="s">
        <v>67</v>
      </c>
      <c r="AO947" t="s">
        <v>67</v>
      </c>
      <c r="AP947" t="s">
        <v>67</v>
      </c>
      <c r="AQ947" t="s">
        <v>67</v>
      </c>
      <c r="AR947">
        <v>24071.1995639405</v>
      </c>
      <c r="AS947" t="s">
        <v>67</v>
      </c>
      <c r="AT947" t="s">
        <v>67</v>
      </c>
      <c r="AU947">
        <v>83</v>
      </c>
      <c r="AV947">
        <v>0</v>
      </c>
      <c r="AW947" s="2">
        <v>19226.023679999998</v>
      </c>
      <c r="AX947" s="4" t="s">
        <v>67</v>
      </c>
      <c r="AY947">
        <v>1.1599999999999999</v>
      </c>
      <c r="AZ947">
        <v>0</v>
      </c>
      <c r="BA947">
        <v>6.9599999999999995E-2</v>
      </c>
      <c r="BB947">
        <v>0.9304</v>
      </c>
      <c r="BC947" t="s">
        <v>67</v>
      </c>
      <c r="BD947" t="s">
        <v>67</v>
      </c>
      <c r="BE947">
        <v>2.77</v>
      </c>
      <c r="BF947" t="b">
        <v>0</v>
      </c>
      <c r="BG947" t="s">
        <v>67</v>
      </c>
      <c r="BH947" t="b">
        <v>0</v>
      </c>
      <c r="BI947" t="s">
        <v>67</v>
      </c>
      <c r="BJ947" t="b">
        <v>0</v>
      </c>
      <c r="BK947">
        <v>1</v>
      </c>
      <c r="BL947" t="b">
        <v>0</v>
      </c>
      <c r="BM947">
        <v>0</v>
      </c>
      <c r="BN947">
        <v>0</v>
      </c>
    </row>
    <row r="948" spans="1:66" x14ac:dyDescent="0.25">
      <c r="A948" t="s">
        <v>98</v>
      </c>
      <c r="B948">
        <v>2015</v>
      </c>
      <c r="C948">
        <v>28133.351060000001</v>
      </c>
      <c r="D948">
        <v>32594.451010000001</v>
      </c>
      <c r="E948">
        <v>5136.4154239999998</v>
      </c>
      <c r="F948">
        <v>37730.866430000002</v>
      </c>
      <c r="G948">
        <v>6383.7167939999999</v>
      </c>
      <c r="H948">
        <v>38978.167800000003</v>
      </c>
      <c r="I948">
        <v>1.1599999999999999</v>
      </c>
      <c r="J948">
        <v>32594.451010000001</v>
      </c>
      <c r="K948" t="s">
        <v>67</v>
      </c>
      <c r="L948" t="s">
        <v>67</v>
      </c>
      <c r="M948" t="s">
        <v>99</v>
      </c>
      <c r="N948">
        <v>0</v>
      </c>
      <c r="O948">
        <v>6.8783069000000002E-2</v>
      </c>
      <c r="P948">
        <v>0.67724867700000002</v>
      </c>
      <c r="Q948">
        <v>0.253968254</v>
      </c>
      <c r="R948">
        <v>0</v>
      </c>
      <c r="S948">
        <v>1</v>
      </c>
      <c r="T948" t="s">
        <v>100</v>
      </c>
      <c r="U948">
        <v>0.06</v>
      </c>
      <c r="V948">
        <v>0.1</v>
      </c>
      <c r="W948">
        <v>0.3</v>
      </c>
      <c r="X948">
        <v>0.16</v>
      </c>
      <c r="Y948">
        <v>5215.1121616</v>
      </c>
      <c r="Z948">
        <v>5215.1121616</v>
      </c>
      <c r="AA948">
        <v>1915.1150382000001</v>
      </c>
      <c r="AB948">
        <v>5555.6332193196504</v>
      </c>
      <c r="AC948">
        <v>22164.226686800001</v>
      </c>
      <c r="AD948">
        <v>43024.675333200001</v>
      </c>
      <c r="AE948">
        <v>22164.226686800001</v>
      </c>
      <c r="AF948">
        <v>43024.675333200001</v>
      </c>
      <c r="AG948">
        <v>2553.4867175999998</v>
      </c>
      <c r="AH948">
        <v>10213.946870399999</v>
      </c>
      <c r="AI948">
        <v>27866.901361360699</v>
      </c>
      <c r="AJ948">
        <v>50089.434238639296</v>
      </c>
      <c r="AK948">
        <v>0</v>
      </c>
      <c r="AL948">
        <v>2274.52337971318</v>
      </c>
      <c r="AM948" t="s">
        <v>67</v>
      </c>
      <c r="AN948" t="s">
        <v>67</v>
      </c>
      <c r="AO948" t="s">
        <v>67</v>
      </c>
      <c r="AP948" t="s">
        <v>67</v>
      </c>
      <c r="AQ948" t="s">
        <v>67</v>
      </c>
      <c r="AR948">
        <v>2274.52337971318</v>
      </c>
      <c r="AS948" t="s">
        <v>67</v>
      </c>
      <c r="AT948" t="s">
        <v>67</v>
      </c>
      <c r="AU948">
        <v>80</v>
      </c>
      <c r="AV948">
        <v>0</v>
      </c>
      <c r="AW948" s="2">
        <v>32594.451010000001</v>
      </c>
      <c r="AX948" s="4" t="s">
        <v>67</v>
      </c>
      <c r="AY948">
        <v>1.1599999999999999</v>
      </c>
      <c r="AZ948">
        <v>0</v>
      </c>
      <c r="BA948">
        <v>1</v>
      </c>
      <c r="BB948" t="s">
        <v>67</v>
      </c>
      <c r="BC948" t="s">
        <v>67</v>
      </c>
      <c r="BD948" t="s">
        <v>67</v>
      </c>
      <c r="BE948">
        <v>4.6900000000000004</v>
      </c>
      <c r="BF948" t="b">
        <v>0</v>
      </c>
      <c r="BG948" t="s">
        <v>67</v>
      </c>
      <c r="BH948" t="b">
        <v>0</v>
      </c>
      <c r="BI948" t="s">
        <v>67</v>
      </c>
      <c r="BJ948" t="b">
        <v>0</v>
      </c>
      <c r="BK948">
        <v>1</v>
      </c>
      <c r="BL948" t="b">
        <v>0</v>
      </c>
      <c r="BM948">
        <v>0</v>
      </c>
      <c r="BN948">
        <v>0</v>
      </c>
    </row>
    <row r="949" spans="1:66" x14ac:dyDescent="0.25">
      <c r="A949" t="s">
        <v>98</v>
      </c>
      <c r="B949">
        <v>2016</v>
      </c>
      <c r="C949">
        <v>26308.608700000001</v>
      </c>
      <c r="D949">
        <v>30480.35961</v>
      </c>
      <c r="E949">
        <v>8146.1004640000001</v>
      </c>
      <c r="F949">
        <v>38626.460070000001</v>
      </c>
      <c r="G949">
        <v>11066.87076</v>
      </c>
      <c r="H949">
        <v>41547.230369999997</v>
      </c>
      <c r="I949">
        <v>1.1599999999999999</v>
      </c>
      <c r="J949">
        <v>30480.35961</v>
      </c>
      <c r="K949" t="s">
        <v>67</v>
      </c>
      <c r="L949" t="s">
        <v>67</v>
      </c>
      <c r="M949" t="s">
        <v>99</v>
      </c>
      <c r="N949">
        <v>0</v>
      </c>
      <c r="O949">
        <v>6.8783069000000002E-2</v>
      </c>
      <c r="P949">
        <v>0.67724867700000002</v>
      </c>
      <c r="Q949">
        <v>0.253968254</v>
      </c>
      <c r="R949">
        <v>0</v>
      </c>
      <c r="S949">
        <v>1</v>
      </c>
      <c r="T949" t="s">
        <v>100</v>
      </c>
      <c r="U949">
        <v>0.06</v>
      </c>
      <c r="V949">
        <v>0.1</v>
      </c>
      <c r="W949">
        <v>0.3</v>
      </c>
      <c r="X949">
        <v>0.16</v>
      </c>
      <c r="Y949">
        <v>4876.8575375999999</v>
      </c>
      <c r="Z949">
        <v>4876.8575375999999</v>
      </c>
      <c r="AA949">
        <v>3320.061228</v>
      </c>
      <c r="AB949">
        <v>5899.7072808500297</v>
      </c>
      <c r="AC949">
        <v>20726.644534800002</v>
      </c>
      <c r="AD949">
        <v>40234.074685200001</v>
      </c>
      <c r="AE949">
        <v>20726.644534800002</v>
      </c>
      <c r="AF949">
        <v>40234.074685200001</v>
      </c>
      <c r="AG949">
        <v>4426.7483039999997</v>
      </c>
      <c r="AH949">
        <v>17706.993215999999</v>
      </c>
      <c r="AI949">
        <v>29747.8158082999</v>
      </c>
      <c r="AJ949">
        <v>53346.644931700102</v>
      </c>
      <c r="AK949">
        <v>0</v>
      </c>
      <c r="AL949" t="s">
        <v>67</v>
      </c>
      <c r="AM949" t="s">
        <v>67</v>
      </c>
      <c r="AN949" t="s">
        <v>67</v>
      </c>
      <c r="AO949" t="s">
        <v>67</v>
      </c>
      <c r="AP949" t="s">
        <v>67</v>
      </c>
      <c r="AQ949" t="s">
        <v>67</v>
      </c>
      <c r="AR949">
        <v>0</v>
      </c>
      <c r="AS949" t="s">
        <v>67</v>
      </c>
      <c r="AT949" t="s">
        <v>67</v>
      </c>
      <c r="AU949">
        <v>74</v>
      </c>
      <c r="AV949">
        <v>0</v>
      </c>
      <c r="AW949" s="2">
        <v>30480.35961</v>
      </c>
      <c r="AX949" s="4" t="s">
        <v>67</v>
      </c>
      <c r="AY949">
        <v>1.1599999999999999</v>
      </c>
      <c r="AZ949" t="s">
        <v>67</v>
      </c>
      <c r="BA949" t="s">
        <v>67</v>
      </c>
      <c r="BB949" t="s">
        <v>67</v>
      </c>
      <c r="BC949" t="s">
        <v>67</v>
      </c>
      <c r="BD949" t="s">
        <v>67</v>
      </c>
      <c r="BE949">
        <v>4.38</v>
      </c>
      <c r="BF949" t="b">
        <v>0</v>
      </c>
      <c r="BG949" t="s">
        <v>67</v>
      </c>
      <c r="BH949" t="b">
        <v>0</v>
      </c>
      <c r="BI949" t="s">
        <v>67</v>
      </c>
      <c r="BJ949" t="b">
        <v>0</v>
      </c>
      <c r="BK949">
        <v>1</v>
      </c>
      <c r="BL949" t="b">
        <v>0</v>
      </c>
      <c r="BM949">
        <v>0</v>
      </c>
      <c r="BN949">
        <v>0</v>
      </c>
    </row>
    <row r="950" spans="1:66" x14ac:dyDescent="0.25">
      <c r="A950" t="s">
        <v>98</v>
      </c>
      <c r="B950">
        <v>2017</v>
      </c>
      <c r="C950">
        <v>10728.106100000001</v>
      </c>
      <c r="D950">
        <v>12429.25978</v>
      </c>
      <c r="E950">
        <v>398.48311589999997</v>
      </c>
      <c r="F950">
        <v>12827.74289</v>
      </c>
      <c r="G950">
        <v>558.22923060000005</v>
      </c>
      <c r="H950">
        <v>12987.489009999999</v>
      </c>
      <c r="I950">
        <v>1.1599999999999999</v>
      </c>
      <c r="J950">
        <v>12429.25978</v>
      </c>
      <c r="K950" t="s">
        <v>67</v>
      </c>
      <c r="L950" t="s">
        <v>67</v>
      </c>
      <c r="M950" t="s">
        <v>99</v>
      </c>
      <c r="N950">
        <v>0</v>
      </c>
      <c r="O950">
        <v>6.8783069000000002E-2</v>
      </c>
      <c r="P950">
        <v>0.67724867700000002</v>
      </c>
      <c r="Q950">
        <v>0.253968254</v>
      </c>
      <c r="R950">
        <v>0</v>
      </c>
      <c r="S950">
        <v>1</v>
      </c>
      <c r="T950" t="s">
        <v>100</v>
      </c>
      <c r="U950">
        <v>0.06</v>
      </c>
      <c r="V950">
        <v>0.1</v>
      </c>
      <c r="W950">
        <v>0.3</v>
      </c>
      <c r="X950">
        <v>0.16</v>
      </c>
      <c r="Y950">
        <v>1988.6815647999999</v>
      </c>
      <c r="Z950">
        <v>1988.6815647999999</v>
      </c>
      <c r="AA950">
        <v>167.46876918000001</v>
      </c>
      <c r="AB950">
        <v>1995.72046009105</v>
      </c>
      <c r="AC950">
        <v>8451.8966504</v>
      </c>
      <c r="AD950">
        <v>16406.622909599999</v>
      </c>
      <c r="AE950">
        <v>8451.8966504</v>
      </c>
      <c r="AF950">
        <v>16406.622909599999</v>
      </c>
      <c r="AG950">
        <v>223.29169224</v>
      </c>
      <c r="AH950">
        <v>893.16676896000001</v>
      </c>
      <c r="AI950">
        <v>8996.0480898178903</v>
      </c>
      <c r="AJ950">
        <v>16978.929930182101</v>
      </c>
      <c r="AK950" t="s">
        <v>67</v>
      </c>
      <c r="AL950" t="s">
        <v>67</v>
      </c>
      <c r="AM950" t="s">
        <v>67</v>
      </c>
      <c r="AN950" t="s">
        <v>67</v>
      </c>
      <c r="AO950" t="s">
        <v>67</v>
      </c>
      <c r="AP950" t="s">
        <v>67</v>
      </c>
      <c r="AQ950" t="s">
        <v>67</v>
      </c>
      <c r="AR950">
        <v>0</v>
      </c>
      <c r="AS950" t="s">
        <v>67</v>
      </c>
      <c r="AT950" t="s">
        <v>67</v>
      </c>
      <c r="AU950">
        <v>71</v>
      </c>
      <c r="AV950">
        <v>0</v>
      </c>
      <c r="AW950" s="2">
        <v>12429.25978</v>
      </c>
      <c r="AX950" s="4" t="s">
        <v>67</v>
      </c>
      <c r="AY950">
        <v>1.1599999999999999</v>
      </c>
      <c r="AZ950" t="s">
        <v>67</v>
      </c>
      <c r="BA950" t="s">
        <v>67</v>
      </c>
      <c r="BB950" t="s">
        <v>67</v>
      </c>
      <c r="BC950" t="s">
        <v>67</v>
      </c>
      <c r="BD950" t="s">
        <v>67</v>
      </c>
      <c r="BE950">
        <v>1.79</v>
      </c>
      <c r="BF950" t="b">
        <v>0</v>
      </c>
      <c r="BG950" t="s">
        <v>67</v>
      </c>
      <c r="BH950" t="b">
        <v>0</v>
      </c>
      <c r="BI950" t="s">
        <v>67</v>
      </c>
      <c r="BJ950" t="b">
        <v>0</v>
      </c>
      <c r="BK950">
        <v>1</v>
      </c>
      <c r="BL950" t="b">
        <v>0</v>
      </c>
      <c r="BM950">
        <v>0</v>
      </c>
      <c r="BN950">
        <v>0</v>
      </c>
    </row>
    <row r="951" spans="1:66" x14ac:dyDescent="0.25">
      <c r="A951" t="s">
        <v>98</v>
      </c>
      <c r="B951">
        <v>2018</v>
      </c>
      <c r="C951">
        <v>19153.597559999998</v>
      </c>
      <c r="D951">
        <v>22190.779760000001</v>
      </c>
      <c r="E951">
        <v>2018.1837459999999</v>
      </c>
      <c r="F951">
        <v>24208.963510000001</v>
      </c>
      <c r="G951">
        <v>2174.119099</v>
      </c>
      <c r="H951">
        <v>24364.898860000001</v>
      </c>
      <c r="I951">
        <v>1.1599999999999999</v>
      </c>
      <c r="J951">
        <v>22190.779760000001</v>
      </c>
      <c r="K951" t="s">
        <v>67</v>
      </c>
      <c r="L951" t="s">
        <v>67</v>
      </c>
      <c r="M951" t="s">
        <v>99</v>
      </c>
      <c r="N951">
        <v>0</v>
      </c>
      <c r="O951">
        <v>6.8783069000000002E-2</v>
      </c>
      <c r="P951">
        <v>0.67724867700000002</v>
      </c>
      <c r="Q951">
        <v>0.253968254</v>
      </c>
      <c r="R951">
        <v>0</v>
      </c>
      <c r="S951">
        <v>1</v>
      </c>
      <c r="T951" t="s">
        <v>100</v>
      </c>
      <c r="U951">
        <v>0.06</v>
      </c>
      <c r="V951">
        <v>0.1</v>
      </c>
      <c r="W951">
        <v>0.3</v>
      </c>
      <c r="X951">
        <v>0.16</v>
      </c>
      <c r="Y951">
        <v>3550.5247616000001</v>
      </c>
      <c r="Z951">
        <v>3550.5247616000001</v>
      </c>
      <c r="AA951">
        <v>652.23572969999998</v>
      </c>
      <c r="AB951">
        <v>3609.93594539183</v>
      </c>
      <c r="AC951">
        <v>15089.7302368</v>
      </c>
      <c r="AD951">
        <v>29291.829283200001</v>
      </c>
      <c r="AE951">
        <v>15089.7302368</v>
      </c>
      <c r="AF951">
        <v>29291.829283200001</v>
      </c>
      <c r="AG951">
        <v>869.64763960000005</v>
      </c>
      <c r="AH951">
        <v>3478.5905584000002</v>
      </c>
      <c r="AI951">
        <v>17145.026969216298</v>
      </c>
      <c r="AJ951">
        <v>31584.7707507837</v>
      </c>
      <c r="AK951" t="s">
        <v>67</v>
      </c>
      <c r="AL951" t="s">
        <v>67</v>
      </c>
      <c r="AM951" t="s">
        <v>67</v>
      </c>
      <c r="AN951" t="s">
        <v>67</v>
      </c>
      <c r="AO951" t="s">
        <v>67</v>
      </c>
      <c r="AP951" t="s">
        <v>67</v>
      </c>
      <c r="AQ951" t="s">
        <v>67</v>
      </c>
      <c r="AR951">
        <v>0</v>
      </c>
      <c r="AS951" t="s">
        <v>67</v>
      </c>
      <c r="AT951" t="s">
        <v>67</v>
      </c>
      <c r="AU951">
        <v>93</v>
      </c>
      <c r="AV951">
        <v>0</v>
      </c>
      <c r="AW951" s="2">
        <v>22190.779760000001</v>
      </c>
      <c r="AX951" s="4" t="s">
        <v>67</v>
      </c>
      <c r="AY951">
        <v>1.1599999999999999</v>
      </c>
      <c r="AZ951" t="s">
        <v>67</v>
      </c>
      <c r="BA951" t="s">
        <v>67</v>
      </c>
      <c r="BB951" t="s">
        <v>67</v>
      </c>
      <c r="BC951" t="s">
        <v>67</v>
      </c>
      <c r="BD951" t="s">
        <v>67</v>
      </c>
      <c r="BE951">
        <v>3.19</v>
      </c>
      <c r="BF951" t="b">
        <v>0</v>
      </c>
      <c r="BG951" t="s">
        <v>67</v>
      </c>
      <c r="BH951" t="b">
        <v>0</v>
      </c>
      <c r="BI951" t="s">
        <v>67</v>
      </c>
      <c r="BJ951" t="b">
        <v>0</v>
      </c>
      <c r="BK951">
        <v>1</v>
      </c>
      <c r="BL951" t="b">
        <v>0</v>
      </c>
      <c r="BM951">
        <v>0</v>
      </c>
      <c r="BN951">
        <v>0</v>
      </c>
    </row>
    <row r="952" spans="1:66" x14ac:dyDescent="0.25">
      <c r="A952" t="s">
        <v>98</v>
      </c>
      <c r="B952">
        <v>2019</v>
      </c>
      <c r="C952">
        <v>24260.1</v>
      </c>
      <c r="D952">
        <v>28107.01929</v>
      </c>
      <c r="E952">
        <v>3664.7829179999999</v>
      </c>
      <c r="F952">
        <v>31771.802210000002</v>
      </c>
      <c r="G952">
        <v>4961.0512849999996</v>
      </c>
      <c r="H952">
        <v>33068.070570000003</v>
      </c>
      <c r="I952">
        <v>1.1599999999999999</v>
      </c>
      <c r="J952">
        <v>28107.01929</v>
      </c>
      <c r="K952" t="s">
        <v>67</v>
      </c>
      <c r="L952" t="s">
        <v>67</v>
      </c>
      <c r="M952" t="s">
        <v>99</v>
      </c>
      <c r="N952">
        <v>0</v>
      </c>
      <c r="O952">
        <v>6.8783069000000002E-2</v>
      </c>
      <c r="P952">
        <v>0.67724867700000002</v>
      </c>
      <c r="Q952">
        <v>0.253968254</v>
      </c>
      <c r="R952">
        <v>0</v>
      </c>
      <c r="S952">
        <v>1</v>
      </c>
      <c r="T952" t="s">
        <v>100</v>
      </c>
      <c r="U952">
        <v>0.06</v>
      </c>
      <c r="V952">
        <v>0.1</v>
      </c>
      <c r="W952">
        <v>0.3</v>
      </c>
      <c r="X952">
        <v>0.16</v>
      </c>
      <c r="Y952">
        <v>4497.1230863999999</v>
      </c>
      <c r="Z952">
        <v>4497.1230863999999</v>
      </c>
      <c r="AA952">
        <v>1488.3153855</v>
      </c>
      <c r="AB952">
        <v>4737.0031392165902</v>
      </c>
      <c r="AC952">
        <v>19112.773117199999</v>
      </c>
      <c r="AD952">
        <v>37101.265462800002</v>
      </c>
      <c r="AE952">
        <v>19112.773117199999</v>
      </c>
      <c r="AF952">
        <v>37101.265462800002</v>
      </c>
      <c r="AG952">
        <v>1984.4205139999999</v>
      </c>
      <c r="AH952">
        <v>7937.6820559999996</v>
      </c>
      <c r="AI952">
        <v>23594.0642915668</v>
      </c>
      <c r="AJ952">
        <v>42542.0768484332</v>
      </c>
      <c r="AK952" t="s">
        <v>67</v>
      </c>
      <c r="AL952" t="s">
        <v>67</v>
      </c>
      <c r="AM952" t="s">
        <v>67</v>
      </c>
      <c r="AN952" t="s">
        <v>67</v>
      </c>
      <c r="AO952" t="s">
        <v>67</v>
      </c>
      <c r="AP952" t="s">
        <v>67</v>
      </c>
      <c r="AQ952" t="s">
        <v>67</v>
      </c>
      <c r="AR952">
        <v>0</v>
      </c>
      <c r="AS952" t="s">
        <v>67</v>
      </c>
      <c r="AT952" t="s">
        <v>67</v>
      </c>
      <c r="AU952">
        <v>74</v>
      </c>
      <c r="AV952">
        <v>0</v>
      </c>
      <c r="AW952" s="2">
        <v>28107.01929</v>
      </c>
      <c r="AX952" s="4" t="s">
        <v>67</v>
      </c>
      <c r="AY952">
        <v>1.1599999999999999</v>
      </c>
      <c r="AZ952" t="s">
        <v>67</v>
      </c>
      <c r="BA952" t="s">
        <v>67</v>
      </c>
      <c r="BB952" t="s">
        <v>67</v>
      </c>
      <c r="BC952" t="s">
        <v>67</v>
      </c>
      <c r="BD952" t="s">
        <v>67</v>
      </c>
      <c r="BE952">
        <v>4.04</v>
      </c>
      <c r="BF952" t="b">
        <v>0</v>
      </c>
      <c r="BG952" t="s">
        <v>67</v>
      </c>
      <c r="BH952" t="b">
        <v>0</v>
      </c>
      <c r="BI952" t="s">
        <v>67</v>
      </c>
      <c r="BJ952" t="b">
        <v>0</v>
      </c>
      <c r="BK952">
        <v>1</v>
      </c>
      <c r="BL952" t="b">
        <v>0</v>
      </c>
      <c r="BM952">
        <v>0</v>
      </c>
      <c r="BN952">
        <v>0</v>
      </c>
    </row>
    <row r="953" spans="1:66" x14ac:dyDescent="0.25">
      <c r="A953" t="s">
        <v>101</v>
      </c>
      <c r="B953">
        <v>1964</v>
      </c>
      <c r="C953" t="s">
        <v>67</v>
      </c>
      <c r="D953" t="s">
        <v>67</v>
      </c>
      <c r="E953" t="s">
        <v>67</v>
      </c>
      <c r="F953" t="s">
        <v>67</v>
      </c>
      <c r="G953" t="s">
        <v>67</v>
      </c>
      <c r="H953" t="s">
        <v>67</v>
      </c>
      <c r="I953" t="s">
        <v>67</v>
      </c>
      <c r="J953" t="s">
        <v>67</v>
      </c>
      <c r="K953">
        <v>204</v>
      </c>
      <c r="L953" t="s">
        <v>67</v>
      </c>
      <c r="M953" t="s">
        <v>72</v>
      </c>
      <c r="N953">
        <v>6.9376307999999998E-2</v>
      </c>
      <c r="O953">
        <v>0.44111162399999998</v>
      </c>
      <c r="P953">
        <v>0.48951206800000002</v>
      </c>
      <c r="Q953">
        <v>0</v>
      </c>
      <c r="R953">
        <v>0</v>
      </c>
      <c r="S953">
        <v>1</v>
      </c>
      <c r="T953" t="s">
        <v>67</v>
      </c>
      <c r="U953" t="s">
        <v>67</v>
      </c>
      <c r="V953">
        <v>0.1</v>
      </c>
      <c r="W953">
        <v>0.3</v>
      </c>
      <c r="X953" t="s">
        <v>67</v>
      </c>
      <c r="Y953" t="s">
        <v>67</v>
      </c>
      <c r="Z953" t="s">
        <v>67</v>
      </c>
      <c r="AA953" t="s">
        <v>67</v>
      </c>
      <c r="AB953" t="s">
        <v>67</v>
      </c>
      <c r="AC953" t="s">
        <v>67</v>
      </c>
      <c r="AD953" t="s">
        <v>67</v>
      </c>
      <c r="AE953" t="s">
        <v>67</v>
      </c>
      <c r="AF953" t="s">
        <v>67</v>
      </c>
      <c r="AG953" t="s">
        <v>67</v>
      </c>
      <c r="AH953" t="s">
        <v>67</v>
      </c>
      <c r="AI953" t="s">
        <v>67</v>
      </c>
      <c r="AJ953" t="s">
        <v>67</v>
      </c>
      <c r="AK953" t="s">
        <v>67</v>
      </c>
      <c r="AL953" t="s">
        <v>67</v>
      </c>
      <c r="AM953" t="s">
        <v>67</v>
      </c>
      <c r="AN953">
        <v>0</v>
      </c>
      <c r="AO953" t="s">
        <v>67</v>
      </c>
      <c r="AP953" t="s">
        <v>67</v>
      </c>
      <c r="AQ953" t="s">
        <v>67</v>
      </c>
      <c r="AR953">
        <v>0</v>
      </c>
      <c r="AS953" t="s">
        <v>67</v>
      </c>
      <c r="AT953" t="s">
        <v>67</v>
      </c>
      <c r="AU953" t="s">
        <v>67</v>
      </c>
      <c r="AV953" t="s">
        <v>67</v>
      </c>
      <c r="AW953" s="2" t="s">
        <v>67</v>
      </c>
      <c r="AX953" s="4" t="s">
        <v>67</v>
      </c>
      <c r="AY953" t="s">
        <v>67</v>
      </c>
      <c r="AZ953" t="s">
        <v>67</v>
      </c>
      <c r="BA953" t="s">
        <v>67</v>
      </c>
      <c r="BB953" t="s">
        <v>67</v>
      </c>
      <c r="BC953" t="s">
        <v>67</v>
      </c>
      <c r="BD953" t="s">
        <v>67</v>
      </c>
      <c r="BE953" t="s">
        <v>67</v>
      </c>
      <c r="BF953" t="b">
        <v>0</v>
      </c>
      <c r="BG953" t="s">
        <v>67</v>
      </c>
      <c r="BH953" t="b">
        <v>0</v>
      </c>
      <c r="BI953" t="s">
        <v>67</v>
      </c>
      <c r="BJ953" t="b">
        <v>0</v>
      </c>
      <c r="BK953" t="s">
        <v>67</v>
      </c>
      <c r="BL953" t="b">
        <v>0</v>
      </c>
      <c r="BM953">
        <v>0</v>
      </c>
      <c r="BN953">
        <v>0</v>
      </c>
    </row>
    <row r="954" spans="1:66" x14ac:dyDescent="0.25">
      <c r="A954" t="s">
        <v>101</v>
      </c>
      <c r="B954">
        <v>1965</v>
      </c>
      <c r="C954" t="s">
        <v>67</v>
      </c>
      <c r="D954" t="s">
        <v>67</v>
      </c>
      <c r="E954" t="s">
        <v>67</v>
      </c>
      <c r="F954" t="s">
        <v>67</v>
      </c>
      <c r="G954" t="s">
        <v>67</v>
      </c>
      <c r="H954" t="s">
        <v>67</v>
      </c>
      <c r="I954" t="s">
        <v>67</v>
      </c>
      <c r="J954" t="s">
        <v>67</v>
      </c>
      <c r="K954">
        <v>1770</v>
      </c>
      <c r="L954" t="s">
        <v>67</v>
      </c>
      <c r="M954" t="s">
        <v>72</v>
      </c>
      <c r="N954">
        <v>6.9376307999999998E-2</v>
      </c>
      <c r="O954">
        <v>0.44111162399999998</v>
      </c>
      <c r="P954">
        <v>0.48951206800000002</v>
      </c>
      <c r="Q954">
        <v>0</v>
      </c>
      <c r="R954">
        <v>0</v>
      </c>
      <c r="S954">
        <v>1</v>
      </c>
      <c r="T954" t="s">
        <v>67</v>
      </c>
      <c r="U954" t="s">
        <v>67</v>
      </c>
      <c r="V954">
        <v>0.1</v>
      </c>
      <c r="W954">
        <v>0.3</v>
      </c>
      <c r="X954" t="s">
        <v>67</v>
      </c>
      <c r="Y954" t="s">
        <v>67</v>
      </c>
      <c r="Z954" t="s">
        <v>67</v>
      </c>
      <c r="AA954" t="s">
        <v>67</v>
      </c>
      <c r="AB954" t="s">
        <v>67</v>
      </c>
      <c r="AC954" t="s">
        <v>67</v>
      </c>
      <c r="AD954" t="s">
        <v>67</v>
      </c>
      <c r="AE954" t="s">
        <v>67</v>
      </c>
      <c r="AF954" t="s">
        <v>67</v>
      </c>
      <c r="AG954" t="s">
        <v>67</v>
      </c>
      <c r="AH954" t="s">
        <v>67</v>
      </c>
      <c r="AI954" t="s">
        <v>67</v>
      </c>
      <c r="AJ954" t="s">
        <v>67</v>
      </c>
      <c r="AK954" t="s">
        <v>67</v>
      </c>
      <c r="AL954" t="s">
        <v>67</v>
      </c>
      <c r="AM954">
        <v>1612.7164722130301</v>
      </c>
      <c r="AN954" t="s">
        <v>67</v>
      </c>
      <c r="AO954">
        <v>0</v>
      </c>
      <c r="AP954" t="s">
        <v>67</v>
      </c>
      <c r="AQ954" t="s">
        <v>67</v>
      </c>
      <c r="AR954">
        <v>1612.7164722130301</v>
      </c>
      <c r="AS954" t="s">
        <v>67</v>
      </c>
      <c r="AT954" t="s">
        <v>67</v>
      </c>
      <c r="AU954" t="s">
        <v>67</v>
      </c>
      <c r="AV954" t="s">
        <v>67</v>
      </c>
      <c r="AW954" s="2" t="s">
        <v>67</v>
      </c>
      <c r="AX954" s="4" t="s">
        <v>67</v>
      </c>
      <c r="AY954" t="s">
        <v>67</v>
      </c>
      <c r="AZ954" t="s">
        <v>67</v>
      </c>
      <c r="BA954" t="s">
        <v>67</v>
      </c>
      <c r="BB954">
        <v>1</v>
      </c>
      <c r="BC954" t="s">
        <v>67</v>
      </c>
      <c r="BD954">
        <v>0</v>
      </c>
      <c r="BE954" t="s">
        <v>67</v>
      </c>
      <c r="BF954" t="b">
        <v>0</v>
      </c>
      <c r="BG954" t="s">
        <v>67</v>
      </c>
      <c r="BH954" t="b">
        <v>0</v>
      </c>
      <c r="BI954" t="s">
        <v>67</v>
      </c>
      <c r="BJ954" t="b">
        <v>0</v>
      </c>
      <c r="BK954" t="s">
        <v>67</v>
      </c>
      <c r="BL954" t="b">
        <v>0</v>
      </c>
      <c r="BM954">
        <v>0</v>
      </c>
      <c r="BN954">
        <v>0</v>
      </c>
    </row>
    <row r="955" spans="1:66" x14ac:dyDescent="0.25">
      <c r="A955" t="s">
        <v>101</v>
      </c>
      <c r="B955">
        <v>1966</v>
      </c>
      <c r="C955" t="s">
        <v>67</v>
      </c>
      <c r="D955" t="s">
        <v>67</v>
      </c>
      <c r="E955" t="s">
        <v>67</v>
      </c>
      <c r="F955" t="s">
        <v>67</v>
      </c>
      <c r="G955" t="s">
        <v>67</v>
      </c>
      <c r="H955" t="s">
        <v>67</v>
      </c>
      <c r="I955" t="s">
        <v>67</v>
      </c>
      <c r="J955" t="s">
        <v>67</v>
      </c>
      <c r="K955">
        <v>1483</v>
      </c>
      <c r="L955" t="s">
        <v>67</v>
      </c>
      <c r="M955" t="s">
        <v>72</v>
      </c>
      <c r="N955">
        <v>6.9376307999999998E-2</v>
      </c>
      <c r="O955">
        <v>0.44111162399999998</v>
      </c>
      <c r="P955">
        <v>0.48951206800000002</v>
      </c>
      <c r="Q955">
        <v>0</v>
      </c>
      <c r="R955">
        <v>0</v>
      </c>
      <c r="S955">
        <v>1</v>
      </c>
      <c r="T955" t="s">
        <v>67</v>
      </c>
      <c r="U955" t="s">
        <v>67</v>
      </c>
      <c r="V955">
        <v>0.1</v>
      </c>
      <c r="W955">
        <v>0.3</v>
      </c>
      <c r="X955" t="s">
        <v>67</v>
      </c>
      <c r="Y955" t="s">
        <v>67</v>
      </c>
      <c r="Z955" t="s">
        <v>67</v>
      </c>
      <c r="AA955" t="s">
        <v>67</v>
      </c>
      <c r="AB955" t="s">
        <v>67</v>
      </c>
      <c r="AC955" t="s">
        <v>67</v>
      </c>
      <c r="AD955" t="s">
        <v>67</v>
      </c>
      <c r="AE955" t="s">
        <v>67</v>
      </c>
      <c r="AF955" t="s">
        <v>67</v>
      </c>
      <c r="AG955" t="s">
        <v>67</v>
      </c>
      <c r="AH955" t="s">
        <v>67</v>
      </c>
      <c r="AI955" t="s">
        <v>67</v>
      </c>
      <c r="AJ955" t="s">
        <v>67</v>
      </c>
      <c r="AK955" t="s">
        <v>67</v>
      </c>
      <c r="AL955">
        <v>1453.25933437343</v>
      </c>
      <c r="AM955" t="s">
        <v>67</v>
      </c>
      <c r="AN955">
        <v>0</v>
      </c>
      <c r="AO955">
        <v>0</v>
      </c>
      <c r="AP955" t="s">
        <v>67</v>
      </c>
      <c r="AQ955" t="s">
        <v>67</v>
      </c>
      <c r="AR955">
        <v>1453.25933437343</v>
      </c>
      <c r="AS955" t="s">
        <v>67</v>
      </c>
      <c r="AT955" t="s">
        <v>67</v>
      </c>
      <c r="AU955" t="s">
        <v>67</v>
      </c>
      <c r="AV955" t="s">
        <v>67</v>
      </c>
      <c r="AW955" s="2" t="s">
        <v>67</v>
      </c>
      <c r="AX955" s="4" t="s">
        <v>67</v>
      </c>
      <c r="AY955" t="s">
        <v>67</v>
      </c>
      <c r="AZ955" t="s">
        <v>67</v>
      </c>
      <c r="BA955">
        <v>1</v>
      </c>
      <c r="BB955" t="s">
        <v>67</v>
      </c>
      <c r="BC955">
        <v>0</v>
      </c>
      <c r="BD955">
        <v>0</v>
      </c>
      <c r="BE955" t="s">
        <v>67</v>
      </c>
      <c r="BF955" t="b">
        <v>0</v>
      </c>
      <c r="BG955" t="s">
        <v>67</v>
      </c>
      <c r="BH955" t="b">
        <v>0</v>
      </c>
      <c r="BI955" t="s">
        <v>67</v>
      </c>
      <c r="BJ955" t="b">
        <v>0</v>
      </c>
      <c r="BK955" t="s">
        <v>67</v>
      </c>
      <c r="BL955" t="b">
        <v>0</v>
      </c>
      <c r="BM955">
        <v>0</v>
      </c>
      <c r="BN955">
        <v>0</v>
      </c>
    </row>
    <row r="956" spans="1:66" x14ac:dyDescent="0.25">
      <c r="A956" t="s">
        <v>101</v>
      </c>
      <c r="B956">
        <v>1967</v>
      </c>
      <c r="C956" t="s">
        <v>67</v>
      </c>
      <c r="D956" t="s">
        <v>67</v>
      </c>
      <c r="E956" t="s">
        <v>67</v>
      </c>
      <c r="F956" t="s">
        <v>67</v>
      </c>
      <c r="G956" t="s">
        <v>67</v>
      </c>
      <c r="H956" t="s">
        <v>67</v>
      </c>
      <c r="I956" t="s">
        <v>67</v>
      </c>
      <c r="J956" t="s">
        <v>67</v>
      </c>
      <c r="K956">
        <v>1840</v>
      </c>
      <c r="L956" t="s">
        <v>67</v>
      </c>
      <c r="M956" t="s">
        <v>72</v>
      </c>
      <c r="N956">
        <v>6.9376307999999998E-2</v>
      </c>
      <c r="O956">
        <v>0.44111162399999998</v>
      </c>
      <c r="P956">
        <v>0.48951206800000002</v>
      </c>
      <c r="Q956">
        <v>0</v>
      </c>
      <c r="R956">
        <v>0</v>
      </c>
      <c r="S956">
        <v>1</v>
      </c>
      <c r="T956" t="s">
        <v>67</v>
      </c>
      <c r="U956" t="s">
        <v>67</v>
      </c>
      <c r="V956">
        <v>0.1</v>
      </c>
      <c r="W956">
        <v>0.3</v>
      </c>
      <c r="X956" t="s">
        <v>67</v>
      </c>
      <c r="Y956" t="s">
        <v>67</v>
      </c>
      <c r="Z956" t="s">
        <v>67</v>
      </c>
      <c r="AA956" t="s">
        <v>67</v>
      </c>
      <c r="AB956" t="s">
        <v>67</v>
      </c>
      <c r="AC956" t="s">
        <v>67</v>
      </c>
      <c r="AD956" t="s">
        <v>67</v>
      </c>
      <c r="AE956" t="s">
        <v>67</v>
      </c>
      <c r="AF956" t="s">
        <v>67</v>
      </c>
      <c r="AG956" t="s">
        <v>67</v>
      </c>
      <c r="AH956" t="s">
        <v>67</v>
      </c>
      <c r="AI956" t="s">
        <v>67</v>
      </c>
      <c r="AJ956" t="s">
        <v>67</v>
      </c>
      <c r="AK956">
        <v>228.56293441354799</v>
      </c>
      <c r="AL956" t="s">
        <v>67</v>
      </c>
      <c r="AM956">
        <v>685.54604412073604</v>
      </c>
      <c r="AN956">
        <v>0</v>
      </c>
      <c r="AO956" t="s">
        <v>67</v>
      </c>
      <c r="AP956" t="s">
        <v>67</v>
      </c>
      <c r="AQ956" t="s">
        <v>67</v>
      </c>
      <c r="AR956">
        <v>914.10897853428401</v>
      </c>
      <c r="AS956" t="s">
        <v>67</v>
      </c>
      <c r="AT956" t="s">
        <v>67</v>
      </c>
      <c r="AU956" t="s">
        <v>67</v>
      </c>
      <c r="AV956" t="s">
        <v>67</v>
      </c>
      <c r="AW956" s="2" t="s">
        <v>67</v>
      </c>
      <c r="AX956" s="4" t="s">
        <v>67</v>
      </c>
      <c r="AY956" t="s">
        <v>67</v>
      </c>
      <c r="AZ956">
        <v>0.25</v>
      </c>
      <c r="BA956" t="s">
        <v>67</v>
      </c>
      <c r="BB956">
        <v>0.75</v>
      </c>
      <c r="BC956">
        <v>0</v>
      </c>
      <c r="BD956" t="s">
        <v>67</v>
      </c>
      <c r="BE956" t="s">
        <v>67</v>
      </c>
      <c r="BF956" t="b">
        <v>0</v>
      </c>
      <c r="BG956" t="s">
        <v>67</v>
      </c>
      <c r="BH956" t="b">
        <v>0</v>
      </c>
      <c r="BI956" t="s">
        <v>67</v>
      </c>
      <c r="BJ956" t="b">
        <v>0</v>
      </c>
      <c r="BK956" t="s">
        <v>67</v>
      </c>
      <c r="BL956" t="b">
        <v>0</v>
      </c>
      <c r="BM956">
        <v>0</v>
      </c>
      <c r="BN956">
        <v>0</v>
      </c>
    </row>
    <row r="957" spans="1:66" x14ac:dyDescent="0.25">
      <c r="A957" t="s">
        <v>101</v>
      </c>
      <c r="B957">
        <v>1968</v>
      </c>
      <c r="C957" t="s">
        <v>67</v>
      </c>
      <c r="D957" t="s">
        <v>67</v>
      </c>
      <c r="E957" t="s">
        <v>67</v>
      </c>
      <c r="F957" t="s">
        <v>67</v>
      </c>
      <c r="G957" t="s">
        <v>67</v>
      </c>
      <c r="H957" t="s">
        <v>67</v>
      </c>
      <c r="I957" t="s">
        <v>67</v>
      </c>
      <c r="J957" t="s">
        <v>67</v>
      </c>
      <c r="K957">
        <v>9676</v>
      </c>
      <c r="L957" t="s">
        <v>67</v>
      </c>
      <c r="M957" t="s">
        <v>72</v>
      </c>
      <c r="N957">
        <v>6.9376307999999998E-2</v>
      </c>
      <c r="O957">
        <v>0.44111162399999998</v>
      </c>
      <c r="P957">
        <v>0.48951206800000002</v>
      </c>
      <c r="Q957">
        <v>0</v>
      </c>
      <c r="R957">
        <v>0</v>
      </c>
      <c r="S957">
        <v>1</v>
      </c>
      <c r="T957" t="s">
        <v>67</v>
      </c>
      <c r="U957" t="s">
        <v>67</v>
      </c>
      <c r="V957">
        <v>0.1</v>
      </c>
      <c r="W957">
        <v>0.3</v>
      </c>
      <c r="X957" t="s">
        <v>67</v>
      </c>
      <c r="Y957" t="s">
        <v>67</v>
      </c>
      <c r="Z957" t="s">
        <v>67</v>
      </c>
      <c r="AA957" t="s">
        <v>67</v>
      </c>
      <c r="AB957" t="s">
        <v>67</v>
      </c>
      <c r="AC957" t="s">
        <v>67</v>
      </c>
      <c r="AD957" t="s">
        <v>67</v>
      </c>
      <c r="AE957" t="s">
        <v>67</v>
      </c>
      <c r="AF957" t="s">
        <v>67</v>
      </c>
      <c r="AG957" t="s">
        <v>67</v>
      </c>
      <c r="AH957" t="s">
        <v>67</v>
      </c>
      <c r="AI957" t="s">
        <v>67</v>
      </c>
      <c r="AJ957" t="s">
        <v>67</v>
      </c>
      <c r="AK957" t="s">
        <v>67</v>
      </c>
      <c r="AL957">
        <v>617.76276545009205</v>
      </c>
      <c r="AM957">
        <v>8092.0575546350101</v>
      </c>
      <c r="AN957" t="s">
        <v>67</v>
      </c>
      <c r="AO957">
        <v>0</v>
      </c>
      <c r="AP957" t="s">
        <v>67</v>
      </c>
      <c r="AQ957" t="s">
        <v>67</v>
      </c>
      <c r="AR957">
        <v>8709.8203200851003</v>
      </c>
      <c r="AS957" t="s">
        <v>67</v>
      </c>
      <c r="AT957" t="s">
        <v>67</v>
      </c>
      <c r="AU957" t="s">
        <v>67</v>
      </c>
      <c r="AV957" t="s">
        <v>67</v>
      </c>
      <c r="AW957" s="2" t="s">
        <v>67</v>
      </c>
      <c r="AX957" s="4" t="s">
        <v>67</v>
      </c>
      <c r="AY957" t="s">
        <v>67</v>
      </c>
      <c r="AZ957" t="s">
        <v>67</v>
      </c>
      <c r="BA957">
        <v>7.0900000000000005E-2</v>
      </c>
      <c r="BB957">
        <v>0.92910000000000004</v>
      </c>
      <c r="BC957" t="s">
        <v>67</v>
      </c>
      <c r="BD957">
        <v>0</v>
      </c>
      <c r="BE957" t="s">
        <v>67</v>
      </c>
      <c r="BF957" t="b">
        <v>0</v>
      </c>
      <c r="BG957" t="s">
        <v>67</v>
      </c>
      <c r="BH957" t="b">
        <v>0</v>
      </c>
      <c r="BI957" t="s">
        <v>67</v>
      </c>
      <c r="BJ957" t="b">
        <v>0</v>
      </c>
      <c r="BK957" t="s">
        <v>67</v>
      </c>
      <c r="BL957" t="b">
        <v>0</v>
      </c>
      <c r="BM957">
        <v>0</v>
      </c>
      <c r="BN957">
        <v>0</v>
      </c>
    </row>
    <row r="958" spans="1:66" x14ac:dyDescent="0.25">
      <c r="A958" t="s">
        <v>101</v>
      </c>
      <c r="B958">
        <v>1969</v>
      </c>
      <c r="C958" t="s">
        <v>67</v>
      </c>
      <c r="D958" t="s">
        <v>67</v>
      </c>
      <c r="E958" t="s">
        <v>67</v>
      </c>
      <c r="F958" t="s">
        <v>67</v>
      </c>
      <c r="G958" t="s">
        <v>67</v>
      </c>
      <c r="H958" t="s">
        <v>67</v>
      </c>
      <c r="I958" t="s">
        <v>67</v>
      </c>
      <c r="J958" t="s">
        <v>67</v>
      </c>
      <c r="K958">
        <v>7179</v>
      </c>
      <c r="L958" t="s">
        <v>67</v>
      </c>
      <c r="M958" t="s">
        <v>72</v>
      </c>
      <c r="N958">
        <v>6.9376307999999998E-2</v>
      </c>
      <c r="O958">
        <v>0.44111162399999998</v>
      </c>
      <c r="P958">
        <v>0.48951206800000002</v>
      </c>
      <c r="Q958">
        <v>0</v>
      </c>
      <c r="R958">
        <v>0</v>
      </c>
      <c r="S958">
        <v>1</v>
      </c>
      <c r="T958" t="s">
        <v>67</v>
      </c>
      <c r="U958" t="s">
        <v>67</v>
      </c>
      <c r="V958">
        <v>0.1</v>
      </c>
      <c r="W958">
        <v>0.3</v>
      </c>
      <c r="X958" t="s">
        <v>67</v>
      </c>
      <c r="Y958" t="s">
        <v>67</v>
      </c>
      <c r="Z958" t="s">
        <v>67</v>
      </c>
      <c r="AA958" t="s">
        <v>67</v>
      </c>
      <c r="AB958" t="s">
        <v>67</v>
      </c>
      <c r="AC958" t="s">
        <v>67</v>
      </c>
      <c r="AD958" t="s">
        <v>67</v>
      </c>
      <c r="AE958" t="s">
        <v>67</v>
      </c>
      <c r="AF958" t="s">
        <v>67</v>
      </c>
      <c r="AG958" t="s">
        <v>67</v>
      </c>
      <c r="AH958" t="s">
        <v>67</v>
      </c>
      <c r="AI958" t="s">
        <v>67</v>
      </c>
      <c r="AJ958" t="s">
        <v>67</v>
      </c>
      <c r="AK958">
        <v>97.159307429172003</v>
      </c>
      <c r="AL958">
        <v>7291.9563842632697</v>
      </c>
      <c r="AM958" t="s">
        <v>67</v>
      </c>
      <c r="AN958">
        <v>0</v>
      </c>
      <c r="AO958" t="s">
        <v>67</v>
      </c>
      <c r="AP958" t="s">
        <v>67</v>
      </c>
      <c r="AQ958" t="s">
        <v>67</v>
      </c>
      <c r="AR958">
        <v>7389.1156916924501</v>
      </c>
      <c r="AS958" t="s">
        <v>67</v>
      </c>
      <c r="AT958" t="s">
        <v>67</v>
      </c>
      <c r="AU958" t="s">
        <v>67</v>
      </c>
      <c r="AV958" t="s">
        <v>67</v>
      </c>
      <c r="AW958" s="2" t="s">
        <v>67</v>
      </c>
      <c r="AX958" s="4" t="s">
        <v>67</v>
      </c>
      <c r="AY958" t="s">
        <v>67</v>
      </c>
      <c r="AZ958">
        <v>1.3100000000000001E-2</v>
      </c>
      <c r="BA958">
        <v>0.9869</v>
      </c>
      <c r="BB958" t="s">
        <v>67</v>
      </c>
      <c r="BC958">
        <v>0</v>
      </c>
      <c r="BD958" t="s">
        <v>67</v>
      </c>
      <c r="BE958" t="s">
        <v>67</v>
      </c>
      <c r="BF958" t="b">
        <v>0</v>
      </c>
      <c r="BG958" t="s">
        <v>67</v>
      </c>
      <c r="BH958" t="b">
        <v>0</v>
      </c>
      <c r="BI958" t="s">
        <v>67</v>
      </c>
      <c r="BJ958" t="b">
        <v>0</v>
      </c>
      <c r="BK958" t="s">
        <v>67</v>
      </c>
      <c r="BL958" t="b">
        <v>0</v>
      </c>
      <c r="BM958">
        <v>0</v>
      </c>
      <c r="BN958">
        <v>0</v>
      </c>
    </row>
    <row r="959" spans="1:66" x14ac:dyDescent="0.25">
      <c r="A959" t="s">
        <v>101</v>
      </c>
      <c r="B959">
        <v>1970</v>
      </c>
      <c r="C959">
        <v>800</v>
      </c>
      <c r="D959">
        <v>1600</v>
      </c>
      <c r="E959">
        <v>1622.027834</v>
      </c>
      <c r="F959">
        <v>3222.027834</v>
      </c>
      <c r="G959">
        <v>1694.5387410000001</v>
      </c>
      <c r="H959">
        <v>3294.5387409999998</v>
      </c>
      <c r="I959">
        <v>2</v>
      </c>
      <c r="J959">
        <v>1600</v>
      </c>
      <c r="K959">
        <v>236</v>
      </c>
      <c r="L959">
        <v>1600</v>
      </c>
      <c r="M959" t="s">
        <v>72</v>
      </c>
      <c r="N959">
        <v>6.9376307999999998E-2</v>
      </c>
      <c r="O959">
        <v>0.44111162399999998</v>
      </c>
      <c r="P959">
        <v>0.48951206800000002</v>
      </c>
      <c r="Q959">
        <v>0</v>
      </c>
      <c r="R959">
        <v>0</v>
      </c>
      <c r="S959">
        <v>1</v>
      </c>
      <c r="T959" t="s">
        <v>69</v>
      </c>
      <c r="U959">
        <v>0.1</v>
      </c>
      <c r="V959">
        <v>0.1</v>
      </c>
      <c r="W959">
        <v>0.3</v>
      </c>
      <c r="X959">
        <v>0.2</v>
      </c>
      <c r="Y959">
        <v>320</v>
      </c>
      <c r="Z959">
        <v>320</v>
      </c>
      <c r="AA959">
        <v>508.36162230000002</v>
      </c>
      <c r="AB959">
        <v>600.69254950222899</v>
      </c>
      <c r="AC959">
        <v>960</v>
      </c>
      <c r="AD959">
        <v>2240</v>
      </c>
      <c r="AE959">
        <v>960</v>
      </c>
      <c r="AF959">
        <v>2240</v>
      </c>
      <c r="AG959">
        <v>677.81549640000003</v>
      </c>
      <c r="AH959">
        <v>2711.2619856000001</v>
      </c>
      <c r="AI959">
        <v>2093.1536419955401</v>
      </c>
      <c r="AJ959">
        <v>4495.9238400044596</v>
      </c>
      <c r="AK959">
        <v>1146.85033110172</v>
      </c>
      <c r="AL959" t="s">
        <v>67</v>
      </c>
      <c r="AM959">
        <v>56.633249844382902</v>
      </c>
      <c r="AN959" t="s">
        <v>67</v>
      </c>
      <c r="AO959" t="s">
        <v>67</v>
      </c>
      <c r="AP959" t="s">
        <v>67</v>
      </c>
      <c r="AQ959" t="s">
        <v>67</v>
      </c>
      <c r="AR959">
        <v>1203.4835809460999</v>
      </c>
      <c r="AS959" t="s">
        <v>67</v>
      </c>
      <c r="AT959" t="s">
        <v>67</v>
      </c>
      <c r="AU959">
        <v>96</v>
      </c>
      <c r="AV959">
        <v>1</v>
      </c>
      <c r="AW959" s="2">
        <v>1600</v>
      </c>
      <c r="AX959" s="4" t="s">
        <v>67</v>
      </c>
      <c r="AY959">
        <v>2</v>
      </c>
      <c r="AZ959">
        <v>0.95289999999999997</v>
      </c>
      <c r="BA959" t="s">
        <v>67</v>
      </c>
      <c r="BB959">
        <v>4.7100000000000003E-2</v>
      </c>
      <c r="BC959" t="s">
        <v>67</v>
      </c>
      <c r="BD959" t="s">
        <v>67</v>
      </c>
      <c r="BE959">
        <v>4</v>
      </c>
      <c r="BF959" t="b">
        <v>0</v>
      </c>
      <c r="BG959" t="s">
        <v>67</v>
      </c>
      <c r="BH959" t="b">
        <v>0</v>
      </c>
      <c r="BI959" t="s">
        <v>67</v>
      </c>
      <c r="BJ959" t="b">
        <v>0</v>
      </c>
      <c r="BK959">
        <v>1</v>
      </c>
      <c r="BL959" t="b">
        <v>0</v>
      </c>
      <c r="BM959">
        <v>0</v>
      </c>
      <c r="BN959">
        <v>0</v>
      </c>
    </row>
    <row r="960" spans="1:66" x14ac:dyDescent="0.25">
      <c r="A960" t="s">
        <v>101</v>
      </c>
      <c r="B960">
        <v>1971</v>
      </c>
      <c r="C960" t="s">
        <v>67</v>
      </c>
      <c r="D960" t="s">
        <v>67</v>
      </c>
      <c r="E960" t="s">
        <v>67</v>
      </c>
      <c r="F960" t="s">
        <v>67</v>
      </c>
      <c r="G960" t="s">
        <v>67</v>
      </c>
      <c r="H960" t="s">
        <v>67</v>
      </c>
      <c r="I960" t="s">
        <v>67</v>
      </c>
      <c r="J960" t="s">
        <v>67</v>
      </c>
      <c r="K960">
        <v>49</v>
      </c>
      <c r="L960" t="s">
        <v>67</v>
      </c>
      <c r="M960" t="s">
        <v>72</v>
      </c>
      <c r="N960">
        <v>6.9376307999999998E-2</v>
      </c>
      <c r="O960">
        <v>0.44111162399999998</v>
      </c>
      <c r="P960">
        <v>0.48951206800000002</v>
      </c>
      <c r="Q960">
        <v>0</v>
      </c>
      <c r="R960">
        <v>0</v>
      </c>
      <c r="S960">
        <v>1</v>
      </c>
      <c r="T960" t="s">
        <v>67</v>
      </c>
      <c r="U960" t="s">
        <v>67</v>
      </c>
      <c r="V960">
        <v>0.1</v>
      </c>
      <c r="W960">
        <v>0.3</v>
      </c>
      <c r="X960" t="s">
        <v>67</v>
      </c>
      <c r="Y960" t="s">
        <v>67</v>
      </c>
      <c r="Z960" t="s">
        <v>67</v>
      </c>
      <c r="AA960" t="s">
        <v>67</v>
      </c>
      <c r="AB960" t="s">
        <v>67</v>
      </c>
      <c r="AC960" t="s">
        <v>67</v>
      </c>
      <c r="AD960" t="s">
        <v>67</v>
      </c>
      <c r="AE960" t="s">
        <v>67</v>
      </c>
      <c r="AF960" t="s">
        <v>67</v>
      </c>
      <c r="AG960" t="s">
        <v>67</v>
      </c>
      <c r="AH960" t="s">
        <v>67</v>
      </c>
      <c r="AI960" t="s">
        <v>67</v>
      </c>
      <c r="AJ960" t="s">
        <v>67</v>
      </c>
      <c r="AK960" t="s">
        <v>67</v>
      </c>
      <c r="AL960">
        <v>51.033644407012801</v>
      </c>
      <c r="AM960" t="s">
        <v>67</v>
      </c>
      <c r="AN960" t="s">
        <v>67</v>
      </c>
      <c r="AO960" t="s">
        <v>67</v>
      </c>
      <c r="AP960" t="s">
        <v>67</v>
      </c>
      <c r="AQ960" t="s">
        <v>67</v>
      </c>
      <c r="AR960">
        <v>51.033644407012801</v>
      </c>
      <c r="AS960" t="s">
        <v>67</v>
      </c>
      <c r="AT960" t="s">
        <v>67</v>
      </c>
      <c r="AU960" t="s">
        <v>67</v>
      </c>
      <c r="AV960" t="s">
        <v>67</v>
      </c>
      <c r="AW960" s="2" t="s">
        <v>67</v>
      </c>
      <c r="AX960" s="4" t="s">
        <v>67</v>
      </c>
      <c r="AY960" t="s">
        <v>67</v>
      </c>
      <c r="AZ960" t="s">
        <v>67</v>
      </c>
      <c r="BA960">
        <v>1</v>
      </c>
      <c r="BB960" t="s">
        <v>67</v>
      </c>
      <c r="BC960" t="s">
        <v>67</v>
      </c>
      <c r="BD960" t="s">
        <v>67</v>
      </c>
      <c r="BE960" t="s">
        <v>67</v>
      </c>
      <c r="BF960" t="b">
        <v>0</v>
      </c>
      <c r="BG960" t="s">
        <v>67</v>
      </c>
      <c r="BH960" t="b">
        <v>0</v>
      </c>
      <c r="BI960" t="s">
        <v>67</v>
      </c>
      <c r="BJ960" t="b">
        <v>0</v>
      </c>
      <c r="BK960" t="s">
        <v>67</v>
      </c>
      <c r="BL960" t="b">
        <v>0</v>
      </c>
      <c r="BM960">
        <v>0</v>
      </c>
      <c r="BN960">
        <v>0</v>
      </c>
    </row>
    <row r="961" spans="1:66" x14ac:dyDescent="0.25">
      <c r="A961" t="s">
        <v>101</v>
      </c>
      <c r="B961">
        <v>1972</v>
      </c>
      <c r="C961">
        <v>300</v>
      </c>
      <c r="D961">
        <v>600</v>
      </c>
      <c r="E961">
        <v>722.45118409999998</v>
      </c>
      <c r="F961">
        <v>1322.451184</v>
      </c>
      <c r="G961">
        <v>800.46811660000003</v>
      </c>
      <c r="H961">
        <v>1400.4681169999999</v>
      </c>
      <c r="I961">
        <v>2</v>
      </c>
      <c r="J961">
        <v>600</v>
      </c>
      <c r="K961">
        <v>1</v>
      </c>
      <c r="L961">
        <v>600</v>
      </c>
      <c r="M961" t="s">
        <v>72</v>
      </c>
      <c r="N961">
        <v>6.9376307999999998E-2</v>
      </c>
      <c r="O961">
        <v>0.44111162399999998</v>
      </c>
      <c r="P961">
        <v>0.48951206800000002</v>
      </c>
      <c r="Q961">
        <v>0</v>
      </c>
      <c r="R961">
        <v>0</v>
      </c>
      <c r="S961">
        <v>1</v>
      </c>
      <c r="T961" t="s">
        <v>69</v>
      </c>
      <c r="U961">
        <v>0.1</v>
      </c>
      <c r="V961">
        <v>0.1</v>
      </c>
      <c r="W961">
        <v>0.3</v>
      </c>
      <c r="X961">
        <v>0.2</v>
      </c>
      <c r="Y961">
        <v>120</v>
      </c>
      <c r="Z961">
        <v>120</v>
      </c>
      <c r="AA961">
        <v>240.14043498000001</v>
      </c>
      <c r="AB961">
        <v>268.45377351116502</v>
      </c>
      <c r="AC961">
        <v>360</v>
      </c>
      <c r="AD961">
        <v>840</v>
      </c>
      <c r="AE961">
        <v>360</v>
      </c>
      <c r="AF961">
        <v>840</v>
      </c>
      <c r="AG961">
        <v>320.18724664000001</v>
      </c>
      <c r="AH961">
        <v>1280.74898656</v>
      </c>
      <c r="AI961">
        <v>863.56056997767098</v>
      </c>
      <c r="AJ961">
        <v>1937.3756640223301</v>
      </c>
      <c r="AK961">
        <v>8.0263716486043002</v>
      </c>
      <c r="AL961" t="s">
        <v>67</v>
      </c>
      <c r="AM961" t="s">
        <v>67</v>
      </c>
      <c r="AN961" t="s">
        <v>67</v>
      </c>
      <c r="AO961" t="s">
        <v>67</v>
      </c>
      <c r="AP961" t="s">
        <v>67</v>
      </c>
      <c r="AQ961" t="s">
        <v>67</v>
      </c>
      <c r="AR961">
        <v>8.0263716486043002</v>
      </c>
      <c r="AS961" t="s">
        <v>67</v>
      </c>
      <c r="AT961" t="s">
        <v>67</v>
      </c>
      <c r="AU961">
        <v>90</v>
      </c>
      <c r="AV961">
        <v>1</v>
      </c>
      <c r="AW961" s="2">
        <v>600</v>
      </c>
      <c r="AX961" s="4" t="s">
        <v>67</v>
      </c>
      <c r="AY961">
        <v>2</v>
      </c>
      <c r="AZ961">
        <v>1</v>
      </c>
      <c r="BA961" t="s">
        <v>67</v>
      </c>
      <c r="BB961" t="s">
        <v>67</v>
      </c>
      <c r="BC961" t="s">
        <v>67</v>
      </c>
      <c r="BD961" t="s">
        <v>67</v>
      </c>
      <c r="BE961">
        <v>1.5</v>
      </c>
      <c r="BF961" t="b">
        <v>0</v>
      </c>
      <c r="BG961" t="s">
        <v>67</v>
      </c>
      <c r="BH961" t="b">
        <v>0</v>
      </c>
      <c r="BI961" t="s">
        <v>67</v>
      </c>
      <c r="BJ961" t="b">
        <v>0</v>
      </c>
      <c r="BK961">
        <v>1</v>
      </c>
      <c r="BL961" t="b">
        <v>0</v>
      </c>
      <c r="BM961">
        <v>0</v>
      </c>
      <c r="BN961">
        <v>0</v>
      </c>
    </row>
    <row r="962" spans="1:66" x14ac:dyDescent="0.25">
      <c r="A962" t="s">
        <v>101</v>
      </c>
      <c r="B962">
        <v>1973</v>
      </c>
      <c r="C962">
        <v>3000</v>
      </c>
      <c r="D962">
        <v>6000</v>
      </c>
      <c r="E962">
        <v>9868.0782660000004</v>
      </c>
      <c r="F962">
        <v>15868.07827</v>
      </c>
      <c r="G962">
        <v>10530.86427</v>
      </c>
      <c r="H962">
        <v>16530.864269999998</v>
      </c>
      <c r="I962">
        <v>2</v>
      </c>
      <c r="J962">
        <v>6000</v>
      </c>
      <c r="K962" t="s">
        <v>67</v>
      </c>
      <c r="L962" t="s">
        <v>67</v>
      </c>
      <c r="M962" t="s">
        <v>72</v>
      </c>
      <c r="N962">
        <v>6.9376307999999998E-2</v>
      </c>
      <c r="O962">
        <v>0.44111162399999998</v>
      </c>
      <c r="P962">
        <v>0.48951206800000002</v>
      </c>
      <c r="Q962">
        <v>0</v>
      </c>
      <c r="R962">
        <v>0</v>
      </c>
      <c r="S962">
        <v>1</v>
      </c>
      <c r="T962" t="s">
        <v>69</v>
      </c>
      <c r="U962">
        <v>0.1</v>
      </c>
      <c r="V962">
        <v>0.1</v>
      </c>
      <c r="W962">
        <v>0.3</v>
      </c>
      <c r="X962">
        <v>0.2</v>
      </c>
      <c r="Y962">
        <v>1200</v>
      </c>
      <c r="Z962">
        <v>1200</v>
      </c>
      <c r="AA962">
        <v>3159.2592810000001</v>
      </c>
      <c r="AB962">
        <v>3379.4850502087802</v>
      </c>
      <c r="AC962">
        <v>3600</v>
      </c>
      <c r="AD962">
        <v>8400</v>
      </c>
      <c r="AE962">
        <v>3600</v>
      </c>
      <c r="AF962">
        <v>8400</v>
      </c>
      <c r="AG962">
        <v>4212.3457079999998</v>
      </c>
      <c r="AH962">
        <v>16849.382831999999</v>
      </c>
      <c r="AI962">
        <v>9771.8941695824396</v>
      </c>
      <c r="AJ962">
        <v>23289.8343704176</v>
      </c>
      <c r="AK962" t="s">
        <v>67</v>
      </c>
      <c r="AL962" t="s">
        <v>67</v>
      </c>
      <c r="AM962" t="s">
        <v>67</v>
      </c>
      <c r="AN962" t="s">
        <v>67</v>
      </c>
      <c r="AO962" t="s">
        <v>67</v>
      </c>
      <c r="AP962" t="s">
        <v>67</v>
      </c>
      <c r="AQ962" t="s">
        <v>67</v>
      </c>
      <c r="AR962">
        <v>0</v>
      </c>
      <c r="AS962" t="s">
        <v>67</v>
      </c>
      <c r="AT962" t="s">
        <v>67</v>
      </c>
      <c r="AU962">
        <v>94</v>
      </c>
      <c r="AV962">
        <v>1</v>
      </c>
      <c r="AW962" s="2">
        <v>6000</v>
      </c>
      <c r="AX962" s="4" t="s">
        <v>67</v>
      </c>
      <c r="AY962">
        <v>2</v>
      </c>
      <c r="AZ962" t="s">
        <v>67</v>
      </c>
      <c r="BA962" t="s">
        <v>67</v>
      </c>
      <c r="BB962" t="s">
        <v>67</v>
      </c>
      <c r="BC962" t="s">
        <v>67</v>
      </c>
      <c r="BD962" t="s">
        <v>67</v>
      </c>
      <c r="BE962">
        <v>15</v>
      </c>
      <c r="BF962" t="b">
        <v>1</v>
      </c>
      <c r="BG962" t="s">
        <v>67</v>
      </c>
      <c r="BH962" t="b">
        <v>0</v>
      </c>
      <c r="BI962" t="s">
        <v>67</v>
      </c>
      <c r="BJ962" t="b">
        <v>0</v>
      </c>
      <c r="BK962">
        <v>1</v>
      </c>
      <c r="BL962" t="b">
        <v>0</v>
      </c>
      <c r="BM962">
        <v>1</v>
      </c>
      <c r="BN962">
        <v>1</v>
      </c>
    </row>
    <row r="963" spans="1:66" x14ac:dyDescent="0.25">
      <c r="A963" t="s">
        <v>101</v>
      </c>
      <c r="B963">
        <v>1975</v>
      </c>
      <c r="C963">
        <v>33</v>
      </c>
      <c r="D963">
        <v>66</v>
      </c>
      <c r="E963">
        <v>47.810758270000001</v>
      </c>
      <c r="F963">
        <v>113.8107583</v>
      </c>
      <c r="G963">
        <v>49.693265910000001</v>
      </c>
      <c r="H963">
        <v>115.6932659</v>
      </c>
      <c r="I963">
        <v>2</v>
      </c>
      <c r="J963">
        <v>66</v>
      </c>
      <c r="K963" t="s">
        <v>67</v>
      </c>
      <c r="L963" t="s">
        <v>67</v>
      </c>
      <c r="M963" t="s">
        <v>72</v>
      </c>
      <c r="N963">
        <v>6.9376307999999998E-2</v>
      </c>
      <c r="O963">
        <v>0.44111162399999998</v>
      </c>
      <c r="P963">
        <v>0.48951206800000002</v>
      </c>
      <c r="Q963">
        <v>0</v>
      </c>
      <c r="R963">
        <v>0</v>
      </c>
      <c r="S963">
        <v>1</v>
      </c>
      <c r="T963" t="s">
        <v>69</v>
      </c>
      <c r="U963">
        <v>0.1</v>
      </c>
      <c r="V963">
        <v>0.1</v>
      </c>
      <c r="W963">
        <v>0.3</v>
      </c>
      <c r="X963">
        <v>0.2</v>
      </c>
      <c r="Y963">
        <v>13.2</v>
      </c>
      <c r="Z963">
        <v>13.2</v>
      </c>
      <c r="AA963">
        <v>14.907979772999999</v>
      </c>
      <c r="AB963">
        <v>19.9120029357214</v>
      </c>
      <c r="AC963">
        <v>39.6</v>
      </c>
      <c r="AD963">
        <v>92.4</v>
      </c>
      <c r="AE963">
        <v>39.6</v>
      </c>
      <c r="AF963">
        <v>92.4</v>
      </c>
      <c r="AG963">
        <v>19.877306363999999</v>
      </c>
      <c r="AH963">
        <v>79.509225455999996</v>
      </c>
      <c r="AI963">
        <v>75.869260028557207</v>
      </c>
      <c r="AJ963">
        <v>155.51727177144301</v>
      </c>
      <c r="AK963" t="s">
        <v>67</v>
      </c>
      <c r="AL963" t="s">
        <v>67</v>
      </c>
      <c r="AM963" t="s">
        <v>67</v>
      </c>
      <c r="AN963" t="s">
        <v>67</v>
      </c>
      <c r="AO963" t="s">
        <v>67</v>
      </c>
      <c r="AP963" t="s">
        <v>67</v>
      </c>
      <c r="AQ963" t="s">
        <v>67</v>
      </c>
      <c r="AR963">
        <v>0</v>
      </c>
      <c r="AS963" t="s">
        <v>67</v>
      </c>
      <c r="AT963" t="s">
        <v>67</v>
      </c>
      <c r="AU963">
        <v>96</v>
      </c>
      <c r="AV963">
        <v>0</v>
      </c>
      <c r="AW963" s="2">
        <v>66</v>
      </c>
      <c r="AX963" s="4" t="s">
        <v>67</v>
      </c>
      <c r="AY963">
        <v>2</v>
      </c>
      <c r="AZ963" t="s">
        <v>67</v>
      </c>
      <c r="BA963" t="s">
        <v>67</v>
      </c>
      <c r="BB963" t="s">
        <v>67</v>
      </c>
      <c r="BC963" t="s">
        <v>67</v>
      </c>
      <c r="BD963" t="s">
        <v>67</v>
      </c>
      <c r="BE963">
        <v>0.16</v>
      </c>
      <c r="BF963" t="b">
        <v>0</v>
      </c>
      <c r="BG963" t="s">
        <v>67</v>
      </c>
      <c r="BH963" t="b">
        <v>0</v>
      </c>
      <c r="BI963" t="s">
        <v>67</v>
      </c>
      <c r="BJ963" t="b">
        <v>0</v>
      </c>
      <c r="BK963">
        <v>1</v>
      </c>
      <c r="BL963" t="b">
        <v>0</v>
      </c>
      <c r="BM963">
        <v>0</v>
      </c>
      <c r="BN963">
        <v>0</v>
      </c>
    </row>
    <row r="964" spans="1:66" x14ac:dyDescent="0.25">
      <c r="A964" t="s">
        <v>101</v>
      </c>
      <c r="B964">
        <v>1981</v>
      </c>
      <c r="C964" t="s">
        <v>67</v>
      </c>
      <c r="D964" t="s">
        <v>67</v>
      </c>
      <c r="E964" t="s">
        <v>67</v>
      </c>
      <c r="F964" t="s">
        <v>67</v>
      </c>
      <c r="G964" t="s">
        <v>67</v>
      </c>
      <c r="H964" t="s">
        <v>67</v>
      </c>
      <c r="I964" t="s">
        <v>67</v>
      </c>
      <c r="J964" t="s">
        <v>67</v>
      </c>
      <c r="K964">
        <v>155</v>
      </c>
      <c r="L964" t="s">
        <v>67</v>
      </c>
      <c r="M964" t="s">
        <v>72</v>
      </c>
      <c r="N964">
        <v>6.9376307999999998E-2</v>
      </c>
      <c r="O964">
        <v>0.44111162399999998</v>
      </c>
      <c r="P964">
        <v>0.48951206800000002</v>
      </c>
      <c r="Q964">
        <v>0</v>
      </c>
      <c r="R964">
        <v>0</v>
      </c>
      <c r="S964">
        <v>1</v>
      </c>
      <c r="T964" t="s">
        <v>67</v>
      </c>
      <c r="U964" t="s">
        <v>67</v>
      </c>
      <c r="V964">
        <v>0.1</v>
      </c>
      <c r="W964">
        <v>0.3</v>
      </c>
      <c r="X964" t="s">
        <v>67</v>
      </c>
      <c r="Y964" t="s">
        <v>67</v>
      </c>
      <c r="Z964" t="s">
        <v>67</v>
      </c>
      <c r="AA964" t="s">
        <v>67</v>
      </c>
      <c r="AB964" t="s">
        <v>67</v>
      </c>
      <c r="AC964" t="s">
        <v>67</v>
      </c>
      <c r="AD964" t="s">
        <v>67</v>
      </c>
      <c r="AE964" t="s">
        <v>67</v>
      </c>
      <c r="AF964" t="s">
        <v>67</v>
      </c>
      <c r="AG964" t="s">
        <v>67</v>
      </c>
      <c r="AH964" t="s">
        <v>67</v>
      </c>
      <c r="AI964" t="s">
        <v>67</v>
      </c>
      <c r="AJ964" t="s">
        <v>67</v>
      </c>
      <c r="AK964" t="s">
        <v>67</v>
      </c>
      <c r="AL964" t="s">
        <v>67</v>
      </c>
      <c r="AM964" t="s">
        <v>67</v>
      </c>
      <c r="AN964">
        <v>0</v>
      </c>
      <c r="AO964">
        <v>0</v>
      </c>
      <c r="AP964" t="s">
        <v>67</v>
      </c>
      <c r="AQ964" t="s">
        <v>67</v>
      </c>
      <c r="AR964">
        <v>0</v>
      </c>
      <c r="AS964" t="s">
        <v>67</v>
      </c>
      <c r="AT964" t="s">
        <v>67</v>
      </c>
      <c r="AU964" t="s">
        <v>67</v>
      </c>
      <c r="AV964" t="s">
        <v>67</v>
      </c>
      <c r="AW964" s="2" t="s">
        <v>67</v>
      </c>
      <c r="AX964" s="4" t="s">
        <v>67</v>
      </c>
      <c r="AY964" t="s">
        <v>67</v>
      </c>
      <c r="AZ964" t="s">
        <v>67</v>
      </c>
      <c r="BA964" t="s">
        <v>67</v>
      </c>
      <c r="BB964" t="s">
        <v>67</v>
      </c>
      <c r="BC964" t="s">
        <v>67</v>
      </c>
      <c r="BD964" t="s">
        <v>67</v>
      </c>
      <c r="BE964" t="s">
        <v>67</v>
      </c>
      <c r="BF964" t="b">
        <v>0</v>
      </c>
      <c r="BG964" t="s">
        <v>67</v>
      </c>
      <c r="BH964" t="b">
        <v>0</v>
      </c>
      <c r="BI964" t="s">
        <v>67</v>
      </c>
      <c r="BJ964" t="b">
        <v>0</v>
      </c>
      <c r="BK964" t="s">
        <v>67</v>
      </c>
      <c r="BL964" t="b">
        <v>0</v>
      </c>
      <c r="BM964">
        <v>0</v>
      </c>
      <c r="BN964">
        <v>0</v>
      </c>
    </row>
    <row r="965" spans="1:66" x14ac:dyDescent="0.25">
      <c r="A965" t="s">
        <v>101</v>
      </c>
      <c r="B965">
        <v>1982</v>
      </c>
      <c r="C965" t="s">
        <v>67</v>
      </c>
      <c r="D965" t="s">
        <v>67</v>
      </c>
      <c r="E965" t="s">
        <v>67</v>
      </c>
      <c r="F965" t="s">
        <v>67</v>
      </c>
      <c r="G965" t="s">
        <v>67</v>
      </c>
      <c r="H965" t="s">
        <v>67</v>
      </c>
      <c r="I965" t="s">
        <v>67</v>
      </c>
      <c r="J965" t="s">
        <v>67</v>
      </c>
      <c r="K965">
        <v>1357</v>
      </c>
      <c r="L965" t="s">
        <v>67</v>
      </c>
      <c r="M965" t="s">
        <v>72</v>
      </c>
      <c r="N965">
        <v>6.9376307999999998E-2</v>
      </c>
      <c r="O965">
        <v>0.44111162399999998</v>
      </c>
      <c r="P965">
        <v>0.48951206800000002</v>
      </c>
      <c r="Q965">
        <v>0</v>
      </c>
      <c r="R965">
        <v>0</v>
      </c>
      <c r="S965">
        <v>1</v>
      </c>
      <c r="T965" t="s">
        <v>67</v>
      </c>
      <c r="U965" t="s">
        <v>67</v>
      </c>
      <c r="V965">
        <v>0.1</v>
      </c>
      <c r="W965">
        <v>0.3</v>
      </c>
      <c r="X965" t="s">
        <v>67</v>
      </c>
      <c r="Y965" t="s">
        <v>67</v>
      </c>
      <c r="Z965" t="s">
        <v>67</v>
      </c>
      <c r="AA965" t="s">
        <v>67</v>
      </c>
      <c r="AB965" t="s">
        <v>67</v>
      </c>
      <c r="AC965" t="s">
        <v>67</v>
      </c>
      <c r="AD965" t="s">
        <v>67</v>
      </c>
      <c r="AE965" t="s">
        <v>67</v>
      </c>
      <c r="AF965" t="s">
        <v>67</v>
      </c>
      <c r="AG965" t="s">
        <v>67</v>
      </c>
      <c r="AH965" t="s">
        <v>67</v>
      </c>
      <c r="AI965" t="s">
        <v>67</v>
      </c>
      <c r="AJ965" t="s">
        <v>67</v>
      </c>
      <c r="AK965" t="s">
        <v>67</v>
      </c>
      <c r="AL965" t="s">
        <v>67</v>
      </c>
      <c r="AM965">
        <v>1250.4299843270801</v>
      </c>
      <c r="AN965">
        <v>0</v>
      </c>
      <c r="AO965">
        <v>0</v>
      </c>
      <c r="AP965" t="s">
        <v>67</v>
      </c>
      <c r="AQ965" t="s">
        <v>67</v>
      </c>
      <c r="AR965">
        <v>1250.4299843270801</v>
      </c>
      <c r="AS965" t="s">
        <v>67</v>
      </c>
      <c r="AT965" t="s">
        <v>67</v>
      </c>
      <c r="AU965" t="s">
        <v>67</v>
      </c>
      <c r="AV965" t="s">
        <v>67</v>
      </c>
      <c r="AW965" s="2" t="s">
        <v>67</v>
      </c>
      <c r="AX965" s="4" t="s">
        <v>67</v>
      </c>
      <c r="AY965" t="s">
        <v>67</v>
      </c>
      <c r="AZ965" t="s">
        <v>67</v>
      </c>
      <c r="BA965" t="s">
        <v>67</v>
      </c>
      <c r="BB965">
        <v>1</v>
      </c>
      <c r="BC965">
        <v>0</v>
      </c>
      <c r="BD965">
        <v>0</v>
      </c>
      <c r="BE965" t="s">
        <v>67</v>
      </c>
      <c r="BF965" t="b">
        <v>0</v>
      </c>
      <c r="BG965" t="s">
        <v>67</v>
      </c>
      <c r="BH965" t="b">
        <v>0</v>
      </c>
      <c r="BI965" t="s">
        <v>67</v>
      </c>
      <c r="BJ965" t="b">
        <v>0</v>
      </c>
      <c r="BK965" t="s">
        <v>67</v>
      </c>
      <c r="BL965" t="b">
        <v>0</v>
      </c>
      <c r="BM965">
        <v>0</v>
      </c>
      <c r="BN965">
        <v>0</v>
      </c>
    </row>
    <row r="966" spans="1:66" x14ac:dyDescent="0.25">
      <c r="A966" t="s">
        <v>101</v>
      </c>
      <c r="B966">
        <v>1983</v>
      </c>
      <c r="C966" t="s">
        <v>67</v>
      </c>
      <c r="D966" t="s">
        <v>67</v>
      </c>
      <c r="E966" t="s">
        <v>67</v>
      </c>
      <c r="F966" t="s">
        <v>67</v>
      </c>
      <c r="G966" t="s">
        <v>67</v>
      </c>
      <c r="H966" t="s">
        <v>67</v>
      </c>
      <c r="I966" t="s">
        <v>67</v>
      </c>
      <c r="J966" t="s">
        <v>67</v>
      </c>
      <c r="K966">
        <v>1253</v>
      </c>
      <c r="L966" t="s">
        <v>67</v>
      </c>
      <c r="M966" t="s">
        <v>72</v>
      </c>
      <c r="N966">
        <v>6.9376307999999998E-2</v>
      </c>
      <c r="O966">
        <v>0.44111162399999998</v>
      </c>
      <c r="P966">
        <v>0.48951206800000002</v>
      </c>
      <c r="Q966">
        <v>0</v>
      </c>
      <c r="R966">
        <v>0</v>
      </c>
      <c r="S966">
        <v>1</v>
      </c>
      <c r="T966" t="s">
        <v>67</v>
      </c>
      <c r="U966" t="s">
        <v>67</v>
      </c>
      <c r="V966">
        <v>0.1</v>
      </c>
      <c r="W966">
        <v>0.3</v>
      </c>
      <c r="X966" t="s">
        <v>67</v>
      </c>
      <c r="Y966" t="s">
        <v>67</v>
      </c>
      <c r="Z966" t="s">
        <v>67</v>
      </c>
      <c r="AA966" t="s">
        <v>67</v>
      </c>
      <c r="AB966" t="s">
        <v>67</v>
      </c>
      <c r="AC966" t="s">
        <v>67</v>
      </c>
      <c r="AD966" t="s">
        <v>67</v>
      </c>
      <c r="AE966" t="s">
        <v>67</v>
      </c>
      <c r="AF966" t="s">
        <v>67</v>
      </c>
      <c r="AG966" t="s">
        <v>67</v>
      </c>
      <c r="AH966" t="s">
        <v>67</v>
      </c>
      <c r="AI966" t="s">
        <v>67</v>
      </c>
      <c r="AJ966" t="s">
        <v>67</v>
      </c>
      <c r="AK966" t="s">
        <v>67</v>
      </c>
      <c r="AL966">
        <v>1126.79387729582</v>
      </c>
      <c r="AM966">
        <v>131.49800585603401</v>
      </c>
      <c r="AN966">
        <v>0</v>
      </c>
      <c r="AO966">
        <v>0</v>
      </c>
      <c r="AP966" t="s">
        <v>67</v>
      </c>
      <c r="AQ966" t="s">
        <v>67</v>
      </c>
      <c r="AR966">
        <v>1258.29188315185</v>
      </c>
      <c r="AS966" t="s">
        <v>67</v>
      </c>
      <c r="AT966" t="s">
        <v>67</v>
      </c>
      <c r="AU966" t="s">
        <v>67</v>
      </c>
      <c r="AV966" t="s">
        <v>67</v>
      </c>
      <c r="AW966" s="2" t="s">
        <v>67</v>
      </c>
      <c r="AX966" s="4" t="s">
        <v>67</v>
      </c>
      <c r="AY966" t="s">
        <v>67</v>
      </c>
      <c r="AZ966" t="s">
        <v>67</v>
      </c>
      <c r="BA966">
        <v>0.89549999999999996</v>
      </c>
      <c r="BB966">
        <v>0.1045</v>
      </c>
      <c r="BC966">
        <v>0</v>
      </c>
      <c r="BD966">
        <v>0</v>
      </c>
      <c r="BE966" t="s">
        <v>67</v>
      </c>
      <c r="BF966" t="b">
        <v>0</v>
      </c>
      <c r="BG966" t="s">
        <v>67</v>
      </c>
      <c r="BH966" t="b">
        <v>0</v>
      </c>
      <c r="BI966" t="s">
        <v>67</v>
      </c>
      <c r="BJ966" t="b">
        <v>0</v>
      </c>
      <c r="BK966" t="s">
        <v>67</v>
      </c>
      <c r="BL966" t="b">
        <v>0</v>
      </c>
      <c r="BM966">
        <v>0</v>
      </c>
      <c r="BN966">
        <v>0</v>
      </c>
    </row>
    <row r="967" spans="1:66" x14ac:dyDescent="0.25">
      <c r="A967" t="s">
        <v>101</v>
      </c>
      <c r="B967">
        <v>1984</v>
      </c>
      <c r="C967" t="s">
        <v>67</v>
      </c>
      <c r="D967" t="s">
        <v>67</v>
      </c>
      <c r="E967" t="s">
        <v>67</v>
      </c>
      <c r="F967" t="s">
        <v>67</v>
      </c>
      <c r="G967" t="s">
        <v>67</v>
      </c>
      <c r="H967" t="s">
        <v>67</v>
      </c>
      <c r="I967" t="s">
        <v>67</v>
      </c>
      <c r="J967" t="s">
        <v>67</v>
      </c>
      <c r="K967">
        <v>613</v>
      </c>
      <c r="L967" t="s">
        <v>67</v>
      </c>
      <c r="M967" t="s">
        <v>72</v>
      </c>
      <c r="N967">
        <v>6.9376307999999998E-2</v>
      </c>
      <c r="O967">
        <v>0.44111162399999998</v>
      </c>
      <c r="P967">
        <v>0.48951206800000002</v>
      </c>
      <c r="Q967">
        <v>0</v>
      </c>
      <c r="R967">
        <v>0</v>
      </c>
      <c r="S967">
        <v>1</v>
      </c>
      <c r="T967" t="s">
        <v>67</v>
      </c>
      <c r="U967" t="s">
        <v>67</v>
      </c>
      <c r="V967">
        <v>0.1</v>
      </c>
      <c r="W967">
        <v>0.3</v>
      </c>
      <c r="X967" t="s">
        <v>67</v>
      </c>
      <c r="Y967" t="s">
        <v>67</v>
      </c>
      <c r="Z967" t="s">
        <v>67</v>
      </c>
      <c r="AA967" t="s">
        <v>67</v>
      </c>
      <c r="AB967" t="s">
        <v>67</v>
      </c>
      <c r="AC967" t="s">
        <v>67</v>
      </c>
      <c r="AD967" t="s">
        <v>67</v>
      </c>
      <c r="AE967" t="s">
        <v>67</v>
      </c>
      <c r="AF967" t="s">
        <v>67</v>
      </c>
      <c r="AG967" t="s">
        <v>67</v>
      </c>
      <c r="AH967" t="s">
        <v>67</v>
      </c>
      <c r="AI967" t="s">
        <v>67</v>
      </c>
      <c r="AJ967" t="s">
        <v>67</v>
      </c>
      <c r="AK967">
        <v>177.21772637709699</v>
      </c>
      <c r="AL967">
        <v>118.49615710785</v>
      </c>
      <c r="AM967">
        <v>412.781797455294</v>
      </c>
      <c r="AN967">
        <v>0</v>
      </c>
      <c r="AO967">
        <v>0</v>
      </c>
      <c r="AP967">
        <v>708.49568094024198</v>
      </c>
      <c r="AQ967">
        <v>708.49568094024198</v>
      </c>
      <c r="AR967">
        <v>708.49568094024198</v>
      </c>
      <c r="AS967" t="s">
        <v>67</v>
      </c>
      <c r="AT967" t="s">
        <v>67</v>
      </c>
      <c r="AU967" t="s">
        <v>67</v>
      </c>
      <c r="AV967" t="s">
        <v>67</v>
      </c>
      <c r="AW967" s="2" t="s">
        <v>67</v>
      </c>
      <c r="AX967" s="4">
        <v>708.49568094024198</v>
      </c>
      <c r="AY967" t="s">
        <v>67</v>
      </c>
      <c r="AZ967">
        <v>0.25009999999999999</v>
      </c>
      <c r="BA967">
        <v>0.1673</v>
      </c>
      <c r="BB967">
        <v>0.58260000000000001</v>
      </c>
      <c r="BC967">
        <v>0</v>
      </c>
      <c r="BD967">
        <v>0</v>
      </c>
      <c r="BE967" t="s">
        <v>67</v>
      </c>
      <c r="BF967" t="b">
        <v>0</v>
      </c>
      <c r="BG967">
        <v>0.98</v>
      </c>
      <c r="BH967" t="b">
        <v>0</v>
      </c>
      <c r="BI967" t="s">
        <v>67</v>
      </c>
      <c r="BJ967" t="b">
        <v>0</v>
      </c>
      <c r="BK967" t="s">
        <v>67</v>
      </c>
      <c r="BL967" t="b">
        <v>0</v>
      </c>
      <c r="BM967">
        <v>0</v>
      </c>
      <c r="BN967">
        <v>0</v>
      </c>
    </row>
    <row r="968" spans="1:66" x14ac:dyDescent="0.25">
      <c r="A968" t="s">
        <v>101</v>
      </c>
      <c r="B968">
        <v>1985</v>
      </c>
      <c r="C968" t="s">
        <v>67</v>
      </c>
      <c r="D968" t="s">
        <v>67</v>
      </c>
      <c r="E968" t="s">
        <v>67</v>
      </c>
      <c r="F968" t="s">
        <v>67</v>
      </c>
      <c r="G968" t="s">
        <v>67</v>
      </c>
      <c r="H968" t="s">
        <v>67</v>
      </c>
      <c r="I968" t="s">
        <v>67</v>
      </c>
      <c r="J968" t="s">
        <v>67</v>
      </c>
      <c r="K968">
        <v>506</v>
      </c>
      <c r="L968" t="s">
        <v>67</v>
      </c>
      <c r="M968" t="s">
        <v>72</v>
      </c>
      <c r="N968">
        <v>6.9376307999999998E-2</v>
      </c>
      <c r="O968">
        <v>0.44111162399999998</v>
      </c>
      <c r="P968">
        <v>0.48951206800000002</v>
      </c>
      <c r="Q968">
        <v>0</v>
      </c>
      <c r="R968">
        <v>0</v>
      </c>
      <c r="S968">
        <v>1</v>
      </c>
      <c r="T968" t="s">
        <v>67</v>
      </c>
      <c r="U968" t="s">
        <v>67</v>
      </c>
      <c r="V968">
        <v>0.1</v>
      </c>
      <c r="W968">
        <v>0.3</v>
      </c>
      <c r="X968" t="s">
        <v>67</v>
      </c>
      <c r="Y968" t="s">
        <v>67</v>
      </c>
      <c r="Z968" t="s">
        <v>67</v>
      </c>
      <c r="AA968" t="s">
        <v>67</v>
      </c>
      <c r="AB968" t="s">
        <v>67</v>
      </c>
      <c r="AC968" t="s">
        <v>67</v>
      </c>
      <c r="AD968" t="s">
        <v>67</v>
      </c>
      <c r="AE968" t="s">
        <v>67</v>
      </c>
      <c r="AF968" t="s">
        <v>67</v>
      </c>
      <c r="AG968" t="s">
        <v>67</v>
      </c>
      <c r="AH968" t="s">
        <v>67</v>
      </c>
      <c r="AI968" t="s">
        <v>67</v>
      </c>
      <c r="AJ968" t="s">
        <v>67</v>
      </c>
      <c r="AK968">
        <v>18.636611336115301</v>
      </c>
      <c r="AL968">
        <v>371.96804928033703</v>
      </c>
      <c r="AM968">
        <v>71.714873567769899</v>
      </c>
      <c r="AN968">
        <v>0</v>
      </c>
      <c r="AO968">
        <v>0</v>
      </c>
      <c r="AP968">
        <v>462.31953418422199</v>
      </c>
      <c r="AQ968">
        <v>462.31953418422199</v>
      </c>
      <c r="AR968">
        <v>462.31953418422199</v>
      </c>
      <c r="AS968" t="s">
        <v>67</v>
      </c>
      <c r="AT968" t="s">
        <v>67</v>
      </c>
      <c r="AU968" t="s">
        <v>67</v>
      </c>
      <c r="AV968" t="s">
        <v>67</v>
      </c>
      <c r="AW968" s="2" t="s">
        <v>67</v>
      </c>
      <c r="AX968" s="4">
        <v>462.31953418422199</v>
      </c>
      <c r="AY968" t="s">
        <v>67</v>
      </c>
      <c r="AZ968">
        <v>4.0300000000000002E-2</v>
      </c>
      <c r="BA968">
        <v>0.80459999999999998</v>
      </c>
      <c r="BB968">
        <v>0.15509999999999999</v>
      </c>
      <c r="BC968">
        <v>0</v>
      </c>
      <c r="BD968">
        <v>0</v>
      </c>
      <c r="BE968" t="s">
        <v>67</v>
      </c>
      <c r="BF968" t="b">
        <v>0</v>
      </c>
      <c r="BG968">
        <v>0.64</v>
      </c>
      <c r="BH968" t="b">
        <v>0</v>
      </c>
      <c r="BI968" t="s">
        <v>67</v>
      </c>
      <c r="BJ968" t="b">
        <v>0</v>
      </c>
      <c r="BK968" t="s">
        <v>67</v>
      </c>
      <c r="BL968" t="b">
        <v>0</v>
      </c>
      <c r="BM968">
        <v>0</v>
      </c>
      <c r="BN968">
        <v>0</v>
      </c>
    </row>
    <row r="969" spans="1:66" x14ac:dyDescent="0.25">
      <c r="A969" t="s">
        <v>101</v>
      </c>
      <c r="B969">
        <v>1986</v>
      </c>
      <c r="C969" t="s">
        <v>67</v>
      </c>
      <c r="D969" t="s">
        <v>67</v>
      </c>
      <c r="E969" t="s">
        <v>67</v>
      </c>
      <c r="F969" t="s">
        <v>67</v>
      </c>
      <c r="G969" t="s">
        <v>67</v>
      </c>
      <c r="H969" t="s">
        <v>67</v>
      </c>
      <c r="I969" t="s">
        <v>67</v>
      </c>
      <c r="J969" t="s">
        <v>67</v>
      </c>
      <c r="K969">
        <v>617</v>
      </c>
      <c r="L969" t="s">
        <v>67</v>
      </c>
      <c r="M969" t="s">
        <v>72</v>
      </c>
      <c r="N969">
        <v>6.9376307999999998E-2</v>
      </c>
      <c r="O969">
        <v>0.44111162399999998</v>
      </c>
      <c r="P969">
        <v>0.48951206800000002</v>
      </c>
      <c r="Q969">
        <v>0</v>
      </c>
      <c r="R969">
        <v>0</v>
      </c>
      <c r="S969">
        <v>1</v>
      </c>
      <c r="T969" t="s">
        <v>67</v>
      </c>
      <c r="U969" t="s">
        <v>67</v>
      </c>
      <c r="V969">
        <v>0.1</v>
      </c>
      <c r="W969">
        <v>0.3</v>
      </c>
      <c r="X969" t="s">
        <v>67</v>
      </c>
      <c r="Y969" t="s">
        <v>67</v>
      </c>
      <c r="Z969" t="s">
        <v>67</v>
      </c>
      <c r="AA969" t="s">
        <v>67</v>
      </c>
      <c r="AB969" t="s">
        <v>67</v>
      </c>
      <c r="AC969" t="s">
        <v>67</v>
      </c>
      <c r="AD969" t="s">
        <v>67</v>
      </c>
      <c r="AE969" t="s">
        <v>67</v>
      </c>
      <c r="AF969" t="s">
        <v>67</v>
      </c>
      <c r="AG969" t="s">
        <v>67</v>
      </c>
      <c r="AH969" t="s">
        <v>67</v>
      </c>
      <c r="AI969" t="s">
        <v>67</v>
      </c>
      <c r="AJ969" t="s">
        <v>67</v>
      </c>
      <c r="AK969">
        <v>58.501677464368598</v>
      </c>
      <c r="AL969">
        <v>64.624074486420298</v>
      </c>
      <c r="AM969">
        <v>402.51656550069401</v>
      </c>
      <c r="AN969">
        <v>0</v>
      </c>
      <c r="AO969">
        <v>0</v>
      </c>
      <c r="AP969">
        <v>525.642317451483</v>
      </c>
      <c r="AQ969">
        <v>525.642317451483</v>
      </c>
      <c r="AR969">
        <v>525.642317451483</v>
      </c>
      <c r="AS969" t="s">
        <v>67</v>
      </c>
      <c r="AT969" t="s">
        <v>67</v>
      </c>
      <c r="AU969" t="s">
        <v>67</v>
      </c>
      <c r="AV969" t="s">
        <v>67</v>
      </c>
      <c r="AW969" s="2" t="s">
        <v>67</v>
      </c>
      <c r="AX969" s="4">
        <v>525.642317451483</v>
      </c>
      <c r="AY969" t="s">
        <v>67</v>
      </c>
      <c r="AZ969">
        <v>0.1113</v>
      </c>
      <c r="BA969">
        <v>0.1229</v>
      </c>
      <c r="BB969">
        <v>0.76580000000000004</v>
      </c>
      <c r="BC969">
        <v>0</v>
      </c>
      <c r="BD969">
        <v>0</v>
      </c>
      <c r="BE969" t="s">
        <v>67</v>
      </c>
      <c r="BF969" t="b">
        <v>0</v>
      </c>
      <c r="BG969">
        <v>0.73</v>
      </c>
      <c r="BH969" t="b">
        <v>0</v>
      </c>
      <c r="BI969" t="s">
        <v>67</v>
      </c>
      <c r="BJ969" t="b">
        <v>0</v>
      </c>
      <c r="BK969" t="s">
        <v>67</v>
      </c>
      <c r="BL969" t="b">
        <v>0</v>
      </c>
      <c r="BM969">
        <v>0</v>
      </c>
      <c r="BN969">
        <v>0</v>
      </c>
    </row>
    <row r="970" spans="1:66" x14ac:dyDescent="0.25">
      <c r="A970" t="s">
        <v>101</v>
      </c>
      <c r="B970">
        <v>1987</v>
      </c>
      <c r="C970">
        <v>750</v>
      </c>
      <c r="D970">
        <v>1500</v>
      </c>
      <c r="E970">
        <v>945.11148849999995</v>
      </c>
      <c r="F970">
        <v>2445.111488</v>
      </c>
      <c r="G970">
        <v>1054.4415879999999</v>
      </c>
      <c r="H970">
        <v>2554.4415880000001</v>
      </c>
      <c r="I970">
        <v>2</v>
      </c>
      <c r="J970">
        <v>1500</v>
      </c>
      <c r="K970">
        <v>1218</v>
      </c>
      <c r="L970">
        <v>1500</v>
      </c>
      <c r="M970" t="s">
        <v>72</v>
      </c>
      <c r="N970">
        <v>6.9376307999999998E-2</v>
      </c>
      <c r="O970">
        <v>0.44111162399999998</v>
      </c>
      <c r="P970">
        <v>0.48951206800000002</v>
      </c>
      <c r="Q970">
        <v>0</v>
      </c>
      <c r="R970">
        <v>0</v>
      </c>
      <c r="S970">
        <v>1</v>
      </c>
      <c r="T970" t="s">
        <v>69</v>
      </c>
      <c r="U970">
        <v>0.1</v>
      </c>
      <c r="V970">
        <v>0.1</v>
      </c>
      <c r="W970">
        <v>0.3</v>
      </c>
      <c r="X970">
        <v>0.2</v>
      </c>
      <c r="Y970">
        <v>300</v>
      </c>
      <c r="Z970">
        <v>300</v>
      </c>
      <c r="AA970">
        <v>316.33247640000002</v>
      </c>
      <c r="AB970">
        <v>435.96586520661998</v>
      </c>
      <c r="AC970">
        <v>900</v>
      </c>
      <c r="AD970">
        <v>2100</v>
      </c>
      <c r="AE970">
        <v>900</v>
      </c>
      <c r="AF970">
        <v>2100</v>
      </c>
      <c r="AG970">
        <v>421.77663519999999</v>
      </c>
      <c r="AH970">
        <v>1687.1065407999999</v>
      </c>
      <c r="AI970">
        <v>1682.5098575867601</v>
      </c>
      <c r="AJ970">
        <v>3426.3733184132402</v>
      </c>
      <c r="AK970">
        <v>10.1638212458097</v>
      </c>
      <c r="AL970">
        <v>362.71779084088598</v>
      </c>
      <c r="AM970">
        <v>661.94443269986596</v>
      </c>
      <c r="AN970">
        <v>0</v>
      </c>
      <c r="AO970" t="s">
        <v>67</v>
      </c>
      <c r="AP970">
        <v>1034.82604478656</v>
      </c>
      <c r="AQ970">
        <v>1034.82604478656</v>
      </c>
      <c r="AR970">
        <v>1034.82604478656</v>
      </c>
      <c r="AS970">
        <v>0.68988402985770703</v>
      </c>
      <c r="AT970">
        <v>-0.37123176818661502</v>
      </c>
      <c r="AU970">
        <v>90</v>
      </c>
      <c r="AV970">
        <v>0</v>
      </c>
      <c r="AW970" s="2">
        <v>1500</v>
      </c>
      <c r="AX970" s="4">
        <v>1034.82604478656</v>
      </c>
      <c r="AY970">
        <v>2</v>
      </c>
      <c r="AZ970">
        <v>9.7999999999999997E-3</v>
      </c>
      <c r="BA970">
        <v>0.35049999999999998</v>
      </c>
      <c r="BB970">
        <v>0.63970000000000005</v>
      </c>
      <c r="BC970">
        <v>0</v>
      </c>
      <c r="BD970" t="s">
        <v>67</v>
      </c>
      <c r="BE970">
        <v>3.75</v>
      </c>
      <c r="BF970" t="b">
        <v>0</v>
      </c>
      <c r="BG970">
        <v>1.43</v>
      </c>
      <c r="BH970" t="b">
        <v>0</v>
      </c>
      <c r="BI970">
        <v>0.69</v>
      </c>
      <c r="BJ970" t="b">
        <v>0</v>
      </c>
      <c r="BK970">
        <v>1</v>
      </c>
      <c r="BL970" t="b">
        <v>0</v>
      </c>
      <c r="BM970">
        <v>0</v>
      </c>
      <c r="BN970">
        <v>0</v>
      </c>
    </row>
    <row r="971" spans="1:66" x14ac:dyDescent="0.25">
      <c r="A971" t="s">
        <v>101</v>
      </c>
      <c r="B971">
        <v>1988</v>
      </c>
      <c r="C971">
        <v>50</v>
      </c>
      <c r="D971">
        <v>100</v>
      </c>
      <c r="E971">
        <v>137.28156290000001</v>
      </c>
      <c r="F971">
        <v>237.28156290000001</v>
      </c>
      <c r="G971">
        <v>168.63077430000001</v>
      </c>
      <c r="H971">
        <v>268.63077429999998</v>
      </c>
      <c r="I971">
        <v>2</v>
      </c>
      <c r="J971">
        <v>100</v>
      </c>
      <c r="K971">
        <v>1164</v>
      </c>
      <c r="L971">
        <v>100</v>
      </c>
      <c r="M971" t="s">
        <v>72</v>
      </c>
      <c r="N971">
        <v>6.9376307999999998E-2</v>
      </c>
      <c r="O971">
        <v>0.44111162399999998</v>
      </c>
      <c r="P971">
        <v>0.48951206800000002</v>
      </c>
      <c r="Q971">
        <v>0</v>
      </c>
      <c r="R971">
        <v>0</v>
      </c>
      <c r="S971">
        <v>1</v>
      </c>
      <c r="T971" t="s">
        <v>69</v>
      </c>
      <c r="U971">
        <v>0.1</v>
      </c>
      <c r="V971">
        <v>0.1</v>
      </c>
      <c r="W971">
        <v>0.3</v>
      </c>
      <c r="X971">
        <v>0.2</v>
      </c>
      <c r="Y971">
        <v>20</v>
      </c>
      <c r="Z971">
        <v>20</v>
      </c>
      <c r="AA971">
        <v>50.589232289999998</v>
      </c>
      <c r="AB971">
        <v>54.399176682111502</v>
      </c>
      <c r="AC971">
        <v>60</v>
      </c>
      <c r="AD971">
        <v>140</v>
      </c>
      <c r="AE971">
        <v>60</v>
      </c>
      <c r="AF971">
        <v>140</v>
      </c>
      <c r="AG971">
        <v>67.452309720000002</v>
      </c>
      <c r="AH971">
        <v>269.80923888000001</v>
      </c>
      <c r="AI971">
        <v>159.83242093577701</v>
      </c>
      <c r="AJ971">
        <v>377.42912766422302</v>
      </c>
      <c r="AK971">
        <v>57.046833058420702</v>
      </c>
      <c r="AL971">
        <v>596.49476038248804</v>
      </c>
      <c r="AM971">
        <v>481.58247963290199</v>
      </c>
      <c r="AN971" t="s">
        <v>67</v>
      </c>
      <c r="AO971" t="s">
        <v>67</v>
      </c>
      <c r="AP971">
        <v>1135.12407307381</v>
      </c>
      <c r="AQ971">
        <v>1135.12407307381</v>
      </c>
      <c r="AR971">
        <v>1135.12407307381</v>
      </c>
      <c r="AS971">
        <v>11.3512407307381</v>
      </c>
      <c r="AT971">
        <v>2.42932705343644</v>
      </c>
      <c r="AU971">
        <v>81</v>
      </c>
      <c r="AV971">
        <v>1</v>
      </c>
      <c r="AW971" s="2">
        <v>100</v>
      </c>
      <c r="AX971" s="4">
        <v>1135.12407307381</v>
      </c>
      <c r="AY971">
        <v>2</v>
      </c>
      <c r="AZ971">
        <v>5.0299999999999997E-2</v>
      </c>
      <c r="BA971">
        <v>0.52549999999999997</v>
      </c>
      <c r="BB971">
        <v>0.42430000000000001</v>
      </c>
      <c r="BC971" t="s">
        <v>67</v>
      </c>
      <c r="BD971" t="s">
        <v>67</v>
      </c>
      <c r="BE971">
        <v>0.25</v>
      </c>
      <c r="BF971" t="b">
        <v>0</v>
      </c>
      <c r="BG971">
        <v>1.57</v>
      </c>
      <c r="BH971" t="b">
        <v>0</v>
      </c>
      <c r="BI971">
        <v>11.35</v>
      </c>
      <c r="BJ971" t="b">
        <v>0</v>
      </c>
      <c r="BK971">
        <v>1</v>
      </c>
      <c r="BL971" t="b">
        <v>0</v>
      </c>
      <c r="BM971">
        <v>0</v>
      </c>
      <c r="BN971">
        <v>0</v>
      </c>
    </row>
    <row r="972" spans="1:66" x14ac:dyDescent="0.25">
      <c r="A972" t="s">
        <v>101</v>
      </c>
      <c r="B972">
        <v>1989</v>
      </c>
      <c r="C972">
        <v>200</v>
      </c>
      <c r="D972">
        <v>400</v>
      </c>
      <c r="E972">
        <v>337.76075850000001</v>
      </c>
      <c r="F972">
        <v>737.76075849999995</v>
      </c>
      <c r="G972">
        <v>443.25152420000001</v>
      </c>
      <c r="H972">
        <v>843.25152419999995</v>
      </c>
      <c r="I972">
        <v>2</v>
      </c>
      <c r="J972">
        <v>400</v>
      </c>
      <c r="K972">
        <v>427</v>
      </c>
      <c r="L972">
        <v>400</v>
      </c>
      <c r="M972" t="s">
        <v>72</v>
      </c>
      <c r="N972">
        <v>6.9376307999999998E-2</v>
      </c>
      <c r="O972">
        <v>0.44111162399999998</v>
      </c>
      <c r="P972">
        <v>0.48951206800000002</v>
      </c>
      <c r="Q972">
        <v>0</v>
      </c>
      <c r="R972">
        <v>0</v>
      </c>
      <c r="S972">
        <v>1</v>
      </c>
      <c r="T972" t="s">
        <v>69</v>
      </c>
      <c r="U972">
        <v>0.1</v>
      </c>
      <c r="V972">
        <v>0.1</v>
      </c>
      <c r="W972">
        <v>0.3</v>
      </c>
      <c r="X972">
        <v>0.2</v>
      </c>
      <c r="Y972">
        <v>80</v>
      </c>
      <c r="Z972">
        <v>80</v>
      </c>
      <c r="AA972">
        <v>132.97545726000001</v>
      </c>
      <c r="AB972">
        <v>155.185283559705</v>
      </c>
      <c r="AC972">
        <v>240</v>
      </c>
      <c r="AD972">
        <v>560</v>
      </c>
      <c r="AE972">
        <v>240</v>
      </c>
      <c r="AF972">
        <v>560</v>
      </c>
      <c r="AG972">
        <v>177.30060968000001</v>
      </c>
      <c r="AH972">
        <v>709.20243872000003</v>
      </c>
      <c r="AI972">
        <v>532.88095708058995</v>
      </c>
      <c r="AJ972">
        <v>1153.6220913194099</v>
      </c>
      <c r="AK972">
        <v>93.814358917646004</v>
      </c>
      <c r="AL972">
        <v>433.96607268284203</v>
      </c>
      <c r="AM972" t="s">
        <v>67</v>
      </c>
      <c r="AN972" t="s">
        <v>67</v>
      </c>
      <c r="AO972">
        <v>0</v>
      </c>
      <c r="AP972" t="s">
        <v>67</v>
      </c>
      <c r="AQ972" t="s">
        <v>67</v>
      </c>
      <c r="AR972">
        <v>527.78043160048799</v>
      </c>
      <c r="AS972" t="s">
        <v>67</v>
      </c>
      <c r="AT972" t="s">
        <v>67</v>
      </c>
      <c r="AU972">
        <v>76</v>
      </c>
      <c r="AV972">
        <v>1</v>
      </c>
      <c r="AW972" s="2">
        <v>400</v>
      </c>
      <c r="AX972" s="4" t="s">
        <v>67</v>
      </c>
      <c r="AY972">
        <v>2</v>
      </c>
      <c r="AZ972">
        <v>0.17780000000000001</v>
      </c>
      <c r="BA972">
        <v>0.82220000000000004</v>
      </c>
      <c r="BB972" t="s">
        <v>67</v>
      </c>
      <c r="BC972" t="s">
        <v>67</v>
      </c>
      <c r="BD972">
        <v>0</v>
      </c>
      <c r="BE972">
        <v>1</v>
      </c>
      <c r="BF972" t="b">
        <v>0</v>
      </c>
      <c r="BG972" t="s">
        <v>67</v>
      </c>
      <c r="BH972" t="b">
        <v>0</v>
      </c>
      <c r="BI972" t="s">
        <v>67</v>
      </c>
      <c r="BJ972" t="b">
        <v>0</v>
      </c>
      <c r="BK972">
        <v>1</v>
      </c>
      <c r="BL972" t="b">
        <v>0</v>
      </c>
      <c r="BM972">
        <v>0</v>
      </c>
      <c r="BN972">
        <v>0</v>
      </c>
    </row>
    <row r="973" spans="1:66" x14ac:dyDescent="0.25">
      <c r="A973" t="s">
        <v>101</v>
      </c>
      <c r="B973">
        <v>1990</v>
      </c>
      <c r="C973">
        <v>30</v>
      </c>
      <c r="D973">
        <v>60</v>
      </c>
      <c r="E973">
        <v>66.124234060000006</v>
      </c>
      <c r="F973">
        <v>126.1242341</v>
      </c>
      <c r="G973">
        <v>86.502769270000002</v>
      </c>
      <c r="H973">
        <v>146.50276930000001</v>
      </c>
      <c r="I973">
        <v>2</v>
      </c>
      <c r="J973">
        <v>60</v>
      </c>
      <c r="K973">
        <v>30</v>
      </c>
      <c r="L973">
        <v>60</v>
      </c>
      <c r="M973" t="s">
        <v>72</v>
      </c>
      <c r="N973">
        <v>6.9376307999999998E-2</v>
      </c>
      <c r="O973">
        <v>0.44111162399999998</v>
      </c>
      <c r="P973">
        <v>0.48951206800000002</v>
      </c>
      <c r="Q973">
        <v>0</v>
      </c>
      <c r="R973">
        <v>0</v>
      </c>
      <c r="S973">
        <v>1</v>
      </c>
      <c r="T973" t="s">
        <v>69</v>
      </c>
      <c r="U973">
        <v>0.1</v>
      </c>
      <c r="V973">
        <v>0.1</v>
      </c>
      <c r="W973">
        <v>0.3</v>
      </c>
      <c r="X973">
        <v>0.2</v>
      </c>
      <c r="Y973">
        <v>12</v>
      </c>
      <c r="Z973">
        <v>12</v>
      </c>
      <c r="AA973">
        <v>25.950830781000001</v>
      </c>
      <c r="AB973">
        <v>28.5910058973814</v>
      </c>
      <c r="AC973">
        <v>36</v>
      </c>
      <c r="AD973">
        <v>84</v>
      </c>
      <c r="AE973">
        <v>36</v>
      </c>
      <c r="AF973">
        <v>84</v>
      </c>
      <c r="AG973">
        <v>34.601107708000001</v>
      </c>
      <c r="AH973">
        <v>138.404430832</v>
      </c>
      <c r="AI973">
        <v>89.320757505237296</v>
      </c>
      <c r="AJ973">
        <v>203.684781094763</v>
      </c>
      <c r="AK973">
        <v>68.252483684255097</v>
      </c>
      <c r="AL973" t="s">
        <v>67</v>
      </c>
      <c r="AM973" t="s">
        <v>67</v>
      </c>
      <c r="AN973">
        <v>0</v>
      </c>
      <c r="AO973">
        <v>0</v>
      </c>
      <c r="AP973" t="s">
        <v>67</v>
      </c>
      <c r="AQ973" t="s">
        <v>67</v>
      </c>
      <c r="AR973">
        <v>68.252483684255097</v>
      </c>
      <c r="AS973" t="s">
        <v>67</v>
      </c>
      <c r="AT973" t="s">
        <v>67</v>
      </c>
      <c r="AU973">
        <v>76</v>
      </c>
      <c r="AV973">
        <v>1</v>
      </c>
      <c r="AW973" s="2">
        <v>60</v>
      </c>
      <c r="AX973" s="4" t="s">
        <v>67</v>
      </c>
      <c r="AY973">
        <v>2</v>
      </c>
      <c r="AZ973">
        <v>1</v>
      </c>
      <c r="BA973" t="s">
        <v>67</v>
      </c>
      <c r="BB973" t="s">
        <v>67</v>
      </c>
      <c r="BC973">
        <v>0</v>
      </c>
      <c r="BD973">
        <v>0</v>
      </c>
      <c r="BE973">
        <v>0.15</v>
      </c>
      <c r="BF973" t="b">
        <v>0</v>
      </c>
      <c r="BG973" t="s">
        <v>67</v>
      </c>
      <c r="BH973" t="b">
        <v>0</v>
      </c>
      <c r="BI973" t="s">
        <v>67</v>
      </c>
      <c r="BJ973" t="b">
        <v>0</v>
      </c>
      <c r="BK973">
        <v>1</v>
      </c>
      <c r="BL973" t="b">
        <v>0</v>
      </c>
      <c r="BM973">
        <v>0</v>
      </c>
      <c r="BN973">
        <v>0</v>
      </c>
    </row>
    <row r="974" spans="1:66" x14ac:dyDescent="0.25">
      <c r="A974" t="s">
        <v>101</v>
      </c>
      <c r="B974">
        <v>1991</v>
      </c>
      <c r="C974">
        <v>150</v>
      </c>
      <c r="D974">
        <v>300</v>
      </c>
      <c r="E974">
        <v>413.32893180000002</v>
      </c>
      <c r="F974">
        <v>713.32893179999996</v>
      </c>
      <c r="G974">
        <v>522.28118940000002</v>
      </c>
      <c r="H974">
        <v>822.28118940000002</v>
      </c>
      <c r="I974">
        <v>2</v>
      </c>
      <c r="J974">
        <v>300</v>
      </c>
      <c r="K974">
        <v>213</v>
      </c>
      <c r="L974">
        <v>300</v>
      </c>
      <c r="M974" t="s">
        <v>72</v>
      </c>
      <c r="N974">
        <v>6.9376307999999998E-2</v>
      </c>
      <c r="O974">
        <v>0.44111162399999998</v>
      </c>
      <c r="P974">
        <v>0.48951206800000002</v>
      </c>
      <c r="Q974">
        <v>0</v>
      </c>
      <c r="R974">
        <v>0</v>
      </c>
      <c r="S974">
        <v>1</v>
      </c>
      <c r="T974" t="s">
        <v>69</v>
      </c>
      <c r="U974">
        <v>0.1</v>
      </c>
      <c r="V974">
        <v>0.1</v>
      </c>
      <c r="W974">
        <v>0.3</v>
      </c>
      <c r="X974">
        <v>0.2</v>
      </c>
      <c r="Y974">
        <v>60</v>
      </c>
      <c r="Z974">
        <v>60</v>
      </c>
      <c r="AA974">
        <v>156.68435682</v>
      </c>
      <c r="AB974">
        <v>167.77958061723999</v>
      </c>
      <c r="AC974">
        <v>180</v>
      </c>
      <c r="AD974">
        <v>420</v>
      </c>
      <c r="AE974">
        <v>180</v>
      </c>
      <c r="AF974">
        <v>420</v>
      </c>
      <c r="AG974">
        <v>208.91247576000001</v>
      </c>
      <c r="AH974">
        <v>835.64990304000003</v>
      </c>
      <c r="AI974">
        <v>486.72202816551902</v>
      </c>
      <c r="AJ974">
        <v>1157.84035063448</v>
      </c>
      <c r="AK974" t="s">
        <v>67</v>
      </c>
      <c r="AL974" t="s">
        <v>67</v>
      </c>
      <c r="AM974">
        <v>163.66105000313701</v>
      </c>
      <c r="AN974">
        <v>0</v>
      </c>
      <c r="AO974">
        <v>0</v>
      </c>
      <c r="AP974" t="s">
        <v>67</v>
      </c>
      <c r="AQ974" t="s">
        <v>67</v>
      </c>
      <c r="AR974">
        <v>163.66105000313701</v>
      </c>
      <c r="AS974" t="s">
        <v>67</v>
      </c>
      <c r="AT974" t="s">
        <v>67</v>
      </c>
      <c r="AU974">
        <v>79</v>
      </c>
      <c r="AV974">
        <v>1</v>
      </c>
      <c r="AW974" s="2">
        <v>300</v>
      </c>
      <c r="AX974" s="4" t="s">
        <v>67</v>
      </c>
      <c r="AY974">
        <v>2</v>
      </c>
      <c r="AZ974" t="s">
        <v>67</v>
      </c>
      <c r="BA974" t="s">
        <v>67</v>
      </c>
      <c r="BB974">
        <v>1</v>
      </c>
      <c r="BC974">
        <v>0</v>
      </c>
      <c r="BD974">
        <v>0</v>
      </c>
      <c r="BE974">
        <v>0.75</v>
      </c>
      <c r="BF974" t="b">
        <v>0</v>
      </c>
      <c r="BG974" t="s">
        <v>67</v>
      </c>
      <c r="BH974" t="b">
        <v>0</v>
      </c>
      <c r="BI974" t="s">
        <v>67</v>
      </c>
      <c r="BJ974" t="b">
        <v>0</v>
      </c>
      <c r="BK974">
        <v>1</v>
      </c>
      <c r="BL974" t="b">
        <v>0</v>
      </c>
      <c r="BM974">
        <v>0</v>
      </c>
      <c r="BN974">
        <v>0</v>
      </c>
    </row>
    <row r="975" spans="1:66" x14ac:dyDescent="0.25">
      <c r="A975" t="s">
        <v>101</v>
      </c>
      <c r="B975">
        <v>1992</v>
      </c>
      <c r="C975">
        <v>250</v>
      </c>
      <c r="D975">
        <v>500</v>
      </c>
      <c r="E975">
        <v>694.98646429999997</v>
      </c>
      <c r="F975">
        <v>1194.9864640000001</v>
      </c>
      <c r="G975">
        <v>852.25355239999999</v>
      </c>
      <c r="H975">
        <v>1352.2535519999999</v>
      </c>
      <c r="I975">
        <v>2</v>
      </c>
      <c r="J975">
        <v>500</v>
      </c>
      <c r="K975">
        <v>557</v>
      </c>
      <c r="L975">
        <v>500</v>
      </c>
      <c r="M975" t="s">
        <v>72</v>
      </c>
      <c r="N975">
        <v>6.9376307999999998E-2</v>
      </c>
      <c r="O975">
        <v>0.44111162399999998</v>
      </c>
      <c r="P975">
        <v>0.48951206800000002</v>
      </c>
      <c r="Q975">
        <v>0</v>
      </c>
      <c r="R975">
        <v>0</v>
      </c>
      <c r="S975">
        <v>1</v>
      </c>
      <c r="T975" t="s">
        <v>69</v>
      </c>
      <c r="U975">
        <v>0.1</v>
      </c>
      <c r="V975">
        <v>0.1</v>
      </c>
      <c r="W975">
        <v>0.3</v>
      </c>
      <c r="X975">
        <v>0.2</v>
      </c>
      <c r="Y975">
        <v>100</v>
      </c>
      <c r="Z975">
        <v>100</v>
      </c>
      <c r="AA975">
        <v>255.67606572</v>
      </c>
      <c r="AB975">
        <v>274.53642851552098</v>
      </c>
      <c r="AC975">
        <v>300</v>
      </c>
      <c r="AD975">
        <v>700</v>
      </c>
      <c r="AE975">
        <v>300</v>
      </c>
      <c r="AF975">
        <v>700</v>
      </c>
      <c r="AG975">
        <v>340.90142096</v>
      </c>
      <c r="AH975">
        <v>1363.60568384</v>
      </c>
      <c r="AI975">
        <v>803.18069496895805</v>
      </c>
      <c r="AJ975">
        <v>1901.3264090310399</v>
      </c>
      <c r="AK975" t="s">
        <v>67</v>
      </c>
      <c r="AL975">
        <v>147.47908432040799</v>
      </c>
      <c r="AM975">
        <v>368.66945323080603</v>
      </c>
      <c r="AN975">
        <v>0</v>
      </c>
      <c r="AO975">
        <v>0</v>
      </c>
      <c r="AP975" t="s">
        <v>67</v>
      </c>
      <c r="AQ975" t="s">
        <v>67</v>
      </c>
      <c r="AR975">
        <v>516.14853755121396</v>
      </c>
      <c r="AS975" t="s">
        <v>67</v>
      </c>
      <c r="AT975" t="s">
        <v>67</v>
      </c>
      <c r="AU975">
        <v>82</v>
      </c>
      <c r="AV975">
        <v>1</v>
      </c>
      <c r="AW975" s="2">
        <v>500</v>
      </c>
      <c r="AX975" s="4" t="s">
        <v>67</v>
      </c>
      <c r="AY975">
        <v>2</v>
      </c>
      <c r="AZ975" t="s">
        <v>67</v>
      </c>
      <c r="BA975">
        <v>0.28570000000000001</v>
      </c>
      <c r="BB975">
        <v>0.71430000000000005</v>
      </c>
      <c r="BC975">
        <v>0</v>
      </c>
      <c r="BD975">
        <v>0</v>
      </c>
      <c r="BE975">
        <v>1.25</v>
      </c>
      <c r="BF975" t="b">
        <v>0</v>
      </c>
      <c r="BG975" t="s">
        <v>67</v>
      </c>
      <c r="BH975" t="b">
        <v>0</v>
      </c>
      <c r="BI975" t="s">
        <v>67</v>
      </c>
      <c r="BJ975" t="b">
        <v>0</v>
      </c>
      <c r="BK975">
        <v>1</v>
      </c>
      <c r="BL975" t="b">
        <v>0</v>
      </c>
      <c r="BM975">
        <v>0</v>
      </c>
      <c r="BN975">
        <v>0</v>
      </c>
    </row>
    <row r="976" spans="1:66" x14ac:dyDescent="0.25">
      <c r="A976" t="s">
        <v>101</v>
      </c>
      <c r="B976">
        <v>1993</v>
      </c>
      <c r="C976">
        <v>200</v>
      </c>
      <c r="D976">
        <v>400</v>
      </c>
      <c r="E976">
        <v>497.71844540000001</v>
      </c>
      <c r="F976">
        <v>897.71844539999995</v>
      </c>
      <c r="G976">
        <v>583.80103599999995</v>
      </c>
      <c r="H976">
        <v>983.80103599999995</v>
      </c>
      <c r="I976">
        <v>2</v>
      </c>
      <c r="J976">
        <v>400</v>
      </c>
      <c r="K976">
        <v>794</v>
      </c>
      <c r="L976">
        <v>400</v>
      </c>
      <c r="M976" t="s">
        <v>72</v>
      </c>
      <c r="N976">
        <v>6.9376307999999998E-2</v>
      </c>
      <c r="O976">
        <v>0.44111162399999998</v>
      </c>
      <c r="P976">
        <v>0.48951206800000002</v>
      </c>
      <c r="Q976">
        <v>0</v>
      </c>
      <c r="R976">
        <v>0</v>
      </c>
      <c r="S976">
        <v>1</v>
      </c>
      <c r="T976" t="s">
        <v>69</v>
      </c>
      <c r="U976">
        <v>0.1</v>
      </c>
      <c r="V976">
        <v>0.1</v>
      </c>
      <c r="W976">
        <v>0.3</v>
      </c>
      <c r="X976">
        <v>0.2</v>
      </c>
      <c r="Y976">
        <v>80</v>
      </c>
      <c r="Z976">
        <v>80</v>
      </c>
      <c r="AA976">
        <v>175.14031080000001</v>
      </c>
      <c r="AB976">
        <v>192.54643197712201</v>
      </c>
      <c r="AC976">
        <v>240</v>
      </c>
      <c r="AD976">
        <v>560</v>
      </c>
      <c r="AE976">
        <v>240</v>
      </c>
      <c r="AF976">
        <v>560</v>
      </c>
      <c r="AG976">
        <v>233.52041439999999</v>
      </c>
      <c r="AH976">
        <v>934.08165759999997</v>
      </c>
      <c r="AI976">
        <v>598.70817204575496</v>
      </c>
      <c r="AJ976">
        <v>1368.8938999542399</v>
      </c>
      <c r="AK976">
        <v>23.194932576454999</v>
      </c>
      <c r="AL976">
        <v>332.21730752883701</v>
      </c>
      <c r="AM976">
        <v>437.79013385287499</v>
      </c>
      <c r="AN976">
        <v>0</v>
      </c>
      <c r="AO976">
        <v>0</v>
      </c>
      <c r="AP976">
        <v>793.20237395816696</v>
      </c>
      <c r="AQ976">
        <v>793.20237395816696</v>
      </c>
      <c r="AR976">
        <v>793.20237395816696</v>
      </c>
      <c r="AS976">
        <v>1.9830059348954201</v>
      </c>
      <c r="AT976">
        <v>0.68461384242043</v>
      </c>
      <c r="AU976">
        <v>85</v>
      </c>
      <c r="AV976">
        <v>1</v>
      </c>
      <c r="AW976" s="2">
        <v>400</v>
      </c>
      <c r="AX976" s="4">
        <v>793.20237395816696</v>
      </c>
      <c r="AY976">
        <v>2</v>
      </c>
      <c r="AZ976">
        <v>2.92E-2</v>
      </c>
      <c r="BA976">
        <v>0.41880000000000001</v>
      </c>
      <c r="BB976">
        <v>0.55189999999999995</v>
      </c>
      <c r="BC976">
        <v>0</v>
      </c>
      <c r="BD976">
        <v>0</v>
      </c>
      <c r="BE976">
        <v>1</v>
      </c>
      <c r="BF976" t="b">
        <v>0</v>
      </c>
      <c r="BG976">
        <v>1.1000000000000001</v>
      </c>
      <c r="BH976" t="b">
        <v>0</v>
      </c>
      <c r="BI976">
        <v>1.98</v>
      </c>
      <c r="BJ976" t="b">
        <v>0</v>
      </c>
      <c r="BK976">
        <v>1</v>
      </c>
      <c r="BL976" t="b">
        <v>0</v>
      </c>
      <c r="BM976">
        <v>0</v>
      </c>
      <c r="BN976">
        <v>0</v>
      </c>
    </row>
    <row r="977" spans="1:66" x14ac:dyDescent="0.25">
      <c r="A977" t="s">
        <v>101</v>
      </c>
      <c r="B977">
        <v>1994</v>
      </c>
      <c r="C977" t="s">
        <v>67</v>
      </c>
      <c r="D977" t="s">
        <v>67</v>
      </c>
      <c r="E977" t="s">
        <v>67</v>
      </c>
      <c r="F977" t="s">
        <v>67</v>
      </c>
      <c r="G977" t="s">
        <v>67</v>
      </c>
      <c r="H977" t="s">
        <v>67</v>
      </c>
      <c r="I977" t="s">
        <v>67</v>
      </c>
      <c r="J977" t="s">
        <v>67</v>
      </c>
      <c r="K977">
        <v>756</v>
      </c>
      <c r="L977" t="s">
        <v>67</v>
      </c>
      <c r="M977" t="s">
        <v>72</v>
      </c>
      <c r="N977">
        <v>6.9376307999999998E-2</v>
      </c>
      <c r="O977">
        <v>0.44111162399999998</v>
      </c>
      <c r="P977">
        <v>0.48951206800000002</v>
      </c>
      <c r="Q977">
        <v>0</v>
      </c>
      <c r="R977">
        <v>0</v>
      </c>
      <c r="S977">
        <v>1</v>
      </c>
      <c r="T977" t="s">
        <v>67</v>
      </c>
      <c r="U977" t="s">
        <v>67</v>
      </c>
      <c r="V977">
        <v>0.1</v>
      </c>
      <c r="W977">
        <v>0.3</v>
      </c>
      <c r="X977" t="s">
        <v>67</v>
      </c>
      <c r="Y977" t="s">
        <v>67</v>
      </c>
      <c r="Z977" t="s">
        <v>67</v>
      </c>
      <c r="AA977" t="s">
        <v>67</v>
      </c>
      <c r="AB977" t="s">
        <v>67</v>
      </c>
      <c r="AC977" t="s">
        <v>67</v>
      </c>
      <c r="AD977" t="s">
        <v>67</v>
      </c>
      <c r="AE977" t="s">
        <v>67</v>
      </c>
      <c r="AF977" t="s">
        <v>67</v>
      </c>
      <c r="AG977" t="s">
        <v>67</v>
      </c>
      <c r="AH977" t="s">
        <v>67</v>
      </c>
      <c r="AI977" t="s">
        <v>67</v>
      </c>
      <c r="AJ977" t="s">
        <v>67</v>
      </c>
      <c r="AK977">
        <v>52.249836540356803</v>
      </c>
      <c r="AL977">
        <v>394.50368956995601</v>
      </c>
      <c r="AM977">
        <v>422.03763731582899</v>
      </c>
      <c r="AN977">
        <v>0</v>
      </c>
      <c r="AO977">
        <v>0</v>
      </c>
      <c r="AP977">
        <v>868.79116342614202</v>
      </c>
      <c r="AQ977">
        <v>868.79116342614202</v>
      </c>
      <c r="AR977">
        <v>868.79116342614202</v>
      </c>
      <c r="AS977" t="s">
        <v>67</v>
      </c>
      <c r="AT977" t="s">
        <v>67</v>
      </c>
      <c r="AU977" t="s">
        <v>67</v>
      </c>
      <c r="AV977" t="s">
        <v>67</v>
      </c>
      <c r="AW977" s="2" t="s">
        <v>67</v>
      </c>
      <c r="AX977" s="4">
        <v>868.79116342614202</v>
      </c>
      <c r="AY977" t="s">
        <v>67</v>
      </c>
      <c r="AZ977">
        <v>6.0100000000000001E-2</v>
      </c>
      <c r="BA977">
        <v>0.4541</v>
      </c>
      <c r="BB977">
        <v>0.48580000000000001</v>
      </c>
      <c r="BC977">
        <v>0</v>
      </c>
      <c r="BD977">
        <v>0</v>
      </c>
      <c r="BE977" t="s">
        <v>67</v>
      </c>
      <c r="BF977" t="b">
        <v>0</v>
      </c>
      <c r="BG977">
        <v>1.2</v>
      </c>
      <c r="BH977" t="b">
        <v>0</v>
      </c>
      <c r="BI977" t="s">
        <v>67</v>
      </c>
      <c r="BJ977" t="b">
        <v>0</v>
      </c>
      <c r="BK977" t="s">
        <v>67</v>
      </c>
      <c r="BL977" t="b">
        <v>0</v>
      </c>
      <c r="BM977">
        <v>0</v>
      </c>
      <c r="BN977">
        <v>0</v>
      </c>
    </row>
    <row r="978" spans="1:66" x14ac:dyDescent="0.25">
      <c r="A978" t="s">
        <v>101</v>
      </c>
      <c r="B978">
        <v>1995</v>
      </c>
      <c r="C978" t="s">
        <v>67</v>
      </c>
      <c r="D978" t="s">
        <v>67</v>
      </c>
      <c r="E978" t="s">
        <v>67</v>
      </c>
      <c r="F978" t="s">
        <v>67</v>
      </c>
      <c r="G978" t="s">
        <v>67</v>
      </c>
      <c r="H978" t="s">
        <v>67</v>
      </c>
      <c r="I978" t="s">
        <v>67</v>
      </c>
      <c r="J978" t="s">
        <v>67</v>
      </c>
      <c r="K978">
        <v>814</v>
      </c>
      <c r="L978" t="s">
        <v>67</v>
      </c>
      <c r="M978" t="s">
        <v>72</v>
      </c>
      <c r="N978">
        <v>6.9376307999999998E-2</v>
      </c>
      <c r="O978">
        <v>0.44111162399999998</v>
      </c>
      <c r="P978">
        <v>0.48951206800000002</v>
      </c>
      <c r="Q978">
        <v>0</v>
      </c>
      <c r="R978">
        <v>0</v>
      </c>
      <c r="S978">
        <v>1</v>
      </c>
      <c r="T978" t="s">
        <v>67</v>
      </c>
      <c r="U978" t="s">
        <v>67</v>
      </c>
      <c r="V978">
        <v>0.1</v>
      </c>
      <c r="W978">
        <v>0.3</v>
      </c>
      <c r="X978" t="s">
        <v>67</v>
      </c>
      <c r="Y978" t="s">
        <v>67</v>
      </c>
      <c r="Z978" t="s">
        <v>67</v>
      </c>
      <c r="AA978" t="s">
        <v>67</v>
      </c>
      <c r="AB978" t="s">
        <v>67</v>
      </c>
      <c r="AC978" t="s">
        <v>67</v>
      </c>
      <c r="AD978" t="s">
        <v>67</v>
      </c>
      <c r="AE978" t="s">
        <v>67</v>
      </c>
      <c r="AF978" t="s">
        <v>67</v>
      </c>
      <c r="AG978" t="s">
        <v>67</v>
      </c>
      <c r="AH978" t="s">
        <v>67</v>
      </c>
      <c r="AI978" t="s">
        <v>67</v>
      </c>
      <c r="AJ978" t="s">
        <v>67</v>
      </c>
      <c r="AK978">
        <v>62.045994677169602</v>
      </c>
      <c r="AL978">
        <v>380.30871914174901</v>
      </c>
      <c r="AM978">
        <v>923.4934253962</v>
      </c>
      <c r="AN978">
        <v>0</v>
      </c>
      <c r="AO978">
        <v>0</v>
      </c>
      <c r="AP978">
        <v>1365.84813921512</v>
      </c>
      <c r="AQ978">
        <v>1365.84813921512</v>
      </c>
      <c r="AR978">
        <v>1365.84813921512</v>
      </c>
      <c r="AS978" t="s">
        <v>67</v>
      </c>
      <c r="AT978" t="s">
        <v>67</v>
      </c>
      <c r="AU978" t="s">
        <v>67</v>
      </c>
      <c r="AV978" t="s">
        <v>67</v>
      </c>
      <c r="AW978" s="2" t="s">
        <v>67</v>
      </c>
      <c r="AX978" s="4">
        <v>1365.84813921512</v>
      </c>
      <c r="AY978" t="s">
        <v>67</v>
      </c>
      <c r="AZ978">
        <v>4.5400000000000003E-2</v>
      </c>
      <c r="BA978">
        <v>0.27839999999999998</v>
      </c>
      <c r="BB978">
        <v>0.67610000000000003</v>
      </c>
      <c r="BC978">
        <v>0</v>
      </c>
      <c r="BD978">
        <v>0</v>
      </c>
      <c r="BE978" t="s">
        <v>67</v>
      </c>
      <c r="BF978" t="b">
        <v>0</v>
      </c>
      <c r="BG978">
        <v>1.89</v>
      </c>
      <c r="BH978" t="b">
        <v>0</v>
      </c>
      <c r="BI978" t="s">
        <v>67</v>
      </c>
      <c r="BJ978" t="b">
        <v>0</v>
      </c>
      <c r="BK978" t="s">
        <v>67</v>
      </c>
      <c r="BL978" t="b">
        <v>0</v>
      </c>
      <c r="BM978">
        <v>0</v>
      </c>
      <c r="BN978">
        <v>0</v>
      </c>
    </row>
    <row r="979" spans="1:66" x14ac:dyDescent="0.25">
      <c r="A979" t="s">
        <v>101</v>
      </c>
      <c r="B979">
        <v>1996</v>
      </c>
      <c r="C979">
        <v>50</v>
      </c>
      <c r="D979">
        <v>100</v>
      </c>
      <c r="E979">
        <v>211.06534619999999</v>
      </c>
      <c r="F979">
        <v>311.06534620000002</v>
      </c>
      <c r="G979">
        <v>234.33506689999999</v>
      </c>
      <c r="H979">
        <v>334.33506690000002</v>
      </c>
      <c r="I979">
        <v>2</v>
      </c>
      <c r="J979">
        <v>100</v>
      </c>
      <c r="K979">
        <v>658</v>
      </c>
      <c r="L979">
        <v>100</v>
      </c>
      <c r="M979" t="s">
        <v>72</v>
      </c>
      <c r="N979">
        <v>6.9376307999999998E-2</v>
      </c>
      <c r="O979">
        <v>0.44111162399999998</v>
      </c>
      <c r="P979">
        <v>0.48951206800000002</v>
      </c>
      <c r="Q979">
        <v>0</v>
      </c>
      <c r="R979">
        <v>0</v>
      </c>
      <c r="S979">
        <v>1</v>
      </c>
      <c r="T979" t="s">
        <v>69</v>
      </c>
      <c r="U979">
        <v>0.1</v>
      </c>
      <c r="V979">
        <v>0.1</v>
      </c>
      <c r="W979">
        <v>0.3</v>
      </c>
      <c r="X979">
        <v>0.2</v>
      </c>
      <c r="Y979">
        <v>20</v>
      </c>
      <c r="Z979">
        <v>20</v>
      </c>
      <c r="AA979">
        <v>70.300520070000005</v>
      </c>
      <c r="AB979">
        <v>73.090102764413103</v>
      </c>
      <c r="AC979">
        <v>60</v>
      </c>
      <c r="AD979">
        <v>140</v>
      </c>
      <c r="AE979">
        <v>60</v>
      </c>
      <c r="AF979">
        <v>140</v>
      </c>
      <c r="AG979">
        <v>93.734026760000006</v>
      </c>
      <c r="AH979">
        <v>374.93610704000002</v>
      </c>
      <c r="AI979">
        <v>188.15486137117401</v>
      </c>
      <c r="AJ979">
        <v>480.51527242882599</v>
      </c>
      <c r="AK979">
        <v>59.8134653424219</v>
      </c>
      <c r="AL979">
        <v>832.18312940517899</v>
      </c>
      <c r="AM979">
        <v>458.33517817272798</v>
      </c>
      <c r="AN979">
        <v>0</v>
      </c>
      <c r="AO979">
        <v>0</v>
      </c>
      <c r="AP979">
        <v>1350.33177292033</v>
      </c>
      <c r="AQ979">
        <v>1350.33177292033</v>
      </c>
      <c r="AR979">
        <v>1350.33177292033</v>
      </c>
      <c r="AS979">
        <v>13.5033177292033</v>
      </c>
      <c r="AT979">
        <v>2.6029354129696598</v>
      </c>
      <c r="AU979">
        <v>90</v>
      </c>
      <c r="AV979">
        <v>1</v>
      </c>
      <c r="AW979" s="2">
        <v>100</v>
      </c>
      <c r="AX979" s="4">
        <v>1350.33177292033</v>
      </c>
      <c r="AY979">
        <v>2</v>
      </c>
      <c r="AZ979">
        <v>4.4299999999999999E-2</v>
      </c>
      <c r="BA979">
        <v>0.61629999999999996</v>
      </c>
      <c r="BB979">
        <v>0.33939999999999998</v>
      </c>
      <c r="BC979">
        <v>0</v>
      </c>
      <c r="BD979">
        <v>0</v>
      </c>
      <c r="BE979">
        <v>0.25</v>
      </c>
      <c r="BF979" t="b">
        <v>0</v>
      </c>
      <c r="BG979">
        <v>1.87</v>
      </c>
      <c r="BH979" t="b">
        <v>0</v>
      </c>
      <c r="BI979">
        <v>13.5</v>
      </c>
      <c r="BJ979" t="b">
        <v>0</v>
      </c>
      <c r="BK979">
        <v>1</v>
      </c>
      <c r="BL979" t="b">
        <v>0</v>
      </c>
      <c r="BM979">
        <v>0</v>
      </c>
      <c r="BN979">
        <v>0</v>
      </c>
    </row>
    <row r="980" spans="1:66" x14ac:dyDescent="0.25">
      <c r="A980" t="s">
        <v>101</v>
      </c>
      <c r="B980">
        <v>1997</v>
      </c>
      <c r="C980">
        <v>110</v>
      </c>
      <c r="D980">
        <v>220</v>
      </c>
      <c r="E980">
        <v>417.90669789999998</v>
      </c>
      <c r="F980">
        <v>637.90669790000004</v>
      </c>
      <c r="G980">
        <v>533.13659729999995</v>
      </c>
      <c r="H980">
        <v>753.13659729999995</v>
      </c>
      <c r="I980">
        <v>2</v>
      </c>
      <c r="J980">
        <v>220</v>
      </c>
      <c r="K980">
        <v>486</v>
      </c>
      <c r="L980">
        <v>220</v>
      </c>
      <c r="M980" t="s">
        <v>72</v>
      </c>
      <c r="N980">
        <v>6.9376307999999998E-2</v>
      </c>
      <c r="O980">
        <v>0.44111162399999998</v>
      </c>
      <c r="P980">
        <v>0.48951206800000002</v>
      </c>
      <c r="Q980">
        <v>0</v>
      </c>
      <c r="R980">
        <v>0</v>
      </c>
      <c r="S980">
        <v>1</v>
      </c>
      <c r="T980" t="s">
        <v>69</v>
      </c>
      <c r="U980">
        <v>0.1</v>
      </c>
      <c r="V980">
        <v>0.1</v>
      </c>
      <c r="W980">
        <v>0.3</v>
      </c>
      <c r="X980">
        <v>0.2</v>
      </c>
      <c r="Y980">
        <v>44</v>
      </c>
      <c r="Z980">
        <v>44</v>
      </c>
      <c r="AA980">
        <v>159.94097919000001</v>
      </c>
      <c r="AB980">
        <v>165.882840656459</v>
      </c>
      <c r="AC980">
        <v>132</v>
      </c>
      <c r="AD980">
        <v>308</v>
      </c>
      <c r="AE980">
        <v>132</v>
      </c>
      <c r="AF980">
        <v>308</v>
      </c>
      <c r="AG980">
        <v>213.25463891999999</v>
      </c>
      <c r="AH980">
        <v>853.01855567999996</v>
      </c>
      <c r="AI980">
        <v>421.37091598708298</v>
      </c>
      <c r="AJ980">
        <v>1084.9022786129201</v>
      </c>
      <c r="AK980">
        <v>130.88250219862201</v>
      </c>
      <c r="AL980">
        <v>413.01734522324699</v>
      </c>
      <c r="AM980">
        <v>178.31419147770001</v>
      </c>
      <c r="AN980">
        <v>0</v>
      </c>
      <c r="AO980">
        <v>0</v>
      </c>
      <c r="AP980">
        <v>722.21403889956798</v>
      </c>
      <c r="AQ980">
        <v>722.21403889956798</v>
      </c>
      <c r="AR980">
        <v>722.21403889956798</v>
      </c>
      <c r="AS980">
        <v>3.2827910859071299</v>
      </c>
      <c r="AT980">
        <v>1.1886940013765099</v>
      </c>
      <c r="AU980">
        <v>78</v>
      </c>
      <c r="AV980">
        <v>1</v>
      </c>
      <c r="AW980" s="2">
        <v>220</v>
      </c>
      <c r="AX980" s="4">
        <v>722.21403889956798</v>
      </c>
      <c r="AY980">
        <v>2</v>
      </c>
      <c r="AZ980">
        <v>0.1812</v>
      </c>
      <c r="BA980">
        <v>0.57189999999999996</v>
      </c>
      <c r="BB980">
        <v>0.24690000000000001</v>
      </c>
      <c r="BC980">
        <v>0</v>
      </c>
      <c r="BD980">
        <v>0</v>
      </c>
      <c r="BE980">
        <v>0.55000000000000004</v>
      </c>
      <c r="BF980" t="b">
        <v>0</v>
      </c>
      <c r="BG980">
        <v>1</v>
      </c>
      <c r="BH980" t="b">
        <v>0</v>
      </c>
      <c r="BI980">
        <v>3.28</v>
      </c>
      <c r="BJ980" t="b">
        <v>0</v>
      </c>
      <c r="BK980">
        <v>1</v>
      </c>
      <c r="BL980" t="b">
        <v>0</v>
      </c>
      <c r="BM980">
        <v>0</v>
      </c>
      <c r="BN980">
        <v>0</v>
      </c>
    </row>
    <row r="981" spans="1:66" x14ac:dyDescent="0.25">
      <c r="A981" t="s">
        <v>101</v>
      </c>
      <c r="B981">
        <v>1998</v>
      </c>
      <c r="C981">
        <v>250</v>
      </c>
      <c r="D981">
        <v>500</v>
      </c>
      <c r="E981">
        <v>275.12432030000002</v>
      </c>
      <c r="F981">
        <v>775.12432030000002</v>
      </c>
      <c r="G981">
        <v>394.3398181</v>
      </c>
      <c r="H981">
        <v>894.3398181</v>
      </c>
      <c r="I981">
        <v>2</v>
      </c>
      <c r="J981">
        <v>500</v>
      </c>
      <c r="K981">
        <v>1785</v>
      </c>
      <c r="L981">
        <v>500</v>
      </c>
      <c r="M981" t="s">
        <v>72</v>
      </c>
      <c r="N981">
        <v>6.9376307999999998E-2</v>
      </c>
      <c r="O981">
        <v>0.44111162399999998</v>
      </c>
      <c r="P981">
        <v>0.48951206800000002</v>
      </c>
      <c r="Q981">
        <v>0</v>
      </c>
      <c r="R981">
        <v>0</v>
      </c>
      <c r="S981">
        <v>1</v>
      </c>
      <c r="T981" t="s">
        <v>69</v>
      </c>
      <c r="U981">
        <v>0.1</v>
      </c>
      <c r="V981">
        <v>0.1</v>
      </c>
      <c r="W981">
        <v>0.3</v>
      </c>
      <c r="X981">
        <v>0.2</v>
      </c>
      <c r="Y981">
        <v>100</v>
      </c>
      <c r="Z981">
        <v>100</v>
      </c>
      <c r="AA981">
        <v>118.30194543</v>
      </c>
      <c r="AB981">
        <v>154.90432625502299</v>
      </c>
      <c r="AC981">
        <v>300</v>
      </c>
      <c r="AD981">
        <v>700</v>
      </c>
      <c r="AE981">
        <v>300</v>
      </c>
      <c r="AF981">
        <v>700</v>
      </c>
      <c r="AG981">
        <v>157.73592724</v>
      </c>
      <c r="AH981">
        <v>630.94370895999998</v>
      </c>
      <c r="AI981">
        <v>584.53116558995305</v>
      </c>
      <c r="AJ981">
        <v>1204.14847061005</v>
      </c>
      <c r="AK981">
        <v>64.957749904024993</v>
      </c>
      <c r="AL981">
        <v>160.68339827931501</v>
      </c>
      <c r="AM981">
        <v>1557.51560463089</v>
      </c>
      <c r="AN981">
        <v>0</v>
      </c>
      <c r="AO981">
        <v>0</v>
      </c>
      <c r="AP981">
        <v>1783.15675281423</v>
      </c>
      <c r="AQ981">
        <v>1783.15675281423</v>
      </c>
      <c r="AR981">
        <v>1783.15675281423</v>
      </c>
      <c r="AS981">
        <v>3.5663135056284498</v>
      </c>
      <c r="AT981">
        <v>1.2715324307837099</v>
      </c>
      <c r="AU981">
        <v>70</v>
      </c>
      <c r="AV981">
        <v>0</v>
      </c>
      <c r="AW981" s="2">
        <v>500</v>
      </c>
      <c r="AX981" s="4">
        <v>1783.15675281423</v>
      </c>
      <c r="AY981">
        <v>2</v>
      </c>
      <c r="AZ981">
        <v>3.6400000000000002E-2</v>
      </c>
      <c r="BA981">
        <v>9.01E-2</v>
      </c>
      <c r="BB981">
        <v>0.87350000000000005</v>
      </c>
      <c r="BC981">
        <v>0</v>
      </c>
      <c r="BD981">
        <v>0</v>
      </c>
      <c r="BE981">
        <v>1.25</v>
      </c>
      <c r="BF981" t="b">
        <v>0</v>
      </c>
      <c r="BG981">
        <v>2.4700000000000002</v>
      </c>
      <c r="BH981" t="b">
        <v>0</v>
      </c>
      <c r="BI981">
        <v>3.57</v>
      </c>
      <c r="BJ981" t="b">
        <v>0</v>
      </c>
      <c r="BK981">
        <v>1</v>
      </c>
      <c r="BL981" t="b">
        <v>0</v>
      </c>
      <c r="BM981">
        <v>0</v>
      </c>
      <c r="BN981">
        <v>0</v>
      </c>
    </row>
    <row r="982" spans="1:66" x14ac:dyDescent="0.25">
      <c r="A982" t="s">
        <v>101</v>
      </c>
      <c r="B982">
        <v>1999</v>
      </c>
      <c r="C982">
        <v>333.24748490000002</v>
      </c>
      <c r="D982">
        <v>666.49496980000004</v>
      </c>
      <c r="E982">
        <v>152.8155088</v>
      </c>
      <c r="F982">
        <v>819.31047869999998</v>
      </c>
      <c r="G982">
        <v>195.664852</v>
      </c>
      <c r="H982">
        <v>862.15982180000003</v>
      </c>
      <c r="I982">
        <v>2</v>
      </c>
      <c r="J982">
        <v>666.49496980000004</v>
      </c>
      <c r="K982">
        <v>1840</v>
      </c>
      <c r="L982">
        <v>500</v>
      </c>
      <c r="M982" t="s">
        <v>72</v>
      </c>
      <c r="N982">
        <v>6.9376307999999998E-2</v>
      </c>
      <c r="O982">
        <v>0.44111162399999998</v>
      </c>
      <c r="P982">
        <v>0.48951206800000002</v>
      </c>
      <c r="Q982">
        <v>0</v>
      </c>
      <c r="R982">
        <v>0</v>
      </c>
      <c r="S982">
        <v>1</v>
      </c>
      <c r="T982" t="s">
        <v>69</v>
      </c>
      <c r="U982">
        <v>0.1</v>
      </c>
      <c r="V982">
        <v>0.1</v>
      </c>
      <c r="W982">
        <v>0.3</v>
      </c>
      <c r="X982">
        <v>0.2</v>
      </c>
      <c r="Y982">
        <v>133.29899395999999</v>
      </c>
      <c r="Z982">
        <v>133.29899395999999</v>
      </c>
      <c r="AA982">
        <v>58.6994556</v>
      </c>
      <c r="AB982">
        <v>145.651116983305</v>
      </c>
      <c r="AC982">
        <v>399.89698188</v>
      </c>
      <c r="AD982">
        <v>933.09295771999996</v>
      </c>
      <c r="AE982">
        <v>399.89698188</v>
      </c>
      <c r="AF982">
        <v>933.09295771999996</v>
      </c>
      <c r="AG982">
        <v>78.265940799999996</v>
      </c>
      <c r="AH982">
        <v>313.06376319999998</v>
      </c>
      <c r="AI982">
        <v>570.85758783338895</v>
      </c>
      <c r="AJ982">
        <v>1153.4620557666101</v>
      </c>
      <c r="AK982">
        <v>25.271655342985099</v>
      </c>
      <c r="AL982">
        <v>1403.5164456130899</v>
      </c>
      <c r="AM982">
        <v>385.493703447624</v>
      </c>
      <c r="AN982">
        <v>0</v>
      </c>
      <c r="AO982">
        <v>0</v>
      </c>
      <c r="AP982">
        <v>1814.2818044037001</v>
      </c>
      <c r="AQ982">
        <v>1814.2818044037001</v>
      </c>
      <c r="AR982">
        <v>1814.2818044037001</v>
      </c>
      <c r="AS982">
        <v>2.7221237767902799</v>
      </c>
      <c r="AT982">
        <v>1.00141237593248</v>
      </c>
      <c r="AU982">
        <v>78</v>
      </c>
      <c r="AV982">
        <v>0</v>
      </c>
      <c r="AW982" s="2">
        <v>666.49496980000004</v>
      </c>
      <c r="AX982" s="4">
        <v>1814.2818044037001</v>
      </c>
      <c r="AY982">
        <v>2</v>
      </c>
      <c r="AZ982">
        <v>1.3899999999999999E-2</v>
      </c>
      <c r="BA982">
        <v>0.77359999999999995</v>
      </c>
      <c r="BB982">
        <v>0.21249999999999999</v>
      </c>
      <c r="BC982">
        <v>0</v>
      </c>
      <c r="BD982">
        <v>0</v>
      </c>
      <c r="BE982">
        <v>1.67</v>
      </c>
      <c r="BF982" t="b">
        <v>0</v>
      </c>
      <c r="BG982">
        <v>2.5099999999999998</v>
      </c>
      <c r="BH982" t="b">
        <v>0</v>
      </c>
      <c r="BI982">
        <v>2.72</v>
      </c>
      <c r="BJ982" t="b">
        <v>0</v>
      </c>
      <c r="BK982">
        <v>1</v>
      </c>
      <c r="BL982" t="b">
        <v>0</v>
      </c>
      <c r="BM982">
        <v>0</v>
      </c>
      <c r="BN982">
        <v>0</v>
      </c>
    </row>
    <row r="983" spans="1:66" x14ac:dyDescent="0.25">
      <c r="A983" t="s">
        <v>101</v>
      </c>
      <c r="B983">
        <v>2000</v>
      </c>
      <c r="C983">
        <v>362.85714289999999</v>
      </c>
      <c r="D983">
        <v>725.7142857</v>
      </c>
      <c r="E983">
        <v>1084.4391290000001</v>
      </c>
      <c r="F983">
        <v>1810.153415</v>
      </c>
      <c r="G983">
        <v>1160.844771</v>
      </c>
      <c r="H983">
        <v>1886.5590569999999</v>
      </c>
      <c r="I983">
        <v>2</v>
      </c>
      <c r="J983">
        <v>725.7142857</v>
      </c>
      <c r="K983">
        <v>678</v>
      </c>
      <c r="L983">
        <v>400</v>
      </c>
      <c r="M983" t="s">
        <v>72</v>
      </c>
      <c r="N983">
        <v>6.9376307999999998E-2</v>
      </c>
      <c r="O983">
        <v>0.44111162399999998</v>
      </c>
      <c r="P983">
        <v>0.48951206800000002</v>
      </c>
      <c r="Q983">
        <v>0</v>
      </c>
      <c r="R983">
        <v>0</v>
      </c>
      <c r="S983">
        <v>1</v>
      </c>
      <c r="T983" t="s">
        <v>69</v>
      </c>
      <c r="U983">
        <v>0.1</v>
      </c>
      <c r="V983">
        <v>0.1</v>
      </c>
      <c r="W983">
        <v>0.3</v>
      </c>
      <c r="X983">
        <v>0.2</v>
      </c>
      <c r="Y983">
        <v>145.14285713999999</v>
      </c>
      <c r="Z983">
        <v>145.14285713999999</v>
      </c>
      <c r="AA983">
        <v>348.25343129999999</v>
      </c>
      <c r="AB983">
        <v>377.28888320620598</v>
      </c>
      <c r="AC983">
        <v>435.42857142000003</v>
      </c>
      <c r="AD983">
        <v>1015.99999998</v>
      </c>
      <c r="AE983">
        <v>435.42857142000003</v>
      </c>
      <c r="AF983">
        <v>1015.99999998</v>
      </c>
      <c r="AG983">
        <v>464.3379084</v>
      </c>
      <c r="AH983">
        <v>1857.3516336</v>
      </c>
      <c r="AI983">
        <v>1131.9812905875899</v>
      </c>
      <c r="AJ983">
        <v>2641.1368234124102</v>
      </c>
      <c r="AK983">
        <v>220.73956775602599</v>
      </c>
      <c r="AL983">
        <v>347.37806212686797</v>
      </c>
      <c r="AM983">
        <v>189.059081181811</v>
      </c>
      <c r="AN983">
        <v>0</v>
      </c>
      <c r="AO983">
        <v>0</v>
      </c>
      <c r="AP983">
        <v>757.17671106470505</v>
      </c>
      <c r="AQ983">
        <v>757.17671106470505</v>
      </c>
      <c r="AR983">
        <v>757.17671106470505</v>
      </c>
      <c r="AS983">
        <v>1.0433537357396201</v>
      </c>
      <c r="AT983">
        <v>4.2440270714755902E-2</v>
      </c>
      <c r="AU983">
        <v>93</v>
      </c>
      <c r="AV983">
        <v>1</v>
      </c>
      <c r="AW983" s="2">
        <v>725.7142857</v>
      </c>
      <c r="AX983" s="4">
        <v>757.17671106470505</v>
      </c>
      <c r="AY983">
        <v>2</v>
      </c>
      <c r="AZ983">
        <v>0.29149999999999998</v>
      </c>
      <c r="BA983">
        <v>0.45879999999999999</v>
      </c>
      <c r="BB983">
        <v>0.24970000000000001</v>
      </c>
      <c r="BC983">
        <v>0</v>
      </c>
      <c r="BD983">
        <v>0</v>
      </c>
      <c r="BE983">
        <v>1.81</v>
      </c>
      <c r="BF983" t="b">
        <v>0</v>
      </c>
      <c r="BG983">
        <v>1.05</v>
      </c>
      <c r="BH983" t="b">
        <v>0</v>
      </c>
      <c r="BI983">
        <v>1.04</v>
      </c>
      <c r="BJ983" t="b">
        <v>0</v>
      </c>
      <c r="BK983">
        <v>1</v>
      </c>
      <c r="BL983" t="b">
        <v>0</v>
      </c>
      <c r="BM983">
        <v>0</v>
      </c>
      <c r="BN983">
        <v>0</v>
      </c>
    </row>
    <row r="984" spans="1:66" x14ac:dyDescent="0.25">
      <c r="A984" t="s">
        <v>101</v>
      </c>
      <c r="B984">
        <v>2001</v>
      </c>
      <c r="C984">
        <v>228.57142859999999</v>
      </c>
      <c r="D984">
        <v>457.14285710000001</v>
      </c>
      <c r="E984">
        <v>405.19890459999999</v>
      </c>
      <c r="F984">
        <v>862.34176170000001</v>
      </c>
      <c r="G984">
        <v>479.16741619999999</v>
      </c>
      <c r="H984">
        <v>936.31027329999995</v>
      </c>
      <c r="I984">
        <v>2</v>
      </c>
      <c r="J984">
        <v>457.14285710000001</v>
      </c>
      <c r="K984">
        <v>335</v>
      </c>
      <c r="L984">
        <v>200</v>
      </c>
      <c r="M984" t="s">
        <v>72</v>
      </c>
      <c r="N984">
        <v>6.9376307999999998E-2</v>
      </c>
      <c r="O984">
        <v>0.44111162399999998</v>
      </c>
      <c r="P984">
        <v>0.48951206800000002</v>
      </c>
      <c r="Q984">
        <v>0</v>
      </c>
      <c r="R984">
        <v>0</v>
      </c>
      <c r="S984">
        <v>1</v>
      </c>
      <c r="T984" t="s">
        <v>69</v>
      </c>
      <c r="U984">
        <v>0.1</v>
      </c>
      <c r="V984">
        <v>0.1</v>
      </c>
      <c r="W984">
        <v>0.3</v>
      </c>
      <c r="X984">
        <v>0.2</v>
      </c>
      <c r="Y984">
        <v>91.428571419999997</v>
      </c>
      <c r="Z984">
        <v>91.428571419999997</v>
      </c>
      <c r="AA984">
        <v>143.75022486</v>
      </c>
      <c r="AB984">
        <v>170.36229283266499</v>
      </c>
      <c r="AC984">
        <v>274.28571426000002</v>
      </c>
      <c r="AD984">
        <v>639.99999993999995</v>
      </c>
      <c r="AE984">
        <v>274.28571426000002</v>
      </c>
      <c r="AF984">
        <v>639.99999993999995</v>
      </c>
      <c r="AG984">
        <v>191.66696648000001</v>
      </c>
      <c r="AH984">
        <v>766.66786592000005</v>
      </c>
      <c r="AI984">
        <v>595.58568763467099</v>
      </c>
      <c r="AJ984">
        <v>1277.0348589653299</v>
      </c>
      <c r="AK984">
        <v>54.634260625507302</v>
      </c>
      <c r="AL984">
        <v>170.36588836877499</v>
      </c>
      <c r="AM984">
        <v>131.56016507745301</v>
      </c>
      <c r="AN984">
        <v>0</v>
      </c>
      <c r="AO984">
        <v>0</v>
      </c>
      <c r="AP984">
        <v>356.56031407173498</v>
      </c>
      <c r="AQ984">
        <v>356.56031407173498</v>
      </c>
      <c r="AR984">
        <v>356.56031407173498</v>
      </c>
      <c r="AS984">
        <v>0.77997568710504395</v>
      </c>
      <c r="AT984">
        <v>-0.24849253016245501</v>
      </c>
      <c r="AU984">
        <v>85</v>
      </c>
      <c r="AV984">
        <v>1</v>
      </c>
      <c r="AW984" s="2">
        <v>457.14285710000001</v>
      </c>
      <c r="AX984" s="4">
        <v>356.56031407173498</v>
      </c>
      <c r="AY984">
        <v>2</v>
      </c>
      <c r="AZ984">
        <v>0.1532</v>
      </c>
      <c r="BA984">
        <v>0.4778</v>
      </c>
      <c r="BB984">
        <v>0.36899999999999999</v>
      </c>
      <c r="BC984">
        <v>0</v>
      </c>
      <c r="BD984">
        <v>0</v>
      </c>
      <c r="BE984">
        <v>1.1399999999999999</v>
      </c>
      <c r="BF984" t="b">
        <v>0</v>
      </c>
      <c r="BG984">
        <v>0.49</v>
      </c>
      <c r="BH984" t="b">
        <v>0</v>
      </c>
      <c r="BI984">
        <v>0.78</v>
      </c>
      <c r="BJ984" t="b">
        <v>0</v>
      </c>
      <c r="BK984">
        <v>1</v>
      </c>
      <c r="BL984" t="b">
        <v>0</v>
      </c>
      <c r="BM984">
        <v>0</v>
      </c>
      <c r="BN984">
        <v>0</v>
      </c>
    </row>
    <row r="985" spans="1:66" x14ac:dyDescent="0.25">
      <c r="A985" t="s">
        <v>101</v>
      </c>
      <c r="B985">
        <v>2002</v>
      </c>
      <c r="C985">
        <v>85.714285709999999</v>
      </c>
      <c r="D985">
        <v>171.42857140000001</v>
      </c>
      <c r="E985">
        <v>182.02187710000001</v>
      </c>
      <c r="F985">
        <v>353.45044860000002</v>
      </c>
      <c r="G985">
        <v>192.8406737</v>
      </c>
      <c r="H985">
        <v>364.26924509999998</v>
      </c>
      <c r="I985">
        <v>2</v>
      </c>
      <c r="J985">
        <v>171.42857140000001</v>
      </c>
      <c r="K985">
        <v>407</v>
      </c>
      <c r="L985">
        <v>100</v>
      </c>
      <c r="M985" t="s">
        <v>72</v>
      </c>
      <c r="N985">
        <v>6.9376307999999998E-2</v>
      </c>
      <c r="O985">
        <v>0.44111162399999998</v>
      </c>
      <c r="P985">
        <v>0.48951206800000002</v>
      </c>
      <c r="Q985">
        <v>0</v>
      </c>
      <c r="R985">
        <v>0</v>
      </c>
      <c r="S985">
        <v>1</v>
      </c>
      <c r="T985" t="s">
        <v>69</v>
      </c>
      <c r="U985">
        <v>0.1</v>
      </c>
      <c r="V985">
        <v>0.1</v>
      </c>
      <c r="W985">
        <v>0.3</v>
      </c>
      <c r="X985">
        <v>0.2</v>
      </c>
      <c r="Y985">
        <v>34.285714280000001</v>
      </c>
      <c r="Z985">
        <v>34.285714280000001</v>
      </c>
      <c r="AA985">
        <v>57.85220211</v>
      </c>
      <c r="AB985">
        <v>67.248698817643202</v>
      </c>
      <c r="AC985">
        <v>102.85714283999999</v>
      </c>
      <c r="AD985">
        <v>239.99999996</v>
      </c>
      <c r="AE985">
        <v>102.85714283999999</v>
      </c>
      <c r="AF985">
        <v>239.99999996</v>
      </c>
      <c r="AG985">
        <v>77.136269479999996</v>
      </c>
      <c r="AH985">
        <v>308.54507791999998</v>
      </c>
      <c r="AI985">
        <v>229.771847464714</v>
      </c>
      <c r="AJ985">
        <v>498.76664273528598</v>
      </c>
      <c r="AK985">
        <v>26.7944794494143</v>
      </c>
      <c r="AL985">
        <v>118.55217034408901</v>
      </c>
      <c r="AM985">
        <v>264.69996675212701</v>
      </c>
      <c r="AN985">
        <v>0</v>
      </c>
      <c r="AO985">
        <v>0</v>
      </c>
      <c r="AP985">
        <v>410.04661654563103</v>
      </c>
      <c r="AQ985">
        <v>410.04661654563103</v>
      </c>
      <c r="AR985">
        <v>410.04661654563103</v>
      </c>
      <c r="AS985">
        <v>2.3919385969148399</v>
      </c>
      <c r="AT985">
        <v>0.87210416557279502</v>
      </c>
      <c r="AU985">
        <v>94</v>
      </c>
      <c r="AV985">
        <v>1</v>
      </c>
      <c r="AW985" s="2">
        <v>171.42857140000001</v>
      </c>
      <c r="AX985" s="4">
        <v>410.04661654563103</v>
      </c>
      <c r="AY985">
        <v>2</v>
      </c>
      <c r="AZ985">
        <v>6.5299999999999997E-2</v>
      </c>
      <c r="BA985">
        <v>0.28910000000000002</v>
      </c>
      <c r="BB985">
        <v>0.64549999999999996</v>
      </c>
      <c r="BC985">
        <v>0</v>
      </c>
      <c r="BD985">
        <v>0</v>
      </c>
      <c r="BE985">
        <v>0.43</v>
      </c>
      <c r="BF985" t="b">
        <v>0</v>
      </c>
      <c r="BG985">
        <v>0.56999999999999995</v>
      </c>
      <c r="BH985" t="b">
        <v>0</v>
      </c>
      <c r="BI985">
        <v>2.39</v>
      </c>
      <c r="BJ985" t="b">
        <v>0</v>
      </c>
      <c r="BK985">
        <v>1</v>
      </c>
      <c r="BL985" t="b">
        <v>0</v>
      </c>
      <c r="BM985">
        <v>0</v>
      </c>
      <c r="BN985">
        <v>0</v>
      </c>
    </row>
    <row r="986" spans="1:66" x14ac:dyDescent="0.25">
      <c r="A986" t="s">
        <v>101</v>
      </c>
      <c r="B986">
        <v>2003</v>
      </c>
      <c r="C986">
        <v>1029.7142859999999</v>
      </c>
      <c r="D986">
        <v>2059.4285709999999</v>
      </c>
      <c r="E986">
        <v>950.20920249999995</v>
      </c>
      <c r="F986">
        <v>3009.6377739999998</v>
      </c>
      <c r="G986">
        <v>1122.3430470000001</v>
      </c>
      <c r="H986">
        <v>3181.7716180000002</v>
      </c>
      <c r="I986">
        <v>2</v>
      </c>
      <c r="J986">
        <v>2059.4285709999999</v>
      </c>
      <c r="K986">
        <v>364</v>
      </c>
      <c r="L986">
        <v>2000</v>
      </c>
      <c r="M986" t="s">
        <v>72</v>
      </c>
      <c r="N986">
        <v>6.9376307999999998E-2</v>
      </c>
      <c r="O986">
        <v>0.44111162399999998</v>
      </c>
      <c r="P986">
        <v>0.48951206800000002</v>
      </c>
      <c r="Q986">
        <v>0</v>
      </c>
      <c r="R986">
        <v>0</v>
      </c>
      <c r="S986">
        <v>1</v>
      </c>
      <c r="T986" t="s">
        <v>69</v>
      </c>
      <c r="U986">
        <v>0.1</v>
      </c>
      <c r="V986">
        <v>0.1</v>
      </c>
      <c r="W986">
        <v>0.3</v>
      </c>
      <c r="X986">
        <v>0.2</v>
      </c>
      <c r="Y986">
        <v>411.8857142</v>
      </c>
      <c r="Z986">
        <v>411.8857142</v>
      </c>
      <c r="AA986">
        <v>336.70291409999999</v>
      </c>
      <c r="AB986">
        <v>531.99501306447996</v>
      </c>
      <c r="AC986">
        <v>1235.6571426</v>
      </c>
      <c r="AD986">
        <v>2883.1999993999998</v>
      </c>
      <c r="AE986">
        <v>1235.6571426</v>
      </c>
      <c r="AF986">
        <v>2883.1999993999998</v>
      </c>
      <c r="AG986">
        <v>448.93721879999998</v>
      </c>
      <c r="AH986">
        <v>1795.7488751999999</v>
      </c>
      <c r="AI986">
        <v>2117.7815918710398</v>
      </c>
      <c r="AJ986">
        <v>4245.7616441289601</v>
      </c>
      <c r="AK986">
        <v>18.645420878457699</v>
      </c>
      <c r="AL986">
        <v>238.52779091602901</v>
      </c>
      <c r="AM986">
        <v>60.950486793795598</v>
      </c>
      <c r="AN986">
        <v>0</v>
      </c>
      <c r="AO986">
        <v>0</v>
      </c>
      <c r="AP986">
        <v>318.12369858828202</v>
      </c>
      <c r="AQ986">
        <v>318.12369858828202</v>
      </c>
      <c r="AR986">
        <v>318.12369858828202</v>
      </c>
      <c r="AS986">
        <v>0.15447182925786601</v>
      </c>
      <c r="AT986">
        <v>-1.86774353416991</v>
      </c>
      <c r="AU986">
        <v>85</v>
      </c>
      <c r="AV986">
        <v>0</v>
      </c>
      <c r="AW986" s="2">
        <v>2059.4285709999999</v>
      </c>
      <c r="AX986" s="4">
        <v>318.12369858828202</v>
      </c>
      <c r="AY986">
        <v>2</v>
      </c>
      <c r="AZ986">
        <v>5.8599999999999999E-2</v>
      </c>
      <c r="BA986">
        <v>0.74980000000000002</v>
      </c>
      <c r="BB986">
        <v>0.19159999999999999</v>
      </c>
      <c r="BC986">
        <v>0</v>
      </c>
      <c r="BD986">
        <v>0</v>
      </c>
      <c r="BE986">
        <v>5.15</v>
      </c>
      <c r="BF986" t="b">
        <v>0</v>
      </c>
      <c r="BG986">
        <v>0.44</v>
      </c>
      <c r="BH986" t="b">
        <v>0</v>
      </c>
      <c r="BI986">
        <v>0.15</v>
      </c>
      <c r="BJ986" t="b">
        <v>1</v>
      </c>
      <c r="BK986">
        <v>1</v>
      </c>
      <c r="BL986" t="b">
        <v>0</v>
      </c>
      <c r="BM986">
        <v>1</v>
      </c>
      <c r="BN986">
        <v>1</v>
      </c>
    </row>
    <row r="987" spans="1:66" x14ac:dyDescent="0.25">
      <c r="A987" t="s">
        <v>101</v>
      </c>
      <c r="B987">
        <v>2004</v>
      </c>
      <c r="C987">
        <v>248.85714290000001</v>
      </c>
      <c r="D987">
        <v>497.7142857</v>
      </c>
      <c r="E987">
        <v>229.6262801</v>
      </c>
      <c r="F987">
        <v>727.34056580000004</v>
      </c>
      <c r="G987">
        <v>289.7917405</v>
      </c>
      <c r="H987">
        <v>787.50602619999995</v>
      </c>
      <c r="I987">
        <v>2</v>
      </c>
      <c r="J987">
        <v>497.7142857</v>
      </c>
      <c r="K987">
        <v>393</v>
      </c>
      <c r="L987">
        <v>600</v>
      </c>
      <c r="M987" t="s">
        <v>72</v>
      </c>
      <c r="N987">
        <v>6.9376307999999998E-2</v>
      </c>
      <c r="O987">
        <v>0.44111162399999998</v>
      </c>
      <c r="P987">
        <v>0.48951206800000002</v>
      </c>
      <c r="Q987">
        <v>0</v>
      </c>
      <c r="R987">
        <v>0</v>
      </c>
      <c r="S987">
        <v>1</v>
      </c>
      <c r="T987" t="s">
        <v>69</v>
      </c>
      <c r="U987">
        <v>0.1</v>
      </c>
      <c r="V987">
        <v>0.1</v>
      </c>
      <c r="W987">
        <v>0.3</v>
      </c>
      <c r="X987">
        <v>0.2</v>
      </c>
      <c r="Y987">
        <v>99.542857139999995</v>
      </c>
      <c r="Z987">
        <v>99.542857139999995</v>
      </c>
      <c r="AA987">
        <v>86.937522150000007</v>
      </c>
      <c r="AB987">
        <v>132.162449906077</v>
      </c>
      <c r="AC987">
        <v>298.62857142000001</v>
      </c>
      <c r="AD987">
        <v>696.79999998000005</v>
      </c>
      <c r="AE987">
        <v>298.62857142000001</v>
      </c>
      <c r="AF987">
        <v>696.79999998000005</v>
      </c>
      <c r="AG987">
        <v>115.9166962</v>
      </c>
      <c r="AH987">
        <v>463.66678480000002</v>
      </c>
      <c r="AI987">
        <v>523.18112638784703</v>
      </c>
      <c r="AJ987">
        <v>1051.83092601215</v>
      </c>
      <c r="AK987">
        <v>37.514716431843603</v>
      </c>
      <c r="AL987">
        <v>54.924015097420899</v>
      </c>
      <c r="AM987">
        <v>163.872407167201</v>
      </c>
      <c r="AN987">
        <v>0</v>
      </c>
      <c r="AO987">
        <v>0</v>
      </c>
      <c r="AP987">
        <v>256.311138696466</v>
      </c>
      <c r="AQ987">
        <v>256.311138696466</v>
      </c>
      <c r="AR987">
        <v>256.311138696466</v>
      </c>
      <c r="AS987">
        <v>0.51497645548988402</v>
      </c>
      <c r="AT987">
        <v>-0.663634096858848</v>
      </c>
      <c r="AU987">
        <v>79</v>
      </c>
      <c r="AV987">
        <v>0</v>
      </c>
      <c r="AW987" s="2">
        <v>497.7142857</v>
      </c>
      <c r="AX987" s="4">
        <v>256.311138696466</v>
      </c>
      <c r="AY987">
        <v>2</v>
      </c>
      <c r="AZ987">
        <v>0.1464</v>
      </c>
      <c r="BA987">
        <v>0.21429999999999999</v>
      </c>
      <c r="BB987">
        <v>0.63929999999999998</v>
      </c>
      <c r="BC987">
        <v>0</v>
      </c>
      <c r="BD987">
        <v>0</v>
      </c>
      <c r="BE987">
        <v>1.24</v>
      </c>
      <c r="BF987" t="b">
        <v>0</v>
      </c>
      <c r="BG987">
        <v>0.35</v>
      </c>
      <c r="BH987" t="b">
        <v>0</v>
      </c>
      <c r="BI987">
        <v>0.51</v>
      </c>
      <c r="BJ987" t="b">
        <v>0</v>
      </c>
      <c r="BK987">
        <v>1</v>
      </c>
      <c r="BL987" t="b">
        <v>0</v>
      </c>
      <c r="BM987">
        <v>0</v>
      </c>
      <c r="BN987">
        <v>0</v>
      </c>
    </row>
    <row r="988" spans="1:66" x14ac:dyDescent="0.25">
      <c r="A988" t="s">
        <v>101</v>
      </c>
      <c r="B988">
        <v>2005</v>
      </c>
      <c r="C988">
        <v>134.3673469</v>
      </c>
      <c r="D988">
        <v>268.73469390000002</v>
      </c>
      <c r="E988">
        <v>58.122825820000003</v>
      </c>
      <c r="F988">
        <v>326.85751970000001</v>
      </c>
      <c r="G988">
        <v>117.4847551</v>
      </c>
      <c r="H988">
        <v>386.219449</v>
      </c>
      <c r="I988">
        <v>2</v>
      </c>
      <c r="J988">
        <v>268.73469390000002</v>
      </c>
      <c r="K988">
        <v>715</v>
      </c>
      <c r="L988">
        <v>290</v>
      </c>
      <c r="M988" t="s">
        <v>72</v>
      </c>
      <c r="N988">
        <v>6.9376307999999998E-2</v>
      </c>
      <c r="O988">
        <v>0.44111162399999998</v>
      </c>
      <c r="P988">
        <v>0.48951206800000002</v>
      </c>
      <c r="Q988">
        <v>0</v>
      </c>
      <c r="R988">
        <v>0</v>
      </c>
      <c r="S988">
        <v>1</v>
      </c>
      <c r="T988" t="s">
        <v>69</v>
      </c>
      <c r="U988">
        <v>0.1</v>
      </c>
      <c r="V988">
        <v>0.1</v>
      </c>
      <c r="W988">
        <v>0.3</v>
      </c>
      <c r="X988">
        <v>0.2</v>
      </c>
      <c r="Y988">
        <v>53.746938780000001</v>
      </c>
      <c r="Z988">
        <v>53.746938780000001</v>
      </c>
      <c r="AA988">
        <v>35.245426530000003</v>
      </c>
      <c r="AB988">
        <v>64.272649855927796</v>
      </c>
      <c r="AC988">
        <v>161.24081634000001</v>
      </c>
      <c r="AD988">
        <v>376.22857146000001</v>
      </c>
      <c r="AE988">
        <v>161.24081634000001</v>
      </c>
      <c r="AF988">
        <v>376.22857146000001</v>
      </c>
      <c r="AG988">
        <v>46.993902040000002</v>
      </c>
      <c r="AH988">
        <v>187.97560816000001</v>
      </c>
      <c r="AI988">
        <v>257.67414928814401</v>
      </c>
      <c r="AJ988">
        <v>514.76474871185599</v>
      </c>
      <c r="AK988">
        <v>8.6382339087834303</v>
      </c>
      <c r="AL988">
        <v>147.669543571525</v>
      </c>
      <c r="AM988">
        <v>349.93687306315002</v>
      </c>
      <c r="AN988">
        <v>0</v>
      </c>
      <c r="AO988" t="s">
        <v>67</v>
      </c>
      <c r="AP988">
        <v>506.24465054345802</v>
      </c>
      <c r="AQ988">
        <v>506.24465054345802</v>
      </c>
      <c r="AR988">
        <v>506.24465054345802</v>
      </c>
      <c r="AS988">
        <v>1.8838083136814401</v>
      </c>
      <c r="AT988">
        <v>0.633295426647423</v>
      </c>
      <c r="AU988">
        <v>49</v>
      </c>
      <c r="AV988">
        <v>0</v>
      </c>
      <c r="AW988" s="2">
        <v>268.73469390000002</v>
      </c>
      <c r="AX988" s="4">
        <v>506.24465054345802</v>
      </c>
      <c r="AY988">
        <v>2</v>
      </c>
      <c r="AZ988">
        <v>1.7100000000000001E-2</v>
      </c>
      <c r="BA988">
        <v>0.29170000000000001</v>
      </c>
      <c r="BB988">
        <v>0.69120000000000004</v>
      </c>
      <c r="BC988">
        <v>0</v>
      </c>
      <c r="BD988" t="s">
        <v>67</v>
      </c>
      <c r="BE988">
        <v>0.67</v>
      </c>
      <c r="BF988" t="b">
        <v>0</v>
      </c>
      <c r="BG988">
        <v>0.7</v>
      </c>
      <c r="BH988" t="b">
        <v>0</v>
      </c>
      <c r="BI988">
        <v>1.88</v>
      </c>
      <c r="BJ988" t="b">
        <v>0</v>
      </c>
      <c r="BK988">
        <v>1</v>
      </c>
      <c r="BL988" t="b">
        <v>0</v>
      </c>
      <c r="BM988">
        <v>0</v>
      </c>
      <c r="BN988">
        <v>0</v>
      </c>
    </row>
    <row r="989" spans="1:66" x14ac:dyDescent="0.25">
      <c r="A989" t="s">
        <v>101</v>
      </c>
      <c r="B989">
        <v>2006</v>
      </c>
      <c r="C989">
        <v>71.597402599999995</v>
      </c>
      <c r="D989">
        <v>143.19480519999999</v>
      </c>
      <c r="E989">
        <v>108.68496399999999</v>
      </c>
      <c r="F989">
        <v>251.8797692</v>
      </c>
      <c r="G989">
        <v>125.56295110000001</v>
      </c>
      <c r="H989">
        <v>268.75775629999998</v>
      </c>
      <c r="I989">
        <v>2</v>
      </c>
      <c r="J989">
        <v>143.19480519999999</v>
      </c>
      <c r="K989">
        <v>1064</v>
      </c>
      <c r="L989">
        <v>120</v>
      </c>
      <c r="M989" t="s">
        <v>72</v>
      </c>
      <c r="N989">
        <v>6.9376307999999998E-2</v>
      </c>
      <c r="O989">
        <v>0.44111162399999998</v>
      </c>
      <c r="P989">
        <v>0.48951206800000002</v>
      </c>
      <c r="Q989">
        <v>0</v>
      </c>
      <c r="R989">
        <v>0</v>
      </c>
      <c r="S989">
        <v>1</v>
      </c>
      <c r="T989" t="s">
        <v>69</v>
      </c>
      <c r="U989">
        <v>0.1</v>
      </c>
      <c r="V989">
        <v>0.1</v>
      </c>
      <c r="W989">
        <v>0.3</v>
      </c>
      <c r="X989">
        <v>0.2</v>
      </c>
      <c r="Y989">
        <v>28.638961040000002</v>
      </c>
      <c r="Z989">
        <v>28.638961040000002</v>
      </c>
      <c r="AA989">
        <v>37.668885330000002</v>
      </c>
      <c r="AB989">
        <v>47.319499273083302</v>
      </c>
      <c r="AC989">
        <v>85.916883119999994</v>
      </c>
      <c r="AD989">
        <v>200.47272727999999</v>
      </c>
      <c r="AE989">
        <v>85.916883119999994</v>
      </c>
      <c r="AF989">
        <v>200.47272727999999</v>
      </c>
      <c r="AG989">
        <v>50.225180440000003</v>
      </c>
      <c r="AH989">
        <v>200.90072176000001</v>
      </c>
      <c r="AI989">
        <v>174.11875775383299</v>
      </c>
      <c r="AJ989">
        <v>363.39675484616703</v>
      </c>
      <c r="AK989">
        <v>23.224887261274102</v>
      </c>
      <c r="AL989">
        <v>315.33690886323097</v>
      </c>
      <c r="AM989">
        <v>696.76720561938305</v>
      </c>
      <c r="AN989" t="s">
        <v>67</v>
      </c>
      <c r="AO989" t="s">
        <v>67</v>
      </c>
      <c r="AP989">
        <v>1035.3290017438901</v>
      </c>
      <c r="AQ989">
        <v>1035.3290017438901</v>
      </c>
      <c r="AR989">
        <v>1035.3290017438901</v>
      </c>
      <c r="AS989">
        <v>7.2302134165959799</v>
      </c>
      <c r="AT989">
        <v>1.9782685539364</v>
      </c>
      <c r="AU989">
        <v>87</v>
      </c>
      <c r="AV989">
        <v>0</v>
      </c>
      <c r="AW989" s="2">
        <v>143.19480519999999</v>
      </c>
      <c r="AX989" s="4">
        <v>1035.3290017438901</v>
      </c>
      <c r="AY989">
        <v>2</v>
      </c>
      <c r="AZ989">
        <v>2.24E-2</v>
      </c>
      <c r="BA989">
        <v>0.30459999999999998</v>
      </c>
      <c r="BB989">
        <v>0.67300000000000004</v>
      </c>
      <c r="BC989" t="s">
        <v>67</v>
      </c>
      <c r="BD989" t="s">
        <v>67</v>
      </c>
      <c r="BE989">
        <v>0.36</v>
      </c>
      <c r="BF989" t="b">
        <v>0</v>
      </c>
      <c r="BG989">
        <v>1.43</v>
      </c>
      <c r="BH989" t="b">
        <v>0</v>
      </c>
      <c r="BI989">
        <v>7.23</v>
      </c>
      <c r="BJ989" t="b">
        <v>0</v>
      </c>
      <c r="BK989">
        <v>1</v>
      </c>
      <c r="BL989" t="b">
        <v>0</v>
      </c>
      <c r="BM989">
        <v>0</v>
      </c>
      <c r="BN989">
        <v>0</v>
      </c>
    </row>
    <row r="990" spans="1:66" x14ac:dyDescent="0.25">
      <c r="A990" t="s">
        <v>101</v>
      </c>
      <c r="B990">
        <v>2007</v>
      </c>
      <c r="C990">
        <v>147.89915970000001</v>
      </c>
      <c r="D990">
        <v>295.7983193</v>
      </c>
      <c r="E990">
        <v>169.67280239999999</v>
      </c>
      <c r="F990">
        <v>465.47112170000003</v>
      </c>
      <c r="G990">
        <v>244.94415480000001</v>
      </c>
      <c r="H990">
        <v>540.74247409999998</v>
      </c>
      <c r="I990">
        <v>2</v>
      </c>
      <c r="J990">
        <v>295.7983193</v>
      </c>
      <c r="K990">
        <v>581</v>
      </c>
      <c r="L990">
        <v>300</v>
      </c>
      <c r="M990" t="s">
        <v>72</v>
      </c>
      <c r="N990">
        <v>6.9376307999999998E-2</v>
      </c>
      <c r="O990">
        <v>0.44111162399999998</v>
      </c>
      <c r="P990">
        <v>0.48951206800000002</v>
      </c>
      <c r="Q990">
        <v>0</v>
      </c>
      <c r="R990">
        <v>0</v>
      </c>
      <c r="S990">
        <v>1</v>
      </c>
      <c r="T990" t="s">
        <v>69</v>
      </c>
      <c r="U990">
        <v>0.1</v>
      </c>
      <c r="V990">
        <v>0.1</v>
      </c>
      <c r="W990">
        <v>0.3</v>
      </c>
      <c r="X990">
        <v>0.2</v>
      </c>
      <c r="Y990">
        <v>59.159663860000002</v>
      </c>
      <c r="Z990">
        <v>59.159663860000002</v>
      </c>
      <c r="AA990">
        <v>73.483246440000002</v>
      </c>
      <c r="AB990">
        <v>94.337973983915703</v>
      </c>
      <c r="AC990">
        <v>177.47899158000001</v>
      </c>
      <c r="AD990">
        <v>414.11764701999999</v>
      </c>
      <c r="AE990">
        <v>177.47899158000001</v>
      </c>
      <c r="AF990">
        <v>414.11764701999999</v>
      </c>
      <c r="AG990">
        <v>97.977661920000003</v>
      </c>
      <c r="AH990">
        <v>391.91064768000001</v>
      </c>
      <c r="AI990">
        <v>352.06652613216897</v>
      </c>
      <c r="AJ990">
        <v>729.41842206783099</v>
      </c>
      <c r="AK990">
        <v>49.594953573618497</v>
      </c>
      <c r="AL990">
        <v>627.87443602045698</v>
      </c>
      <c r="AM990" t="s">
        <v>67</v>
      </c>
      <c r="AN990" t="s">
        <v>67</v>
      </c>
      <c r="AO990">
        <v>0</v>
      </c>
      <c r="AP990" t="s">
        <v>67</v>
      </c>
      <c r="AQ990" t="s">
        <v>67</v>
      </c>
      <c r="AR990">
        <v>677.46938959407601</v>
      </c>
      <c r="AS990" t="s">
        <v>67</v>
      </c>
      <c r="AT990" t="s">
        <v>67</v>
      </c>
      <c r="AU990">
        <v>69</v>
      </c>
      <c r="AV990">
        <v>0</v>
      </c>
      <c r="AW990" s="2">
        <v>295.7983193</v>
      </c>
      <c r="AX990" s="4" t="s">
        <v>67</v>
      </c>
      <c r="AY990">
        <v>2</v>
      </c>
      <c r="AZ990">
        <v>7.3200000000000001E-2</v>
      </c>
      <c r="BA990">
        <v>0.92679999999999996</v>
      </c>
      <c r="BB990" t="s">
        <v>67</v>
      </c>
      <c r="BC990" t="s">
        <v>67</v>
      </c>
      <c r="BD990">
        <v>0</v>
      </c>
      <c r="BE990">
        <v>0.74</v>
      </c>
      <c r="BF990" t="b">
        <v>0</v>
      </c>
      <c r="BG990" t="s">
        <v>67</v>
      </c>
      <c r="BH990" t="b">
        <v>0</v>
      </c>
      <c r="BI990" t="s">
        <v>67</v>
      </c>
      <c r="BJ990" t="b">
        <v>0</v>
      </c>
      <c r="BK990">
        <v>1</v>
      </c>
      <c r="BL990" t="b">
        <v>0</v>
      </c>
      <c r="BM990">
        <v>0</v>
      </c>
      <c r="BN990">
        <v>0</v>
      </c>
    </row>
    <row r="991" spans="1:66" x14ac:dyDescent="0.25">
      <c r="A991" t="s">
        <v>101</v>
      </c>
      <c r="B991">
        <v>2008</v>
      </c>
      <c r="C991">
        <v>34.666666669999998</v>
      </c>
      <c r="D991">
        <v>69.333333330000002</v>
      </c>
      <c r="E991">
        <v>53.64789579</v>
      </c>
      <c r="F991">
        <v>122.98122909999999</v>
      </c>
      <c r="G991">
        <v>55.179402439999997</v>
      </c>
      <c r="H991">
        <v>124.5127358</v>
      </c>
      <c r="I991">
        <v>2</v>
      </c>
      <c r="J991">
        <v>69.333333330000002</v>
      </c>
      <c r="K991">
        <v>14</v>
      </c>
      <c r="L991">
        <v>100</v>
      </c>
      <c r="M991" t="s">
        <v>72</v>
      </c>
      <c r="N991">
        <v>6.9376307999999998E-2</v>
      </c>
      <c r="O991">
        <v>0.44111162399999998</v>
      </c>
      <c r="P991">
        <v>0.48951206800000002</v>
      </c>
      <c r="Q991">
        <v>0</v>
      </c>
      <c r="R991">
        <v>0</v>
      </c>
      <c r="S991">
        <v>1</v>
      </c>
      <c r="T991" t="s">
        <v>69</v>
      </c>
      <c r="U991">
        <v>0.1</v>
      </c>
      <c r="V991">
        <v>0.1</v>
      </c>
      <c r="W991">
        <v>0.3</v>
      </c>
      <c r="X991">
        <v>0.2</v>
      </c>
      <c r="Y991">
        <v>13.866666666</v>
      </c>
      <c r="Z991">
        <v>13.866666666</v>
      </c>
      <c r="AA991">
        <v>16.553820731999998</v>
      </c>
      <c r="AB991">
        <v>21.594291496901398</v>
      </c>
      <c r="AC991">
        <v>41.599999998000001</v>
      </c>
      <c r="AD991">
        <v>97.066666662000003</v>
      </c>
      <c r="AE991">
        <v>41.599999998000001</v>
      </c>
      <c r="AF991">
        <v>97.066666662000003</v>
      </c>
      <c r="AG991">
        <v>22.071760976</v>
      </c>
      <c r="AH991">
        <v>88.287043904000001</v>
      </c>
      <c r="AI991">
        <v>81.324152806197205</v>
      </c>
      <c r="AJ991">
        <v>167.70131879380301</v>
      </c>
      <c r="AK991">
        <v>98.749631360160095</v>
      </c>
      <c r="AL991" t="s">
        <v>67</v>
      </c>
      <c r="AM991" t="s">
        <v>67</v>
      </c>
      <c r="AN991">
        <v>0</v>
      </c>
      <c r="AO991">
        <v>0</v>
      </c>
      <c r="AP991" t="s">
        <v>67</v>
      </c>
      <c r="AQ991" t="s">
        <v>67</v>
      </c>
      <c r="AR991">
        <v>98.749631360160095</v>
      </c>
      <c r="AS991" t="s">
        <v>67</v>
      </c>
      <c r="AT991" t="s">
        <v>67</v>
      </c>
      <c r="AU991">
        <v>97</v>
      </c>
      <c r="AV991">
        <v>0</v>
      </c>
      <c r="AW991" s="2">
        <v>69.333333330000002</v>
      </c>
      <c r="AX991" s="4" t="s">
        <v>67</v>
      </c>
      <c r="AY991">
        <v>2</v>
      </c>
      <c r="AZ991">
        <v>1</v>
      </c>
      <c r="BA991" t="s">
        <v>67</v>
      </c>
      <c r="BB991" t="s">
        <v>67</v>
      </c>
      <c r="BC991">
        <v>0</v>
      </c>
      <c r="BD991">
        <v>0</v>
      </c>
      <c r="BE991">
        <v>0.17</v>
      </c>
      <c r="BF991" t="b">
        <v>0</v>
      </c>
      <c r="BG991" t="s">
        <v>67</v>
      </c>
      <c r="BH991" t="b">
        <v>0</v>
      </c>
      <c r="BI991" t="s">
        <v>67</v>
      </c>
      <c r="BJ991" t="b">
        <v>0</v>
      </c>
      <c r="BK991">
        <v>1</v>
      </c>
      <c r="BL991" t="b">
        <v>0</v>
      </c>
      <c r="BM991">
        <v>0</v>
      </c>
      <c r="BN991">
        <v>0</v>
      </c>
    </row>
    <row r="992" spans="1:66" x14ac:dyDescent="0.25">
      <c r="A992" t="s">
        <v>101</v>
      </c>
      <c r="B992">
        <v>2009</v>
      </c>
      <c r="C992">
        <v>137.36326529999999</v>
      </c>
      <c r="D992">
        <v>274.72653059999999</v>
      </c>
      <c r="E992">
        <v>42.364618360000001</v>
      </c>
      <c r="F992">
        <v>317.09114899999997</v>
      </c>
      <c r="G992">
        <v>60.040307409999997</v>
      </c>
      <c r="H992">
        <v>334.76683800000001</v>
      </c>
      <c r="I992">
        <v>2</v>
      </c>
      <c r="J992">
        <v>274.72653059999999</v>
      </c>
      <c r="K992" t="s">
        <v>67</v>
      </c>
      <c r="L992" t="s">
        <v>67</v>
      </c>
      <c r="M992" t="s">
        <v>72</v>
      </c>
      <c r="N992">
        <v>6.9376307999999998E-2</v>
      </c>
      <c r="O992">
        <v>0.44111162399999998</v>
      </c>
      <c r="P992">
        <v>0.48951206800000002</v>
      </c>
      <c r="Q992">
        <v>0</v>
      </c>
      <c r="R992">
        <v>0</v>
      </c>
      <c r="S992">
        <v>1</v>
      </c>
      <c r="T992" t="s">
        <v>69</v>
      </c>
      <c r="U992">
        <v>0.1</v>
      </c>
      <c r="V992">
        <v>0.1</v>
      </c>
      <c r="W992">
        <v>0.3</v>
      </c>
      <c r="X992">
        <v>0.2</v>
      </c>
      <c r="Y992">
        <v>54.945306119999998</v>
      </c>
      <c r="Z992">
        <v>54.945306119999998</v>
      </c>
      <c r="AA992">
        <v>18.012092223</v>
      </c>
      <c r="AB992">
        <v>57.822332457886603</v>
      </c>
      <c r="AC992">
        <v>164.83591835999999</v>
      </c>
      <c r="AD992">
        <v>384.61714283999999</v>
      </c>
      <c r="AE992">
        <v>164.83591835999999</v>
      </c>
      <c r="AF992">
        <v>384.61714283999999</v>
      </c>
      <c r="AG992">
        <v>24.016122964000001</v>
      </c>
      <c r="AH992">
        <v>96.064491856000004</v>
      </c>
      <c r="AI992">
        <v>219.122173084227</v>
      </c>
      <c r="AJ992">
        <v>450.41150291577299</v>
      </c>
      <c r="AK992" t="s">
        <v>67</v>
      </c>
      <c r="AL992" t="s">
        <v>67</v>
      </c>
      <c r="AM992">
        <v>442.55673588068902</v>
      </c>
      <c r="AN992">
        <v>0</v>
      </c>
      <c r="AO992">
        <v>0</v>
      </c>
      <c r="AP992" t="s">
        <v>67</v>
      </c>
      <c r="AQ992" t="s">
        <v>67</v>
      </c>
      <c r="AR992">
        <v>442.55673588068902</v>
      </c>
      <c r="AS992" t="s">
        <v>67</v>
      </c>
      <c r="AT992" t="s">
        <v>67</v>
      </c>
      <c r="AU992">
        <v>71</v>
      </c>
      <c r="AV992">
        <v>0</v>
      </c>
      <c r="AW992" s="2">
        <v>274.72653059999999</v>
      </c>
      <c r="AX992" s="4" t="s">
        <v>67</v>
      </c>
      <c r="AY992">
        <v>2</v>
      </c>
      <c r="AZ992" t="s">
        <v>67</v>
      </c>
      <c r="BA992" t="s">
        <v>67</v>
      </c>
      <c r="BB992">
        <v>1</v>
      </c>
      <c r="BC992">
        <v>0</v>
      </c>
      <c r="BD992">
        <v>0</v>
      </c>
      <c r="BE992">
        <v>0.69</v>
      </c>
      <c r="BF992" t="b">
        <v>0</v>
      </c>
      <c r="BG992" t="s">
        <v>67</v>
      </c>
      <c r="BH992" t="b">
        <v>0</v>
      </c>
      <c r="BI992" t="s">
        <v>67</v>
      </c>
      <c r="BJ992" t="b">
        <v>0</v>
      </c>
      <c r="BK992">
        <v>1</v>
      </c>
      <c r="BL992" t="b">
        <v>0</v>
      </c>
      <c r="BM992">
        <v>0</v>
      </c>
      <c r="BN992">
        <v>0</v>
      </c>
    </row>
    <row r="993" spans="1:66" x14ac:dyDescent="0.25">
      <c r="A993" t="s">
        <v>101</v>
      </c>
      <c r="B993">
        <v>2010</v>
      </c>
      <c r="C993">
        <v>274.6598639</v>
      </c>
      <c r="D993">
        <v>549.31972789999998</v>
      </c>
      <c r="E993">
        <v>141.60090500000001</v>
      </c>
      <c r="F993">
        <v>690.92063289999999</v>
      </c>
      <c r="G993">
        <v>165.54900760000001</v>
      </c>
      <c r="H993">
        <v>714.86873549999996</v>
      </c>
      <c r="I993">
        <v>2</v>
      </c>
      <c r="J993">
        <v>549.31972789999998</v>
      </c>
      <c r="K993" t="s">
        <v>67</v>
      </c>
      <c r="L993" t="s">
        <v>67</v>
      </c>
      <c r="M993" t="s">
        <v>72</v>
      </c>
      <c r="N993">
        <v>6.9376307999999998E-2</v>
      </c>
      <c r="O993">
        <v>0.44111162399999998</v>
      </c>
      <c r="P993">
        <v>0.48951206800000002</v>
      </c>
      <c r="Q993">
        <v>0</v>
      </c>
      <c r="R993">
        <v>0</v>
      </c>
      <c r="S993">
        <v>1</v>
      </c>
      <c r="T993" t="s">
        <v>69</v>
      </c>
      <c r="U993">
        <v>0.1</v>
      </c>
      <c r="V993">
        <v>0.1</v>
      </c>
      <c r="W993">
        <v>0.3</v>
      </c>
      <c r="X993">
        <v>0.2</v>
      </c>
      <c r="Y993">
        <v>109.86394558000001</v>
      </c>
      <c r="Z993">
        <v>109.86394558000001</v>
      </c>
      <c r="AA993">
        <v>49.66470228</v>
      </c>
      <c r="AB993">
        <v>120.568110174151</v>
      </c>
      <c r="AC993">
        <v>329.59183674000002</v>
      </c>
      <c r="AD993">
        <v>769.04761905999999</v>
      </c>
      <c r="AE993">
        <v>329.59183674000002</v>
      </c>
      <c r="AF993">
        <v>769.04761905999999</v>
      </c>
      <c r="AG993">
        <v>66.219603039999996</v>
      </c>
      <c r="AH993">
        <v>264.87841215999998</v>
      </c>
      <c r="AI993">
        <v>473.73251515169801</v>
      </c>
      <c r="AJ993">
        <v>956.00495584830196</v>
      </c>
      <c r="AK993" t="s">
        <v>67</v>
      </c>
      <c r="AL993">
        <v>398.79899442329901</v>
      </c>
      <c r="AM993">
        <v>197.03842218486599</v>
      </c>
      <c r="AN993">
        <v>0</v>
      </c>
      <c r="AO993">
        <v>0</v>
      </c>
      <c r="AP993" t="s">
        <v>67</v>
      </c>
      <c r="AQ993" t="s">
        <v>67</v>
      </c>
      <c r="AR993">
        <v>595.83741660816497</v>
      </c>
      <c r="AS993" t="s">
        <v>67</v>
      </c>
      <c r="AT993" t="s">
        <v>67</v>
      </c>
      <c r="AU993">
        <v>86</v>
      </c>
      <c r="AV993">
        <v>0</v>
      </c>
      <c r="AW993" s="2">
        <v>549.31972789999998</v>
      </c>
      <c r="AX993" s="4" t="s">
        <v>67</v>
      </c>
      <c r="AY993">
        <v>2</v>
      </c>
      <c r="AZ993" t="s">
        <v>67</v>
      </c>
      <c r="BA993">
        <v>0.66930000000000001</v>
      </c>
      <c r="BB993">
        <v>0.33069999999999999</v>
      </c>
      <c r="BC993">
        <v>0</v>
      </c>
      <c r="BD993">
        <v>0</v>
      </c>
      <c r="BE993">
        <v>1.37</v>
      </c>
      <c r="BF993" t="b">
        <v>0</v>
      </c>
      <c r="BG993" t="s">
        <v>67</v>
      </c>
      <c r="BH993" t="b">
        <v>0</v>
      </c>
      <c r="BI993" t="s">
        <v>67</v>
      </c>
      <c r="BJ993" t="b">
        <v>0</v>
      </c>
      <c r="BK993">
        <v>1</v>
      </c>
      <c r="BL993" t="b">
        <v>0</v>
      </c>
      <c r="BM993">
        <v>0</v>
      </c>
      <c r="BN993">
        <v>0</v>
      </c>
    </row>
    <row r="994" spans="1:66" x14ac:dyDescent="0.25">
      <c r="A994" t="s">
        <v>101</v>
      </c>
      <c r="B994">
        <v>2011</v>
      </c>
      <c r="C994">
        <v>455.43005950000003</v>
      </c>
      <c r="D994">
        <v>910.86011900000005</v>
      </c>
      <c r="E994">
        <v>421.86112989999998</v>
      </c>
      <c r="F994">
        <v>1332.7212489999999</v>
      </c>
      <c r="G994">
        <v>512.53115400000002</v>
      </c>
      <c r="H994">
        <v>1423.391273</v>
      </c>
      <c r="I994">
        <v>2</v>
      </c>
      <c r="J994">
        <v>910.86011900000005</v>
      </c>
      <c r="K994">
        <v>77</v>
      </c>
      <c r="L994">
        <v>880</v>
      </c>
      <c r="M994" t="s">
        <v>72</v>
      </c>
      <c r="N994">
        <v>6.9376307999999998E-2</v>
      </c>
      <c r="O994">
        <v>0.44111162399999998</v>
      </c>
      <c r="P994">
        <v>0.48951206800000002</v>
      </c>
      <c r="Q994">
        <v>0</v>
      </c>
      <c r="R994">
        <v>0</v>
      </c>
      <c r="S994">
        <v>1</v>
      </c>
      <c r="T994" t="s">
        <v>69</v>
      </c>
      <c r="U994">
        <v>0.1</v>
      </c>
      <c r="V994">
        <v>0.1</v>
      </c>
      <c r="W994">
        <v>0.3</v>
      </c>
      <c r="X994">
        <v>0.2</v>
      </c>
      <c r="Y994">
        <v>182.17202380000001</v>
      </c>
      <c r="Z994">
        <v>182.17202380000001</v>
      </c>
      <c r="AA994">
        <v>153.75934620000001</v>
      </c>
      <c r="AB994">
        <v>238.38746359496201</v>
      </c>
      <c r="AC994">
        <v>546.51607139999999</v>
      </c>
      <c r="AD994">
        <v>1275.2041666</v>
      </c>
      <c r="AE994">
        <v>546.51607139999999</v>
      </c>
      <c r="AF994">
        <v>1275.2041666</v>
      </c>
      <c r="AG994">
        <v>205.01246159999999</v>
      </c>
      <c r="AH994">
        <v>820.04984639999998</v>
      </c>
      <c r="AI994">
        <v>946.61634581007604</v>
      </c>
      <c r="AJ994">
        <v>1900.1662001899199</v>
      </c>
      <c r="AK994">
        <v>62.721543396011498</v>
      </c>
      <c r="AL994">
        <v>177.55627303628401</v>
      </c>
      <c r="AM994">
        <v>470.33951918284401</v>
      </c>
      <c r="AN994">
        <v>0</v>
      </c>
      <c r="AO994">
        <v>0</v>
      </c>
      <c r="AP994">
        <v>710.61733561513904</v>
      </c>
      <c r="AQ994">
        <v>710.61733561513904</v>
      </c>
      <c r="AR994">
        <v>710.61733561513904</v>
      </c>
      <c r="AS994">
        <v>0.780160774187039</v>
      </c>
      <c r="AT994">
        <v>-0.248255259785849</v>
      </c>
      <c r="AU994">
        <v>82</v>
      </c>
      <c r="AV994">
        <v>0</v>
      </c>
      <c r="AW994" s="2">
        <v>910.86011900000005</v>
      </c>
      <c r="AX994" s="4">
        <v>710.61733561513904</v>
      </c>
      <c r="AY994">
        <v>2</v>
      </c>
      <c r="AZ994">
        <v>8.8300000000000003E-2</v>
      </c>
      <c r="BA994">
        <v>0.24990000000000001</v>
      </c>
      <c r="BB994">
        <v>0.66190000000000004</v>
      </c>
      <c r="BC994">
        <v>0</v>
      </c>
      <c r="BD994">
        <v>0</v>
      </c>
      <c r="BE994">
        <v>2.2799999999999998</v>
      </c>
      <c r="BF994" t="b">
        <v>0</v>
      </c>
      <c r="BG994">
        <v>0.98</v>
      </c>
      <c r="BH994" t="b">
        <v>0</v>
      </c>
      <c r="BI994">
        <v>0.78</v>
      </c>
      <c r="BJ994" t="b">
        <v>0</v>
      </c>
      <c r="BK994">
        <v>1</v>
      </c>
      <c r="BL994" t="b">
        <v>0</v>
      </c>
      <c r="BM994">
        <v>0</v>
      </c>
      <c r="BN994">
        <v>0</v>
      </c>
    </row>
    <row r="995" spans="1:66" x14ac:dyDescent="0.25">
      <c r="A995" t="s">
        <v>101</v>
      </c>
      <c r="B995">
        <v>2012</v>
      </c>
      <c r="C995" t="s">
        <v>67</v>
      </c>
      <c r="D995" t="s">
        <v>67</v>
      </c>
      <c r="E995" t="s">
        <v>67</v>
      </c>
      <c r="F995" t="s">
        <v>67</v>
      </c>
      <c r="G995" t="s">
        <v>67</v>
      </c>
      <c r="H995" t="s">
        <v>67</v>
      </c>
      <c r="I995" t="s">
        <v>67</v>
      </c>
      <c r="J995" t="s">
        <v>67</v>
      </c>
      <c r="K995">
        <v>671</v>
      </c>
      <c r="L995" t="s">
        <v>67</v>
      </c>
      <c r="M995" t="s">
        <v>72</v>
      </c>
      <c r="N995">
        <v>6.9376307999999998E-2</v>
      </c>
      <c r="O995">
        <v>0.44111162399999998</v>
      </c>
      <c r="P995">
        <v>0.48951206800000002</v>
      </c>
      <c r="Q995">
        <v>0</v>
      </c>
      <c r="R995">
        <v>0</v>
      </c>
      <c r="S995">
        <v>1</v>
      </c>
      <c r="T995" t="s">
        <v>67</v>
      </c>
      <c r="U995" t="s">
        <v>67</v>
      </c>
      <c r="V995">
        <v>0.1</v>
      </c>
      <c r="W995">
        <v>0.3</v>
      </c>
      <c r="X995" t="s">
        <v>67</v>
      </c>
      <c r="Y995" t="s">
        <v>67</v>
      </c>
      <c r="Z995" t="s">
        <v>67</v>
      </c>
      <c r="AA995" t="s">
        <v>67</v>
      </c>
      <c r="AB995" t="s">
        <v>67</v>
      </c>
      <c r="AC995" t="s">
        <v>67</v>
      </c>
      <c r="AD995" t="s">
        <v>67</v>
      </c>
      <c r="AE995" t="s">
        <v>67</v>
      </c>
      <c r="AF995" t="s">
        <v>67</v>
      </c>
      <c r="AG995" t="s">
        <v>67</v>
      </c>
      <c r="AH995" t="s">
        <v>67</v>
      </c>
      <c r="AI995" t="s">
        <v>67</v>
      </c>
      <c r="AJ995" t="s">
        <v>67</v>
      </c>
      <c r="AK995">
        <v>27.925354978850699</v>
      </c>
      <c r="AL995">
        <v>423.83475852963699</v>
      </c>
      <c r="AM995">
        <v>3.3529388230663399</v>
      </c>
      <c r="AN995">
        <v>0</v>
      </c>
      <c r="AO995">
        <v>0</v>
      </c>
      <c r="AP995">
        <v>455.113052331554</v>
      </c>
      <c r="AQ995">
        <v>455.113052331554</v>
      </c>
      <c r="AR995">
        <v>455.113052331554</v>
      </c>
      <c r="AS995" t="s">
        <v>67</v>
      </c>
      <c r="AT995" t="s">
        <v>67</v>
      </c>
      <c r="AU995" t="s">
        <v>67</v>
      </c>
      <c r="AV995" t="s">
        <v>67</v>
      </c>
      <c r="AW995" s="2" t="s">
        <v>67</v>
      </c>
      <c r="AX995" s="4">
        <v>455.113052331554</v>
      </c>
      <c r="AY995" t="s">
        <v>67</v>
      </c>
      <c r="AZ995">
        <v>6.1400000000000003E-2</v>
      </c>
      <c r="BA995">
        <v>0.93130000000000002</v>
      </c>
      <c r="BB995">
        <v>7.4000000000000003E-3</v>
      </c>
      <c r="BC995">
        <v>0</v>
      </c>
      <c r="BD995">
        <v>0</v>
      </c>
      <c r="BE995" t="s">
        <v>67</v>
      </c>
      <c r="BF995" t="b">
        <v>0</v>
      </c>
      <c r="BG995">
        <v>0.63</v>
      </c>
      <c r="BH995" t="b">
        <v>0</v>
      </c>
      <c r="BI995" t="s">
        <v>67</v>
      </c>
      <c r="BJ995" t="b">
        <v>0</v>
      </c>
      <c r="BK995" t="s">
        <v>67</v>
      </c>
      <c r="BL995" t="b">
        <v>0</v>
      </c>
      <c r="BM995">
        <v>0</v>
      </c>
      <c r="BN995">
        <v>0</v>
      </c>
    </row>
    <row r="996" spans="1:66" x14ac:dyDescent="0.25">
      <c r="A996" t="s">
        <v>101</v>
      </c>
      <c r="B996">
        <v>2013</v>
      </c>
      <c r="C996" t="s">
        <v>67</v>
      </c>
      <c r="D996" t="s">
        <v>67</v>
      </c>
      <c r="E996" t="s">
        <v>67</v>
      </c>
      <c r="F996" t="s">
        <v>67</v>
      </c>
      <c r="G996" t="s">
        <v>67</v>
      </c>
      <c r="H996" t="s">
        <v>67</v>
      </c>
      <c r="I996" t="s">
        <v>67</v>
      </c>
      <c r="J996" t="s">
        <v>67</v>
      </c>
      <c r="K996">
        <v>529</v>
      </c>
      <c r="L996" t="s">
        <v>67</v>
      </c>
      <c r="M996" t="s">
        <v>72</v>
      </c>
      <c r="N996">
        <v>6.9376307999999998E-2</v>
      </c>
      <c r="O996">
        <v>0.44111162399999998</v>
      </c>
      <c r="P996">
        <v>0.48951206800000002</v>
      </c>
      <c r="Q996">
        <v>0</v>
      </c>
      <c r="R996">
        <v>0</v>
      </c>
      <c r="S996">
        <v>1</v>
      </c>
      <c r="T996" t="s">
        <v>67</v>
      </c>
      <c r="U996" t="s">
        <v>67</v>
      </c>
      <c r="V996">
        <v>0.1</v>
      </c>
      <c r="W996">
        <v>0.3</v>
      </c>
      <c r="X996" t="s">
        <v>67</v>
      </c>
      <c r="Y996" t="s">
        <v>67</v>
      </c>
      <c r="Z996" t="s">
        <v>67</v>
      </c>
      <c r="AA996" t="s">
        <v>67</v>
      </c>
      <c r="AB996" t="s">
        <v>67</v>
      </c>
      <c r="AC996" t="s">
        <v>67</v>
      </c>
      <c r="AD996" t="s">
        <v>67</v>
      </c>
      <c r="AE996" t="s">
        <v>67</v>
      </c>
      <c r="AF996" t="s">
        <v>67</v>
      </c>
      <c r="AG996" t="s">
        <v>67</v>
      </c>
      <c r="AH996" t="s">
        <v>67</v>
      </c>
      <c r="AI996" t="s">
        <v>67</v>
      </c>
      <c r="AJ996" t="s">
        <v>67</v>
      </c>
      <c r="AK996">
        <v>66.659070287519199</v>
      </c>
      <c r="AL996">
        <v>3.02141741971404</v>
      </c>
      <c r="AM996">
        <v>186.08301052218201</v>
      </c>
      <c r="AN996">
        <v>0</v>
      </c>
      <c r="AO996" t="s">
        <v>67</v>
      </c>
      <c r="AP996">
        <v>255.76349822941501</v>
      </c>
      <c r="AQ996">
        <v>255.76349822941501</v>
      </c>
      <c r="AR996">
        <v>255.76349822941501</v>
      </c>
      <c r="AS996" t="s">
        <v>67</v>
      </c>
      <c r="AT996" t="s">
        <v>67</v>
      </c>
      <c r="AU996" t="s">
        <v>67</v>
      </c>
      <c r="AV996" t="s">
        <v>67</v>
      </c>
      <c r="AW996" s="2" t="s">
        <v>67</v>
      </c>
      <c r="AX996" s="4">
        <v>255.76349822941501</v>
      </c>
      <c r="AY996" t="s">
        <v>67</v>
      </c>
      <c r="AZ996">
        <v>0.2606</v>
      </c>
      <c r="BA996">
        <v>1.18E-2</v>
      </c>
      <c r="BB996">
        <v>0.72760000000000002</v>
      </c>
      <c r="BC996">
        <v>0</v>
      </c>
      <c r="BD996" t="s">
        <v>67</v>
      </c>
      <c r="BE996" t="s">
        <v>67</v>
      </c>
      <c r="BF996" t="b">
        <v>0</v>
      </c>
      <c r="BG996">
        <v>0.35</v>
      </c>
      <c r="BH996" t="b">
        <v>0</v>
      </c>
      <c r="BI996" t="s">
        <v>67</v>
      </c>
      <c r="BJ996" t="b">
        <v>0</v>
      </c>
      <c r="BK996" t="s">
        <v>67</v>
      </c>
      <c r="BL996" t="b">
        <v>0</v>
      </c>
      <c r="BM996">
        <v>0</v>
      </c>
      <c r="BN996">
        <v>0</v>
      </c>
    </row>
    <row r="997" spans="1:66" x14ac:dyDescent="0.25">
      <c r="A997" t="s">
        <v>101</v>
      </c>
      <c r="B997">
        <v>2014</v>
      </c>
      <c r="C997">
        <v>304.39244660000003</v>
      </c>
      <c r="D997">
        <v>608.78489330000002</v>
      </c>
      <c r="E997">
        <v>203.25731390000001</v>
      </c>
      <c r="F997">
        <v>812.04220720000001</v>
      </c>
      <c r="G997">
        <v>295.29238040000001</v>
      </c>
      <c r="H997">
        <v>904.07727369999998</v>
      </c>
      <c r="I997">
        <v>2</v>
      </c>
      <c r="J997">
        <v>608.78489330000002</v>
      </c>
      <c r="K997">
        <v>13</v>
      </c>
      <c r="L997" t="s">
        <v>67</v>
      </c>
      <c r="M997" t="s">
        <v>72</v>
      </c>
      <c r="N997">
        <v>6.9376307999999998E-2</v>
      </c>
      <c r="O997">
        <v>0.44111162399999998</v>
      </c>
      <c r="P997">
        <v>0.48951206800000002</v>
      </c>
      <c r="Q997">
        <v>0</v>
      </c>
      <c r="R997">
        <v>0</v>
      </c>
      <c r="S997">
        <v>1</v>
      </c>
      <c r="T997" t="s">
        <v>69</v>
      </c>
      <c r="U997">
        <v>0.1</v>
      </c>
      <c r="V997">
        <v>0.1</v>
      </c>
      <c r="W997">
        <v>0.3</v>
      </c>
      <c r="X997">
        <v>0.2</v>
      </c>
      <c r="Y997">
        <v>121.75697866</v>
      </c>
      <c r="Z997">
        <v>121.75697866</v>
      </c>
      <c r="AA997">
        <v>88.587714120000001</v>
      </c>
      <c r="AB997">
        <v>150.574051368151</v>
      </c>
      <c r="AC997">
        <v>365.27093597999999</v>
      </c>
      <c r="AD997">
        <v>852.29885062000005</v>
      </c>
      <c r="AE997">
        <v>365.27093597999999</v>
      </c>
      <c r="AF997">
        <v>852.29885062000005</v>
      </c>
      <c r="AG997">
        <v>118.11695216</v>
      </c>
      <c r="AH997">
        <v>472.46780863999999</v>
      </c>
      <c r="AI997">
        <v>602.92917096369797</v>
      </c>
      <c r="AJ997">
        <v>1205.2253764362999</v>
      </c>
      <c r="AK997">
        <v>0.47519669421961702</v>
      </c>
      <c r="AL997">
        <v>167.684076320359</v>
      </c>
      <c r="AM997">
        <v>825.16766217931104</v>
      </c>
      <c r="AN997" t="s">
        <v>67</v>
      </c>
      <c r="AO997" t="s">
        <v>67</v>
      </c>
      <c r="AP997">
        <v>993.32693519388897</v>
      </c>
      <c r="AQ997">
        <v>993.32693519388897</v>
      </c>
      <c r="AR997">
        <v>993.32693519388897</v>
      </c>
      <c r="AS997">
        <v>1.6316550330436499</v>
      </c>
      <c r="AT997">
        <v>0.48959485738720199</v>
      </c>
      <c r="AU997">
        <v>69</v>
      </c>
      <c r="AV997">
        <v>0</v>
      </c>
      <c r="AW997" s="2">
        <v>608.78489330000002</v>
      </c>
      <c r="AX997" s="4">
        <v>993.32693519388897</v>
      </c>
      <c r="AY997">
        <v>2</v>
      </c>
      <c r="AZ997" s="1">
        <v>5.0000000000000001E-4</v>
      </c>
      <c r="BA997">
        <v>0.16880000000000001</v>
      </c>
      <c r="BB997">
        <v>0.83069999999999999</v>
      </c>
      <c r="BC997" t="s">
        <v>67</v>
      </c>
      <c r="BD997" t="s">
        <v>67</v>
      </c>
      <c r="BE997">
        <v>1.52</v>
      </c>
      <c r="BF997" t="b">
        <v>0</v>
      </c>
      <c r="BG997">
        <v>1.38</v>
      </c>
      <c r="BH997" t="b">
        <v>0</v>
      </c>
      <c r="BI997">
        <v>1.63</v>
      </c>
      <c r="BJ997" t="b">
        <v>0</v>
      </c>
      <c r="BK997">
        <v>1</v>
      </c>
      <c r="BL997" t="b">
        <v>0</v>
      </c>
      <c r="BM997">
        <v>0</v>
      </c>
      <c r="BN997">
        <v>0</v>
      </c>
    </row>
    <row r="998" spans="1:66" x14ac:dyDescent="0.25">
      <c r="A998" t="s">
        <v>101</v>
      </c>
      <c r="B998">
        <v>2015</v>
      </c>
      <c r="C998">
        <v>138.968006</v>
      </c>
      <c r="D998">
        <v>277.93601189999998</v>
      </c>
      <c r="E998">
        <v>33.292490899999997</v>
      </c>
      <c r="F998">
        <v>311.2285028</v>
      </c>
      <c r="G998">
        <v>124.5840383</v>
      </c>
      <c r="H998">
        <v>402.52005020000001</v>
      </c>
      <c r="I998">
        <v>2</v>
      </c>
      <c r="J998">
        <v>277.93601189999998</v>
      </c>
      <c r="K998" t="s">
        <v>67</v>
      </c>
      <c r="L998" t="s">
        <v>67</v>
      </c>
      <c r="M998" t="s">
        <v>72</v>
      </c>
      <c r="N998">
        <v>6.9376307999999998E-2</v>
      </c>
      <c r="O998">
        <v>0.44111162399999998</v>
      </c>
      <c r="P998">
        <v>0.48951206800000002</v>
      </c>
      <c r="Q998">
        <v>0</v>
      </c>
      <c r="R998">
        <v>0</v>
      </c>
      <c r="S998">
        <v>1</v>
      </c>
      <c r="T998" t="s">
        <v>69</v>
      </c>
      <c r="U998">
        <v>0.1</v>
      </c>
      <c r="V998">
        <v>0.1</v>
      </c>
      <c r="W998">
        <v>0.3</v>
      </c>
      <c r="X998">
        <v>0.2</v>
      </c>
      <c r="Y998">
        <v>55.587202380000001</v>
      </c>
      <c r="Z998">
        <v>55.587202380000001</v>
      </c>
      <c r="AA998">
        <v>37.375211489999998</v>
      </c>
      <c r="AB998">
        <v>66.9839048007602</v>
      </c>
      <c r="AC998">
        <v>166.76160714</v>
      </c>
      <c r="AD998">
        <v>389.11041666</v>
      </c>
      <c r="AE998">
        <v>166.76160714</v>
      </c>
      <c r="AF998">
        <v>389.11041666</v>
      </c>
      <c r="AG998">
        <v>49.83361532</v>
      </c>
      <c r="AH998">
        <v>199.33446128</v>
      </c>
      <c r="AI998">
        <v>268.55224059848001</v>
      </c>
      <c r="AJ998">
        <v>536.48785980152002</v>
      </c>
      <c r="AK998">
        <v>26.372694557459099</v>
      </c>
      <c r="AL998">
        <v>743.57931362827799</v>
      </c>
      <c r="AM998" t="s">
        <v>67</v>
      </c>
      <c r="AN998" t="s">
        <v>67</v>
      </c>
      <c r="AO998" t="s">
        <v>67</v>
      </c>
      <c r="AP998" t="s">
        <v>67</v>
      </c>
      <c r="AQ998" t="s">
        <v>67</v>
      </c>
      <c r="AR998">
        <v>769.95200818573699</v>
      </c>
      <c r="AS998" t="s">
        <v>67</v>
      </c>
      <c r="AT998" t="s">
        <v>67</v>
      </c>
      <c r="AU998">
        <v>27</v>
      </c>
      <c r="AV998">
        <v>0</v>
      </c>
      <c r="AW998" s="2">
        <v>277.93601189999998</v>
      </c>
      <c r="AX998" s="4" t="s">
        <v>67</v>
      </c>
      <c r="AY998">
        <v>2</v>
      </c>
      <c r="AZ998">
        <v>3.4299999999999997E-2</v>
      </c>
      <c r="BA998">
        <v>0.9657</v>
      </c>
      <c r="BB998" t="s">
        <v>67</v>
      </c>
      <c r="BC998" t="s">
        <v>67</v>
      </c>
      <c r="BD998" t="s">
        <v>67</v>
      </c>
      <c r="BE998">
        <v>0.69</v>
      </c>
      <c r="BF998" t="b">
        <v>0</v>
      </c>
      <c r="BG998" t="s">
        <v>67</v>
      </c>
      <c r="BH998" t="b">
        <v>0</v>
      </c>
      <c r="BI998" t="s">
        <v>67</v>
      </c>
      <c r="BJ998" t="b">
        <v>0</v>
      </c>
      <c r="BK998">
        <v>1</v>
      </c>
      <c r="BL998" t="b">
        <v>0</v>
      </c>
      <c r="BM998">
        <v>0</v>
      </c>
      <c r="BN998">
        <v>0</v>
      </c>
    </row>
    <row r="999" spans="1:66" x14ac:dyDescent="0.25">
      <c r="A999" t="s">
        <v>101</v>
      </c>
      <c r="B999">
        <v>2016</v>
      </c>
      <c r="C999">
        <v>268.85961839999999</v>
      </c>
      <c r="D999">
        <v>537.71923670000001</v>
      </c>
      <c r="E999">
        <v>161.1909406</v>
      </c>
      <c r="F999">
        <v>698.91017739999995</v>
      </c>
      <c r="G999">
        <v>423.11411129999999</v>
      </c>
      <c r="H999">
        <v>960.833348</v>
      </c>
      <c r="I999">
        <v>2</v>
      </c>
      <c r="J999">
        <v>537.71923670000001</v>
      </c>
      <c r="K999" t="s">
        <v>67</v>
      </c>
      <c r="L999" t="s">
        <v>67</v>
      </c>
      <c r="M999" t="s">
        <v>72</v>
      </c>
      <c r="N999">
        <v>6.9376307999999998E-2</v>
      </c>
      <c r="O999">
        <v>0.44111162399999998</v>
      </c>
      <c r="P999">
        <v>0.48951206800000002</v>
      </c>
      <c r="Q999">
        <v>0</v>
      </c>
      <c r="R999">
        <v>0</v>
      </c>
      <c r="S999">
        <v>1</v>
      </c>
      <c r="T999" t="s">
        <v>69</v>
      </c>
      <c r="U999">
        <v>0.1</v>
      </c>
      <c r="V999">
        <v>0.1</v>
      </c>
      <c r="W999">
        <v>0.3</v>
      </c>
      <c r="X999">
        <v>0.2</v>
      </c>
      <c r="Y999">
        <v>107.54384734</v>
      </c>
      <c r="Z999">
        <v>107.54384734</v>
      </c>
      <c r="AA999">
        <v>126.93423339</v>
      </c>
      <c r="AB999">
        <v>166.36700005408599</v>
      </c>
      <c r="AC999">
        <v>322.63154201999998</v>
      </c>
      <c r="AD999">
        <v>752.80693138000004</v>
      </c>
      <c r="AE999">
        <v>322.63154201999998</v>
      </c>
      <c r="AF999">
        <v>752.80693138000004</v>
      </c>
      <c r="AG999">
        <v>169.24564452000001</v>
      </c>
      <c r="AH999">
        <v>676.98257808000005</v>
      </c>
      <c r="AI999">
        <v>628.09934789182796</v>
      </c>
      <c r="AJ999">
        <v>1293.5673481081701</v>
      </c>
      <c r="AK999">
        <v>116.947241192411</v>
      </c>
      <c r="AL999" t="s">
        <v>67</v>
      </c>
      <c r="AM999" t="s">
        <v>67</v>
      </c>
      <c r="AN999" t="s">
        <v>67</v>
      </c>
      <c r="AO999" t="s">
        <v>67</v>
      </c>
      <c r="AP999" t="s">
        <v>67</v>
      </c>
      <c r="AQ999" t="s">
        <v>67</v>
      </c>
      <c r="AR999">
        <v>116.947241192411</v>
      </c>
      <c r="AS999" t="s">
        <v>67</v>
      </c>
      <c r="AT999" t="s">
        <v>67</v>
      </c>
      <c r="AU999">
        <v>38</v>
      </c>
      <c r="AV999">
        <v>0</v>
      </c>
      <c r="AW999" s="2">
        <v>537.71923670000001</v>
      </c>
      <c r="AX999" s="4" t="s">
        <v>67</v>
      </c>
      <c r="AY999">
        <v>2</v>
      </c>
      <c r="AZ999">
        <v>1</v>
      </c>
      <c r="BA999" t="s">
        <v>67</v>
      </c>
      <c r="BB999" t="s">
        <v>67</v>
      </c>
      <c r="BC999" t="s">
        <v>67</v>
      </c>
      <c r="BD999" t="s">
        <v>67</v>
      </c>
      <c r="BE999">
        <v>1.34</v>
      </c>
      <c r="BF999" t="b">
        <v>0</v>
      </c>
      <c r="BG999" t="s">
        <v>67</v>
      </c>
      <c r="BH999" t="b">
        <v>0</v>
      </c>
      <c r="BI999" t="s">
        <v>67</v>
      </c>
      <c r="BJ999" t="b">
        <v>0</v>
      </c>
      <c r="BK999">
        <v>1</v>
      </c>
      <c r="BL999" t="b">
        <v>0</v>
      </c>
      <c r="BM999">
        <v>0</v>
      </c>
      <c r="BN999">
        <v>0</v>
      </c>
    </row>
    <row r="1000" spans="1:66" x14ac:dyDescent="0.25">
      <c r="A1000" t="s">
        <v>101</v>
      </c>
      <c r="B1000">
        <v>2017</v>
      </c>
      <c r="C1000">
        <v>2.8571428569999999</v>
      </c>
      <c r="D1000">
        <v>5.7142857139999998</v>
      </c>
      <c r="E1000">
        <v>0.41537920900000003</v>
      </c>
      <c r="F1000">
        <v>6.1296649240000001</v>
      </c>
      <c r="G1000">
        <v>1.135267223</v>
      </c>
      <c r="H1000">
        <v>6.8495529370000003</v>
      </c>
      <c r="I1000">
        <v>2</v>
      </c>
      <c r="J1000">
        <v>5.7142857139999998</v>
      </c>
      <c r="K1000" t="s">
        <v>67</v>
      </c>
      <c r="L1000" t="s">
        <v>67</v>
      </c>
      <c r="M1000" t="s">
        <v>72</v>
      </c>
      <c r="N1000">
        <v>6.9376307999999998E-2</v>
      </c>
      <c r="O1000">
        <v>0.44111162399999998</v>
      </c>
      <c r="P1000">
        <v>0.48951206800000002</v>
      </c>
      <c r="Q1000">
        <v>0</v>
      </c>
      <c r="R1000">
        <v>0</v>
      </c>
      <c r="S1000">
        <v>1</v>
      </c>
      <c r="T1000" t="s">
        <v>69</v>
      </c>
      <c r="U1000">
        <v>0.1</v>
      </c>
      <c r="V1000">
        <v>0.1</v>
      </c>
      <c r="W1000">
        <v>0.3</v>
      </c>
      <c r="X1000">
        <v>0.2</v>
      </c>
      <c r="Y1000">
        <v>1.1428571428000001</v>
      </c>
      <c r="Z1000">
        <v>1.1428571428000001</v>
      </c>
      <c r="AA1000">
        <v>0.34058016689999998</v>
      </c>
      <c r="AB1000">
        <v>1.1925255967628601</v>
      </c>
      <c r="AC1000">
        <v>3.4285714284000002</v>
      </c>
      <c r="AD1000">
        <v>7.9999999996</v>
      </c>
      <c r="AE1000">
        <v>3.4285714284000002</v>
      </c>
      <c r="AF1000">
        <v>7.9999999996</v>
      </c>
      <c r="AG1000">
        <v>0.45410688919999997</v>
      </c>
      <c r="AH1000">
        <v>1.8164275567999999</v>
      </c>
      <c r="AI1000">
        <v>4.4645017434742797</v>
      </c>
      <c r="AJ1000">
        <v>9.2346041305257192</v>
      </c>
      <c r="AK1000" t="s">
        <v>67</v>
      </c>
      <c r="AL1000" t="s">
        <v>67</v>
      </c>
      <c r="AM1000" t="s">
        <v>67</v>
      </c>
      <c r="AN1000" t="s">
        <v>67</v>
      </c>
      <c r="AO1000" t="s">
        <v>67</v>
      </c>
      <c r="AP1000" t="s">
        <v>67</v>
      </c>
      <c r="AQ1000" t="s">
        <v>67</v>
      </c>
      <c r="AR1000">
        <v>0</v>
      </c>
      <c r="AS1000" t="s">
        <v>67</v>
      </c>
      <c r="AT1000" t="s">
        <v>67</v>
      </c>
      <c r="AU1000">
        <v>37</v>
      </c>
      <c r="AV1000">
        <v>0</v>
      </c>
      <c r="AW1000" s="2">
        <v>5.7142857139999998</v>
      </c>
      <c r="AX1000" s="4" t="s">
        <v>67</v>
      </c>
      <c r="AY1000">
        <v>2</v>
      </c>
      <c r="AZ1000" t="s">
        <v>67</v>
      </c>
      <c r="BA1000" t="s">
        <v>67</v>
      </c>
      <c r="BB1000" t="s">
        <v>67</v>
      </c>
      <c r="BC1000" t="s">
        <v>67</v>
      </c>
      <c r="BD1000" t="s">
        <v>67</v>
      </c>
      <c r="BE1000">
        <v>0.01</v>
      </c>
      <c r="BF1000" t="b">
        <v>1</v>
      </c>
      <c r="BG1000" t="s">
        <v>67</v>
      </c>
      <c r="BH1000" t="b">
        <v>0</v>
      </c>
      <c r="BI1000" t="s">
        <v>67</v>
      </c>
      <c r="BJ1000" t="b">
        <v>0</v>
      </c>
      <c r="BK1000">
        <v>1</v>
      </c>
      <c r="BL1000" t="b">
        <v>0</v>
      </c>
      <c r="BM1000">
        <v>1</v>
      </c>
      <c r="BN1000">
        <v>1</v>
      </c>
    </row>
    <row r="1001" spans="1:66" x14ac:dyDescent="0.25">
      <c r="A1001" t="s">
        <v>101</v>
      </c>
      <c r="B1001">
        <v>2018</v>
      </c>
      <c r="C1001">
        <v>150.58924519999999</v>
      </c>
      <c r="D1001">
        <v>301.17849039999999</v>
      </c>
      <c r="E1001">
        <v>46.877493389999998</v>
      </c>
      <c r="F1001">
        <v>348.05598379999998</v>
      </c>
      <c r="G1001">
        <v>78.961290939999998</v>
      </c>
      <c r="H1001">
        <v>380.1397814</v>
      </c>
      <c r="I1001">
        <v>2</v>
      </c>
      <c r="J1001">
        <v>301.17849039999999</v>
      </c>
      <c r="K1001" t="s">
        <v>67</v>
      </c>
      <c r="L1001" t="s">
        <v>67</v>
      </c>
      <c r="M1001" t="s">
        <v>72</v>
      </c>
      <c r="N1001">
        <v>6.9376307999999998E-2</v>
      </c>
      <c r="O1001">
        <v>0.44111162399999998</v>
      </c>
      <c r="P1001">
        <v>0.48951206800000002</v>
      </c>
      <c r="Q1001">
        <v>0</v>
      </c>
      <c r="R1001">
        <v>0</v>
      </c>
      <c r="S1001">
        <v>1</v>
      </c>
      <c r="T1001" t="s">
        <v>69</v>
      </c>
      <c r="U1001">
        <v>0.1</v>
      </c>
      <c r="V1001">
        <v>0.1</v>
      </c>
      <c r="W1001">
        <v>0.3</v>
      </c>
      <c r="X1001">
        <v>0.2</v>
      </c>
      <c r="Y1001">
        <v>60.235698079999999</v>
      </c>
      <c r="Z1001">
        <v>60.235698079999999</v>
      </c>
      <c r="AA1001">
        <v>23.688387282000001</v>
      </c>
      <c r="AB1001">
        <v>64.726184927021094</v>
      </c>
      <c r="AC1001">
        <v>180.70709424</v>
      </c>
      <c r="AD1001">
        <v>421.64988656000003</v>
      </c>
      <c r="AE1001">
        <v>180.70709424</v>
      </c>
      <c r="AF1001">
        <v>421.64988656000003</v>
      </c>
      <c r="AG1001">
        <v>31.584516376</v>
      </c>
      <c r="AH1001">
        <v>126.338065504</v>
      </c>
      <c r="AI1001">
        <v>250.68741154595801</v>
      </c>
      <c r="AJ1001">
        <v>509.59215125404199</v>
      </c>
      <c r="AK1001" t="s">
        <v>67</v>
      </c>
      <c r="AL1001" t="s">
        <v>67</v>
      </c>
      <c r="AM1001" t="s">
        <v>67</v>
      </c>
      <c r="AN1001" t="s">
        <v>67</v>
      </c>
      <c r="AO1001" t="s">
        <v>67</v>
      </c>
      <c r="AP1001" t="s">
        <v>67</v>
      </c>
      <c r="AQ1001" t="s">
        <v>67</v>
      </c>
      <c r="AR1001">
        <v>0</v>
      </c>
      <c r="AS1001" t="s">
        <v>67</v>
      </c>
      <c r="AT1001" t="s">
        <v>67</v>
      </c>
      <c r="AU1001">
        <v>59</v>
      </c>
      <c r="AV1001">
        <v>0</v>
      </c>
      <c r="AW1001" s="2">
        <v>301.17849039999999</v>
      </c>
      <c r="AX1001" s="4" t="s">
        <v>67</v>
      </c>
      <c r="AY1001">
        <v>2</v>
      </c>
      <c r="AZ1001" t="s">
        <v>67</v>
      </c>
      <c r="BA1001" t="s">
        <v>67</v>
      </c>
      <c r="BB1001" t="s">
        <v>67</v>
      </c>
      <c r="BC1001" t="s">
        <v>67</v>
      </c>
      <c r="BD1001" t="s">
        <v>67</v>
      </c>
      <c r="BE1001">
        <v>0.75</v>
      </c>
      <c r="BF1001" t="b">
        <v>0</v>
      </c>
      <c r="BG1001" t="s">
        <v>67</v>
      </c>
      <c r="BH1001" t="b">
        <v>0</v>
      </c>
      <c r="BI1001" t="s">
        <v>67</v>
      </c>
      <c r="BJ1001" t="b">
        <v>0</v>
      </c>
      <c r="BK1001">
        <v>1</v>
      </c>
      <c r="BL1001" t="b">
        <v>0</v>
      </c>
      <c r="BM1001">
        <v>0</v>
      </c>
      <c r="BN1001">
        <v>0</v>
      </c>
    </row>
    <row r="1002" spans="1:66" x14ac:dyDescent="0.25">
      <c r="A1002" t="s">
        <v>101</v>
      </c>
      <c r="B1002">
        <v>2019</v>
      </c>
      <c r="C1002">
        <v>523.26215850000006</v>
      </c>
      <c r="D1002">
        <v>1046.5243170000001</v>
      </c>
      <c r="E1002">
        <v>132.618788</v>
      </c>
      <c r="F1002">
        <v>1179.1431050000001</v>
      </c>
      <c r="G1002">
        <v>639.16990029999999</v>
      </c>
      <c r="H1002">
        <v>1685.694217</v>
      </c>
      <c r="I1002">
        <v>2</v>
      </c>
      <c r="J1002">
        <v>1046.5243170000001</v>
      </c>
      <c r="K1002" t="s">
        <v>67</v>
      </c>
      <c r="L1002" t="s">
        <v>67</v>
      </c>
      <c r="M1002" t="s">
        <v>72</v>
      </c>
      <c r="N1002">
        <v>6.9376307999999998E-2</v>
      </c>
      <c r="O1002">
        <v>0.44111162399999998</v>
      </c>
      <c r="P1002">
        <v>0.48951206800000002</v>
      </c>
      <c r="Q1002">
        <v>0</v>
      </c>
      <c r="R1002">
        <v>0</v>
      </c>
      <c r="S1002">
        <v>1</v>
      </c>
      <c r="T1002" t="s">
        <v>69</v>
      </c>
      <c r="U1002">
        <v>0.1</v>
      </c>
      <c r="V1002">
        <v>0.1</v>
      </c>
      <c r="W1002">
        <v>0.3</v>
      </c>
      <c r="X1002">
        <v>0.2</v>
      </c>
      <c r="Y1002">
        <v>209.30486339999999</v>
      </c>
      <c r="Z1002">
        <v>209.30486339999999</v>
      </c>
      <c r="AA1002">
        <v>191.75097009000001</v>
      </c>
      <c r="AB1002">
        <v>283.86081161961903</v>
      </c>
      <c r="AC1002">
        <v>627.91459020000002</v>
      </c>
      <c r="AD1002">
        <v>1465.1340438</v>
      </c>
      <c r="AE1002">
        <v>627.91459020000002</v>
      </c>
      <c r="AF1002">
        <v>1465.1340438</v>
      </c>
      <c r="AG1002">
        <v>255.66796012</v>
      </c>
      <c r="AH1002">
        <v>1022.67184048</v>
      </c>
      <c r="AI1002">
        <v>1117.97259376076</v>
      </c>
      <c r="AJ1002">
        <v>2253.41584023924</v>
      </c>
      <c r="AK1002" t="s">
        <v>67</v>
      </c>
      <c r="AL1002" t="s">
        <v>67</v>
      </c>
      <c r="AM1002" t="s">
        <v>67</v>
      </c>
      <c r="AN1002" t="s">
        <v>67</v>
      </c>
      <c r="AO1002" t="s">
        <v>67</v>
      </c>
      <c r="AP1002" t="s">
        <v>67</v>
      </c>
      <c r="AQ1002" t="s">
        <v>67</v>
      </c>
      <c r="AR1002">
        <v>0</v>
      </c>
      <c r="AS1002" t="s">
        <v>67</v>
      </c>
      <c r="AT1002" t="s">
        <v>67</v>
      </c>
      <c r="AU1002">
        <v>21</v>
      </c>
      <c r="AV1002">
        <v>0</v>
      </c>
      <c r="AW1002" s="2">
        <v>1046.5243170000001</v>
      </c>
      <c r="AX1002" s="4" t="s">
        <v>67</v>
      </c>
      <c r="AY1002">
        <v>2</v>
      </c>
      <c r="AZ1002" t="s">
        <v>67</v>
      </c>
      <c r="BA1002" t="s">
        <v>67</v>
      </c>
      <c r="BB1002" t="s">
        <v>67</v>
      </c>
      <c r="BC1002" t="s">
        <v>67</v>
      </c>
      <c r="BD1002" t="s">
        <v>67</v>
      </c>
      <c r="BE1002">
        <v>2.62</v>
      </c>
      <c r="BF1002" t="b">
        <v>0</v>
      </c>
      <c r="BG1002" t="s">
        <v>67</v>
      </c>
      <c r="BH1002" t="b">
        <v>0</v>
      </c>
      <c r="BI1002" t="s">
        <v>67</v>
      </c>
      <c r="BJ1002" t="b">
        <v>0</v>
      </c>
      <c r="BK1002">
        <v>1</v>
      </c>
      <c r="BL1002" t="b">
        <v>0</v>
      </c>
      <c r="BM1002">
        <v>0</v>
      </c>
      <c r="BN1002">
        <v>0</v>
      </c>
    </row>
    <row r="1003" spans="1:66" x14ac:dyDescent="0.25">
      <c r="A1003" t="s">
        <v>102</v>
      </c>
      <c r="B1003">
        <v>1960</v>
      </c>
      <c r="C1003">
        <v>33540.681819999998</v>
      </c>
      <c r="D1003">
        <v>33540.681819999998</v>
      </c>
      <c r="E1003">
        <v>27278.048419999999</v>
      </c>
      <c r="F1003">
        <v>60818.730239999997</v>
      </c>
      <c r="G1003">
        <v>35491.159529999997</v>
      </c>
      <c r="H1003">
        <v>69031.841350000002</v>
      </c>
      <c r="I1003">
        <v>1</v>
      </c>
      <c r="J1003">
        <v>33540.681819999998</v>
      </c>
      <c r="K1003" t="s">
        <v>67</v>
      </c>
      <c r="L1003" t="s">
        <v>67</v>
      </c>
      <c r="M1003" t="s">
        <v>74</v>
      </c>
      <c r="N1003">
        <v>0.10100000000000001</v>
      </c>
      <c r="O1003">
        <v>0.63800000000000001</v>
      </c>
      <c r="P1003">
        <v>0.26100000000000001</v>
      </c>
      <c r="Q1003">
        <v>0</v>
      </c>
      <c r="R1003">
        <v>0</v>
      </c>
      <c r="S1003">
        <v>1</v>
      </c>
      <c r="T1003" t="s">
        <v>75</v>
      </c>
      <c r="U1003">
        <v>0.03</v>
      </c>
      <c r="V1003">
        <v>0.05</v>
      </c>
      <c r="W1003">
        <v>0.2</v>
      </c>
      <c r="X1003">
        <v>0.08</v>
      </c>
      <c r="Y1003">
        <v>2683.2545455999998</v>
      </c>
      <c r="Z1003">
        <v>2683.2545455999998</v>
      </c>
      <c r="AA1003">
        <v>7098.231906</v>
      </c>
      <c r="AB1003">
        <v>7588.4617115618003</v>
      </c>
      <c r="AC1003">
        <v>28174.1727288</v>
      </c>
      <c r="AD1003">
        <v>38907.190911199999</v>
      </c>
      <c r="AE1003">
        <v>28174.1727288</v>
      </c>
      <c r="AF1003">
        <v>38907.190911199999</v>
      </c>
      <c r="AG1003">
        <v>21294.695717999999</v>
      </c>
      <c r="AH1003">
        <v>49687.623341999999</v>
      </c>
      <c r="AI1003">
        <v>53854.917926876398</v>
      </c>
      <c r="AJ1003">
        <v>84208.764773123607</v>
      </c>
      <c r="AK1003">
        <v>18877.44330585</v>
      </c>
      <c r="AL1003">
        <v>66513.129480000003</v>
      </c>
      <c r="AM1003">
        <v>16680.247705379999</v>
      </c>
      <c r="AN1003">
        <v>0</v>
      </c>
      <c r="AO1003">
        <v>0</v>
      </c>
      <c r="AP1003">
        <v>102070.82049123</v>
      </c>
      <c r="AQ1003">
        <v>102070.82049123</v>
      </c>
      <c r="AR1003">
        <v>102070.82049123</v>
      </c>
      <c r="AS1003">
        <v>3.0431945611304201</v>
      </c>
      <c r="AT1003">
        <v>1.1129078061467901</v>
      </c>
      <c r="AU1003">
        <v>77</v>
      </c>
      <c r="AV1003">
        <v>1</v>
      </c>
      <c r="AW1003" s="2">
        <v>33540.681819999998</v>
      </c>
      <c r="AX1003" s="4">
        <v>102070.82049123</v>
      </c>
      <c r="AY1003">
        <v>1</v>
      </c>
      <c r="AZ1003">
        <v>0.18490000000000001</v>
      </c>
      <c r="BA1003">
        <v>0.65159999999999996</v>
      </c>
      <c r="BB1003">
        <v>0.16339999999999999</v>
      </c>
      <c r="BC1003">
        <v>0</v>
      </c>
      <c r="BD1003">
        <v>0</v>
      </c>
      <c r="BE1003">
        <v>0.31</v>
      </c>
      <c r="BF1003" t="b">
        <v>0</v>
      </c>
      <c r="BG1003">
        <v>0.41</v>
      </c>
      <c r="BH1003" t="b">
        <v>0</v>
      </c>
      <c r="BI1003">
        <v>3.04</v>
      </c>
      <c r="BJ1003" t="b">
        <v>0</v>
      </c>
      <c r="BK1003">
        <v>1</v>
      </c>
      <c r="BL1003" t="b">
        <v>0</v>
      </c>
      <c r="BM1003">
        <v>0</v>
      </c>
      <c r="BN1003">
        <v>0</v>
      </c>
    </row>
    <row r="1004" spans="1:66" x14ac:dyDescent="0.25">
      <c r="A1004" t="s">
        <v>102</v>
      </c>
      <c r="B1004">
        <v>1961</v>
      </c>
      <c r="C1004">
        <v>58587.90885</v>
      </c>
      <c r="D1004">
        <v>58587.90885</v>
      </c>
      <c r="E1004">
        <v>53358.840349999999</v>
      </c>
      <c r="F1004">
        <v>111946.74920000001</v>
      </c>
      <c r="G1004">
        <v>55350.378409999998</v>
      </c>
      <c r="H1004">
        <v>113938.2873</v>
      </c>
      <c r="I1004">
        <v>1</v>
      </c>
      <c r="J1004">
        <v>58587.90885</v>
      </c>
      <c r="K1004" t="s">
        <v>67</v>
      </c>
      <c r="L1004" t="s">
        <v>67</v>
      </c>
      <c r="M1004" t="s">
        <v>74</v>
      </c>
      <c r="N1004">
        <v>1.6E-2</v>
      </c>
      <c r="O1004">
        <v>0.80300000000000005</v>
      </c>
      <c r="P1004">
        <v>0.18099999999999999</v>
      </c>
      <c r="Q1004">
        <v>0</v>
      </c>
      <c r="R1004">
        <v>0</v>
      </c>
      <c r="S1004">
        <v>1</v>
      </c>
      <c r="T1004" t="s">
        <v>75</v>
      </c>
      <c r="U1004">
        <v>0.03</v>
      </c>
      <c r="V1004">
        <v>0.05</v>
      </c>
      <c r="W1004">
        <v>0.2</v>
      </c>
      <c r="X1004">
        <v>0.08</v>
      </c>
      <c r="Y1004">
        <v>4687.0327079999997</v>
      </c>
      <c r="Z1004">
        <v>4687.0327079999997</v>
      </c>
      <c r="AA1004">
        <v>11070.075682000001</v>
      </c>
      <c r="AB1004">
        <v>12021.4329932446</v>
      </c>
      <c r="AC1004">
        <v>49213.843434000002</v>
      </c>
      <c r="AD1004">
        <v>67961.974266000005</v>
      </c>
      <c r="AE1004">
        <v>49213.843434000002</v>
      </c>
      <c r="AF1004">
        <v>67961.974266000005</v>
      </c>
      <c r="AG1004">
        <v>33210.227046</v>
      </c>
      <c r="AH1004">
        <v>77490.529773999995</v>
      </c>
      <c r="AI1004">
        <v>89895.4213135108</v>
      </c>
      <c r="AJ1004">
        <v>137981.15328648899</v>
      </c>
      <c r="AK1004">
        <v>9607.4520360000006</v>
      </c>
      <c r="AL1004">
        <v>34571.60250488</v>
      </c>
      <c r="AM1004">
        <v>21408.377439899999</v>
      </c>
      <c r="AN1004">
        <v>0</v>
      </c>
      <c r="AO1004">
        <v>0</v>
      </c>
      <c r="AP1004">
        <v>65587.431980780006</v>
      </c>
      <c r="AQ1004">
        <v>65587.431980780006</v>
      </c>
      <c r="AR1004">
        <v>65587.431980780006</v>
      </c>
      <c r="AS1004">
        <v>1.1194704379823599</v>
      </c>
      <c r="AT1004">
        <v>0.112855750260815</v>
      </c>
      <c r="AU1004">
        <v>96</v>
      </c>
      <c r="AV1004">
        <v>0</v>
      </c>
      <c r="AW1004" s="2">
        <v>58587.90885</v>
      </c>
      <c r="AX1004" s="4">
        <v>65587.431980780006</v>
      </c>
      <c r="AY1004">
        <v>1</v>
      </c>
      <c r="AZ1004">
        <v>0.14649999999999999</v>
      </c>
      <c r="BA1004">
        <v>0.52710000000000001</v>
      </c>
      <c r="BB1004">
        <v>0.32640000000000002</v>
      </c>
      <c r="BC1004">
        <v>0</v>
      </c>
      <c r="BD1004">
        <v>0</v>
      </c>
      <c r="BE1004">
        <v>0.54</v>
      </c>
      <c r="BF1004" t="b">
        <v>0</v>
      </c>
      <c r="BG1004">
        <v>0.27</v>
      </c>
      <c r="BH1004" t="b">
        <v>0</v>
      </c>
      <c r="BI1004">
        <v>1.1200000000000001</v>
      </c>
      <c r="BJ1004" t="b">
        <v>0</v>
      </c>
      <c r="BK1004">
        <v>1</v>
      </c>
      <c r="BL1004" t="b">
        <v>0</v>
      </c>
      <c r="BM1004">
        <v>0</v>
      </c>
      <c r="BN1004">
        <v>0</v>
      </c>
    </row>
    <row r="1005" spans="1:66" x14ac:dyDescent="0.25">
      <c r="A1005" t="s">
        <v>102</v>
      </c>
      <c r="B1005">
        <v>1962</v>
      </c>
      <c r="C1005">
        <v>37325.952449999997</v>
      </c>
      <c r="D1005">
        <v>37325.952449999997</v>
      </c>
      <c r="E1005">
        <v>36932.153680000003</v>
      </c>
      <c r="F1005">
        <v>74258.10613</v>
      </c>
      <c r="G1005">
        <v>42241.420319999997</v>
      </c>
      <c r="H1005">
        <v>79567.372770000002</v>
      </c>
      <c r="I1005">
        <v>1</v>
      </c>
      <c r="J1005">
        <v>37325.952449999997</v>
      </c>
      <c r="K1005" t="s">
        <v>67</v>
      </c>
      <c r="L1005" t="s">
        <v>67</v>
      </c>
      <c r="M1005" t="s">
        <v>74</v>
      </c>
      <c r="N1005">
        <v>4.2999999999999997E-2</v>
      </c>
      <c r="O1005">
        <v>0.43099999999999999</v>
      </c>
      <c r="P1005">
        <v>0.52700000000000002</v>
      </c>
      <c r="Q1005">
        <v>0</v>
      </c>
      <c r="R1005">
        <v>0</v>
      </c>
      <c r="S1005">
        <v>1.0009999999999999</v>
      </c>
      <c r="T1005" t="s">
        <v>75</v>
      </c>
      <c r="U1005">
        <v>0.03</v>
      </c>
      <c r="V1005">
        <v>0.05</v>
      </c>
      <c r="W1005">
        <v>0.2</v>
      </c>
      <c r="X1005">
        <v>0.08</v>
      </c>
      <c r="Y1005">
        <v>2986.076196</v>
      </c>
      <c r="Z1005">
        <v>2986.076196</v>
      </c>
      <c r="AA1005">
        <v>8448.2840639999995</v>
      </c>
      <c r="AB1005">
        <v>8960.4773686648095</v>
      </c>
      <c r="AC1005">
        <v>31353.800058000001</v>
      </c>
      <c r="AD1005">
        <v>43298.104842000001</v>
      </c>
      <c r="AE1005">
        <v>31353.800058000001</v>
      </c>
      <c r="AF1005">
        <v>43298.104842000001</v>
      </c>
      <c r="AG1005">
        <v>25344.852191999998</v>
      </c>
      <c r="AH1005">
        <v>59137.988447999996</v>
      </c>
      <c r="AI1005">
        <v>61646.418032670401</v>
      </c>
      <c r="AJ1005">
        <v>97488.327507329595</v>
      </c>
      <c r="AK1005">
        <v>3798.4722497399998</v>
      </c>
      <c r="AL1005">
        <v>24016.504640700001</v>
      </c>
      <c r="AM1005">
        <v>45656.783750969997</v>
      </c>
      <c r="AN1005">
        <v>0</v>
      </c>
      <c r="AO1005">
        <v>0</v>
      </c>
      <c r="AP1005">
        <v>73471.760641410001</v>
      </c>
      <c r="AQ1005">
        <v>73471.760641410001</v>
      </c>
      <c r="AR1005">
        <v>73471.760641410001</v>
      </c>
      <c r="AS1005">
        <v>1.96838274227106</v>
      </c>
      <c r="AT1005">
        <v>0.67721226258203004</v>
      </c>
      <c r="AU1005">
        <v>87</v>
      </c>
      <c r="AV1005">
        <v>1</v>
      </c>
      <c r="AW1005" s="2">
        <v>37325.952449999997</v>
      </c>
      <c r="AX1005" s="4">
        <v>73471.760641410001</v>
      </c>
      <c r="AY1005">
        <v>1</v>
      </c>
      <c r="AZ1005">
        <v>5.1700000000000003E-2</v>
      </c>
      <c r="BA1005">
        <v>0.32690000000000002</v>
      </c>
      <c r="BB1005">
        <v>0.62139999999999995</v>
      </c>
      <c r="BC1005">
        <v>0</v>
      </c>
      <c r="BD1005">
        <v>0</v>
      </c>
      <c r="BE1005">
        <v>0.34</v>
      </c>
      <c r="BF1005" t="b">
        <v>0</v>
      </c>
      <c r="BG1005">
        <v>0.3</v>
      </c>
      <c r="BH1005" t="b">
        <v>0</v>
      </c>
      <c r="BI1005">
        <v>1.97</v>
      </c>
      <c r="BJ1005" t="b">
        <v>0</v>
      </c>
      <c r="BK1005">
        <v>1</v>
      </c>
      <c r="BL1005" t="b">
        <v>0</v>
      </c>
      <c r="BM1005">
        <v>0</v>
      </c>
      <c r="BN1005">
        <v>0</v>
      </c>
    </row>
    <row r="1006" spans="1:66" x14ac:dyDescent="0.25">
      <c r="A1006" t="s">
        <v>102</v>
      </c>
      <c r="B1006">
        <v>1963</v>
      </c>
      <c r="C1006">
        <v>63954.950980000001</v>
      </c>
      <c r="D1006">
        <v>63954.950980000001</v>
      </c>
      <c r="E1006">
        <v>23067.384709999998</v>
      </c>
      <c r="F1006">
        <v>87022.335690000007</v>
      </c>
      <c r="G1006">
        <v>30906.57317</v>
      </c>
      <c r="H1006">
        <v>94861.524149999997</v>
      </c>
      <c r="I1006">
        <v>1</v>
      </c>
      <c r="J1006">
        <v>63954.950980000001</v>
      </c>
      <c r="K1006" t="s">
        <v>67</v>
      </c>
      <c r="L1006" t="s">
        <v>67</v>
      </c>
      <c r="M1006" t="s">
        <v>74</v>
      </c>
      <c r="N1006">
        <v>0.19900000000000001</v>
      </c>
      <c r="O1006">
        <v>0.63</v>
      </c>
      <c r="P1006">
        <v>0.17100000000000001</v>
      </c>
      <c r="Q1006">
        <v>0</v>
      </c>
      <c r="R1006">
        <v>0</v>
      </c>
      <c r="S1006">
        <v>1</v>
      </c>
      <c r="T1006" t="s">
        <v>75</v>
      </c>
      <c r="U1006">
        <v>0.03</v>
      </c>
      <c r="V1006">
        <v>0.05</v>
      </c>
      <c r="W1006">
        <v>0.2</v>
      </c>
      <c r="X1006">
        <v>0.08</v>
      </c>
      <c r="Y1006">
        <v>5116.3960784000001</v>
      </c>
      <c r="Z1006">
        <v>5116.3960784000001</v>
      </c>
      <c r="AA1006">
        <v>6181.3146340000003</v>
      </c>
      <c r="AB1006">
        <v>8024.0986681103004</v>
      </c>
      <c r="AC1006">
        <v>53722.158823199999</v>
      </c>
      <c r="AD1006">
        <v>74187.743136799996</v>
      </c>
      <c r="AE1006">
        <v>53722.158823199999</v>
      </c>
      <c r="AF1006">
        <v>74187.743136799996</v>
      </c>
      <c r="AG1006">
        <v>18543.943901999999</v>
      </c>
      <c r="AH1006">
        <v>43269.202438</v>
      </c>
      <c r="AI1006">
        <v>78813.326813779393</v>
      </c>
      <c r="AJ1006">
        <v>110909.72148622099</v>
      </c>
      <c r="AK1006">
        <v>8911.1012694000001</v>
      </c>
      <c r="AL1006">
        <v>47263.751295000002</v>
      </c>
      <c r="AM1006">
        <v>44923.811569320002</v>
      </c>
      <c r="AN1006">
        <v>0</v>
      </c>
      <c r="AO1006">
        <v>0</v>
      </c>
      <c r="AP1006">
        <v>101098.66413372</v>
      </c>
      <c r="AQ1006">
        <v>101098.66413372</v>
      </c>
      <c r="AR1006">
        <v>101098.66413372</v>
      </c>
      <c r="AS1006">
        <v>1.58077932332925</v>
      </c>
      <c r="AT1006">
        <v>0.45791796804817497</v>
      </c>
      <c r="AU1006">
        <v>75</v>
      </c>
      <c r="AV1006">
        <v>0</v>
      </c>
      <c r="AW1006" s="2">
        <v>63954.950980000001</v>
      </c>
      <c r="AX1006" s="4">
        <v>101098.66413372</v>
      </c>
      <c r="AY1006">
        <v>1</v>
      </c>
      <c r="AZ1006">
        <v>8.8099999999999998E-2</v>
      </c>
      <c r="BA1006">
        <v>0.46750000000000003</v>
      </c>
      <c r="BB1006">
        <v>0.44440000000000002</v>
      </c>
      <c r="BC1006">
        <v>0</v>
      </c>
      <c r="BD1006">
        <v>0</v>
      </c>
      <c r="BE1006">
        <v>0.59</v>
      </c>
      <c r="BF1006" t="b">
        <v>0</v>
      </c>
      <c r="BG1006">
        <v>0.41</v>
      </c>
      <c r="BH1006" t="b">
        <v>0</v>
      </c>
      <c r="BI1006">
        <v>1.58</v>
      </c>
      <c r="BJ1006" t="b">
        <v>0</v>
      </c>
      <c r="BK1006">
        <v>1</v>
      </c>
      <c r="BL1006" t="b">
        <v>0</v>
      </c>
      <c r="BM1006">
        <v>0</v>
      </c>
      <c r="BN1006">
        <v>0</v>
      </c>
    </row>
    <row r="1007" spans="1:66" x14ac:dyDescent="0.25">
      <c r="A1007" t="s">
        <v>102</v>
      </c>
      <c r="B1007">
        <v>1964</v>
      </c>
      <c r="C1007">
        <v>119865.9221</v>
      </c>
      <c r="D1007">
        <v>119865.9221</v>
      </c>
      <c r="E1007">
        <v>108821.36780000001</v>
      </c>
      <c r="F1007">
        <v>228687.2899</v>
      </c>
      <c r="G1007">
        <v>126479.0019</v>
      </c>
      <c r="H1007">
        <v>246344.924</v>
      </c>
      <c r="I1007">
        <v>1</v>
      </c>
      <c r="J1007">
        <v>119865.9221</v>
      </c>
      <c r="K1007" t="s">
        <v>67</v>
      </c>
      <c r="L1007" t="s">
        <v>67</v>
      </c>
      <c r="M1007" t="s">
        <v>74</v>
      </c>
      <c r="N1007">
        <v>3.9E-2</v>
      </c>
      <c r="O1007">
        <v>0.27</v>
      </c>
      <c r="P1007">
        <v>0.69099999999999995</v>
      </c>
      <c r="Q1007">
        <v>0</v>
      </c>
      <c r="R1007">
        <v>0</v>
      </c>
      <c r="S1007">
        <v>1</v>
      </c>
      <c r="T1007" t="s">
        <v>75</v>
      </c>
      <c r="U1007">
        <v>0.03</v>
      </c>
      <c r="V1007">
        <v>0.05</v>
      </c>
      <c r="W1007">
        <v>0.2</v>
      </c>
      <c r="X1007">
        <v>0.08</v>
      </c>
      <c r="Y1007">
        <v>9589.2737679999991</v>
      </c>
      <c r="Z1007">
        <v>9589.2737679999991</v>
      </c>
      <c r="AA1007">
        <v>25295.800380000001</v>
      </c>
      <c r="AB1007">
        <v>27052.3878477014</v>
      </c>
      <c r="AC1007">
        <v>100687.374564</v>
      </c>
      <c r="AD1007">
        <v>139044.46963599999</v>
      </c>
      <c r="AE1007">
        <v>100687.374564</v>
      </c>
      <c r="AF1007">
        <v>139044.46963599999</v>
      </c>
      <c r="AG1007">
        <v>75887.401140000002</v>
      </c>
      <c r="AH1007">
        <v>177070.60266</v>
      </c>
      <c r="AI1007">
        <v>192240.14830459701</v>
      </c>
      <c r="AJ1007">
        <v>300449.69969540299</v>
      </c>
      <c r="AK1007">
        <v>1606.96754403</v>
      </c>
      <c r="AL1007">
        <v>7027.7924235999999</v>
      </c>
      <c r="AM1007">
        <v>30137.940932900001</v>
      </c>
      <c r="AN1007">
        <v>0</v>
      </c>
      <c r="AO1007">
        <v>0</v>
      </c>
      <c r="AP1007">
        <v>38772.700900529999</v>
      </c>
      <c r="AQ1007">
        <v>38772.700900529999</v>
      </c>
      <c r="AR1007">
        <v>38772.700900529999</v>
      </c>
      <c r="AS1007">
        <v>0.32346725592435899</v>
      </c>
      <c r="AT1007">
        <v>-1.1286573883268101</v>
      </c>
      <c r="AU1007">
        <v>86</v>
      </c>
      <c r="AV1007">
        <v>1</v>
      </c>
      <c r="AW1007" s="2">
        <v>119865.9221</v>
      </c>
      <c r="AX1007" s="4">
        <v>38772.700900529999</v>
      </c>
      <c r="AY1007">
        <v>1</v>
      </c>
      <c r="AZ1007">
        <v>4.1399999999999999E-2</v>
      </c>
      <c r="BA1007">
        <v>0.18129999999999999</v>
      </c>
      <c r="BB1007">
        <v>0.77729999999999999</v>
      </c>
      <c r="BC1007">
        <v>0</v>
      </c>
      <c r="BD1007">
        <v>0</v>
      </c>
      <c r="BE1007">
        <v>1.1100000000000001</v>
      </c>
      <c r="BF1007" t="b">
        <v>0</v>
      </c>
      <c r="BG1007">
        <v>0.16</v>
      </c>
      <c r="BH1007" t="b">
        <v>0</v>
      </c>
      <c r="BI1007">
        <v>0.32</v>
      </c>
      <c r="BJ1007" t="b">
        <v>0</v>
      </c>
      <c r="BK1007">
        <v>1</v>
      </c>
      <c r="BL1007" t="b">
        <v>0</v>
      </c>
      <c r="BM1007">
        <v>0</v>
      </c>
      <c r="BN1007">
        <v>0</v>
      </c>
    </row>
    <row r="1008" spans="1:66" x14ac:dyDescent="0.25">
      <c r="A1008" t="s">
        <v>102</v>
      </c>
      <c r="B1008">
        <v>1965</v>
      </c>
      <c r="C1008">
        <v>31037.051469999999</v>
      </c>
      <c r="D1008">
        <v>31037.051469999999</v>
      </c>
      <c r="E1008">
        <v>17687.37772</v>
      </c>
      <c r="F1008">
        <v>48724.429190000003</v>
      </c>
      <c r="G1008">
        <v>24013.271000000001</v>
      </c>
      <c r="H1008">
        <v>55050.322460000003</v>
      </c>
      <c r="I1008">
        <v>1</v>
      </c>
      <c r="J1008">
        <v>31037.051469999999</v>
      </c>
      <c r="K1008" t="s">
        <v>67</v>
      </c>
      <c r="L1008" t="s">
        <v>67</v>
      </c>
      <c r="M1008" t="s">
        <v>74</v>
      </c>
      <c r="N1008">
        <v>6.9000000000000006E-2</v>
      </c>
      <c r="O1008">
        <v>0.628</v>
      </c>
      <c r="P1008">
        <v>0.30299999999999999</v>
      </c>
      <c r="Q1008">
        <v>0</v>
      </c>
      <c r="R1008">
        <v>0</v>
      </c>
      <c r="S1008">
        <v>1</v>
      </c>
      <c r="T1008" t="s">
        <v>75</v>
      </c>
      <c r="U1008">
        <v>0.03</v>
      </c>
      <c r="V1008">
        <v>0.05</v>
      </c>
      <c r="W1008">
        <v>0.2</v>
      </c>
      <c r="X1008">
        <v>0.08</v>
      </c>
      <c r="Y1008">
        <v>2482.9641176</v>
      </c>
      <c r="Z1008">
        <v>2482.9641176</v>
      </c>
      <c r="AA1008">
        <v>4802.6541999999999</v>
      </c>
      <c r="AB1008">
        <v>5406.5329162104199</v>
      </c>
      <c r="AC1008">
        <v>26071.123234800001</v>
      </c>
      <c r="AD1008">
        <v>36002.979705199999</v>
      </c>
      <c r="AE1008">
        <v>26071.123234800001</v>
      </c>
      <c r="AF1008">
        <v>36002.979705199999</v>
      </c>
      <c r="AG1008">
        <v>14407.962600000001</v>
      </c>
      <c r="AH1008">
        <v>33618.579400000002</v>
      </c>
      <c r="AI1008">
        <v>44237.256627579198</v>
      </c>
      <c r="AJ1008">
        <v>65863.388292420801</v>
      </c>
      <c r="AK1008">
        <v>2108.3377270800001</v>
      </c>
      <c r="AL1008">
        <v>44028.332703649998</v>
      </c>
      <c r="AM1008">
        <v>16584.1531215865</v>
      </c>
      <c r="AN1008">
        <v>0</v>
      </c>
      <c r="AO1008">
        <v>0</v>
      </c>
      <c r="AP1008">
        <v>62720.823552316499</v>
      </c>
      <c r="AQ1008">
        <v>62720.823552316499</v>
      </c>
      <c r="AR1008">
        <v>62720.823552316499</v>
      </c>
      <c r="AS1008">
        <v>2.02083705061164</v>
      </c>
      <c r="AT1008">
        <v>0.703511807071726</v>
      </c>
      <c r="AU1008">
        <v>74</v>
      </c>
      <c r="AV1008">
        <v>0</v>
      </c>
      <c r="AW1008" s="2">
        <v>31037.051469999999</v>
      </c>
      <c r="AX1008" s="4">
        <v>62720.823552316499</v>
      </c>
      <c r="AY1008">
        <v>1</v>
      </c>
      <c r="AZ1008">
        <v>3.3599999999999998E-2</v>
      </c>
      <c r="BA1008">
        <v>0.70199999999999996</v>
      </c>
      <c r="BB1008">
        <v>0.26440000000000002</v>
      </c>
      <c r="BC1008">
        <v>0</v>
      </c>
      <c r="BD1008">
        <v>0</v>
      </c>
      <c r="BE1008">
        <v>0.28999999999999998</v>
      </c>
      <c r="BF1008" t="b">
        <v>0</v>
      </c>
      <c r="BG1008">
        <v>0.25</v>
      </c>
      <c r="BH1008" t="b">
        <v>0</v>
      </c>
      <c r="BI1008">
        <v>2.02</v>
      </c>
      <c r="BJ1008" t="b">
        <v>0</v>
      </c>
      <c r="BK1008">
        <v>1</v>
      </c>
      <c r="BL1008" t="b">
        <v>0</v>
      </c>
      <c r="BM1008">
        <v>0</v>
      </c>
      <c r="BN1008">
        <v>0</v>
      </c>
    </row>
    <row r="1009" spans="1:66" x14ac:dyDescent="0.25">
      <c r="A1009" t="s">
        <v>102</v>
      </c>
      <c r="B1009">
        <v>1966</v>
      </c>
      <c r="C1009">
        <v>21463</v>
      </c>
      <c r="D1009">
        <v>21463</v>
      </c>
      <c r="E1009">
        <v>31036.43317</v>
      </c>
      <c r="F1009">
        <v>52499.433169999997</v>
      </c>
      <c r="G1009">
        <v>32872.983350000002</v>
      </c>
      <c r="H1009">
        <v>54335.983350000002</v>
      </c>
      <c r="I1009">
        <v>1</v>
      </c>
      <c r="J1009">
        <v>21463</v>
      </c>
      <c r="K1009" t="s">
        <v>67</v>
      </c>
      <c r="L1009" t="s">
        <v>67</v>
      </c>
      <c r="M1009" t="s">
        <v>74</v>
      </c>
      <c r="N1009">
        <v>0.16400000000000001</v>
      </c>
      <c r="O1009">
        <v>0.442</v>
      </c>
      <c r="P1009">
        <v>0.39400000000000002</v>
      </c>
      <c r="Q1009">
        <v>0</v>
      </c>
      <c r="R1009">
        <v>0</v>
      </c>
      <c r="S1009">
        <v>1</v>
      </c>
      <c r="T1009" t="s">
        <v>75</v>
      </c>
      <c r="U1009">
        <v>0.03</v>
      </c>
      <c r="V1009">
        <v>0.05</v>
      </c>
      <c r="W1009">
        <v>0.2</v>
      </c>
      <c r="X1009">
        <v>0.08</v>
      </c>
      <c r="Y1009">
        <v>1717.04</v>
      </c>
      <c r="Z1009">
        <v>1717.04</v>
      </c>
      <c r="AA1009">
        <v>6574.5966699999999</v>
      </c>
      <c r="AB1009">
        <v>6795.11204725684</v>
      </c>
      <c r="AC1009">
        <v>18028.919999999998</v>
      </c>
      <c r="AD1009">
        <v>24897.08</v>
      </c>
      <c r="AE1009">
        <v>18028.919999999998</v>
      </c>
      <c r="AF1009">
        <v>24897.08</v>
      </c>
      <c r="AG1009">
        <v>19723.790010000001</v>
      </c>
      <c r="AH1009">
        <v>46022.17669</v>
      </c>
      <c r="AI1009">
        <v>40745.7592554863</v>
      </c>
      <c r="AJ1009">
        <v>67926.207444513697</v>
      </c>
      <c r="AK1009">
        <v>10102.103106</v>
      </c>
      <c r="AL1009">
        <v>33805.884583578598</v>
      </c>
      <c r="AM1009">
        <v>25168.4911166376</v>
      </c>
      <c r="AN1009">
        <v>0</v>
      </c>
      <c r="AO1009">
        <v>0</v>
      </c>
      <c r="AP1009">
        <v>69076.478806216197</v>
      </c>
      <c r="AQ1009">
        <v>69076.478806216197</v>
      </c>
      <c r="AR1009">
        <v>69076.478806216197</v>
      </c>
      <c r="AS1009">
        <v>3.2183981179805299</v>
      </c>
      <c r="AT1009">
        <v>1.16888375688461</v>
      </c>
      <c r="AU1009">
        <v>94</v>
      </c>
      <c r="AV1009">
        <v>1</v>
      </c>
      <c r="AW1009" s="2">
        <v>21463</v>
      </c>
      <c r="AX1009" s="4">
        <v>69076.478806216197</v>
      </c>
      <c r="AY1009">
        <v>1</v>
      </c>
      <c r="AZ1009">
        <v>0.1462</v>
      </c>
      <c r="BA1009">
        <v>0.4894</v>
      </c>
      <c r="BB1009">
        <v>0.3644</v>
      </c>
      <c r="BC1009">
        <v>0</v>
      </c>
      <c r="BD1009">
        <v>0</v>
      </c>
      <c r="BE1009">
        <v>0.2</v>
      </c>
      <c r="BF1009" t="b">
        <v>0</v>
      </c>
      <c r="BG1009">
        <v>0.28000000000000003</v>
      </c>
      <c r="BH1009" t="b">
        <v>0</v>
      </c>
      <c r="BI1009">
        <v>3.22</v>
      </c>
      <c r="BJ1009" t="b">
        <v>0</v>
      </c>
      <c r="BK1009">
        <v>1</v>
      </c>
      <c r="BL1009" t="b">
        <v>0</v>
      </c>
      <c r="BM1009">
        <v>0</v>
      </c>
      <c r="BN1009">
        <v>0</v>
      </c>
    </row>
    <row r="1010" spans="1:66" x14ac:dyDescent="0.25">
      <c r="A1010" t="s">
        <v>102</v>
      </c>
      <c r="B1010">
        <v>1967</v>
      </c>
      <c r="C1010">
        <v>31742</v>
      </c>
      <c r="D1010">
        <v>31742</v>
      </c>
      <c r="E1010">
        <v>53428.226900000001</v>
      </c>
      <c r="F1010">
        <v>85170.226899999994</v>
      </c>
      <c r="G1010">
        <v>62785.502589999996</v>
      </c>
      <c r="H1010">
        <v>94527.502590000004</v>
      </c>
      <c r="I1010">
        <v>1</v>
      </c>
      <c r="J1010">
        <v>31742</v>
      </c>
      <c r="K1010" t="s">
        <v>67</v>
      </c>
      <c r="L1010" t="s">
        <v>67</v>
      </c>
      <c r="M1010" t="s">
        <v>74</v>
      </c>
      <c r="N1010">
        <v>1.7000000000000001E-2</v>
      </c>
      <c r="O1010">
        <v>0.5</v>
      </c>
      <c r="P1010">
        <v>0.48299999999999998</v>
      </c>
      <c r="Q1010">
        <v>0</v>
      </c>
      <c r="R1010">
        <v>0</v>
      </c>
      <c r="S1010">
        <v>1</v>
      </c>
      <c r="T1010" t="s">
        <v>75</v>
      </c>
      <c r="U1010">
        <v>0.03</v>
      </c>
      <c r="V1010">
        <v>0.05</v>
      </c>
      <c r="W1010">
        <v>0.2</v>
      </c>
      <c r="X1010">
        <v>0.08</v>
      </c>
      <c r="Y1010">
        <v>2539.36</v>
      </c>
      <c r="Z1010">
        <v>2539.36</v>
      </c>
      <c r="AA1010">
        <v>12557.100517999999</v>
      </c>
      <c r="AB1010">
        <v>12811.288874611901</v>
      </c>
      <c r="AC1010">
        <v>26663.279999999999</v>
      </c>
      <c r="AD1010">
        <v>36820.720000000001</v>
      </c>
      <c r="AE1010">
        <v>26663.279999999999</v>
      </c>
      <c r="AF1010">
        <v>36820.720000000001</v>
      </c>
      <c r="AG1010">
        <v>37671.301553999998</v>
      </c>
      <c r="AH1010">
        <v>87899.703626000002</v>
      </c>
      <c r="AI1010">
        <v>68904.924840776104</v>
      </c>
      <c r="AJ1010">
        <v>120150.08033922401</v>
      </c>
      <c r="AK1010">
        <v>6054.2581248349297</v>
      </c>
      <c r="AL1010">
        <v>37467.8058836329</v>
      </c>
      <c r="AM1010">
        <v>103856.37851737</v>
      </c>
      <c r="AN1010">
        <v>0</v>
      </c>
      <c r="AO1010">
        <v>0</v>
      </c>
      <c r="AP1010">
        <v>147378.44252583801</v>
      </c>
      <c r="AQ1010">
        <v>147378.44252583801</v>
      </c>
      <c r="AR1010">
        <v>147378.44252583801</v>
      </c>
      <c r="AS1010">
        <v>4.6430106019103397</v>
      </c>
      <c r="AT1010">
        <v>1.5353629924533001</v>
      </c>
      <c r="AU1010">
        <v>85</v>
      </c>
      <c r="AV1010">
        <v>1</v>
      </c>
      <c r="AW1010" s="2">
        <v>31742</v>
      </c>
      <c r="AX1010" s="4">
        <v>147378.44252583801</v>
      </c>
      <c r="AY1010">
        <v>1</v>
      </c>
      <c r="AZ1010">
        <v>4.1099999999999998E-2</v>
      </c>
      <c r="BA1010">
        <v>0.25419999999999998</v>
      </c>
      <c r="BB1010">
        <v>0.70469999999999999</v>
      </c>
      <c r="BC1010">
        <v>0</v>
      </c>
      <c r="BD1010">
        <v>0</v>
      </c>
      <c r="BE1010">
        <v>0.28999999999999998</v>
      </c>
      <c r="BF1010" t="b">
        <v>0</v>
      </c>
      <c r="BG1010">
        <v>0.6</v>
      </c>
      <c r="BH1010" t="b">
        <v>0</v>
      </c>
      <c r="BI1010">
        <v>4.6399999999999997</v>
      </c>
      <c r="BJ1010" t="b">
        <v>0</v>
      </c>
      <c r="BK1010">
        <v>1</v>
      </c>
      <c r="BL1010" t="b">
        <v>0</v>
      </c>
      <c r="BM1010">
        <v>0</v>
      </c>
      <c r="BN1010">
        <v>0</v>
      </c>
    </row>
    <row r="1011" spans="1:66" x14ac:dyDescent="0.25">
      <c r="A1011" t="s">
        <v>102</v>
      </c>
      <c r="B1011">
        <v>1968</v>
      </c>
      <c r="C1011">
        <v>22284</v>
      </c>
      <c r="D1011">
        <v>22284</v>
      </c>
      <c r="E1011">
        <v>29686.914720000001</v>
      </c>
      <c r="F1011">
        <v>51970.914720000001</v>
      </c>
      <c r="G1011">
        <v>31775.941719999999</v>
      </c>
      <c r="H1011">
        <v>54059.941720000003</v>
      </c>
      <c r="I1011">
        <v>1</v>
      </c>
      <c r="J1011">
        <v>22284</v>
      </c>
      <c r="K1011" t="s">
        <v>67</v>
      </c>
      <c r="L1011" t="s">
        <v>67</v>
      </c>
      <c r="M1011" t="s">
        <v>74</v>
      </c>
      <c r="N1011">
        <v>3.9E-2</v>
      </c>
      <c r="O1011">
        <v>0.13</v>
      </c>
      <c r="P1011">
        <v>0.83099999999999996</v>
      </c>
      <c r="Q1011">
        <v>0</v>
      </c>
      <c r="R1011">
        <v>0</v>
      </c>
      <c r="S1011">
        <v>1</v>
      </c>
      <c r="T1011" t="s">
        <v>75</v>
      </c>
      <c r="U1011">
        <v>0.03</v>
      </c>
      <c r="V1011">
        <v>0.05</v>
      </c>
      <c r="W1011">
        <v>0.2</v>
      </c>
      <c r="X1011">
        <v>0.08</v>
      </c>
      <c r="Y1011">
        <v>1782.72</v>
      </c>
      <c r="Z1011">
        <v>1782.72</v>
      </c>
      <c r="AA1011">
        <v>6355.1883440000001</v>
      </c>
      <c r="AB1011">
        <v>6600.4931244652798</v>
      </c>
      <c r="AC1011">
        <v>18718.560000000001</v>
      </c>
      <c r="AD1011">
        <v>25849.439999999999</v>
      </c>
      <c r="AE1011">
        <v>18718.560000000001</v>
      </c>
      <c r="AF1011">
        <v>25849.439999999999</v>
      </c>
      <c r="AG1011">
        <v>19065.565031999999</v>
      </c>
      <c r="AH1011">
        <v>44486.318407999999</v>
      </c>
      <c r="AI1011">
        <v>40858.955471069399</v>
      </c>
      <c r="AJ1011">
        <v>67260.927968930599</v>
      </c>
      <c r="AK1011">
        <v>1804.2685597295599</v>
      </c>
      <c r="AL1011">
        <v>35421.913969622801</v>
      </c>
      <c r="AM1011">
        <v>121478.075850956</v>
      </c>
      <c r="AN1011">
        <v>0</v>
      </c>
      <c r="AO1011">
        <v>0</v>
      </c>
      <c r="AP1011">
        <v>158704.25838030901</v>
      </c>
      <c r="AQ1011">
        <v>158704.25838030901</v>
      </c>
      <c r="AR1011">
        <v>158704.25838030901</v>
      </c>
      <c r="AS1011">
        <v>7.1218927652265602</v>
      </c>
      <c r="AT1011">
        <v>1.96317352790799</v>
      </c>
      <c r="AU1011">
        <v>93</v>
      </c>
      <c r="AV1011">
        <v>1</v>
      </c>
      <c r="AW1011" s="2">
        <v>22284</v>
      </c>
      <c r="AX1011" s="4">
        <v>158704.25838030901</v>
      </c>
      <c r="AY1011">
        <v>1</v>
      </c>
      <c r="AZ1011">
        <v>1.14E-2</v>
      </c>
      <c r="BA1011">
        <v>0.22320000000000001</v>
      </c>
      <c r="BB1011">
        <v>0.76539999999999997</v>
      </c>
      <c r="BC1011">
        <v>0</v>
      </c>
      <c r="BD1011">
        <v>0</v>
      </c>
      <c r="BE1011">
        <v>0.21</v>
      </c>
      <c r="BF1011" t="b">
        <v>0</v>
      </c>
      <c r="BG1011">
        <v>0.64</v>
      </c>
      <c r="BH1011" t="b">
        <v>0</v>
      </c>
      <c r="BI1011">
        <v>7.12</v>
      </c>
      <c r="BJ1011" t="b">
        <v>0</v>
      </c>
      <c r="BK1011">
        <v>1</v>
      </c>
      <c r="BL1011" t="b">
        <v>0</v>
      </c>
      <c r="BM1011">
        <v>0</v>
      </c>
      <c r="BN1011">
        <v>0</v>
      </c>
    </row>
    <row r="1012" spans="1:66" x14ac:dyDescent="0.25">
      <c r="A1012" t="s">
        <v>102</v>
      </c>
      <c r="B1012">
        <v>1969</v>
      </c>
      <c r="C1012">
        <v>43526</v>
      </c>
      <c r="D1012">
        <v>43526</v>
      </c>
      <c r="E1012">
        <v>36767.527430000002</v>
      </c>
      <c r="F1012">
        <v>80293.527430000002</v>
      </c>
      <c r="G1012">
        <v>40658.19255</v>
      </c>
      <c r="H1012">
        <v>84184.192550000007</v>
      </c>
      <c r="I1012">
        <v>1</v>
      </c>
      <c r="J1012">
        <v>43526</v>
      </c>
      <c r="K1012" t="s">
        <v>67</v>
      </c>
      <c r="L1012" t="s">
        <v>67</v>
      </c>
      <c r="M1012" t="s">
        <v>74</v>
      </c>
      <c r="N1012">
        <v>0.12</v>
      </c>
      <c r="O1012">
        <v>0.52300000000000002</v>
      </c>
      <c r="P1012">
        <v>0.35799999999999998</v>
      </c>
      <c r="Q1012">
        <v>0</v>
      </c>
      <c r="R1012">
        <v>0</v>
      </c>
      <c r="S1012">
        <v>1.0009999999999999</v>
      </c>
      <c r="T1012" t="s">
        <v>75</v>
      </c>
      <c r="U1012">
        <v>0.03</v>
      </c>
      <c r="V1012">
        <v>0.05</v>
      </c>
      <c r="W1012">
        <v>0.2</v>
      </c>
      <c r="X1012">
        <v>0.08</v>
      </c>
      <c r="Y1012">
        <v>3482.08</v>
      </c>
      <c r="Z1012">
        <v>3482.08</v>
      </c>
      <c r="AA1012">
        <v>8131.6385099999998</v>
      </c>
      <c r="AB1012">
        <v>8845.8140373690294</v>
      </c>
      <c r="AC1012">
        <v>36561.839999999997</v>
      </c>
      <c r="AD1012">
        <v>50490.16</v>
      </c>
      <c r="AE1012">
        <v>36561.839999999997</v>
      </c>
      <c r="AF1012">
        <v>50490.16</v>
      </c>
      <c r="AG1012">
        <v>24394.915529999998</v>
      </c>
      <c r="AH1012">
        <v>56921.469570000001</v>
      </c>
      <c r="AI1012">
        <v>66492.564475261897</v>
      </c>
      <c r="AJ1012">
        <v>101875.820624738</v>
      </c>
      <c r="AK1012">
        <v>21659.074813006799</v>
      </c>
      <c r="AL1012">
        <v>132461.09416082301</v>
      </c>
      <c r="AM1012">
        <v>187149.32989927201</v>
      </c>
      <c r="AN1012">
        <v>0</v>
      </c>
      <c r="AO1012">
        <v>0</v>
      </c>
      <c r="AP1012">
        <v>341269.49887310201</v>
      </c>
      <c r="AQ1012">
        <v>341269.49887310201</v>
      </c>
      <c r="AR1012">
        <v>341269.49887310201</v>
      </c>
      <c r="AS1012">
        <v>7.8405895068028899</v>
      </c>
      <c r="AT1012">
        <v>2.0593140237297698</v>
      </c>
      <c r="AU1012">
        <v>90</v>
      </c>
      <c r="AV1012">
        <v>0</v>
      </c>
      <c r="AW1012" s="2">
        <v>43526</v>
      </c>
      <c r="AX1012" s="4">
        <v>341269.49887310201</v>
      </c>
      <c r="AY1012">
        <v>1</v>
      </c>
      <c r="AZ1012">
        <v>6.3500000000000001E-2</v>
      </c>
      <c r="BA1012">
        <v>0.3881</v>
      </c>
      <c r="BB1012">
        <v>0.5484</v>
      </c>
      <c r="BC1012">
        <v>0</v>
      </c>
      <c r="BD1012">
        <v>0</v>
      </c>
      <c r="BE1012">
        <v>0.4</v>
      </c>
      <c r="BF1012" t="b">
        <v>0</v>
      </c>
      <c r="BG1012">
        <v>1.38</v>
      </c>
      <c r="BH1012" t="b">
        <v>0</v>
      </c>
      <c r="BI1012">
        <v>7.84</v>
      </c>
      <c r="BJ1012" t="b">
        <v>0</v>
      </c>
      <c r="BK1012">
        <v>1</v>
      </c>
      <c r="BL1012" t="b">
        <v>0</v>
      </c>
      <c r="BM1012">
        <v>0</v>
      </c>
      <c r="BN1012">
        <v>0</v>
      </c>
    </row>
    <row r="1013" spans="1:66" x14ac:dyDescent="0.25">
      <c r="A1013" t="s">
        <v>102</v>
      </c>
      <c r="B1013">
        <v>1970</v>
      </c>
      <c r="C1013">
        <v>28978</v>
      </c>
      <c r="D1013">
        <v>28978</v>
      </c>
      <c r="E1013">
        <v>26290.98718</v>
      </c>
      <c r="F1013">
        <v>55268.987179999996</v>
      </c>
      <c r="G1013">
        <v>27466.295829999999</v>
      </c>
      <c r="H1013">
        <v>56444.295830000003</v>
      </c>
      <c r="I1013">
        <v>1</v>
      </c>
      <c r="J1013">
        <v>28978</v>
      </c>
      <c r="K1013" t="s">
        <v>67</v>
      </c>
      <c r="L1013" t="s">
        <v>67</v>
      </c>
      <c r="M1013" t="s">
        <v>74</v>
      </c>
      <c r="N1013">
        <v>0.107260761</v>
      </c>
      <c r="O1013">
        <v>0.59892472900000004</v>
      </c>
      <c r="P1013">
        <v>0.29381450999999997</v>
      </c>
      <c r="Q1013">
        <v>0</v>
      </c>
      <c r="R1013">
        <v>0</v>
      </c>
      <c r="S1013">
        <v>1</v>
      </c>
      <c r="T1013" t="s">
        <v>75</v>
      </c>
      <c r="U1013">
        <v>0.03</v>
      </c>
      <c r="V1013">
        <v>0.05</v>
      </c>
      <c r="W1013">
        <v>0.2</v>
      </c>
      <c r="X1013">
        <v>0.08</v>
      </c>
      <c r="Y1013">
        <v>2318.2399999999998</v>
      </c>
      <c r="Z1013">
        <v>2318.2399999999998</v>
      </c>
      <c r="AA1013">
        <v>5493.2591659999998</v>
      </c>
      <c r="AB1013">
        <v>5962.3932244060397</v>
      </c>
      <c r="AC1013">
        <v>24341.52</v>
      </c>
      <c r="AD1013">
        <v>33614.480000000003</v>
      </c>
      <c r="AE1013">
        <v>24341.52</v>
      </c>
      <c r="AF1013">
        <v>33614.480000000003</v>
      </c>
      <c r="AG1013">
        <v>16479.777497999999</v>
      </c>
      <c r="AH1013">
        <v>38452.814162000002</v>
      </c>
      <c r="AI1013">
        <v>44519.509381187898</v>
      </c>
      <c r="AJ1013">
        <v>68369.0822788121</v>
      </c>
      <c r="AK1013">
        <v>23900.128488220202</v>
      </c>
      <c r="AL1013">
        <v>95588.414779023806</v>
      </c>
      <c r="AM1013">
        <v>47247.576280378598</v>
      </c>
      <c r="AN1013">
        <v>0</v>
      </c>
      <c r="AO1013">
        <v>0</v>
      </c>
      <c r="AP1013">
        <v>166736.11954762301</v>
      </c>
      <c r="AQ1013">
        <v>166736.11954762301</v>
      </c>
      <c r="AR1013">
        <v>166736.11954762301</v>
      </c>
      <c r="AS1013">
        <v>5.7538863809656497</v>
      </c>
      <c r="AT1013">
        <v>1.74987551883875</v>
      </c>
      <c r="AU1013">
        <v>96</v>
      </c>
      <c r="AV1013">
        <v>0</v>
      </c>
      <c r="AW1013" s="2">
        <v>28978</v>
      </c>
      <c r="AX1013" s="4">
        <v>166736.11954762301</v>
      </c>
      <c r="AY1013">
        <v>1</v>
      </c>
      <c r="AZ1013">
        <v>0.14330000000000001</v>
      </c>
      <c r="BA1013">
        <v>0.57330000000000003</v>
      </c>
      <c r="BB1013">
        <v>0.28339999999999999</v>
      </c>
      <c r="BC1013">
        <v>0</v>
      </c>
      <c r="BD1013">
        <v>0</v>
      </c>
      <c r="BE1013">
        <v>0.27</v>
      </c>
      <c r="BF1013" t="b">
        <v>0</v>
      </c>
      <c r="BG1013">
        <v>0.67</v>
      </c>
      <c r="BH1013" t="b">
        <v>0</v>
      </c>
      <c r="BI1013">
        <v>5.75</v>
      </c>
      <c r="BJ1013" t="b">
        <v>0</v>
      </c>
      <c r="BK1013">
        <v>1</v>
      </c>
      <c r="BL1013" t="b">
        <v>0</v>
      </c>
      <c r="BM1013">
        <v>0</v>
      </c>
      <c r="BN1013">
        <v>0</v>
      </c>
    </row>
    <row r="1014" spans="1:66" x14ac:dyDescent="0.25">
      <c r="A1014" t="s">
        <v>102</v>
      </c>
      <c r="B1014">
        <v>1971</v>
      </c>
      <c r="C1014">
        <v>30443</v>
      </c>
      <c r="D1014">
        <v>30443</v>
      </c>
      <c r="E1014">
        <v>32841.555460000003</v>
      </c>
      <c r="F1014">
        <v>63284.555460000003</v>
      </c>
      <c r="G1014">
        <v>33997.565560000003</v>
      </c>
      <c r="H1014">
        <v>64440.565560000003</v>
      </c>
      <c r="I1014">
        <v>1</v>
      </c>
      <c r="J1014">
        <v>30443</v>
      </c>
      <c r="K1014" t="s">
        <v>67</v>
      </c>
      <c r="L1014" t="s">
        <v>67</v>
      </c>
      <c r="M1014" t="s">
        <v>74</v>
      </c>
      <c r="N1014">
        <v>2.7998955999999998E-2</v>
      </c>
      <c r="O1014">
        <v>0.58143198399999996</v>
      </c>
      <c r="P1014">
        <v>0.39056906000000002</v>
      </c>
      <c r="Q1014">
        <v>0</v>
      </c>
      <c r="R1014">
        <v>0</v>
      </c>
      <c r="S1014">
        <v>1</v>
      </c>
      <c r="T1014" t="s">
        <v>75</v>
      </c>
      <c r="U1014">
        <v>0.03</v>
      </c>
      <c r="V1014">
        <v>0.05</v>
      </c>
      <c r="W1014">
        <v>0.2</v>
      </c>
      <c r="X1014">
        <v>0.08</v>
      </c>
      <c r="Y1014">
        <v>2435.44</v>
      </c>
      <c r="Z1014">
        <v>2435.44</v>
      </c>
      <c r="AA1014">
        <v>6799.5131119999996</v>
      </c>
      <c r="AB1014">
        <v>7222.5166357620801</v>
      </c>
      <c r="AC1014">
        <v>25572.12</v>
      </c>
      <c r="AD1014">
        <v>35313.879999999997</v>
      </c>
      <c r="AE1014">
        <v>25572.12</v>
      </c>
      <c r="AF1014">
        <v>35313.879999999997</v>
      </c>
      <c r="AG1014">
        <v>20398.539336000002</v>
      </c>
      <c r="AH1014">
        <v>47596.591783999997</v>
      </c>
      <c r="AI1014">
        <v>49995.532288475799</v>
      </c>
      <c r="AJ1014">
        <v>78885.598831524199</v>
      </c>
      <c r="AK1014">
        <v>29480.679921704101</v>
      </c>
      <c r="AL1014">
        <v>146212.30496787</v>
      </c>
      <c r="AM1014">
        <v>66805.654238618794</v>
      </c>
      <c r="AN1014">
        <v>0</v>
      </c>
      <c r="AO1014">
        <v>0</v>
      </c>
      <c r="AP1014">
        <v>242498.639128193</v>
      </c>
      <c r="AQ1014">
        <v>242498.639128193</v>
      </c>
      <c r="AR1014">
        <v>242498.639128193</v>
      </c>
      <c r="AS1014">
        <v>7.9656616998388099</v>
      </c>
      <c r="AT1014">
        <v>2.0751400158484699</v>
      </c>
      <c r="AU1014">
        <v>97</v>
      </c>
      <c r="AV1014">
        <v>1</v>
      </c>
      <c r="AW1014" s="2">
        <v>30443</v>
      </c>
      <c r="AX1014" s="4">
        <v>242498.639128193</v>
      </c>
      <c r="AY1014">
        <v>1</v>
      </c>
      <c r="AZ1014">
        <v>0.1216</v>
      </c>
      <c r="BA1014">
        <v>0.60289999999999999</v>
      </c>
      <c r="BB1014">
        <v>0.27550000000000002</v>
      </c>
      <c r="BC1014">
        <v>0</v>
      </c>
      <c r="BD1014">
        <v>0</v>
      </c>
      <c r="BE1014">
        <v>0.28000000000000003</v>
      </c>
      <c r="BF1014" t="b">
        <v>0</v>
      </c>
      <c r="BG1014">
        <v>0.98</v>
      </c>
      <c r="BH1014" t="b">
        <v>0</v>
      </c>
      <c r="BI1014">
        <v>7.97</v>
      </c>
      <c r="BJ1014" t="b">
        <v>0</v>
      </c>
      <c r="BK1014">
        <v>1</v>
      </c>
      <c r="BL1014" t="b">
        <v>0</v>
      </c>
      <c r="BM1014">
        <v>0</v>
      </c>
      <c r="BN1014">
        <v>0</v>
      </c>
    </row>
    <row r="1015" spans="1:66" x14ac:dyDescent="0.25">
      <c r="A1015" t="s">
        <v>102</v>
      </c>
      <c r="B1015">
        <v>1972</v>
      </c>
      <c r="C1015">
        <v>73911</v>
      </c>
      <c r="D1015">
        <v>73911</v>
      </c>
      <c r="E1015">
        <v>78544.417730000001</v>
      </c>
      <c r="F1015">
        <v>152455.41769999999</v>
      </c>
      <c r="G1015">
        <v>87026.367329999994</v>
      </c>
      <c r="H1015">
        <v>160937.36730000001</v>
      </c>
      <c r="I1015">
        <v>1</v>
      </c>
      <c r="J1015">
        <v>73911</v>
      </c>
      <c r="K1015" t="s">
        <v>67</v>
      </c>
      <c r="L1015" t="s">
        <v>67</v>
      </c>
      <c r="M1015" t="s">
        <v>74</v>
      </c>
      <c r="N1015">
        <v>0.13458076999999999</v>
      </c>
      <c r="O1015">
        <v>0.220097511</v>
      </c>
      <c r="P1015">
        <v>0.64532171900000002</v>
      </c>
      <c r="Q1015">
        <v>0</v>
      </c>
      <c r="R1015">
        <v>0</v>
      </c>
      <c r="S1015">
        <v>1</v>
      </c>
      <c r="T1015" t="s">
        <v>75</v>
      </c>
      <c r="U1015">
        <v>0.03</v>
      </c>
      <c r="V1015">
        <v>0.05</v>
      </c>
      <c r="W1015">
        <v>0.2</v>
      </c>
      <c r="X1015">
        <v>0.08</v>
      </c>
      <c r="Y1015">
        <v>5912.88</v>
      </c>
      <c r="Z1015">
        <v>5912.88</v>
      </c>
      <c r="AA1015">
        <v>17405.273465999999</v>
      </c>
      <c r="AB1015">
        <v>18382.211355564501</v>
      </c>
      <c r="AC1015">
        <v>62085.24</v>
      </c>
      <c r="AD1015">
        <v>85736.76</v>
      </c>
      <c r="AE1015">
        <v>62085.24</v>
      </c>
      <c r="AF1015">
        <v>85736.76</v>
      </c>
      <c r="AG1015">
        <v>52215.820398000003</v>
      </c>
      <c r="AH1015">
        <v>121836.91426200001</v>
      </c>
      <c r="AI1015">
        <v>124172.944588871</v>
      </c>
      <c r="AJ1015">
        <v>197701.79001112899</v>
      </c>
      <c r="AK1015">
        <v>17816.978651751298</v>
      </c>
      <c r="AL1015">
        <v>39605.687841926301</v>
      </c>
      <c r="AM1015">
        <v>117784.729044148</v>
      </c>
      <c r="AN1015">
        <v>0</v>
      </c>
      <c r="AO1015">
        <v>0</v>
      </c>
      <c r="AP1015">
        <v>175207.395537826</v>
      </c>
      <c r="AQ1015">
        <v>175207.395537826</v>
      </c>
      <c r="AR1015">
        <v>175207.395537826</v>
      </c>
      <c r="AS1015">
        <v>2.3705185363183499</v>
      </c>
      <c r="AT1015">
        <v>0.86310872291113505</v>
      </c>
      <c r="AU1015">
        <v>90</v>
      </c>
      <c r="AV1015">
        <v>1</v>
      </c>
      <c r="AW1015" s="2">
        <v>73911</v>
      </c>
      <c r="AX1015" s="4">
        <v>175207.395537826</v>
      </c>
      <c r="AY1015">
        <v>1</v>
      </c>
      <c r="AZ1015">
        <v>0.1017</v>
      </c>
      <c r="BA1015">
        <v>0.2261</v>
      </c>
      <c r="BB1015">
        <v>0.67230000000000001</v>
      </c>
      <c r="BC1015">
        <v>0</v>
      </c>
      <c r="BD1015">
        <v>0</v>
      </c>
      <c r="BE1015">
        <v>0.68</v>
      </c>
      <c r="BF1015" t="b">
        <v>0</v>
      </c>
      <c r="BG1015">
        <v>0.71</v>
      </c>
      <c r="BH1015" t="b">
        <v>0</v>
      </c>
      <c r="BI1015">
        <v>2.37</v>
      </c>
      <c r="BJ1015" t="b">
        <v>0</v>
      </c>
      <c r="BK1015">
        <v>1</v>
      </c>
      <c r="BL1015" t="b">
        <v>0</v>
      </c>
      <c r="BM1015">
        <v>0</v>
      </c>
      <c r="BN1015">
        <v>0</v>
      </c>
    </row>
    <row r="1016" spans="1:66" x14ac:dyDescent="0.25">
      <c r="A1016" t="s">
        <v>102</v>
      </c>
      <c r="B1016">
        <v>1973</v>
      </c>
      <c r="C1016">
        <v>100183</v>
      </c>
      <c r="D1016">
        <v>100183</v>
      </c>
      <c r="E1016">
        <v>156911.166</v>
      </c>
      <c r="F1016">
        <v>267300.41519999999</v>
      </c>
      <c r="G1016">
        <v>167450.04920000001</v>
      </c>
      <c r="H1016">
        <v>277839.29849999998</v>
      </c>
      <c r="I1016">
        <v>1</v>
      </c>
      <c r="J1016">
        <v>100183</v>
      </c>
      <c r="K1016" t="s">
        <v>67</v>
      </c>
      <c r="L1016" t="s">
        <v>67</v>
      </c>
      <c r="M1016" t="s">
        <v>74</v>
      </c>
      <c r="N1016">
        <v>8.6021411000000006E-2</v>
      </c>
      <c r="O1016">
        <v>0.47675434999999999</v>
      </c>
      <c r="P1016">
        <v>0.43722423900000001</v>
      </c>
      <c r="Q1016">
        <v>0</v>
      </c>
      <c r="R1016">
        <v>0</v>
      </c>
      <c r="S1016">
        <v>1</v>
      </c>
      <c r="T1016" t="s">
        <v>75</v>
      </c>
      <c r="U1016">
        <v>0.03</v>
      </c>
      <c r="V1016">
        <v>0.05</v>
      </c>
      <c r="W1016">
        <v>0.2</v>
      </c>
      <c r="X1016">
        <v>0.08</v>
      </c>
      <c r="Y1016">
        <v>8014.64</v>
      </c>
      <c r="Z1016">
        <v>8014.64</v>
      </c>
      <c r="AA1016">
        <v>33490.009839999999</v>
      </c>
      <c r="AB1016">
        <v>34435.667750355802</v>
      </c>
      <c r="AC1016">
        <v>84153.72</v>
      </c>
      <c r="AD1016">
        <v>116212.28</v>
      </c>
      <c r="AE1016">
        <v>84153.72</v>
      </c>
      <c r="AF1016">
        <v>116212.28</v>
      </c>
      <c r="AG1016">
        <v>100470.02952</v>
      </c>
      <c r="AH1016">
        <v>234430.06888000001</v>
      </c>
      <c r="AI1016">
        <v>208967.96299928799</v>
      </c>
      <c r="AJ1016">
        <v>346710.63400071202</v>
      </c>
      <c r="AK1016">
        <v>18572.711619454902</v>
      </c>
      <c r="AL1016">
        <v>103013.427490773</v>
      </c>
      <c r="AM1016">
        <v>69994.807902636094</v>
      </c>
      <c r="AN1016">
        <v>0</v>
      </c>
      <c r="AO1016">
        <v>0</v>
      </c>
      <c r="AP1016">
        <v>191580.947012864</v>
      </c>
      <c r="AQ1016">
        <v>191580.947012864</v>
      </c>
      <c r="AR1016">
        <v>191580.947012864</v>
      </c>
      <c r="AS1016">
        <v>1.9123099429330701</v>
      </c>
      <c r="AT1016">
        <v>0.64831190553626095</v>
      </c>
      <c r="AU1016">
        <v>94</v>
      </c>
      <c r="AV1016">
        <v>1</v>
      </c>
      <c r="AW1016" s="2">
        <v>100183</v>
      </c>
      <c r="AX1016" s="4">
        <v>191580.947012864</v>
      </c>
      <c r="AY1016">
        <v>1</v>
      </c>
      <c r="AZ1016">
        <v>9.69E-2</v>
      </c>
      <c r="BA1016">
        <v>0.53769999999999996</v>
      </c>
      <c r="BB1016">
        <v>0.3654</v>
      </c>
      <c r="BC1016">
        <v>0</v>
      </c>
      <c r="BD1016">
        <v>0</v>
      </c>
      <c r="BE1016">
        <v>0.92</v>
      </c>
      <c r="BF1016" t="b">
        <v>0</v>
      </c>
      <c r="BG1016">
        <v>0.77</v>
      </c>
      <c r="BH1016" t="b">
        <v>0</v>
      </c>
      <c r="BI1016">
        <v>1.91</v>
      </c>
      <c r="BJ1016" t="b">
        <v>0</v>
      </c>
      <c r="BK1016">
        <v>1</v>
      </c>
      <c r="BL1016" t="b">
        <v>0</v>
      </c>
      <c r="BM1016">
        <v>0</v>
      </c>
      <c r="BN1016">
        <v>0</v>
      </c>
    </row>
    <row r="1017" spans="1:66" x14ac:dyDescent="0.25">
      <c r="A1017" t="s">
        <v>102</v>
      </c>
      <c r="B1017">
        <v>1974</v>
      </c>
      <c r="C1017">
        <v>96197</v>
      </c>
      <c r="D1017">
        <v>96197</v>
      </c>
      <c r="E1017">
        <v>191578.86900000001</v>
      </c>
      <c r="F1017">
        <v>299945.29739999998</v>
      </c>
      <c r="G1017">
        <v>203851.99619999999</v>
      </c>
      <c r="H1017">
        <v>312218.42460000003</v>
      </c>
      <c r="I1017">
        <v>1</v>
      </c>
      <c r="J1017">
        <v>96197</v>
      </c>
      <c r="K1017" t="s">
        <v>67</v>
      </c>
      <c r="L1017" t="s">
        <v>67</v>
      </c>
      <c r="M1017" t="s">
        <v>74</v>
      </c>
      <c r="N1017">
        <v>9.4423254999999998E-2</v>
      </c>
      <c r="O1017">
        <v>0.30615878899999999</v>
      </c>
      <c r="P1017">
        <v>0.59941795600000003</v>
      </c>
      <c r="Q1017">
        <v>0</v>
      </c>
      <c r="R1017">
        <v>0</v>
      </c>
      <c r="S1017">
        <v>1</v>
      </c>
      <c r="T1017" t="s">
        <v>75</v>
      </c>
      <c r="U1017">
        <v>0.03</v>
      </c>
      <c r="V1017">
        <v>0.05</v>
      </c>
      <c r="W1017">
        <v>0.2</v>
      </c>
      <c r="X1017">
        <v>0.08</v>
      </c>
      <c r="Y1017">
        <v>7695.76</v>
      </c>
      <c r="Z1017">
        <v>7695.76</v>
      </c>
      <c r="AA1017">
        <v>40770.399239999999</v>
      </c>
      <c r="AB1017">
        <v>41490.3624492073</v>
      </c>
      <c r="AC1017">
        <v>80805.48</v>
      </c>
      <c r="AD1017">
        <v>111588.52</v>
      </c>
      <c r="AE1017">
        <v>80805.48</v>
      </c>
      <c r="AF1017">
        <v>111588.52</v>
      </c>
      <c r="AG1017">
        <v>122311.19772</v>
      </c>
      <c r="AH1017">
        <v>285392.79467999999</v>
      </c>
      <c r="AI1017">
        <v>229237.69970158499</v>
      </c>
      <c r="AJ1017">
        <v>395199.149498415</v>
      </c>
      <c r="AK1017">
        <v>4348.6054650791903</v>
      </c>
      <c r="AL1017">
        <v>21352.043886067499</v>
      </c>
      <c r="AM1017">
        <v>41482.289460756998</v>
      </c>
      <c r="AN1017">
        <v>0</v>
      </c>
      <c r="AO1017">
        <v>0</v>
      </c>
      <c r="AP1017">
        <v>67182.938811903703</v>
      </c>
      <c r="AQ1017">
        <v>67182.938811903703</v>
      </c>
      <c r="AR1017">
        <v>67182.938811903703</v>
      </c>
      <c r="AS1017">
        <v>0.69838912660377905</v>
      </c>
      <c r="AT1017">
        <v>-0.35897884358742399</v>
      </c>
      <c r="AU1017">
        <v>94</v>
      </c>
      <c r="AV1017">
        <v>1</v>
      </c>
      <c r="AW1017" s="2">
        <v>96197</v>
      </c>
      <c r="AX1017" s="4">
        <v>67182.938811903703</v>
      </c>
      <c r="AY1017">
        <v>1</v>
      </c>
      <c r="AZ1017">
        <v>6.4699999999999994E-2</v>
      </c>
      <c r="BA1017">
        <v>0.31780000000000003</v>
      </c>
      <c r="BB1017">
        <v>0.61750000000000005</v>
      </c>
      <c r="BC1017">
        <v>0</v>
      </c>
      <c r="BD1017">
        <v>0</v>
      </c>
      <c r="BE1017">
        <v>0.89</v>
      </c>
      <c r="BF1017" t="b">
        <v>0</v>
      </c>
      <c r="BG1017">
        <v>0.27</v>
      </c>
      <c r="BH1017" t="b">
        <v>0</v>
      </c>
      <c r="BI1017">
        <v>0.7</v>
      </c>
      <c r="BJ1017" t="b">
        <v>0</v>
      </c>
      <c r="BK1017">
        <v>1</v>
      </c>
      <c r="BL1017" t="b">
        <v>0</v>
      </c>
      <c r="BM1017">
        <v>0</v>
      </c>
      <c r="BN1017">
        <v>0</v>
      </c>
    </row>
    <row r="1018" spans="1:66" x14ac:dyDescent="0.25">
      <c r="A1018" t="s">
        <v>102</v>
      </c>
      <c r="B1018">
        <v>1975</v>
      </c>
      <c r="C1018">
        <v>97498.636870000002</v>
      </c>
      <c r="D1018">
        <v>97498.636870000002</v>
      </c>
      <c r="E1018">
        <v>82602.394069999995</v>
      </c>
      <c r="F1018">
        <v>208024.4614</v>
      </c>
      <c r="G1018">
        <v>85854.792549999998</v>
      </c>
      <c r="H1018">
        <v>211276.85990000001</v>
      </c>
      <c r="I1018">
        <v>1</v>
      </c>
      <c r="J1018">
        <v>97498.636870000002</v>
      </c>
      <c r="K1018" t="s">
        <v>67</v>
      </c>
      <c r="L1018" t="s">
        <v>67</v>
      </c>
      <c r="M1018" t="s">
        <v>74</v>
      </c>
      <c r="N1018">
        <v>8.4330005E-2</v>
      </c>
      <c r="O1018">
        <v>0.69204126300000002</v>
      </c>
      <c r="P1018">
        <v>0.223628732</v>
      </c>
      <c r="Q1018">
        <v>0</v>
      </c>
      <c r="R1018">
        <v>0</v>
      </c>
      <c r="S1018">
        <v>1</v>
      </c>
      <c r="T1018" t="s">
        <v>75</v>
      </c>
      <c r="U1018">
        <v>0.03</v>
      </c>
      <c r="V1018">
        <v>0.05</v>
      </c>
      <c r="W1018">
        <v>0.2</v>
      </c>
      <c r="X1018">
        <v>0.08</v>
      </c>
      <c r="Y1018">
        <v>7799.8909495999997</v>
      </c>
      <c r="Z1018">
        <v>7799.8909495999997</v>
      </c>
      <c r="AA1018">
        <v>17170.95851</v>
      </c>
      <c r="AB1018">
        <v>18859.483422877602</v>
      </c>
      <c r="AC1018">
        <v>81898.854970800006</v>
      </c>
      <c r="AD1018">
        <v>113098.4187692</v>
      </c>
      <c r="AE1018">
        <v>81898.854970800006</v>
      </c>
      <c r="AF1018">
        <v>113098.4187692</v>
      </c>
      <c r="AG1018">
        <v>51512.875529999998</v>
      </c>
      <c r="AH1018">
        <v>120196.70957000001</v>
      </c>
      <c r="AI1018">
        <v>173557.89305424501</v>
      </c>
      <c r="AJ1018">
        <v>248995.82674575501</v>
      </c>
      <c r="AK1018">
        <v>24014.859711296402</v>
      </c>
      <c r="AL1018">
        <v>330669.42765647901</v>
      </c>
      <c r="AM1018">
        <v>134299.73806951701</v>
      </c>
      <c r="AN1018">
        <v>0</v>
      </c>
      <c r="AO1018">
        <v>0</v>
      </c>
      <c r="AP1018">
        <v>488984.02543729299</v>
      </c>
      <c r="AQ1018">
        <v>488984.02543729299</v>
      </c>
      <c r="AR1018">
        <v>488984.02543729299</v>
      </c>
      <c r="AS1018">
        <v>5.0152908915976004</v>
      </c>
      <c r="AT1018">
        <v>1.6124914240383099</v>
      </c>
      <c r="AU1018">
        <v>96</v>
      </c>
      <c r="AV1018">
        <v>0</v>
      </c>
      <c r="AW1018" s="2">
        <v>97498.636870000002</v>
      </c>
      <c r="AX1018" s="4">
        <v>488984.02543729299</v>
      </c>
      <c r="AY1018">
        <v>1</v>
      </c>
      <c r="AZ1018">
        <v>4.9099999999999998E-2</v>
      </c>
      <c r="BA1018">
        <v>0.67620000000000002</v>
      </c>
      <c r="BB1018">
        <v>0.2747</v>
      </c>
      <c r="BC1018">
        <v>0</v>
      </c>
      <c r="BD1018">
        <v>0</v>
      </c>
      <c r="BE1018">
        <v>0.9</v>
      </c>
      <c r="BF1018" t="b">
        <v>0</v>
      </c>
      <c r="BG1018">
        <v>1.98</v>
      </c>
      <c r="BH1018" t="b">
        <v>0</v>
      </c>
      <c r="BI1018">
        <v>5.0199999999999996</v>
      </c>
      <c r="BJ1018" t="b">
        <v>0</v>
      </c>
      <c r="BK1018">
        <v>1</v>
      </c>
      <c r="BL1018" t="b">
        <v>0</v>
      </c>
      <c r="BM1018">
        <v>0</v>
      </c>
      <c r="BN1018">
        <v>0</v>
      </c>
    </row>
    <row r="1019" spans="1:66" x14ac:dyDescent="0.25">
      <c r="A1019" t="s">
        <v>102</v>
      </c>
      <c r="B1019">
        <v>1976</v>
      </c>
      <c r="C1019">
        <v>50192</v>
      </c>
      <c r="D1019">
        <v>50192</v>
      </c>
      <c r="E1019">
        <v>63108.435590000001</v>
      </c>
      <c r="F1019">
        <v>119188.59600000001</v>
      </c>
      <c r="G1019">
        <v>68903.893280000004</v>
      </c>
      <c r="H1019">
        <v>124984.0537</v>
      </c>
      <c r="I1019">
        <v>1</v>
      </c>
      <c r="J1019">
        <v>50192</v>
      </c>
      <c r="K1019" t="s">
        <v>67</v>
      </c>
      <c r="L1019" t="s">
        <v>67</v>
      </c>
      <c r="M1019" t="s">
        <v>74</v>
      </c>
      <c r="N1019">
        <v>0.14860065</v>
      </c>
      <c r="O1019">
        <v>0.31688592799999998</v>
      </c>
      <c r="P1019">
        <v>0.53451342199999996</v>
      </c>
      <c r="Q1019">
        <v>0</v>
      </c>
      <c r="R1019">
        <v>0</v>
      </c>
      <c r="S1019">
        <v>1</v>
      </c>
      <c r="T1019" t="s">
        <v>75</v>
      </c>
      <c r="U1019">
        <v>0.03</v>
      </c>
      <c r="V1019">
        <v>0.05</v>
      </c>
      <c r="W1019">
        <v>0.2</v>
      </c>
      <c r="X1019">
        <v>0.08</v>
      </c>
      <c r="Y1019">
        <v>4015.36</v>
      </c>
      <c r="Z1019">
        <v>4015.36</v>
      </c>
      <c r="AA1019">
        <v>13780.778656</v>
      </c>
      <c r="AB1019">
        <v>14353.848832117001</v>
      </c>
      <c r="AC1019">
        <v>42161.279999999999</v>
      </c>
      <c r="AD1019">
        <v>58222.720000000001</v>
      </c>
      <c r="AE1019">
        <v>42161.279999999999</v>
      </c>
      <c r="AF1019">
        <v>58222.720000000001</v>
      </c>
      <c r="AG1019">
        <v>41342.335967999999</v>
      </c>
      <c r="AH1019">
        <v>96465.450591999994</v>
      </c>
      <c r="AI1019">
        <v>96276.356035766104</v>
      </c>
      <c r="AJ1019">
        <v>153691.75136423399</v>
      </c>
      <c r="AK1019">
        <v>11977.387482763899</v>
      </c>
      <c r="AL1019">
        <v>35383.995709830298</v>
      </c>
      <c r="AM1019">
        <v>111490.31171654801</v>
      </c>
      <c r="AN1019">
        <v>0</v>
      </c>
      <c r="AO1019">
        <v>0</v>
      </c>
      <c r="AP1019">
        <v>158851.69490914201</v>
      </c>
      <c r="AQ1019">
        <v>158851.69490914201</v>
      </c>
      <c r="AR1019">
        <v>158851.69490914201</v>
      </c>
      <c r="AS1019">
        <v>3.1648807560795</v>
      </c>
      <c r="AT1019">
        <v>1.1521153790821199</v>
      </c>
      <c r="AU1019">
        <v>92</v>
      </c>
      <c r="AV1019">
        <v>1</v>
      </c>
      <c r="AW1019" s="2">
        <v>50192</v>
      </c>
      <c r="AX1019" s="4">
        <v>158851.69490914201</v>
      </c>
      <c r="AY1019">
        <v>1</v>
      </c>
      <c r="AZ1019">
        <v>7.5399999999999995E-2</v>
      </c>
      <c r="BA1019">
        <v>0.22270000000000001</v>
      </c>
      <c r="BB1019">
        <v>0.70189999999999997</v>
      </c>
      <c r="BC1019">
        <v>0</v>
      </c>
      <c r="BD1019">
        <v>0</v>
      </c>
      <c r="BE1019">
        <v>0.46</v>
      </c>
      <c r="BF1019" t="b">
        <v>0</v>
      </c>
      <c r="BG1019">
        <v>0.64</v>
      </c>
      <c r="BH1019" t="b">
        <v>0</v>
      </c>
      <c r="BI1019">
        <v>3.16</v>
      </c>
      <c r="BJ1019" t="b">
        <v>0</v>
      </c>
      <c r="BK1019">
        <v>1</v>
      </c>
      <c r="BL1019" t="b">
        <v>0</v>
      </c>
      <c r="BM1019">
        <v>0</v>
      </c>
      <c r="BN1019">
        <v>0</v>
      </c>
    </row>
    <row r="1020" spans="1:66" x14ac:dyDescent="0.25">
      <c r="A1020" t="s">
        <v>102</v>
      </c>
      <c r="B1020">
        <v>1977</v>
      </c>
      <c r="C1020">
        <v>89757</v>
      </c>
      <c r="D1020">
        <v>89757</v>
      </c>
      <c r="E1020">
        <v>111314.27989999999</v>
      </c>
      <c r="F1020">
        <v>211000.22440000001</v>
      </c>
      <c r="G1020">
        <v>125460.8174</v>
      </c>
      <c r="H1020">
        <v>225146.76199999999</v>
      </c>
      <c r="I1020">
        <v>1</v>
      </c>
      <c r="J1020">
        <v>89757</v>
      </c>
      <c r="K1020" t="s">
        <v>67</v>
      </c>
      <c r="L1020" t="s">
        <v>67</v>
      </c>
      <c r="M1020" t="s">
        <v>74</v>
      </c>
      <c r="N1020">
        <v>1.9314537E-2</v>
      </c>
      <c r="O1020">
        <v>0.45753901400000002</v>
      </c>
      <c r="P1020">
        <v>0.52314644899999996</v>
      </c>
      <c r="Q1020">
        <v>0</v>
      </c>
      <c r="R1020">
        <v>0</v>
      </c>
      <c r="S1020">
        <v>1</v>
      </c>
      <c r="T1020" t="s">
        <v>75</v>
      </c>
      <c r="U1020">
        <v>0.03</v>
      </c>
      <c r="V1020">
        <v>0.05</v>
      </c>
      <c r="W1020">
        <v>0.2</v>
      </c>
      <c r="X1020">
        <v>0.08</v>
      </c>
      <c r="Y1020">
        <v>7180.56</v>
      </c>
      <c r="Z1020">
        <v>7180.56</v>
      </c>
      <c r="AA1020">
        <v>25092.163479999999</v>
      </c>
      <c r="AB1020">
        <v>26099.369916161701</v>
      </c>
      <c r="AC1020">
        <v>75395.88</v>
      </c>
      <c r="AD1020">
        <v>104118.12</v>
      </c>
      <c r="AE1020">
        <v>75395.88</v>
      </c>
      <c r="AF1020">
        <v>104118.12</v>
      </c>
      <c r="AG1020">
        <v>75276.490439999994</v>
      </c>
      <c r="AH1020">
        <v>175645.14436000001</v>
      </c>
      <c r="AI1020">
        <v>172948.022167677</v>
      </c>
      <c r="AJ1020">
        <v>277345.50183232297</v>
      </c>
      <c r="AK1020">
        <v>28675.096220652398</v>
      </c>
      <c r="AL1020">
        <v>861417.14584053203</v>
      </c>
      <c r="AM1020">
        <v>553181.41307957203</v>
      </c>
      <c r="AN1020">
        <v>0</v>
      </c>
      <c r="AO1020">
        <v>0</v>
      </c>
      <c r="AP1020">
        <v>1443273.6551407599</v>
      </c>
      <c r="AQ1020">
        <v>1443273.6551407599</v>
      </c>
      <c r="AR1020">
        <v>1443273.6551407599</v>
      </c>
      <c r="AS1020">
        <v>16.079789377327199</v>
      </c>
      <c r="AT1020">
        <v>2.7775631652401098</v>
      </c>
      <c r="AU1020">
        <v>89</v>
      </c>
      <c r="AV1020">
        <v>1</v>
      </c>
      <c r="AW1020" s="2">
        <v>89757</v>
      </c>
      <c r="AX1020" s="4">
        <v>1443273.6551407599</v>
      </c>
      <c r="AY1020">
        <v>1</v>
      </c>
      <c r="AZ1020">
        <v>1.9900000000000001E-2</v>
      </c>
      <c r="BA1020">
        <v>0.5968</v>
      </c>
      <c r="BB1020">
        <v>0.38329999999999997</v>
      </c>
      <c r="BC1020">
        <v>0</v>
      </c>
      <c r="BD1020">
        <v>0</v>
      </c>
      <c r="BE1020">
        <v>0.83</v>
      </c>
      <c r="BF1020" t="b">
        <v>0</v>
      </c>
      <c r="BG1020">
        <v>5.83</v>
      </c>
      <c r="BH1020" t="b">
        <v>0</v>
      </c>
      <c r="BI1020">
        <v>16.079999999999998</v>
      </c>
      <c r="BJ1020" t="b">
        <v>1</v>
      </c>
      <c r="BK1020">
        <v>1</v>
      </c>
      <c r="BL1020" t="b">
        <v>0</v>
      </c>
      <c r="BM1020">
        <v>1</v>
      </c>
      <c r="BN1020">
        <v>1</v>
      </c>
    </row>
    <row r="1021" spans="1:66" x14ac:dyDescent="0.25">
      <c r="A1021" t="s">
        <v>102</v>
      </c>
      <c r="B1021">
        <v>1978</v>
      </c>
      <c r="C1021">
        <v>27964</v>
      </c>
      <c r="D1021">
        <v>27964</v>
      </c>
      <c r="E1021">
        <v>57697.673739999998</v>
      </c>
      <c r="F1021">
        <v>106196.5528</v>
      </c>
      <c r="G1021">
        <v>66862.832410000003</v>
      </c>
      <c r="H1021">
        <v>115361.7115</v>
      </c>
      <c r="I1021">
        <v>1</v>
      </c>
      <c r="J1021">
        <v>27964</v>
      </c>
      <c r="K1021" t="s">
        <v>67</v>
      </c>
      <c r="L1021" t="s">
        <v>67</v>
      </c>
      <c r="M1021" t="s">
        <v>74</v>
      </c>
      <c r="N1021">
        <v>0.20817010599999999</v>
      </c>
      <c r="O1021">
        <v>0.185087787</v>
      </c>
      <c r="P1021">
        <v>0.60674210699999997</v>
      </c>
      <c r="Q1021">
        <v>0</v>
      </c>
      <c r="R1021">
        <v>0</v>
      </c>
      <c r="S1021">
        <v>1</v>
      </c>
      <c r="T1021" t="s">
        <v>75</v>
      </c>
      <c r="U1021">
        <v>0.03</v>
      </c>
      <c r="V1021">
        <v>0.05</v>
      </c>
      <c r="W1021">
        <v>0.2</v>
      </c>
      <c r="X1021">
        <v>0.08</v>
      </c>
      <c r="Y1021">
        <v>2237.12</v>
      </c>
      <c r="Z1021">
        <v>2237.12</v>
      </c>
      <c r="AA1021">
        <v>13372.566482</v>
      </c>
      <c r="AB1021">
        <v>13558.401093414701</v>
      </c>
      <c r="AC1021">
        <v>23489.759999999998</v>
      </c>
      <c r="AD1021">
        <v>32438.240000000002</v>
      </c>
      <c r="AE1021">
        <v>23489.759999999998</v>
      </c>
      <c r="AF1021">
        <v>32438.240000000002</v>
      </c>
      <c r="AG1021">
        <v>40117.699445999999</v>
      </c>
      <c r="AH1021">
        <v>93607.965374000007</v>
      </c>
      <c r="AI1021">
        <v>88244.909313170501</v>
      </c>
      <c r="AJ1021">
        <v>142478.51368682901</v>
      </c>
      <c r="AK1021">
        <v>42057.925442919703</v>
      </c>
      <c r="AL1021">
        <v>113182.028916062</v>
      </c>
      <c r="AM1021">
        <v>185503.08517573</v>
      </c>
      <c r="AN1021">
        <v>0</v>
      </c>
      <c r="AO1021">
        <v>0</v>
      </c>
      <c r="AP1021">
        <v>340743.03953471198</v>
      </c>
      <c r="AQ1021">
        <v>340743.03953471198</v>
      </c>
      <c r="AR1021">
        <v>340743.03953471198</v>
      </c>
      <c r="AS1021">
        <v>12.1850607758086</v>
      </c>
      <c r="AT1021">
        <v>2.5002106748208699</v>
      </c>
      <c r="AU1021">
        <v>86</v>
      </c>
      <c r="AV1021">
        <v>1</v>
      </c>
      <c r="AW1021" s="2">
        <v>27964</v>
      </c>
      <c r="AX1021" s="4">
        <v>340743.03953471198</v>
      </c>
      <c r="AY1021">
        <v>1</v>
      </c>
      <c r="AZ1021">
        <v>0.1234</v>
      </c>
      <c r="BA1021">
        <v>0.3322</v>
      </c>
      <c r="BB1021">
        <v>0.5444</v>
      </c>
      <c r="BC1021">
        <v>0</v>
      </c>
      <c r="BD1021">
        <v>0</v>
      </c>
      <c r="BE1021">
        <v>0.26</v>
      </c>
      <c r="BF1021" t="b">
        <v>0</v>
      </c>
      <c r="BG1021">
        <v>1.38</v>
      </c>
      <c r="BH1021" t="b">
        <v>0</v>
      </c>
      <c r="BI1021">
        <v>12.19</v>
      </c>
      <c r="BJ1021" t="b">
        <v>0</v>
      </c>
      <c r="BK1021">
        <v>1</v>
      </c>
      <c r="BL1021" t="b">
        <v>0</v>
      </c>
      <c r="BM1021">
        <v>0</v>
      </c>
      <c r="BN1021">
        <v>0</v>
      </c>
    </row>
    <row r="1022" spans="1:66" x14ac:dyDescent="0.25">
      <c r="A1022" t="s">
        <v>102</v>
      </c>
      <c r="B1022">
        <v>1979</v>
      </c>
      <c r="C1022">
        <v>135745</v>
      </c>
      <c r="D1022">
        <v>135745</v>
      </c>
      <c r="E1022">
        <v>186307.50779999999</v>
      </c>
      <c r="F1022">
        <v>362622.42660000001</v>
      </c>
      <c r="G1022">
        <v>207814.18580000001</v>
      </c>
      <c r="H1022">
        <v>384129.10460000002</v>
      </c>
      <c r="I1022">
        <v>1</v>
      </c>
      <c r="J1022">
        <v>135745</v>
      </c>
      <c r="K1022" t="s">
        <v>67</v>
      </c>
      <c r="L1022" t="s">
        <v>67</v>
      </c>
      <c r="M1022" t="s">
        <v>74</v>
      </c>
      <c r="N1022">
        <v>3.1180630000000001E-2</v>
      </c>
      <c r="O1022">
        <v>0.86082888199999996</v>
      </c>
      <c r="P1022">
        <v>0.107990488</v>
      </c>
      <c r="Q1022">
        <v>0</v>
      </c>
      <c r="R1022">
        <v>0</v>
      </c>
      <c r="S1022">
        <v>1</v>
      </c>
      <c r="T1022" t="s">
        <v>75</v>
      </c>
      <c r="U1022">
        <v>0.03</v>
      </c>
      <c r="V1022">
        <v>0.05</v>
      </c>
      <c r="W1022">
        <v>0.2</v>
      </c>
      <c r="X1022">
        <v>0.08</v>
      </c>
      <c r="Y1022">
        <v>10859.6</v>
      </c>
      <c r="Z1022">
        <v>10859.6</v>
      </c>
      <c r="AA1022">
        <v>41562.837160000003</v>
      </c>
      <c r="AB1022">
        <v>42958.123154400899</v>
      </c>
      <c r="AC1022">
        <v>114025.8</v>
      </c>
      <c r="AD1022">
        <v>157464.20000000001</v>
      </c>
      <c r="AE1022">
        <v>114025.8</v>
      </c>
      <c r="AF1022">
        <v>157464.20000000001</v>
      </c>
      <c r="AG1022">
        <v>124688.51148</v>
      </c>
      <c r="AH1022">
        <v>290939.86012000003</v>
      </c>
      <c r="AI1022">
        <v>298212.85829119798</v>
      </c>
      <c r="AJ1022">
        <v>470045.35090880201</v>
      </c>
      <c r="AK1022">
        <v>11026.503404365199</v>
      </c>
      <c r="AL1022">
        <v>109237.83186551501</v>
      </c>
      <c r="AM1022">
        <v>230876.574201532</v>
      </c>
      <c r="AN1022">
        <v>0</v>
      </c>
      <c r="AO1022">
        <v>0</v>
      </c>
      <c r="AP1022">
        <v>351140.90947141201</v>
      </c>
      <c r="AQ1022">
        <v>351140.90947141201</v>
      </c>
      <c r="AR1022">
        <v>351140.90947141201</v>
      </c>
      <c r="AS1022">
        <v>2.5867686432016801</v>
      </c>
      <c r="AT1022">
        <v>0.95040946866809095</v>
      </c>
      <c r="AU1022">
        <v>90</v>
      </c>
      <c r="AV1022">
        <v>1</v>
      </c>
      <c r="AW1022" s="2">
        <v>135745</v>
      </c>
      <c r="AX1022" s="4">
        <v>351140.90947141201</v>
      </c>
      <c r="AY1022">
        <v>1</v>
      </c>
      <c r="AZ1022">
        <v>3.1399999999999997E-2</v>
      </c>
      <c r="BA1022">
        <v>0.31109999999999999</v>
      </c>
      <c r="BB1022">
        <v>0.65749999999999997</v>
      </c>
      <c r="BC1022">
        <v>0</v>
      </c>
      <c r="BD1022">
        <v>0</v>
      </c>
      <c r="BE1022">
        <v>1.25</v>
      </c>
      <c r="BF1022" t="b">
        <v>0</v>
      </c>
      <c r="BG1022">
        <v>1.42</v>
      </c>
      <c r="BH1022" t="b">
        <v>0</v>
      </c>
      <c r="BI1022">
        <v>2.59</v>
      </c>
      <c r="BJ1022" t="b">
        <v>0</v>
      </c>
      <c r="BK1022">
        <v>1</v>
      </c>
      <c r="BL1022" t="b">
        <v>0</v>
      </c>
      <c r="BM1022">
        <v>0</v>
      </c>
      <c r="BN1022">
        <v>0</v>
      </c>
    </row>
    <row r="1023" spans="1:66" x14ac:dyDescent="0.25">
      <c r="A1023" t="s">
        <v>102</v>
      </c>
      <c r="B1023">
        <v>1980</v>
      </c>
      <c r="C1023">
        <v>57655</v>
      </c>
      <c r="D1023">
        <v>57655</v>
      </c>
      <c r="E1023">
        <v>81176.560859999998</v>
      </c>
      <c r="F1023">
        <v>166193.6488</v>
      </c>
      <c r="G1023">
        <v>113341.742</v>
      </c>
      <c r="H1023">
        <v>198358.83</v>
      </c>
      <c r="I1023">
        <v>1</v>
      </c>
      <c r="J1023">
        <v>57655</v>
      </c>
      <c r="K1023" t="s">
        <v>67</v>
      </c>
      <c r="L1023" t="s">
        <v>67</v>
      </c>
      <c r="M1023" t="s">
        <v>74</v>
      </c>
      <c r="N1023">
        <v>0.144561733</v>
      </c>
      <c r="O1023">
        <v>0.178383769</v>
      </c>
      <c r="P1023">
        <v>0.67705449799999995</v>
      </c>
      <c r="Q1023">
        <v>0</v>
      </c>
      <c r="R1023">
        <v>0</v>
      </c>
      <c r="S1023">
        <v>1</v>
      </c>
      <c r="T1023" t="s">
        <v>75</v>
      </c>
      <c r="U1023">
        <v>0.03</v>
      </c>
      <c r="V1023">
        <v>0.05</v>
      </c>
      <c r="W1023">
        <v>0.2</v>
      </c>
      <c r="X1023">
        <v>0.08</v>
      </c>
      <c r="Y1023">
        <v>4612.3999999999996</v>
      </c>
      <c r="Z1023">
        <v>4612.3999999999996</v>
      </c>
      <c r="AA1023">
        <v>22668.348399999999</v>
      </c>
      <c r="AB1023">
        <v>23132.839275449602</v>
      </c>
      <c r="AC1023">
        <v>48430.2</v>
      </c>
      <c r="AD1023">
        <v>66879.8</v>
      </c>
      <c r="AE1023">
        <v>48430.2</v>
      </c>
      <c r="AF1023">
        <v>66879.8</v>
      </c>
      <c r="AG1023">
        <v>68005.045199999993</v>
      </c>
      <c r="AH1023">
        <v>158678.4388</v>
      </c>
      <c r="AI1023">
        <v>152093.15144910099</v>
      </c>
      <c r="AJ1023">
        <v>244624.50855089899</v>
      </c>
      <c r="AK1023">
        <v>52885.296358755098</v>
      </c>
      <c r="AL1023">
        <v>426401.61400076601</v>
      </c>
      <c r="AM1023">
        <v>834001.98927833396</v>
      </c>
      <c r="AN1023">
        <v>0</v>
      </c>
      <c r="AO1023">
        <v>0</v>
      </c>
      <c r="AP1023">
        <v>1313288.89963785</v>
      </c>
      <c r="AQ1023">
        <v>1313288.89963785</v>
      </c>
      <c r="AR1023">
        <v>1313288.89963785</v>
      </c>
      <c r="AS1023">
        <v>22.778404295167</v>
      </c>
      <c r="AT1023">
        <v>3.1258129070653902</v>
      </c>
      <c r="AU1023">
        <v>72</v>
      </c>
      <c r="AV1023">
        <v>1</v>
      </c>
      <c r="AW1023" s="2">
        <v>57655</v>
      </c>
      <c r="AX1023" s="4">
        <v>1313288.89963785</v>
      </c>
      <c r="AY1023">
        <v>1</v>
      </c>
      <c r="AZ1023">
        <v>4.0300000000000002E-2</v>
      </c>
      <c r="BA1023">
        <v>0.32469999999999999</v>
      </c>
      <c r="BB1023">
        <v>0.63500000000000001</v>
      </c>
      <c r="BC1023">
        <v>0</v>
      </c>
      <c r="BD1023">
        <v>0</v>
      </c>
      <c r="BE1023">
        <v>0.53</v>
      </c>
      <c r="BF1023" t="b">
        <v>0</v>
      </c>
      <c r="BG1023">
        <v>5.31</v>
      </c>
      <c r="BH1023" t="b">
        <v>0</v>
      </c>
      <c r="BI1023">
        <v>22.78</v>
      </c>
      <c r="BJ1023" t="b">
        <v>1</v>
      </c>
      <c r="BK1023">
        <v>1</v>
      </c>
      <c r="BL1023" t="b">
        <v>0</v>
      </c>
      <c r="BM1023">
        <v>1</v>
      </c>
      <c r="BN1023">
        <v>1</v>
      </c>
    </row>
    <row r="1024" spans="1:66" x14ac:dyDescent="0.25">
      <c r="A1024" t="s">
        <v>102</v>
      </c>
      <c r="B1024">
        <v>1981</v>
      </c>
      <c r="C1024">
        <v>256141</v>
      </c>
      <c r="D1024">
        <v>256141</v>
      </c>
      <c r="E1024">
        <v>508625.67090000003</v>
      </c>
      <c r="F1024">
        <v>962510.29700000002</v>
      </c>
      <c r="G1024">
        <v>561080.75650000002</v>
      </c>
      <c r="H1024">
        <v>1014965.383</v>
      </c>
      <c r="I1024">
        <v>1</v>
      </c>
      <c r="J1024">
        <v>256141</v>
      </c>
      <c r="K1024" t="s">
        <v>67</v>
      </c>
      <c r="L1024" t="s">
        <v>67</v>
      </c>
      <c r="M1024" t="s">
        <v>74</v>
      </c>
      <c r="N1024">
        <v>4.1437793000000001E-2</v>
      </c>
      <c r="O1024">
        <v>0.848715789</v>
      </c>
      <c r="P1024">
        <v>0.109846418</v>
      </c>
      <c r="Q1024">
        <v>0</v>
      </c>
      <c r="R1024">
        <v>0</v>
      </c>
      <c r="S1024">
        <v>1</v>
      </c>
      <c r="T1024" t="s">
        <v>75</v>
      </c>
      <c r="U1024">
        <v>0.03</v>
      </c>
      <c r="V1024">
        <v>0.05</v>
      </c>
      <c r="W1024">
        <v>0.2</v>
      </c>
      <c r="X1024">
        <v>0.08</v>
      </c>
      <c r="Y1024">
        <v>20491.28</v>
      </c>
      <c r="Z1024">
        <v>20491.28</v>
      </c>
      <c r="AA1024">
        <v>112216.1513</v>
      </c>
      <c r="AB1024">
        <v>114071.71940767299</v>
      </c>
      <c r="AC1024">
        <v>215158.44</v>
      </c>
      <c r="AD1024">
        <v>297123.56</v>
      </c>
      <c r="AE1024">
        <v>215158.44</v>
      </c>
      <c r="AF1024">
        <v>297123.56</v>
      </c>
      <c r="AG1024">
        <v>336648.45390000002</v>
      </c>
      <c r="AH1024">
        <v>785513.05909999995</v>
      </c>
      <c r="AI1024">
        <v>786821.94418465404</v>
      </c>
      <c r="AJ1024">
        <v>1243108.8218153501</v>
      </c>
      <c r="AK1024">
        <v>35934.4700977022</v>
      </c>
      <c r="AL1024">
        <v>433853.97842143802</v>
      </c>
      <c r="AM1024">
        <v>278771.58537202998</v>
      </c>
      <c r="AN1024">
        <v>0</v>
      </c>
      <c r="AO1024">
        <v>0</v>
      </c>
      <c r="AP1024">
        <v>748560.03389117005</v>
      </c>
      <c r="AQ1024">
        <v>748560.03389117005</v>
      </c>
      <c r="AR1024">
        <v>748560.03389117005</v>
      </c>
      <c r="AS1024">
        <v>2.9224530000709401</v>
      </c>
      <c r="AT1024">
        <v>1.07242333213757</v>
      </c>
      <c r="AU1024">
        <v>91</v>
      </c>
      <c r="AV1024">
        <v>1</v>
      </c>
      <c r="AW1024" s="2">
        <v>256141</v>
      </c>
      <c r="AX1024" s="4">
        <v>748560.03389117005</v>
      </c>
      <c r="AY1024">
        <v>1</v>
      </c>
      <c r="AZ1024">
        <v>4.8000000000000001E-2</v>
      </c>
      <c r="BA1024">
        <v>0.5796</v>
      </c>
      <c r="BB1024">
        <v>0.37240000000000001</v>
      </c>
      <c r="BC1024">
        <v>0</v>
      </c>
      <c r="BD1024">
        <v>0</v>
      </c>
      <c r="BE1024">
        <v>2.36</v>
      </c>
      <c r="BF1024" t="b">
        <v>0</v>
      </c>
      <c r="BG1024">
        <v>3.03</v>
      </c>
      <c r="BH1024" t="b">
        <v>0</v>
      </c>
      <c r="BI1024">
        <v>2.92</v>
      </c>
      <c r="BJ1024" t="b">
        <v>0</v>
      </c>
      <c r="BK1024">
        <v>1</v>
      </c>
      <c r="BL1024" t="b">
        <v>0</v>
      </c>
      <c r="BM1024">
        <v>0</v>
      </c>
      <c r="BN1024">
        <v>0</v>
      </c>
    </row>
    <row r="1025" spans="1:66" x14ac:dyDescent="0.25">
      <c r="A1025" t="s">
        <v>102</v>
      </c>
      <c r="B1025">
        <v>1982</v>
      </c>
      <c r="C1025">
        <v>122051.6162</v>
      </c>
      <c r="D1025">
        <v>122051.6162</v>
      </c>
      <c r="E1025">
        <v>404254.19689999998</v>
      </c>
      <c r="F1025">
        <v>635594.98580000002</v>
      </c>
      <c r="G1025">
        <v>446049.15659999999</v>
      </c>
      <c r="H1025">
        <v>677389.94539999997</v>
      </c>
      <c r="I1025">
        <v>1</v>
      </c>
      <c r="J1025">
        <v>122051.6162</v>
      </c>
      <c r="K1025" t="s">
        <v>67</v>
      </c>
      <c r="L1025" t="s">
        <v>67</v>
      </c>
      <c r="M1025" t="s">
        <v>74</v>
      </c>
      <c r="N1025">
        <v>1.6277926000000002E-2</v>
      </c>
      <c r="O1025">
        <v>0.167085487</v>
      </c>
      <c r="P1025">
        <v>0.81663658699999997</v>
      </c>
      <c r="Q1025">
        <v>0</v>
      </c>
      <c r="R1025">
        <v>0</v>
      </c>
      <c r="S1025">
        <v>1</v>
      </c>
      <c r="T1025" t="s">
        <v>75</v>
      </c>
      <c r="U1025">
        <v>0.03</v>
      </c>
      <c r="V1025">
        <v>0.05</v>
      </c>
      <c r="W1025">
        <v>0.2</v>
      </c>
      <c r="X1025">
        <v>0.08</v>
      </c>
      <c r="Y1025">
        <v>9764.1292959999992</v>
      </c>
      <c r="Z1025">
        <v>9764.1292959999992</v>
      </c>
      <c r="AA1025">
        <v>89209.831319999998</v>
      </c>
      <c r="AB1025">
        <v>89742.588691500598</v>
      </c>
      <c r="AC1025">
        <v>102523.35760800001</v>
      </c>
      <c r="AD1025">
        <v>141579.87479199999</v>
      </c>
      <c r="AE1025">
        <v>102523.35760800001</v>
      </c>
      <c r="AF1025">
        <v>141579.87479199999</v>
      </c>
      <c r="AG1025">
        <v>267629.49395999999</v>
      </c>
      <c r="AH1025">
        <v>624468.81923999998</v>
      </c>
      <c r="AI1025">
        <v>497904.76801699901</v>
      </c>
      <c r="AJ1025">
        <v>856875.12278300105</v>
      </c>
      <c r="AK1025">
        <v>16085.562300228499</v>
      </c>
      <c r="AL1025">
        <v>152882.853768195</v>
      </c>
      <c r="AM1025">
        <v>462951.52902431902</v>
      </c>
      <c r="AN1025">
        <v>0</v>
      </c>
      <c r="AO1025">
        <v>0</v>
      </c>
      <c r="AP1025">
        <v>631919.94509274303</v>
      </c>
      <c r="AQ1025">
        <v>631919.94509274303</v>
      </c>
      <c r="AR1025">
        <v>631919.94509274303</v>
      </c>
      <c r="AS1025">
        <v>5.17748117368021</v>
      </c>
      <c r="AT1025">
        <v>1.6443186781014101</v>
      </c>
      <c r="AU1025">
        <v>91</v>
      </c>
      <c r="AV1025">
        <v>1</v>
      </c>
      <c r="AW1025" s="2">
        <v>122051.6162</v>
      </c>
      <c r="AX1025" s="4">
        <v>631919.94509274303</v>
      </c>
      <c r="AY1025">
        <v>1</v>
      </c>
      <c r="AZ1025">
        <v>2.5499999999999998E-2</v>
      </c>
      <c r="BA1025">
        <v>0.2419</v>
      </c>
      <c r="BB1025">
        <v>0.73260000000000003</v>
      </c>
      <c r="BC1025">
        <v>0</v>
      </c>
      <c r="BD1025">
        <v>0</v>
      </c>
      <c r="BE1025">
        <v>1.1299999999999999</v>
      </c>
      <c r="BF1025" t="b">
        <v>0</v>
      </c>
      <c r="BG1025">
        <v>2.5499999999999998</v>
      </c>
      <c r="BH1025" t="b">
        <v>0</v>
      </c>
      <c r="BI1025">
        <v>5.18</v>
      </c>
      <c r="BJ1025" t="b">
        <v>0</v>
      </c>
      <c r="BK1025">
        <v>1</v>
      </c>
      <c r="BL1025" t="b">
        <v>0</v>
      </c>
      <c r="BM1025">
        <v>0</v>
      </c>
      <c r="BN1025">
        <v>0</v>
      </c>
    </row>
    <row r="1026" spans="1:66" x14ac:dyDescent="0.25">
      <c r="A1026" t="s">
        <v>102</v>
      </c>
      <c r="B1026">
        <v>1983</v>
      </c>
      <c r="C1026">
        <v>112844.6413</v>
      </c>
      <c r="D1026">
        <v>112844.6413</v>
      </c>
      <c r="E1026">
        <v>124262.60709999999</v>
      </c>
      <c r="F1026">
        <v>316166.04109999997</v>
      </c>
      <c r="G1026">
        <v>155722.7794</v>
      </c>
      <c r="H1026">
        <v>347626.21340000001</v>
      </c>
      <c r="I1026">
        <v>1</v>
      </c>
      <c r="J1026">
        <v>112844.6413</v>
      </c>
      <c r="K1026" t="s">
        <v>67</v>
      </c>
      <c r="L1026" t="s">
        <v>67</v>
      </c>
      <c r="M1026" t="s">
        <v>74</v>
      </c>
      <c r="N1026">
        <v>0.15213264800000001</v>
      </c>
      <c r="O1026">
        <v>0.31423933999999998</v>
      </c>
      <c r="P1026">
        <v>0.53362801199999998</v>
      </c>
      <c r="Q1026">
        <v>0</v>
      </c>
      <c r="R1026">
        <v>0</v>
      </c>
      <c r="S1026">
        <v>1</v>
      </c>
      <c r="T1026" t="s">
        <v>75</v>
      </c>
      <c r="U1026">
        <v>0.03</v>
      </c>
      <c r="V1026">
        <v>0.05</v>
      </c>
      <c r="W1026">
        <v>0.2</v>
      </c>
      <c r="X1026">
        <v>0.08</v>
      </c>
      <c r="Y1026">
        <v>9027.5713039999991</v>
      </c>
      <c r="Z1026">
        <v>9027.5713039999991</v>
      </c>
      <c r="AA1026">
        <v>31144.55588</v>
      </c>
      <c r="AB1026">
        <v>32426.538585104099</v>
      </c>
      <c r="AC1026">
        <v>94789.498691999994</v>
      </c>
      <c r="AD1026">
        <v>130899.783908</v>
      </c>
      <c r="AE1026">
        <v>94789.498691999994</v>
      </c>
      <c r="AF1026">
        <v>130899.783908</v>
      </c>
      <c r="AG1026">
        <v>93433.66764</v>
      </c>
      <c r="AH1026">
        <v>218011.89116</v>
      </c>
      <c r="AI1026">
        <v>282773.13622979203</v>
      </c>
      <c r="AJ1026">
        <v>412479.29057020799</v>
      </c>
      <c r="AK1026">
        <v>21334.816859774801</v>
      </c>
      <c r="AL1026">
        <v>357180.518122076</v>
      </c>
      <c r="AM1026">
        <v>278345.02397522901</v>
      </c>
      <c r="AN1026">
        <v>0</v>
      </c>
      <c r="AO1026">
        <v>0</v>
      </c>
      <c r="AP1026">
        <v>656860.35895708005</v>
      </c>
      <c r="AQ1026">
        <v>656860.35895708005</v>
      </c>
      <c r="AR1026">
        <v>656860.35895708005</v>
      </c>
      <c r="AS1026">
        <v>5.820926464827</v>
      </c>
      <c r="AT1026">
        <v>1.7614594354709301</v>
      </c>
      <c r="AU1026">
        <v>80</v>
      </c>
      <c r="AV1026">
        <v>0</v>
      </c>
      <c r="AW1026" s="2">
        <v>112844.6413</v>
      </c>
      <c r="AX1026" s="4">
        <v>656860.35895708005</v>
      </c>
      <c r="AY1026">
        <v>1</v>
      </c>
      <c r="AZ1026">
        <v>3.2500000000000001E-2</v>
      </c>
      <c r="BA1026">
        <v>0.54379999999999995</v>
      </c>
      <c r="BB1026">
        <v>0.42380000000000001</v>
      </c>
      <c r="BC1026">
        <v>0</v>
      </c>
      <c r="BD1026">
        <v>0</v>
      </c>
      <c r="BE1026">
        <v>1.04</v>
      </c>
      <c r="BF1026" t="b">
        <v>0</v>
      </c>
      <c r="BG1026">
        <v>2.65</v>
      </c>
      <c r="BH1026" t="b">
        <v>0</v>
      </c>
      <c r="BI1026">
        <v>5.82</v>
      </c>
      <c r="BJ1026" t="b">
        <v>0</v>
      </c>
      <c r="BK1026">
        <v>1</v>
      </c>
      <c r="BL1026" t="b">
        <v>0</v>
      </c>
      <c r="BM1026">
        <v>0</v>
      </c>
      <c r="BN1026">
        <v>0</v>
      </c>
    </row>
    <row r="1027" spans="1:66" x14ac:dyDescent="0.25">
      <c r="A1027" t="s">
        <v>102</v>
      </c>
      <c r="B1027">
        <v>1984</v>
      </c>
      <c r="C1027">
        <v>219484.20790000001</v>
      </c>
      <c r="D1027">
        <v>219484.20790000001</v>
      </c>
      <c r="E1027">
        <v>310477.02929999999</v>
      </c>
      <c r="F1027">
        <v>668257.00260000001</v>
      </c>
      <c r="G1027">
        <v>335432.685</v>
      </c>
      <c r="H1027">
        <v>693212.65830000001</v>
      </c>
      <c r="I1027">
        <v>1</v>
      </c>
      <c r="J1027">
        <v>219484.20790000001</v>
      </c>
      <c r="K1027" t="s">
        <v>67</v>
      </c>
      <c r="L1027" t="s">
        <v>67</v>
      </c>
      <c r="M1027" t="s">
        <v>74</v>
      </c>
      <c r="N1027">
        <v>5.1837584999999999E-2</v>
      </c>
      <c r="O1027">
        <v>0.61510938800000003</v>
      </c>
      <c r="P1027">
        <v>0.333053027</v>
      </c>
      <c r="Q1027">
        <v>0</v>
      </c>
      <c r="R1027">
        <v>0</v>
      </c>
      <c r="S1027">
        <v>1</v>
      </c>
      <c r="T1027" t="s">
        <v>75</v>
      </c>
      <c r="U1027">
        <v>0.03</v>
      </c>
      <c r="V1027">
        <v>0.05</v>
      </c>
      <c r="W1027">
        <v>0.2</v>
      </c>
      <c r="X1027">
        <v>0.08</v>
      </c>
      <c r="Y1027">
        <v>17558.736632</v>
      </c>
      <c r="Z1027">
        <v>17558.736632</v>
      </c>
      <c r="AA1027">
        <v>67086.536999999997</v>
      </c>
      <c r="AB1027">
        <v>69346.324190719097</v>
      </c>
      <c r="AC1027">
        <v>184366.73463600001</v>
      </c>
      <c r="AD1027">
        <v>254601.68116400001</v>
      </c>
      <c r="AE1027">
        <v>184366.73463600001</v>
      </c>
      <c r="AF1027">
        <v>254601.68116400001</v>
      </c>
      <c r="AG1027">
        <v>201259.611</v>
      </c>
      <c r="AH1027">
        <v>469605.75900000002</v>
      </c>
      <c r="AI1027">
        <v>554520.00991856202</v>
      </c>
      <c r="AJ1027">
        <v>831905.306681438</v>
      </c>
      <c r="AK1027">
        <v>225431.333853605</v>
      </c>
      <c r="AL1027">
        <v>682467.68282186904</v>
      </c>
      <c r="AM1027">
        <v>292142.04820657498</v>
      </c>
      <c r="AN1027">
        <v>0</v>
      </c>
      <c r="AO1027">
        <v>0</v>
      </c>
      <c r="AP1027">
        <v>1200041.06488205</v>
      </c>
      <c r="AQ1027">
        <v>1200041.06488205</v>
      </c>
      <c r="AR1027">
        <v>1200041.06488205</v>
      </c>
      <c r="AS1027">
        <v>5.4675508382307099</v>
      </c>
      <c r="AT1027">
        <v>1.6988307717844899</v>
      </c>
      <c r="AU1027">
        <v>93</v>
      </c>
      <c r="AV1027">
        <v>0</v>
      </c>
      <c r="AW1027" s="2">
        <v>219484.20790000001</v>
      </c>
      <c r="AX1027" s="4">
        <v>1200041.06488205</v>
      </c>
      <c r="AY1027">
        <v>1</v>
      </c>
      <c r="AZ1027">
        <v>0.18790000000000001</v>
      </c>
      <c r="BA1027">
        <v>0.56869999999999998</v>
      </c>
      <c r="BB1027">
        <v>0.24340000000000001</v>
      </c>
      <c r="BC1027">
        <v>0</v>
      </c>
      <c r="BD1027">
        <v>0</v>
      </c>
      <c r="BE1027">
        <v>2.02</v>
      </c>
      <c r="BF1027" t="b">
        <v>0</v>
      </c>
      <c r="BG1027">
        <v>4.8499999999999996</v>
      </c>
      <c r="BH1027" t="b">
        <v>0</v>
      </c>
      <c r="BI1027">
        <v>5.47</v>
      </c>
      <c r="BJ1027" t="b">
        <v>0</v>
      </c>
      <c r="BK1027">
        <v>1</v>
      </c>
      <c r="BL1027" t="b">
        <v>0</v>
      </c>
      <c r="BM1027">
        <v>0</v>
      </c>
      <c r="BN1027">
        <v>0</v>
      </c>
    </row>
    <row r="1028" spans="1:66" x14ac:dyDescent="0.25">
      <c r="A1028" t="s">
        <v>102</v>
      </c>
      <c r="B1028">
        <v>1985</v>
      </c>
      <c r="C1028">
        <v>216567.61079999999</v>
      </c>
      <c r="D1028">
        <v>216567.61079999999</v>
      </c>
      <c r="E1028">
        <v>635019.91599999997</v>
      </c>
      <c r="F1028">
        <v>1225907.3729999999</v>
      </c>
      <c r="G1028">
        <v>693054.07310000004</v>
      </c>
      <c r="H1028">
        <v>1283941.53</v>
      </c>
      <c r="I1028">
        <v>1</v>
      </c>
      <c r="J1028">
        <v>216567.61079999999</v>
      </c>
      <c r="K1028" t="s">
        <v>67</v>
      </c>
      <c r="L1028" t="s">
        <v>67</v>
      </c>
      <c r="M1028" t="s">
        <v>74</v>
      </c>
      <c r="N1028">
        <v>1.2528266999999999E-2</v>
      </c>
      <c r="O1028">
        <v>0.33790789399999999</v>
      </c>
      <c r="P1028">
        <v>0.64956383900000003</v>
      </c>
      <c r="Q1028">
        <v>0</v>
      </c>
      <c r="R1028">
        <v>0</v>
      </c>
      <c r="S1028">
        <v>1</v>
      </c>
      <c r="T1028" t="s">
        <v>75</v>
      </c>
      <c r="U1028">
        <v>0.03</v>
      </c>
      <c r="V1028">
        <v>0.05</v>
      </c>
      <c r="W1028">
        <v>0.2</v>
      </c>
      <c r="X1028">
        <v>0.08</v>
      </c>
      <c r="Y1028">
        <v>17325.408864000001</v>
      </c>
      <c r="Z1028">
        <v>17325.408864000001</v>
      </c>
      <c r="AA1028">
        <v>138610.81461999999</v>
      </c>
      <c r="AB1028">
        <v>139689.39731391499</v>
      </c>
      <c r="AC1028">
        <v>181916.793072</v>
      </c>
      <c r="AD1028">
        <v>251218.42852799999</v>
      </c>
      <c r="AE1028">
        <v>181916.793072</v>
      </c>
      <c r="AF1028">
        <v>251218.42852799999</v>
      </c>
      <c r="AG1028">
        <v>415832.44386</v>
      </c>
      <c r="AH1028">
        <v>970275.70233999996</v>
      </c>
      <c r="AI1028">
        <v>1004562.73537217</v>
      </c>
      <c r="AJ1028">
        <v>1563320.3246278299</v>
      </c>
      <c r="AK1028">
        <v>19431.378502901902</v>
      </c>
      <c r="AL1028">
        <v>157078.638816828</v>
      </c>
      <c r="AM1028">
        <v>283624.93782934302</v>
      </c>
      <c r="AN1028">
        <v>0</v>
      </c>
      <c r="AO1028">
        <v>0</v>
      </c>
      <c r="AP1028">
        <v>460134.95514907199</v>
      </c>
      <c r="AQ1028">
        <v>460134.95514907199</v>
      </c>
      <c r="AR1028">
        <v>460134.95514907199</v>
      </c>
      <c r="AS1028">
        <v>2.12467115211428</v>
      </c>
      <c r="AT1028">
        <v>0.75361703845483896</v>
      </c>
      <c r="AU1028">
        <v>92</v>
      </c>
      <c r="AV1028">
        <v>1</v>
      </c>
      <c r="AW1028" s="2">
        <v>216567.61079999999</v>
      </c>
      <c r="AX1028" s="4">
        <v>460134.95514907199</v>
      </c>
      <c r="AY1028">
        <v>1</v>
      </c>
      <c r="AZ1028">
        <v>4.2200000000000001E-2</v>
      </c>
      <c r="BA1028">
        <v>0.34139999999999998</v>
      </c>
      <c r="BB1028">
        <v>0.61639999999999995</v>
      </c>
      <c r="BC1028">
        <v>0</v>
      </c>
      <c r="BD1028">
        <v>0</v>
      </c>
      <c r="BE1028">
        <v>2</v>
      </c>
      <c r="BF1028" t="b">
        <v>0</v>
      </c>
      <c r="BG1028">
        <v>1.86</v>
      </c>
      <c r="BH1028" t="b">
        <v>0</v>
      </c>
      <c r="BI1028">
        <v>2.12</v>
      </c>
      <c r="BJ1028" t="b">
        <v>0</v>
      </c>
      <c r="BK1028">
        <v>1</v>
      </c>
      <c r="BL1028" t="b">
        <v>0</v>
      </c>
      <c r="BM1028">
        <v>0</v>
      </c>
      <c r="BN1028">
        <v>0</v>
      </c>
    </row>
    <row r="1029" spans="1:66" x14ac:dyDescent="0.25">
      <c r="A1029" t="s">
        <v>102</v>
      </c>
      <c r="B1029">
        <v>1986</v>
      </c>
      <c r="C1029">
        <v>132930.3406</v>
      </c>
      <c r="D1029">
        <v>132930.3406</v>
      </c>
      <c r="E1029">
        <v>204635.63389999999</v>
      </c>
      <c r="F1029">
        <v>418380.87689999997</v>
      </c>
      <c r="G1029">
        <v>239244.01310000001</v>
      </c>
      <c r="H1029">
        <v>452989.25599999999</v>
      </c>
      <c r="I1029">
        <v>1</v>
      </c>
      <c r="J1029">
        <v>132930.3406</v>
      </c>
      <c r="K1029" t="s">
        <v>67</v>
      </c>
      <c r="L1029" t="s">
        <v>67</v>
      </c>
      <c r="M1029" t="s">
        <v>74</v>
      </c>
      <c r="N1029">
        <v>4.7097843E-2</v>
      </c>
      <c r="O1029">
        <v>0.33749774799999999</v>
      </c>
      <c r="P1029">
        <v>0.61540440900000004</v>
      </c>
      <c r="Q1029">
        <v>0</v>
      </c>
      <c r="R1029">
        <v>0</v>
      </c>
      <c r="S1029">
        <v>1</v>
      </c>
      <c r="T1029" t="s">
        <v>75</v>
      </c>
      <c r="U1029">
        <v>0.03</v>
      </c>
      <c r="V1029">
        <v>0.05</v>
      </c>
      <c r="W1029">
        <v>0.2</v>
      </c>
      <c r="X1029">
        <v>0.08</v>
      </c>
      <c r="Y1029">
        <v>10634.427248</v>
      </c>
      <c r="Z1029">
        <v>10634.427248</v>
      </c>
      <c r="AA1029">
        <v>47848.802620000002</v>
      </c>
      <c r="AB1029">
        <v>49016.313152467097</v>
      </c>
      <c r="AC1029">
        <v>111661.486104</v>
      </c>
      <c r="AD1029">
        <v>154199.19509600001</v>
      </c>
      <c r="AE1029">
        <v>111661.486104</v>
      </c>
      <c r="AF1029">
        <v>154199.19509600001</v>
      </c>
      <c r="AG1029">
        <v>143546.40786000001</v>
      </c>
      <c r="AH1029">
        <v>334941.61833999999</v>
      </c>
      <c r="AI1029">
        <v>354956.62969506602</v>
      </c>
      <c r="AJ1029">
        <v>551021.88230493397</v>
      </c>
      <c r="AK1029">
        <v>21836.381776597598</v>
      </c>
      <c r="AL1029">
        <v>142812.77922883601</v>
      </c>
      <c r="AM1029">
        <v>681184.71765936597</v>
      </c>
      <c r="AN1029">
        <v>0</v>
      </c>
      <c r="AO1029">
        <v>0</v>
      </c>
      <c r="AP1029">
        <v>845833.87866479997</v>
      </c>
      <c r="AQ1029">
        <v>845833.87866479997</v>
      </c>
      <c r="AR1029">
        <v>845833.87866479997</v>
      </c>
      <c r="AS1029">
        <v>6.3629858679892699</v>
      </c>
      <c r="AT1029">
        <v>1.8504977432815499</v>
      </c>
      <c r="AU1029">
        <v>86</v>
      </c>
      <c r="AV1029">
        <v>1</v>
      </c>
      <c r="AW1029" s="2">
        <v>132930.3406</v>
      </c>
      <c r="AX1029" s="4">
        <v>845833.87866479997</v>
      </c>
      <c r="AY1029">
        <v>1</v>
      </c>
      <c r="AZ1029">
        <v>2.58E-2</v>
      </c>
      <c r="BA1029">
        <v>0.16880000000000001</v>
      </c>
      <c r="BB1029">
        <v>0.80530000000000002</v>
      </c>
      <c r="BC1029">
        <v>0</v>
      </c>
      <c r="BD1029">
        <v>0</v>
      </c>
      <c r="BE1029">
        <v>1.23</v>
      </c>
      <c r="BF1029" t="b">
        <v>0</v>
      </c>
      <c r="BG1029">
        <v>3.42</v>
      </c>
      <c r="BH1029" t="b">
        <v>0</v>
      </c>
      <c r="BI1029">
        <v>6.36</v>
      </c>
      <c r="BJ1029" t="b">
        <v>0</v>
      </c>
      <c r="BK1029">
        <v>1</v>
      </c>
      <c r="BL1029" t="b">
        <v>0</v>
      </c>
      <c r="BM1029">
        <v>0</v>
      </c>
      <c r="BN1029">
        <v>0</v>
      </c>
    </row>
    <row r="1030" spans="1:66" x14ac:dyDescent="0.25">
      <c r="A1030" t="s">
        <v>102</v>
      </c>
      <c r="B1030">
        <v>1987</v>
      </c>
      <c r="C1030">
        <v>302165.97259999998</v>
      </c>
      <c r="D1030">
        <v>302165.97259999998</v>
      </c>
      <c r="E1030">
        <v>352941.31689999998</v>
      </c>
      <c r="F1030">
        <v>1017960.507</v>
      </c>
      <c r="G1030">
        <v>380544.19010000001</v>
      </c>
      <c r="H1030">
        <v>1045563.3810000001</v>
      </c>
      <c r="I1030">
        <v>1</v>
      </c>
      <c r="J1030">
        <v>302165.97259999998</v>
      </c>
      <c r="K1030" t="s">
        <v>67</v>
      </c>
      <c r="L1030" t="s">
        <v>67</v>
      </c>
      <c r="M1030" t="s">
        <v>74</v>
      </c>
      <c r="N1030">
        <v>0.21560752599999999</v>
      </c>
      <c r="O1030">
        <v>0.341615367</v>
      </c>
      <c r="P1030">
        <v>0.442777107</v>
      </c>
      <c r="Q1030">
        <v>0</v>
      </c>
      <c r="R1030">
        <v>0</v>
      </c>
      <c r="S1030">
        <v>1</v>
      </c>
      <c r="T1030" t="s">
        <v>75</v>
      </c>
      <c r="U1030">
        <v>0.03</v>
      </c>
      <c r="V1030">
        <v>0.05</v>
      </c>
      <c r="W1030">
        <v>0.2</v>
      </c>
      <c r="X1030">
        <v>0.08</v>
      </c>
      <c r="Y1030">
        <v>24173.277807999999</v>
      </c>
      <c r="Z1030">
        <v>24173.277807999999</v>
      </c>
      <c r="AA1030">
        <v>76108.838019999996</v>
      </c>
      <c r="AB1030">
        <v>79855.510672322096</v>
      </c>
      <c r="AC1030">
        <v>253819.41698400001</v>
      </c>
      <c r="AD1030">
        <v>350512.52821600001</v>
      </c>
      <c r="AE1030">
        <v>253819.41698400001</v>
      </c>
      <c r="AF1030">
        <v>350512.52821600001</v>
      </c>
      <c r="AG1030">
        <v>228326.51405999999</v>
      </c>
      <c r="AH1030">
        <v>532761.86614000006</v>
      </c>
      <c r="AI1030">
        <v>885852.35965535603</v>
      </c>
      <c r="AJ1030">
        <v>1205274.4023446401</v>
      </c>
      <c r="AK1030">
        <v>15097.268441820999</v>
      </c>
      <c r="AL1030">
        <v>249713.25385172301</v>
      </c>
      <c r="AM1030">
        <v>248782.91791590699</v>
      </c>
      <c r="AN1030">
        <v>0</v>
      </c>
      <c r="AO1030">
        <v>0</v>
      </c>
      <c r="AP1030">
        <v>513593.44020945102</v>
      </c>
      <c r="AQ1030">
        <v>513593.44020945102</v>
      </c>
      <c r="AR1030">
        <v>513593.44020945102</v>
      </c>
      <c r="AS1030">
        <v>1.69970640899839</v>
      </c>
      <c r="AT1030">
        <v>0.53045553555852198</v>
      </c>
      <c r="AU1030">
        <v>93</v>
      </c>
      <c r="AV1030">
        <v>0</v>
      </c>
      <c r="AW1030" s="2">
        <v>302165.97259999998</v>
      </c>
      <c r="AX1030" s="4">
        <v>513593.44020945102</v>
      </c>
      <c r="AY1030">
        <v>1</v>
      </c>
      <c r="AZ1030">
        <v>2.9399999999999999E-2</v>
      </c>
      <c r="BA1030">
        <v>0.48620000000000002</v>
      </c>
      <c r="BB1030">
        <v>0.4844</v>
      </c>
      <c r="BC1030">
        <v>0</v>
      </c>
      <c r="BD1030">
        <v>0</v>
      </c>
      <c r="BE1030">
        <v>2.79</v>
      </c>
      <c r="BF1030" t="b">
        <v>0</v>
      </c>
      <c r="BG1030">
        <v>2.08</v>
      </c>
      <c r="BH1030" t="b">
        <v>0</v>
      </c>
      <c r="BI1030">
        <v>1.7</v>
      </c>
      <c r="BJ1030" t="b">
        <v>0</v>
      </c>
      <c r="BK1030">
        <v>1</v>
      </c>
      <c r="BL1030" t="b">
        <v>0</v>
      </c>
      <c r="BM1030">
        <v>0</v>
      </c>
      <c r="BN1030">
        <v>0</v>
      </c>
    </row>
    <row r="1031" spans="1:66" x14ac:dyDescent="0.25">
      <c r="A1031" t="s">
        <v>102</v>
      </c>
      <c r="B1031">
        <v>1988</v>
      </c>
      <c r="C1031">
        <v>173803.35380000001</v>
      </c>
      <c r="D1031">
        <v>173803.35380000001</v>
      </c>
      <c r="E1031">
        <v>523880.60849999997</v>
      </c>
      <c r="F1031">
        <v>900354.19240000006</v>
      </c>
      <c r="G1031">
        <v>603770.50139999995</v>
      </c>
      <c r="H1031">
        <v>980244.08530000004</v>
      </c>
      <c r="I1031">
        <v>1</v>
      </c>
      <c r="J1031">
        <v>173803.35380000001</v>
      </c>
      <c r="K1031" t="s">
        <v>67</v>
      </c>
      <c r="L1031" t="s">
        <v>67</v>
      </c>
      <c r="M1031" t="s">
        <v>74</v>
      </c>
      <c r="N1031">
        <v>1.9823E-2</v>
      </c>
      <c r="O1031">
        <v>0.69622218899999999</v>
      </c>
      <c r="P1031">
        <v>0.28395481099999997</v>
      </c>
      <c r="Q1031">
        <v>0</v>
      </c>
      <c r="R1031">
        <v>0</v>
      </c>
      <c r="S1031">
        <v>1</v>
      </c>
      <c r="T1031" t="s">
        <v>75</v>
      </c>
      <c r="U1031">
        <v>0.03</v>
      </c>
      <c r="V1031">
        <v>0.05</v>
      </c>
      <c r="W1031">
        <v>0.2</v>
      </c>
      <c r="X1031">
        <v>0.08</v>
      </c>
      <c r="Y1031">
        <v>13904.268303999999</v>
      </c>
      <c r="Z1031">
        <v>13904.268303999999</v>
      </c>
      <c r="AA1031">
        <v>120754.10028</v>
      </c>
      <c r="AB1031">
        <v>121551.970002555</v>
      </c>
      <c r="AC1031">
        <v>145994.81719199999</v>
      </c>
      <c r="AD1031">
        <v>201611.89040800001</v>
      </c>
      <c r="AE1031">
        <v>145994.81719199999</v>
      </c>
      <c r="AF1031">
        <v>201611.89040800001</v>
      </c>
      <c r="AG1031">
        <v>362262.30083999998</v>
      </c>
      <c r="AH1031">
        <v>845278.70195999998</v>
      </c>
      <c r="AI1031">
        <v>737140.14529489097</v>
      </c>
      <c r="AJ1031">
        <v>1223348.02530511</v>
      </c>
      <c r="AK1031">
        <v>112217.80948891101</v>
      </c>
      <c r="AL1031">
        <v>211976.63192866</v>
      </c>
      <c r="AM1031">
        <v>811653.75431780098</v>
      </c>
      <c r="AN1031">
        <v>0</v>
      </c>
      <c r="AO1031">
        <v>0</v>
      </c>
      <c r="AP1031">
        <v>1135848.19573537</v>
      </c>
      <c r="AQ1031">
        <v>1135848.19573537</v>
      </c>
      <c r="AR1031">
        <v>1135848.19573537</v>
      </c>
      <c r="AS1031">
        <v>6.5352490093051996</v>
      </c>
      <c r="AT1031">
        <v>1.8772104502990199</v>
      </c>
      <c r="AU1031">
        <v>87</v>
      </c>
      <c r="AV1031">
        <v>1</v>
      </c>
      <c r="AW1031" s="2">
        <v>173803.35380000001</v>
      </c>
      <c r="AX1031" s="4">
        <v>1135848.19573537</v>
      </c>
      <c r="AY1031">
        <v>1</v>
      </c>
      <c r="AZ1031">
        <v>9.8799999999999999E-2</v>
      </c>
      <c r="BA1031">
        <v>0.18659999999999999</v>
      </c>
      <c r="BB1031">
        <v>0.71460000000000001</v>
      </c>
      <c r="BC1031">
        <v>0</v>
      </c>
      <c r="BD1031">
        <v>0</v>
      </c>
      <c r="BE1031">
        <v>1.6</v>
      </c>
      <c r="BF1031" t="b">
        <v>0</v>
      </c>
      <c r="BG1031">
        <v>4.59</v>
      </c>
      <c r="BH1031" t="b">
        <v>0</v>
      </c>
      <c r="BI1031">
        <v>6.54</v>
      </c>
      <c r="BJ1031" t="b">
        <v>0</v>
      </c>
      <c r="BK1031">
        <v>1</v>
      </c>
      <c r="BL1031" t="b">
        <v>0</v>
      </c>
      <c r="BM1031">
        <v>0</v>
      </c>
      <c r="BN1031">
        <v>0</v>
      </c>
    </row>
    <row r="1032" spans="1:66" x14ac:dyDescent="0.25">
      <c r="A1032" t="s">
        <v>102</v>
      </c>
      <c r="B1032">
        <v>1989</v>
      </c>
      <c r="C1032">
        <v>106907.56969999999</v>
      </c>
      <c r="D1032">
        <v>106907.56969999999</v>
      </c>
      <c r="E1032">
        <v>199409.92240000001</v>
      </c>
      <c r="F1032">
        <v>433089.86900000001</v>
      </c>
      <c r="G1032">
        <v>237377.12220000001</v>
      </c>
      <c r="H1032">
        <v>471057.06880000001</v>
      </c>
      <c r="I1032">
        <v>1</v>
      </c>
      <c r="J1032">
        <v>106907.56969999999</v>
      </c>
      <c r="K1032" t="s">
        <v>67</v>
      </c>
      <c r="L1032" t="s">
        <v>67</v>
      </c>
      <c r="M1032" t="s">
        <v>74</v>
      </c>
      <c r="N1032">
        <v>4.6356128000000003E-2</v>
      </c>
      <c r="O1032">
        <v>0.33345989100000001</v>
      </c>
      <c r="P1032">
        <v>0.62018398100000005</v>
      </c>
      <c r="Q1032">
        <v>0</v>
      </c>
      <c r="R1032">
        <v>0</v>
      </c>
      <c r="S1032">
        <v>1</v>
      </c>
      <c r="T1032" t="s">
        <v>75</v>
      </c>
      <c r="U1032">
        <v>0.03</v>
      </c>
      <c r="V1032">
        <v>0.05</v>
      </c>
      <c r="W1032">
        <v>0.2</v>
      </c>
      <c r="X1032">
        <v>0.08</v>
      </c>
      <c r="Y1032">
        <v>8552.6055759999999</v>
      </c>
      <c r="Z1032">
        <v>8552.6055759999999</v>
      </c>
      <c r="AA1032">
        <v>47475.424440000003</v>
      </c>
      <c r="AB1032">
        <v>48239.641249669097</v>
      </c>
      <c r="AC1032">
        <v>89802.358548000004</v>
      </c>
      <c r="AD1032">
        <v>124012.780852</v>
      </c>
      <c r="AE1032">
        <v>89802.358548000004</v>
      </c>
      <c r="AF1032">
        <v>124012.780852</v>
      </c>
      <c r="AG1032">
        <v>142426.27332000001</v>
      </c>
      <c r="AH1032">
        <v>332327.97107999999</v>
      </c>
      <c r="AI1032">
        <v>374577.78630066197</v>
      </c>
      <c r="AJ1032">
        <v>567536.35129933804</v>
      </c>
      <c r="AK1032">
        <v>33898.710455433204</v>
      </c>
      <c r="AL1032">
        <v>448726.51407209103</v>
      </c>
      <c r="AM1032">
        <v>286218.503456384</v>
      </c>
      <c r="AN1032">
        <v>0</v>
      </c>
      <c r="AO1032">
        <v>0</v>
      </c>
      <c r="AP1032">
        <v>768843.72798390803</v>
      </c>
      <c r="AQ1032">
        <v>768843.72798390803</v>
      </c>
      <c r="AR1032">
        <v>768843.72798390803</v>
      </c>
      <c r="AS1032">
        <v>7.1916678130595297</v>
      </c>
      <c r="AT1032">
        <v>1.9729231077071001</v>
      </c>
      <c r="AU1032">
        <v>84</v>
      </c>
      <c r="AV1032">
        <v>1</v>
      </c>
      <c r="AW1032" s="2">
        <v>106907.56969999999</v>
      </c>
      <c r="AX1032" s="4">
        <v>768843.72798390803</v>
      </c>
      <c r="AY1032">
        <v>1</v>
      </c>
      <c r="AZ1032">
        <v>4.41E-2</v>
      </c>
      <c r="BA1032">
        <v>0.58360000000000001</v>
      </c>
      <c r="BB1032">
        <v>0.37230000000000002</v>
      </c>
      <c r="BC1032">
        <v>0</v>
      </c>
      <c r="BD1032">
        <v>0</v>
      </c>
      <c r="BE1032">
        <v>0.99</v>
      </c>
      <c r="BF1032" t="b">
        <v>0</v>
      </c>
      <c r="BG1032">
        <v>3.11</v>
      </c>
      <c r="BH1032" t="b">
        <v>0</v>
      </c>
      <c r="BI1032">
        <v>7.19</v>
      </c>
      <c r="BJ1032" t="b">
        <v>0</v>
      </c>
      <c r="BK1032">
        <v>1</v>
      </c>
      <c r="BL1032" t="b">
        <v>0</v>
      </c>
      <c r="BM1032">
        <v>0</v>
      </c>
      <c r="BN1032">
        <v>0</v>
      </c>
    </row>
    <row r="1033" spans="1:66" x14ac:dyDescent="0.25">
      <c r="A1033" t="s">
        <v>102</v>
      </c>
      <c r="B1033">
        <v>1990</v>
      </c>
      <c r="C1033">
        <v>127099.656</v>
      </c>
      <c r="D1033">
        <v>127099.656</v>
      </c>
      <c r="E1033">
        <v>199313.43789999999</v>
      </c>
      <c r="F1033">
        <v>401355.30180000002</v>
      </c>
      <c r="G1033">
        <v>239493.12160000001</v>
      </c>
      <c r="H1033">
        <v>441534.98550000001</v>
      </c>
      <c r="I1033">
        <v>1</v>
      </c>
      <c r="J1033">
        <v>127099.656</v>
      </c>
      <c r="K1033" t="s">
        <v>67</v>
      </c>
      <c r="L1033" t="s">
        <v>67</v>
      </c>
      <c r="M1033" t="s">
        <v>74</v>
      </c>
      <c r="N1033">
        <v>3.4192688999999998E-2</v>
      </c>
      <c r="O1033">
        <v>0.32344612299999997</v>
      </c>
      <c r="P1033">
        <v>0.64236118799999997</v>
      </c>
      <c r="Q1033">
        <v>0</v>
      </c>
      <c r="R1033">
        <v>0</v>
      </c>
      <c r="S1033">
        <v>1</v>
      </c>
      <c r="T1033" t="s">
        <v>75</v>
      </c>
      <c r="U1033">
        <v>0.03</v>
      </c>
      <c r="V1033">
        <v>0.05</v>
      </c>
      <c r="W1033">
        <v>0.2</v>
      </c>
      <c r="X1033">
        <v>0.08</v>
      </c>
      <c r="Y1033">
        <v>10167.97248</v>
      </c>
      <c r="Z1033">
        <v>10167.97248</v>
      </c>
      <c r="AA1033">
        <v>47898.624320000003</v>
      </c>
      <c r="AB1033">
        <v>48965.966508407997</v>
      </c>
      <c r="AC1033">
        <v>106763.71103999999</v>
      </c>
      <c r="AD1033">
        <v>147435.60096000001</v>
      </c>
      <c r="AE1033">
        <v>106763.71103999999</v>
      </c>
      <c r="AF1033">
        <v>147435.60096000001</v>
      </c>
      <c r="AG1033">
        <v>143695.87296000001</v>
      </c>
      <c r="AH1033">
        <v>335290.37024000002</v>
      </c>
      <c r="AI1033">
        <v>343603.05248318397</v>
      </c>
      <c r="AJ1033">
        <v>539466.91851681599</v>
      </c>
      <c r="AK1033">
        <v>26157.238610108001</v>
      </c>
      <c r="AL1033">
        <v>100227.203853739</v>
      </c>
      <c r="AM1033">
        <v>714142.94524029701</v>
      </c>
      <c r="AN1033">
        <v>0</v>
      </c>
      <c r="AO1033">
        <v>0</v>
      </c>
      <c r="AP1033">
        <v>840527.387704144</v>
      </c>
      <c r="AQ1033">
        <v>840527.387704144</v>
      </c>
      <c r="AR1033">
        <v>840527.387704144</v>
      </c>
      <c r="AS1033">
        <v>6.61313660600422</v>
      </c>
      <c r="AT1033">
        <v>1.8890580656701901</v>
      </c>
      <c r="AU1033">
        <v>83</v>
      </c>
      <c r="AV1033">
        <v>1</v>
      </c>
      <c r="AW1033" s="2">
        <v>127099.656</v>
      </c>
      <c r="AX1033" s="4">
        <v>840527.387704144</v>
      </c>
      <c r="AY1033">
        <v>1</v>
      </c>
      <c r="AZ1033">
        <v>3.1099999999999999E-2</v>
      </c>
      <c r="BA1033">
        <v>0.1192</v>
      </c>
      <c r="BB1033">
        <v>0.84960000000000002</v>
      </c>
      <c r="BC1033">
        <v>0</v>
      </c>
      <c r="BD1033">
        <v>0</v>
      </c>
      <c r="BE1033">
        <v>1.17</v>
      </c>
      <c r="BF1033" t="b">
        <v>0</v>
      </c>
      <c r="BG1033">
        <v>3.4</v>
      </c>
      <c r="BH1033" t="b">
        <v>0</v>
      </c>
      <c r="BI1033">
        <v>6.61</v>
      </c>
      <c r="BJ1033" t="b">
        <v>0</v>
      </c>
      <c r="BK1033">
        <v>1</v>
      </c>
      <c r="BL1033" t="b">
        <v>0</v>
      </c>
      <c r="BM1033">
        <v>0</v>
      </c>
      <c r="BN1033">
        <v>0</v>
      </c>
    </row>
    <row r="1034" spans="1:66" x14ac:dyDescent="0.25">
      <c r="A1034" t="s">
        <v>102</v>
      </c>
      <c r="B1034">
        <v>1991</v>
      </c>
      <c r="C1034">
        <v>224976.09839999999</v>
      </c>
      <c r="D1034">
        <v>224976.09839999999</v>
      </c>
      <c r="E1034">
        <v>541632.65520000004</v>
      </c>
      <c r="F1034">
        <v>978755.53729999997</v>
      </c>
      <c r="G1034">
        <v>605992.89890000003</v>
      </c>
      <c r="H1034">
        <v>1043115.781</v>
      </c>
      <c r="I1034">
        <v>1</v>
      </c>
      <c r="J1034">
        <v>224976.09839999999</v>
      </c>
      <c r="K1034" t="s">
        <v>67</v>
      </c>
      <c r="L1034" t="s">
        <v>67</v>
      </c>
      <c r="M1034" t="s">
        <v>74</v>
      </c>
      <c r="N1034">
        <v>0.107579438</v>
      </c>
      <c r="O1034">
        <v>0.23939169399999999</v>
      </c>
      <c r="P1034">
        <v>0.65302886800000004</v>
      </c>
      <c r="Q1034">
        <v>0</v>
      </c>
      <c r="R1034">
        <v>0</v>
      </c>
      <c r="S1034">
        <v>1</v>
      </c>
      <c r="T1034" t="s">
        <v>75</v>
      </c>
      <c r="U1034">
        <v>0.03</v>
      </c>
      <c r="V1034">
        <v>0.05</v>
      </c>
      <c r="W1034">
        <v>0.2</v>
      </c>
      <c r="X1034">
        <v>0.08</v>
      </c>
      <c r="Y1034">
        <v>17998.087872</v>
      </c>
      <c r="Z1034">
        <v>17998.087872</v>
      </c>
      <c r="AA1034">
        <v>121198.57978</v>
      </c>
      <c r="AB1034">
        <v>122527.657725663</v>
      </c>
      <c r="AC1034">
        <v>188979.92265600001</v>
      </c>
      <c r="AD1034">
        <v>260972.274144</v>
      </c>
      <c r="AE1034">
        <v>188979.92265600001</v>
      </c>
      <c r="AF1034">
        <v>260972.274144</v>
      </c>
      <c r="AG1034">
        <v>363595.73933999997</v>
      </c>
      <c r="AH1034">
        <v>848390.05845999997</v>
      </c>
      <c r="AI1034">
        <v>798060.46554867399</v>
      </c>
      <c r="AJ1034">
        <v>1288171.09645133</v>
      </c>
      <c r="AK1034">
        <v>49146.611589877401</v>
      </c>
      <c r="AL1034">
        <v>773085.32076659298</v>
      </c>
      <c r="AM1034">
        <v>891038.47718053404</v>
      </c>
      <c r="AN1034">
        <v>0</v>
      </c>
      <c r="AO1034">
        <v>0</v>
      </c>
      <c r="AP1034">
        <v>1713270.4095370001</v>
      </c>
      <c r="AQ1034">
        <v>1713270.4095370001</v>
      </c>
      <c r="AR1034">
        <v>1713270.4095370001</v>
      </c>
      <c r="AS1034">
        <v>7.6153441264274502</v>
      </c>
      <c r="AT1034">
        <v>2.0301651759271699</v>
      </c>
      <c r="AU1034">
        <v>89</v>
      </c>
      <c r="AV1034">
        <v>1</v>
      </c>
      <c r="AW1034" s="2">
        <v>224976.09839999999</v>
      </c>
      <c r="AX1034" s="4">
        <v>1713270.4095370001</v>
      </c>
      <c r="AY1034">
        <v>1</v>
      </c>
      <c r="AZ1034">
        <v>2.87E-2</v>
      </c>
      <c r="BA1034">
        <v>0.45119999999999999</v>
      </c>
      <c r="BB1034">
        <v>0.52010000000000001</v>
      </c>
      <c r="BC1034">
        <v>0</v>
      </c>
      <c r="BD1034">
        <v>0</v>
      </c>
      <c r="BE1034">
        <v>2.0699999999999998</v>
      </c>
      <c r="BF1034" t="b">
        <v>0</v>
      </c>
      <c r="BG1034">
        <v>6.92</v>
      </c>
      <c r="BH1034" t="b">
        <v>0</v>
      </c>
      <c r="BI1034">
        <v>7.62</v>
      </c>
      <c r="BJ1034" t="b">
        <v>0</v>
      </c>
      <c r="BK1034">
        <v>1</v>
      </c>
      <c r="BL1034" t="b">
        <v>0</v>
      </c>
      <c r="BM1034">
        <v>0</v>
      </c>
      <c r="BN1034">
        <v>0</v>
      </c>
    </row>
    <row r="1035" spans="1:66" x14ac:dyDescent="0.25">
      <c r="A1035" t="s">
        <v>102</v>
      </c>
      <c r="B1035">
        <v>1992</v>
      </c>
      <c r="C1035">
        <v>198087.29250000001</v>
      </c>
      <c r="D1035">
        <v>198087.29250000001</v>
      </c>
      <c r="E1035">
        <v>269562.62680000003</v>
      </c>
      <c r="F1035">
        <v>467649.91930000001</v>
      </c>
      <c r="G1035">
        <v>296570.96779999998</v>
      </c>
      <c r="H1035">
        <v>494658.26030000002</v>
      </c>
      <c r="I1035">
        <v>1</v>
      </c>
      <c r="J1035">
        <v>198087.29250000001</v>
      </c>
      <c r="K1035" t="s">
        <v>67</v>
      </c>
      <c r="L1035" t="s">
        <v>67</v>
      </c>
      <c r="M1035" t="s">
        <v>74</v>
      </c>
      <c r="N1035">
        <v>6.8529555000000006E-2</v>
      </c>
      <c r="O1035">
        <v>0.428531471</v>
      </c>
      <c r="P1035">
        <v>0.50293897399999998</v>
      </c>
      <c r="Q1035">
        <v>0</v>
      </c>
      <c r="R1035">
        <v>0</v>
      </c>
      <c r="S1035">
        <v>1</v>
      </c>
      <c r="T1035" t="s">
        <v>75</v>
      </c>
      <c r="U1035">
        <v>0.03</v>
      </c>
      <c r="V1035">
        <v>0.05</v>
      </c>
      <c r="W1035">
        <v>0.2</v>
      </c>
      <c r="X1035">
        <v>0.08</v>
      </c>
      <c r="Y1035">
        <v>15846.983399999999</v>
      </c>
      <c r="Z1035">
        <v>15846.983399999999</v>
      </c>
      <c r="AA1035">
        <v>59314.19356</v>
      </c>
      <c r="AB1035">
        <v>61394.628759794803</v>
      </c>
      <c r="AC1035">
        <v>166393.32569999999</v>
      </c>
      <c r="AD1035">
        <v>229781.25930000001</v>
      </c>
      <c r="AE1035">
        <v>166393.32569999999</v>
      </c>
      <c r="AF1035">
        <v>229781.25930000001</v>
      </c>
      <c r="AG1035">
        <v>177942.58068000001</v>
      </c>
      <c r="AH1035">
        <v>415199.35492000001</v>
      </c>
      <c r="AI1035">
        <v>371869.00278041</v>
      </c>
      <c r="AJ1035">
        <v>617447.51781959005</v>
      </c>
      <c r="AK1035">
        <v>156436.17399310999</v>
      </c>
      <c r="AL1035">
        <v>1205049.8162547599</v>
      </c>
      <c r="AM1035">
        <v>712075.23728933698</v>
      </c>
      <c r="AN1035">
        <v>0</v>
      </c>
      <c r="AO1035">
        <v>0</v>
      </c>
      <c r="AP1035">
        <v>2073561.2275372001</v>
      </c>
      <c r="AQ1035">
        <v>2073561.2275372001</v>
      </c>
      <c r="AR1035">
        <v>2073561.2275372001</v>
      </c>
      <c r="AS1035">
        <v>10.467916449194799</v>
      </c>
      <c r="AT1035">
        <v>2.3483150030917899</v>
      </c>
      <c r="AU1035">
        <v>91</v>
      </c>
      <c r="AV1035">
        <v>1</v>
      </c>
      <c r="AW1035" s="2">
        <v>198087.29250000001</v>
      </c>
      <c r="AX1035" s="4">
        <v>2073561.2275372001</v>
      </c>
      <c r="AY1035">
        <v>1</v>
      </c>
      <c r="AZ1035">
        <v>7.5399999999999995E-2</v>
      </c>
      <c r="BA1035">
        <v>0.58109999999999995</v>
      </c>
      <c r="BB1035">
        <v>0.34339999999999998</v>
      </c>
      <c r="BC1035">
        <v>0</v>
      </c>
      <c r="BD1035">
        <v>0</v>
      </c>
      <c r="BE1035">
        <v>1.83</v>
      </c>
      <c r="BF1035" t="b">
        <v>0</v>
      </c>
      <c r="BG1035">
        <v>8.3800000000000008</v>
      </c>
      <c r="BH1035" t="b">
        <v>0</v>
      </c>
      <c r="BI1035">
        <v>10.47</v>
      </c>
      <c r="BJ1035" t="b">
        <v>0</v>
      </c>
      <c r="BK1035">
        <v>1</v>
      </c>
      <c r="BL1035" t="b">
        <v>0</v>
      </c>
      <c r="BM1035">
        <v>0</v>
      </c>
      <c r="BN1035">
        <v>0</v>
      </c>
    </row>
    <row r="1036" spans="1:66" x14ac:dyDescent="0.25">
      <c r="A1036" t="s">
        <v>102</v>
      </c>
      <c r="B1036">
        <v>1993</v>
      </c>
      <c r="C1036">
        <v>251782.56510000001</v>
      </c>
      <c r="D1036">
        <v>251782.56510000001</v>
      </c>
      <c r="E1036">
        <v>769207.4253</v>
      </c>
      <c r="F1036">
        <v>1224397.746</v>
      </c>
      <c r="G1036">
        <v>831347.18689999997</v>
      </c>
      <c r="H1036">
        <v>1286537.507</v>
      </c>
      <c r="I1036">
        <v>1</v>
      </c>
      <c r="J1036">
        <v>251782.56510000001</v>
      </c>
      <c r="K1036" t="s">
        <v>67</v>
      </c>
      <c r="L1036" t="s">
        <v>67</v>
      </c>
      <c r="M1036" t="s">
        <v>74</v>
      </c>
      <c r="N1036">
        <v>2.0331500999999998E-2</v>
      </c>
      <c r="O1036">
        <v>0.34878618900000002</v>
      </c>
      <c r="P1036">
        <v>0.63088230999999995</v>
      </c>
      <c r="Q1036">
        <v>0</v>
      </c>
      <c r="R1036">
        <v>0</v>
      </c>
      <c r="S1036">
        <v>1</v>
      </c>
      <c r="T1036" t="s">
        <v>75</v>
      </c>
      <c r="U1036">
        <v>0.03</v>
      </c>
      <c r="V1036">
        <v>0.05</v>
      </c>
      <c r="W1036">
        <v>0.2</v>
      </c>
      <c r="X1036">
        <v>0.08</v>
      </c>
      <c r="Y1036">
        <v>20142.605208000001</v>
      </c>
      <c r="Z1036">
        <v>20142.605208000001</v>
      </c>
      <c r="AA1036">
        <v>166269.43737999999</v>
      </c>
      <c r="AB1036">
        <v>167485.075010364</v>
      </c>
      <c r="AC1036">
        <v>211497.35468399999</v>
      </c>
      <c r="AD1036">
        <v>292067.77551599999</v>
      </c>
      <c r="AE1036">
        <v>211497.35468399999</v>
      </c>
      <c r="AF1036">
        <v>292067.77551599999</v>
      </c>
      <c r="AG1036">
        <v>498808.31213999999</v>
      </c>
      <c r="AH1036">
        <v>1163886.0616599999</v>
      </c>
      <c r="AI1036">
        <v>951567.35697927303</v>
      </c>
      <c r="AJ1036">
        <v>1621507.65702073</v>
      </c>
      <c r="AK1036">
        <v>13022.839564709901</v>
      </c>
      <c r="AL1036">
        <v>224770.285872571</v>
      </c>
      <c r="AM1036">
        <v>155509.78572019201</v>
      </c>
      <c r="AN1036">
        <v>0</v>
      </c>
      <c r="AO1036">
        <v>0</v>
      </c>
      <c r="AP1036">
        <v>393302.91115747299</v>
      </c>
      <c r="AQ1036">
        <v>393302.91115747299</v>
      </c>
      <c r="AR1036">
        <v>393302.91115747299</v>
      </c>
      <c r="AS1036">
        <v>1.56207365272201</v>
      </c>
      <c r="AT1036">
        <v>0.44601420313682399</v>
      </c>
      <c r="AU1036">
        <v>93</v>
      </c>
      <c r="AV1036">
        <v>1</v>
      </c>
      <c r="AW1036" s="2">
        <v>251782.56510000001</v>
      </c>
      <c r="AX1036" s="4">
        <v>393302.91115747299</v>
      </c>
      <c r="AY1036">
        <v>1</v>
      </c>
      <c r="AZ1036">
        <v>3.3099999999999997E-2</v>
      </c>
      <c r="BA1036">
        <v>0.57150000000000001</v>
      </c>
      <c r="BB1036">
        <v>0.39539999999999997</v>
      </c>
      <c r="BC1036">
        <v>0</v>
      </c>
      <c r="BD1036">
        <v>0</v>
      </c>
      <c r="BE1036">
        <v>2.3199999999999998</v>
      </c>
      <c r="BF1036" t="b">
        <v>0</v>
      </c>
      <c r="BG1036">
        <v>1.59</v>
      </c>
      <c r="BH1036" t="b">
        <v>0</v>
      </c>
      <c r="BI1036">
        <v>1.56</v>
      </c>
      <c r="BJ1036" t="b">
        <v>0</v>
      </c>
      <c r="BK1036">
        <v>1</v>
      </c>
      <c r="BL1036" t="b">
        <v>0</v>
      </c>
      <c r="BM1036">
        <v>0</v>
      </c>
      <c r="BN1036">
        <v>0</v>
      </c>
    </row>
    <row r="1037" spans="1:66" x14ac:dyDescent="0.25">
      <c r="A1037" t="s">
        <v>102</v>
      </c>
      <c r="B1037">
        <v>1994</v>
      </c>
      <c r="C1037">
        <v>136482.421</v>
      </c>
      <c r="D1037">
        <v>136482.421</v>
      </c>
      <c r="E1037">
        <v>203970.79399999999</v>
      </c>
      <c r="F1037">
        <v>406886.78509999998</v>
      </c>
      <c r="G1037">
        <v>232676.3278</v>
      </c>
      <c r="H1037">
        <v>435592.31890000001</v>
      </c>
      <c r="I1037">
        <v>1</v>
      </c>
      <c r="J1037">
        <v>136482.421</v>
      </c>
      <c r="K1037" t="s">
        <v>67</v>
      </c>
      <c r="L1037" t="s">
        <v>67</v>
      </c>
      <c r="M1037" t="s">
        <v>74</v>
      </c>
      <c r="N1037">
        <v>0.11282708499999999</v>
      </c>
      <c r="O1037">
        <v>0.23009405699999999</v>
      </c>
      <c r="P1037">
        <v>0.65707885799999999</v>
      </c>
      <c r="Q1037">
        <v>0</v>
      </c>
      <c r="R1037">
        <v>0</v>
      </c>
      <c r="S1037">
        <v>1</v>
      </c>
      <c r="T1037" t="s">
        <v>75</v>
      </c>
      <c r="U1037">
        <v>0.03</v>
      </c>
      <c r="V1037">
        <v>0.05</v>
      </c>
      <c r="W1037">
        <v>0.2</v>
      </c>
      <c r="X1037">
        <v>0.08</v>
      </c>
      <c r="Y1037">
        <v>10918.59368</v>
      </c>
      <c r="Z1037">
        <v>10918.59368</v>
      </c>
      <c r="AA1037">
        <v>46535.26556</v>
      </c>
      <c r="AB1037">
        <v>47799.023302664398</v>
      </c>
      <c r="AC1037">
        <v>114645.23364000001</v>
      </c>
      <c r="AD1037">
        <v>158319.60836000001</v>
      </c>
      <c r="AE1037">
        <v>114645.23364000001</v>
      </c>
      <c r="AF1037">
        <v>158319.60836000001</v>
      </c>
      <c r="AG1037">
        <v>139605.79668</v>
      </c>
      <c r="AH1037">
        <v>325746.85892000003</v>
      </c>
      <c r="AI1037">
        <v>339994.27229467098</v>
      </c>
      <c r="AJ1037">
        <v>531190.36550532898</v>
      </c>
      <c r="AK1037">
        <v>1749.6982380915699</v>
      </c>
      <c r="AL1037">
        <v>10940.2537030559</v>
      </c>
      <c r="AM1037">
        <v>15876.8482545967</v>
      </c>
      <c r="AN1037">
        <v>0</v>
      </c>
      <c r="AO1037">
        <v>0</v>
      </c>
      <c r="AP1037">
        <v>28566.800195744101</v>
      </c>
      <c r="AQ1037">
        <v>28566.800195744101</v>
      </c>
      <c r="AR1037">
        <v>28566.800195744101</v>
      </c>
      <c r="AS1037">
        <v>0.209307542952687</v>
      </c>
      <c r="AT1037">
        <v>-1.56395061122741</v>
      </c>
      <c r="AU1037">
        <v>88</v>
      </c>
      <c r="AV1037">
        <v>1</v>
      </c>
      <c r="AW1037" s="2">
        <v>136482.421</v>
      </c>
      <c r="AX1037" s="4">
        <v>28566.800195744101</v>
      </c>
      <c r="AY1037">
        <v>1</v>
      </c>
      <c r="AZ1037">
        <v>6.1199999999999997E-2</v>
      </c>
      <c r="BA1037">
        <v>0.38300000000000001</v>
      </c>
      <c r="BB1037">
        <v>0.55579999999999996</v>
      </c>
      <c r="BC1037">
        <v>0</v>
      </c>
      <c r="BD1037">
        <v>0</v>
      </c>
      <c r="BE1037">
        <v>1.26</v>
      </c>
      <c r="BF1037" t="b">
        <v>0</v>
      </c>
      <c r="BG1037">
        <v>0.12</v>
      </c>
      <c r="BH1037" t="b">
        <v>0</v>
      </c>
      <c r="BI1037">
        <v>0.21</v>
      </c>
      <c r="BJ1037" t="b">
        <v>1</v>
      </c>
      <c r="BK1037">
        <v>1</v>
      </c>
      <c r="BL1037" t="b">
        <v>0</v>
      </c>
      <c r="BM1037">
        <v>1</v>
      </c>
      <c r="BN1037">
        <v>1</v>
      </c>
    </row>
    <row r="1038" spans="1:66" x14ac:dyDescent="0.25">
      <c r="A1038" t="s">
        <v>102</v>
      </c>
      <c r="B1038">
        <v>1995</v>
      </c>
      <c r="C1038">
        <v>243069.00700000001</v>
      </c>
      <c r="D1038">
        <v>243069.00700000001</v>
      </c>
      <c r="E1038">
        <v>1021235.733</v>
      </c>
      <c r="F1038">
        <v>1586958.0160000001</v>
      </c>
      <c r="G1038">
        <v>1077942.156</v>
      </c>
      <c r="H1038">
        <v>1643664.44</v>
      </c>
      <c r="I1038">
        <v>1</v>
      </c>
      <c r="J1038">
        <v>243069.00700000001</v>
      </c>
      <c r="K1038" t="s">
        <v>67</v>
      </c>
      <c r="L1038" t="s">
        <v>67</v>
      </c>
      <c r="M1038" t="s">
        <v>74</v>
      </c>
      <c r="N1038">
        <v>9.5175250000000003E-2</v>
      </c>
      <c r="O1038">
        <v>0.47034254800000003</v>
      </c>
      <c r="P1038">
        <v>0.43448220199999998</v>
      </c>
      <c r="Q1038">
        <v>0</v>
      </c>
      <c r="R1038">
        <v>0</v>
      </c>
      <c r="S1038">
        <v>1</v>
      </c>
      <c r="T1038" t="s">
        <v>75</v>
      </c>
      <c r="U1038">
        <v>0.03</v>
      </c>
      <c r="V1038">
        <v>0.05</v>
      </c>
      <c r="W1038">
        <v>0.2</v>
      </c>
      <c r="X1038">
        <v>0.08</v>
      </c>
      <c r="Y1038">
        <v>19445.520560000001</v>
      </c>
      <c r="Z1038">
        <v>19445.520560000001</v>
      </c>
      <c r="AA1038">
        <v>215588.43119999999</v>
      </c>
      <c r="AB1038">
        <v>216463.62266470201</v>
      </c>
      <c r="AC1038">
        <v>204177.96588</v>
      </c>
      <c r="AD1038">
        <v>281960.04811999999</v>
      </c>
      <c r="AE1038">
        <v>204177.96588</v>
      </c>
      <c r="AF1038">
        <v>281960.04811999999</v>
      </c>
      <c r="AG1038">
        <v>646765.29359999998</v>
      </c>
      <c r="AH1038">
        <v>1509119.0183999999</v>
      </c>
      <c r="AI1038">
        <v>1210737.1946705999</v>
      </c>
      <c r="AJ1038">
        <v>2076591.6853294</v>
      </c>
      <c r="AK1038">
        <v>8703.5538767520302</v>
      </c>
      <c r="AL1038">
        <v>131460.30274704401</v>
      </c>
      <c r="AM1038">
        <v>82846.160416738101</v>
      </c>
      <c r="AN1038">
        <v>0</v>
      </c>
      <c r="AO1038">
        <v>0</v>
      </c>
      <c r="AP1038">
        <v>223010.01704053499</v>
      </c>
      <c r="AQ1038">
        <v>223010.01704053499</v>
      </c>
      <c r="AR1038">
        <v>223010.01704053499</v>
      </c>
      <c r="AS1038">
        <v>0.91747615129120297</v>
      </c>
      <c r="AT1038">
        <v>-8.6128692534342105E-2</v>
      </c>
      <c r="AU1038">
        <v>95</v>
      </c>
      <c r="AV1038">
        <v>1</v>
      </c>
      <c r="AW1038" s="2">
        <v>243069.00700000001</v>
      </c>
      <c r="AX1038" s="4">
        <v>223010.01704053499</v>
      </c>
      <c r="AY1038">
        <v>1</v>
      </c>
      <c r="AZ1038">
        <v>3.9E-2</v>
      </c>
      <c r="BA1038">
        <v>0.58950000000000002</v>
      </c>
      <c r="BB1038">
        <v>0.3715</v>
      </c>
      <c r="BC1038">
        <v>0</v>
      </c>
      <c r="BD1038">
        <v>0</v>
      </c>
      <c r="BE1038">
        <v>2.2400000000000002</v>
      </c>
      <c r="BF1038" t="b">
        <v>0</v>
      </c>
      <c r="BG1038">
        <v>0.9</v>
      </c>
      <c r="BH1038" t="b">
        <v>0</v>
      </c>
      <c r="BI1038">
        <v>0.92</v>
      </c>
      <c r="BJ1038" t="b">
        <v>0</v>
      </c>
      <c r="BK1038">
        <v>1</v>
      </c>
      <c r="BL1038" t="b">
        <v>0</v>
      </c>
      <c r="BM1038">
        <v>0</v>
      </c>
      <c r="BN1038">
        <v>0</v>
      </c>
    </row>
    <row r="1039" spans="1:66" x14ac:dyDescent="0.25">
      <c r="A1039" t="s">
        <v>102</v>
      </c>
      <c r="B1039">
        <v>1996</v>
      </c>
      <c r="C1039">
        <v>210609.32750000001</v>
      </c>
      <c r="D1039">
        <v>210609.32750000001</v>
      </c>
      <c r="E1039">
        <v>1517481.716</v>
      </c>
      <c r="F1039">
        <v>2036346.7990000001</v>
      </c>
      <c r="G1039">
        <v>1590246.05</v>
      </c>
      <c r="H1039">
        <v>2109111.1329999999</v>
      </c>
      <c r="I1039">
        <v>1</v>
      </c>
      <c r="J1039">
        <v>210609.32750000001</v>
      </c>
      <c r="K1039" t="s">
        <v>67</v>
      </c>
      <c r="L1039" t="s">
        <v>67</v>
      </c>
      <c r="M1039" t="s">
        <v>74</v>
      </c>
      <c r="N1039">
        <v>6.1745630000000001E-3</v>
      </c>
      <c r="O1039">
        <v>0.57135434799999996</v>
      </c>
      <c r="P1039">
        <v>0.42247108900000002</v>
      </c>
      <c r="Q1039">
        <v>0</v>
      </c>
      <c r="R1039">
        <v>0</v>
      </c>
      <c r="S1039">
        <v>1</v>
      </c>
      <c r="T1039" t="s">
        <v>75</v>
      </c>
      <c r="U1039">
        <v>0.03</v>
      </c>
      <c r="V1039">
        <v>0.05</v>
      </c>
      <c r="W1039">
        <v>0.2</v>
      </c>
      <c r="X1039">
        <v>0.08</v>
      </c>
      <c r="Y1039">
        <v>16848.746200000001</v>
      </c>
      <c r="Z1039">
        <v>16848.746200000001</v>
      </c>
      <c r="AA1039">
        <v>318049.21000000002</v>
      </c>
      <c r="AB1039">
        <v>318495.18085857498</v>
      </c>
      <c r="AC1039">
        <v>176911.8351</v>
      </c>
      <c r="AD1039">
        <v>244306.8199</v>
      </c>
      <c r="AE1039">
        <v>176911.8351</v>
      </c>
      <c r="AF1039">
        <v>244306.8199</v>
      </c>
      <c r="AG1039">
        <v>954147.63</v>
      </c>
      <c r="AH1039">
        <v>2226344.4700000002</v>
      </c>
      <c r="AI1039">
        <v>1472120.7712828501</v>
      </c>
      <c r="AJ1039">
        <v>2746101.49471715</v>
      </c>
      <c r="AK1039">
        <v>29878.835198358898</v>
      </c>
      <c r="AL1039">
        <v>684648.63448829297</v>
      </c>
      <c r="AM1039">
        <v>301196.617842287</v>
      </c>
      <c r="AN1039">
        <v>0</v>
      </c>
      <c r="AO1039">
        <v>0</v>
      </c>
      <c r="AP1039">
        <v>1015724.0875289401</v>
      </c>
      <c r="AQ1039">
        <v>1015724.0875289401</v>
      </c>
      <c r="AR1039">
        <v>1015724.0875289401</v>
      </c>
      <c r="AS1039">
        <v>4.8227877634191598</v>
      </c>
      <c r="AT1039">
        <v>1.5733521350220001</v>
      </c>
      <c r="AU1039">
        <v>95</v>
      </c>
      <c r="AV1039">
        <v>1</v>
      </c>
      <c r="AW1039" s="2">
        <v>210609.32750000001</v>
      </c>
      <c r="AX1039" s="4">
        <v>1015724.0875289401</v>
      </c>
      <c r="AY1039">
        <v>1</v>
      </c>
      <c r="AZ1039">
        <v>2.9399999999999999E-2</v>
      </c>
      <c r="BA1039">
        <v>0.67400000000000004</v>
      </c>
      <c r="BB1039">
        <v>0.29649999999999999</v>
      </c>
      <c r="BC1039">
        <v>0</v>
      </c>
      <c r="BD1039">
        <v>0</v>
      </c>
      <c r="BE1039">
        <v>1.94</v>
      </c>
      <c r="BF1039" t="b">
        <v>0</v>
      </c>
      <c r="BG1039">
        <v>4.0999999999999996</v>
      </c>
      <c r="BH1039" t="b">
        <v>0</v>
      </c>
      <c r="BI1039">
        <v>4.82</v>
      </c>
      <c r="BJ1039" t="b">
        <v>0</v>
      </c>
      <c r="BK1039">
        <v>1</v>
      </c>
      <c r="BL1039" t="b">
        <v>0</v>
      </c>
      <c r="BM1039">
        <v>0</v>
      </c>
      <c r="BN1039">
        <v>0</v>
      </c>
    </row>
    <row r="1040" spans="1:66" x14ac:dyDescent="0.25">
      <c r="A1040" t="s">
        <v>102</v>
      </c>
      <c r="B1040">
        <v>1997</v>
      </c>
      <c r="C1040">
        <v>120916.4976</v>
      </c>
      <c r="D1040">
        <v>120916.4976</v>
      </c>
      <c r="E1040">
        <v>648536.07810000004</v>
      </c>
      <c r="F1040">
        <v>833097.11849999998</v>
      </c>
      <c r="G1040">
        <v>754034.18090000004</v>
      </c>
      <c r="H1040">
        <v>938595.22140000004</v>
      </c>
      <c r="I1040">
        <v>1</v>
      </c>
      <c r="J1040">
        <v>120916.4976</v>
      </c>
      <c r="K1040" t="s">
        <v>67</v>
      </c>
      <c r="L1040" t="s">
        <v>67</v>
      </c>
      <c r="M1040" t="s">
        <v>74</v>
      </c>
      <c r="N1040">
        <v>1.8641669999999999E-3</v>
      </c>
      <c r="O1040">
        <v>0.23947520799999999</v>
      </c>
      <c r="P1040">
        <v>0.75866062499999998</v>
      </c>
      <c r="Q1040">
        <v>0</v>
      </c>
      <c r="R1040">
        <v>0</v>
      </c>
      <c r="S1040">
        <v>1</v>
      </c>
      <c r="T1040" t="s">
        <v>75</v>
      </c>
      <c r="U1040">
        <v>0.03</v>
      </c>
      <c r="V1040">
        <v>0.05</v>
      </c>
      <c r="W1040">
        <v>0.2</v>
      </c>
      <c r="X1040">
        <v>0.08</v>
      </c>
      <c r="Y1040">
        <v>9673.3198080000002</v>
      </c>
      <c r="Z1040">
        <v>9673.3198080000002</v>
      </c>
      <c r="AA1040">
        <v>150806.83618000001</v>
      </c>
      <c r="AB1040">
        <v>151116.75934431999</v>
      </c>
      <c r="AC1040">
        <v>101569.857984</v>
      </c>
      <c r="AD1040">
        <v>140263.137216</v>
      </c>
      <c r="AE1040">
        <v>101569.857984</v>
      </c>
      <c r="AF1040">
        <v>140263.137216</v>
      </c>
      <c r="AG1040">
        <v>452420.50854000001</v>
      </c>
      <c r="AH1040">
        <v>1055647.85326</v>
      </c>
      <c r="AI1040">
        <v>636361.70271135902</v>
      </c>
      <c r="AJ1040">
        <v>1240828.74008864</v>
      </c>
      <c r="AK1040">
        <v>2856.5567949685101</v>
      </c>
      <c r="AL1040">
        <v>25612.402362909299</v>
      </c>
      <c r="AM1040">
        <v>98792.324165391401</v>
      </c>
      <c r="AN1040">
        <v>0</v>
      </c>
      <c r="AO1040">
        <v>0</v>
      </c>
      <c r="AP1040">
        <v>127261.283323269</v>
      </c>
      <c r="AQ1040">
        <v>127261.283323269</v>
      </c>
      <c r="AR1040">
        <v>127261.283323269</v>
      </c>
      <c r="AS1040">
        <v>1.0524724570195401</v>
      </c>
      <c r="AT1040">
        <v>5.1142117129406701E-2</v>
      </c>
      <c r="AU1040">
        <v>86</v>
      </c>
      <c r="AV1040">
        <v>1</v>
      </c>
      <c r="AW1040" s="2">
        <v>120916.4976</v>
      </c>
      <c r="AX1040" s="4">
        <v>127261.283323269</v>
      </c>
      <c r="AY1040">
        <v>1</v>
      </c>
      <c r="AZ1040">
        <v>2.24E-2</v>
      </c>
      <c r="BA1040">
        <v>0.20130000000000001</v>
      </c>
      <c r="BB1040">
        <v>0.77629999999999999</v>
      </c>
      <c r="BC1040">
        <v>0</v>
      </c>
      <c r="BD1040">
        <v>0</v>
      </c>
      <c r="BE1040">
        <v>1.1100000000000001</v>
      </c>
      <c r="BF1040" t="b">
        <v>0</v>
      </c>
      <c r="BG1040">
        <v>0.51</v>
      </c>
      <c r="BH1040" t="b">
        <v>0</v>
      </c>
      <c r="BI1040">
        <v>1.05</v>
      </c>
      <c r="BJ1040" t="b">
        <v>0</v>
      </c>
      <c r="BK1040">
        <v>1</v>
      </c>
      <c r="BL1040" t="b">
        <v>0</v>
      </c>
      <c r="BM1040">
        <v>0</v>
      </c>
      <c r="BN1040">
        <v>0</v>
      </c>
    </row>
    <row r="1041" spans="1:66" x14ac:dyDescent="0.25">
      <c r="A1041" t="s">
        <v>102</v>
      </c>
      <c r="B1041">
        <v>1998</v>
      </c>
      <c r="C1041">
        <v>62357</v>
      </c>
      <c r="D1041">
        <v>62357</v>
      </c>
      <c r="E1041">
        <v>65953.580749999994</v>
      </c>
      <c r="F1041">
        <v>163103.02609999999</v>
      </c>
      <c r="G1041">
        <v>78004.147960000002</v>
      </c>
      <c r="H1041">
        <v>175153.59330000001</v>
      </c>
      <c r="I1041">
        <v>1</v>
      </c>
      <c r="J1041">
        <v>62357</v>
      </c>
      <c r="K1041" t="s">
        <v>67</v>
      </c>
      <c r="L1041" t="s">
        <v>67</v>
      </c>
      <c r="M1041" t="s">
        <v>74</v>
      </c>
      <c r="N1041">
        <v>4.9690981000000002E-2</v>
      </c>
      <c r="O1041">
        <v>6.2460914999999999E-2</v>
      </c>
      <c r="P1041">
        <v>0.88784810400000003</v>
      </c>
      <c r="Q1041">
        <v>0</v>
      </c>
      <c r="R1041">
        <v>0</v>
      </c>
      <c r="S1041">
        <v>1</v>
      </c>
      <c r="T1041" t="s">
        <v>75</v>
      </c>
      <c r="U1041">
        <v>0.03</v>
      </c>
      <c r="V1041">
        <v>0.05</v>
      </c>
      <c r="W1041">
        <v>0.2</v>
      </c>
      <c r="X1041">
        <v>0.08</v>
      </c>
      <c r="Y1041">
        <v>4988.5600000000004</v>
      </c>
      <c r="Z1041">
        <v>4988.5600000000004</v>
      </c>
      <c r="AA1041">
        <v>15600.829592</v>
      </c>
      <c r="AB1041">
        <v>16378.999201179</v>
      </c>
      <c r="AC1041">
        <v>52379.88</v>
      </c>
      <c r="AD1041">
        <v>72334.12</v>
      </c>
      <c r="AE1041">
        <v>52379.88</v>
      </c>
      <c r="AF1041">
        <v>72334.12</v>
      </c>
      <c r="AG1041">
        <v>46802.488775999998</v>
      </c>
      <c r="AH1041">
        <v>109205.80714400001</v>
      </c>
      <c r="AI1041">
        <v>142395.594897642</v>
      </c>
      <c r="AJ1041">
        <v>207911.59170235801</v>
      </c>
      <c r="AK1041">
        <v>5835.3025948038303</v>
      </c>
      <c r="AL1041">
        <v>108004.10205011901</v>
      </c>
      <c r="AM1041">
        <v>242884.53618144299</v>
      </c>
      <c r="AN1041">
        <v>0</v>
      </c>
      <c r="AO1041">
        <v>0</v>
      </c>
      <c r="AP1041">
        <v>356723.94082636602</v>
      </c>
      <c r="AQ1041">
        <v>356723.94082636602</v>
      </c>
      <c r="AR1041">
        <v>356723.94082636602</v>
      </c>
      <c r="AS1041">
        <v>5.7206719506449302</v>
      </c>
      <c r="AT1041">
        <v>1.7440862723811601</v>
      </c>
      <c r="AU1041">
        <v>85</v>
      </c>
      <c r="AV1041">
        <v>0</v>
      </c>
      <c r="AW1041" s="2">
        <v>62357</v>
      </c>
      <c r="AX1041" s="4">
        <v>356723.94082636602</v>
      </c>
      <c r="AY1041">
        <v>1</v>
      </c>
      <c r="AZ1041">
        <v>1.6400000000000001E-2</v>
      </c>
      <c r="BA1041">
        <v>0.30280000000000001</v>
      </c>
      <c r="BB1041">
        <v>0.68089999999999995</v>
      </c>
      <c r="BC1041">
        <v>0</v>
      </c>
      <c r="BD1041">
        <v>0</v>
      </c>
      <c r="BE1041">
        <v>0.56999999999999995</v>
      </c>
      <c r="BF1041" t="b">
        <v>0</v>
      </c>
      <c r="BG1041">
        <v>1.44</v>
      </c>
      <c r="BH1041" t="b">
        <v>0</v>
      </c>
      <c r="BI1041">
        <v>5.72</v>
      </c>
      <c r="BJ1041" t="b">
        <v>0</v>
      </c>
      <c r="BK1041">
        <v>1</v>
      </c>
      <c r="BL1041" t="b">
        <v>0</v>
      </c>
      <c r="BM1041">
        <v>0</v>
      </c>
      <c r="BN1041">
        <v>0</v>
      </c>
    </row>
    <row r="1042" spans="1:66" x14ac:dyDescent="0.25">
      <c r="A1042" t="s">
        <v>102</v>
      </c>
      <c r="B1042">
        <v>1999</v>
      </c>
      <c r="C1042">
        <v>128989.3909</v>
      </c>
      <c r="D1042">
        <v>128989.3909</v>
      </c>
      <c r="E1042">
        <v>39796.41921</v>
      </c>
      <c r="F1042">
        <v>172377.98980000001</v>
      </c>
      <c r="G1042">
        <v>44634.415630000003</v>
      </c>
      <c r="H1042">
        <v>177215.98620000001</v>
      </c>
      <c r="I1042">
        <v>1</v>
      </c>
      <c r="J1042">
        <v>128989.3909</v>
      </c>
      <c r="K1042" t="s">
        <v>67</v>
      </c>
      <c r="L1042" t="s">
        <v>67</v>
      </c>
      <c r="M1042" t="s">
        <v>74</v>
      </c>
      <c r="N1042">
        <v>0.16860124100000001</v>
      </c>
      <c r="O1042">
        <v>0.74180837499999996</v>
      </c>
      <c r="P1042">
        <v>8.9590383999999995E-2</v>
      </c>
      <c r="Q1042">
        <v>0</v>
      </c>
      <c r="R1042">
        <v>0</v>
      </c>
      <c r="S1042">
        <v>1</v>
      </c>
      <c r="T1042" t="s">
        <v>75</v>
      </c>
      <c r="U1042">
        <v>0.03</v>
      </c>
      <c r="V1042">
        <v>0.05</v>
      </c>
      <c r="W1042">
        <v>0.2</v>
      </c>
      <c r="X1042">
        <v>0.08</v>
      </c>
      <c r="Y1042">
        <v>10319.151271999999</v>
      </c>
      <c r="Z1042">
        <v>10319.151271999999</v>
      </c>
      <c r="AA1042">
        <v>8926.8831260000006</v>
      </c>
      <c r="AB1042">
        <v>13644.563947582999</v>
      </c>
      <c r="AC1042">
        <v>108351.08835599999</v>
      </c>
      <c r="AD1042">
        <v>149627.693444</v>
      </c>
      <c r="AE1042">
        <v>108351.08835599999</v>
      </c>
      <c r="AF1042">
        <v>149627.693444</v>
      </c>
      <c r="AG1042">
        <v>26780.649377999998</v>
      </c>
      <c r="AH1042">
        <v>62488.181881999997</v>
      </c>
      <c r="AI1042">
        <v>149926.85830483399</v>
      </c>
      <c r="AJ1042">
        <v>204505.11409516601</v>
      </c>
      <c r="AK1042">
        <v>2939.4148844894498</v>
      </c>
      <c r="AL1042">
        <v>79134.4540712366</v>
      </c>
      <c r="AM1042">
        <v>35669.520807194604</v>
      </c>
      <c r="AN1042">
        <v>0</v>
      </c>
      <c r="AO1042">
        <v>0</v>
      </c>
      <c r="AP1042">
        <v>117743.389762921</v>
      </c>
      <c r="AQ1042">
        <v>117743.389762921</v>
      </c>
      <c r="AR1042">
        <v>117743.389762921</v>
      </c>
      <c r="AS1042">
        <v>0.91281452638381799</v>
      </c>
      <c r="AT1042">
        <v>-9.1222566468197194E-2</v>
      </c>
      <c r="AU1042">
        <v>89</v>
      </c>
      <c r="AV1042">
        <v>0</v>
      </c>
      <c r="AW1042" s="2">
        <v>128989.3909</v>
      </c>
      <c r="AX1042" s="4">
        <v>117743.389762921</v>
      </c>
      <c r="AY1042">
        <v>1</v>
      </c>
      <c r="AZ1042">
        <v>2.5000000000000001E-2</v>
      </c>
      <c r="BA1042">
        <v>0.67210000000000003</v>
      </c>
      <c r="BB1042">
        <v>0.3029</v>
      </c>
      <c r="BC1042">
        <v>0</v>
      </c>
      <c r="BD1042">
        <v>0</v>
      </c>
      <c r="BE1042">
        <v>1.19</v>
      </c>
      <c r="BF1042" t="b">
        <v>0</v>
      </c>
      <c r="BG1042">
        <v>0.48</v>
      </c>
      <c r="BH1042" t="b">
        <v>0</v>
      </c>
      <c r="BI1042">
        <v>0.91</v>
      </c>
      <c r="BJ1042" t="b">
        <v>0</v>
      </c>
      <c r="BK1042">
        <v>1</v>
      </c>
      <c r="BL1042" t="b">
        <v>0</v>
      </c>
      <c r="BM1042">
        <v>0</v>
      </c>
      <c r="BN1042">
        <v>0</v>
      </c>
    </row>
    <row r="1043" spans="1:66" x14ac:dyDescent="0.25">
      <c r="A1043" t="s">
        <v>102</v>
      </c>
      <c r="B1043">
        <v>2000</v>
      </c>
      <c r="C1043">
        <v>130236.4941</v>
      </c>
      <c r="D1043">
        <v>130236.4941</v>
      </c>
      <c r="E1043">
        <v>558790.35660000006</v>
      </c>
      <c r="F1043">
        <v>756176.88679999998</v>
      </c>
      <c r="G1043">
        <v>572964.82149999996</v>
      </c>
      <c r="H1043">
        <v>770351.3517</v>
      </c>
      <c r="I1043">
        <v>1</v>
      </c>
      <c r="J1043">
        <v>130236.4941</v>
      </c>
      <c r="K1043" t="s">
        <v>67</v>
      </c>
      <c r="L1043" t="s">
        <v>67</v>
      </c>
      <c r="M1043" t="s">
        <v>74</v>
      </c>
      <c r="N1043">
        <v>3.7081219999999999E-3</v>
      </c>
      <c r="O1043">
        <v>0.88874853399999998</v>
      </c>
      <c r="P1043">
        <v>0.107543344</v>
      </c>
      <c r="Q1043">
        <v>0</v>
      </c>
      <c r="R1043">
        <v>0</v>
      </c>
      <c r="S1043">
        <v>1</v>
      </c>
      <c r="T1043" t="s">
        <v>75</v>
      </c>
      <c r="U1043">
        <v>0.03</v>
      </c>
      <c r="V1043">
        <v>0.05</v>
      </c>
      <c r="W1043">
        <v>0.2</v>
      </c>
      <c r="X1043">
        <v>0.08</v>
      </c>
      <c r="Y1043">
        <v>10418.919528</v>
      </c>
      <c r="Z1043">
        <v>10418.919528</v>
      </c>
      <c r="AA1043">
        <v>114592.96430000001</v>
      </c>
      <c r="AB1043">
        <v>115065.63931596599</v>
      </c>
      <c r="AC1043">
        <v>109398.655044</v>
      </c>
      <c r="AD1043">
        <v>151074.33315600001</v>
      </c>
      <c r="AE1043">
        <v>109398.655044</v>
      </c>
      <c r="AF1043">
        <v>151074.33315600001</v>
      </c>
      <c r="AG1043">
        <v>343778.89289999998</v>
      </c>
      <c r="AH1043">
        <v>802150.75009999995</v>
      </c>
      <c r="AI1043">
        <v>540220.07306806801</v>
      </c>
      <c r="AJ1043">
        <v>1000482.63033193</v>
      </c>
      <c r="AK1043">
        <v>21183.8811473204</v>
      </c>
      <c r="AL1043">
        <v>122295.499613525</v>
      </c>
      <c r="AM1043">
        <v>73165.502951285001</v>
      </c>
      <c r="AN1043">
        <v>0</v>
      </c>
      <c r="AO1043">
        <v>0</v>
      </c>
      <c r="AP1043">
        <v>216644.88371212999</v>
      </c>
      <c r="AQ1043">
        <v>216644.88371212999</v>
      </c>
      <c r="AR1043">
        <v>216644.88371212999</v>
      </c>
      <c r="AS1043">
        <v>1.6634729398181101</v>
      </c>
      <c r="AT1043">
        <v>0.50890754932761795</v>
      </c>
      <c r="AU1043">
        <v>98</v>
      </c>
      <c r="AV1043">
        <v>1</v>
      </c>
      <c r="AW1043" s="2">
        <v>130236.4941</v>
      </c>
      <c r="AX1043" s="4">
        <v>216644.88371212999</v>
      </c>
      <c r="AY1043">
        <v>1</v>
      </c>
      <c r="AZ1043">
        <v>9.7799999999999998E-2</v>
      </c>
      <c r="BA1043">
        <v>0.5645</v>
      </c>
      <c r="BB1043">
        <v>0.3377</v>
      </c>
      <c r="BC1043">
        <v>0</v>
      </c>
      <c r="BD1043">
        <v>0</v>
      </c>
      <c r="BE1043">
        <v>1.2</v>
      </c>
      <c r="BF1043" t="b">
        <v>0</v>
      </c>
      <c r="BG1043">
        <v>0.88</v>
      </c>
      <c r="BH1043" t="b">
        <v>0</v>
      </c>
      <c r="BI1043">
        <v>1.66</v>
      </c>
      <c r="BJ1043" t="b">
        <v>0</v>
      </c>
      <c r="BK1043">
        <v>1</v>
      </c>
      <c r="BL1043" t="b">
        <v>0</v>
      </c>
      <c r="BM1043">
        <v>0</v>
      </c>
      <c r="BN1043">
        <v>0</v>
      </c>
    </row>
    <row r="1044" spans="1:66" x14ac:dyDescent="0.25">
      <c r="A1044" t="s">
        <v>102</v>
      </c>
      <c r="B1044">
        <v>2001</v>
      </c>
      <c r="C1044">
        <v>99115.742429999998</v>
      </c>
      <c r="D1044">
        <v>99115.742429999998</v>
      </c>
      <c r="E1044">
        <v>202259.56450000001</v>
      </c>
      <c r="F1044">
        <v>316644.13079999998</v>
      </c>
      <c r="G1044">
        <v>218259.75640000001</v>
      </c>
      <c r="H1044">
        <v>332644.32280000002</v>
      </c>
      <c r="I1044">
        <v>1</v>
      </c>
      <c r="J1044">
        <v>99115.742429999998</v>
      </c>
      <c r="K1044" t="s">
        <v>67</v>
      </c>
      <c r="L1044" t="s">
        <v>67</v>
      </c>
      <c r="M1044" t="s">
        <v>74</v>
      </c>
      <c r="N1044">
        <v>1.7542168E-2</v>
      </c>
      <c r="O1044">
        <v>7.6996360999999999E-2</v>
      </c>
      <c r="P1044">
        <v>0.90546147099999996</v>
      </c>
      <c r="Q1044">
        <v>0</v>
      </c>
      <c r="R1044">
        <v>0</v>
      </c>
      <c r="S1044">
        <v>1</v>
      </c>
      <c r="T1044" t="s">
        <v>75</v>
      </c>
      <c r="U1044">
        <v>0.03</v>
      </c>
      <c r="V1044">
        <v>0.05</v>
      </c>
      <c r="W1044">
        <v>0.2</v>
      </c>
      <c r="X1044">
        <v>0.08</v>
      </c>
      <c r="Y1044">
        <v>7929.2593944</v>
      </c>
      <c r="Z1044">
        <v>7929.2593944</v>
      </c>
      <c r="AA1044">
        <v>43651.951280000001</v>
      </c>
      <c r="AB1044">
        <v>44366.271029862</v>
      </c>
      <c r="AC1044">
        <v>83257.223641200006</v>
      </c>
      <c r="AD1044">
        <v>114974.26121880001</v>
      </c>
      <c r="AE1044">
        <v>83257.223641200006</v>
      </c>
      <c r="AF1044">
        <v>114974.26121880001</v>
      </c>
      <c r="AG1044">
        <v>130955.85384</v>
      </c>
      <c r="AH1044">
        <v>305563.65895999997</v>
      </c>
      <c r="AI1044">
        <v>243911.78074027601</v>
      </c>
      <c r="AJ1044">
        <v>421376.86485972401</v>
      </c>
      <c r="AK1044">
        <v>1880.77487928034</v>
      </c>
      <c r="AL1044">
        <v>92619.120883219206</v>
      </c>
      <c r="AM1044">
        <v>152950.08421446799</v>
      </c>
      <c r="AN1044">
        <v>0</v>
      </c>
      <c r="AO1044">
        <v>0</v>
      </c>
      <c r="AP1044">
        <v>247449.97997696701</v>
      </c>
      <c r="AQ1044">
        <v>247449.97997696701</v>
      </c>
      <c r="AR1044">
        <v>247449.97997696701</v>
      </c>
      <c r="AS1044">
        <v>2.4965759617018199</v>
      </c>
      <c r="AT1044">
        <v>0.91492017777454504</v>
      </c>
      <c r="AU1044">
        <v>93</v>
      </c>
      <c r="AV1044">
        <v>1</v>
      </c>
      <c r="AW1044" s="2">
        <v>99115.742429999998</v>
      </c>
      <c r="AX1044" s="4">
        <v>247449.97997696701</v>
      </c>
      <c r="AY1044">
        <v>1</v>
      </c>
      <c r="AZ1044">
        <v>7.6E-3</v>
      </c>
      <c r="BA1044">
        <v>0.37430000000000002</v>
      </c>
      <c r="BB1044">
        <v>0.61809999999999998</v>
      </c>
      <c r="BC1044">
        <v>0</v>
      </c>
      <c r="BD1044">
        <v>0</v>
      </c>
      <c r="BE1044">
        <v>0.91</v>
      </c>
      <c r="BF1044" t="b">
        <v>0</v>
      </c>
      <c r="BG1044">
        <v>1</v>
      </c>
      <c r="BH1044" t="b">
        <v>0</v>
      </c>
      <c r="BI1044">
        <v>2.5</v>
      </c>
      <c r="BJ1044" t="b">
        <v>0</v>
      </c>
      <c r="BK1044">
        <v>1</v>
      </c>
      <c r="BL1044" t="b">
        <v>0</v>
      </c>
      <c r="BM1044">
        <v>0</v>
      </c>
      <c r="BN1044">
        <v>0</v>
      </c>
    </row>
    <row r="1045" spans="1:66" x14ac:dyDescent="0.25">
      <c r="A1045" t="s">
        <v>102</v>
      </c>
      <c r="B1045">
        <v>2002</v>
      </c>
      <c r="C1045">
        <v>95248.958549999996</v>
      </c>
      <c r="D1045">
        <v>95248.958549999996</v>
      </c>
      <c r="E1045">
        <v>108761.0941</v>
      </c>
      <c r="F1045">
        <v>204010.0526</v>
      </c>
      <c r="G1045">
        <v>114486.8826</v>
      </c>
      <c r="H1045">
        <v>209735.84109999999</v>
      </c>
      <c r="I1045">
        <v>1</v>
      </c>
      <c r="J1045">
        <v>95248.958549999996</v>
      </c>
      <c r="K1045" t="s">
        <v>67</v>
      </c>
      <c r="L1045" t="s">
        <v>67</v>
      </c>
      <c r="M1045" t="s">
        <v>74</v>
      </c>
      <c r="N1045">
        <v>1.4014843000000001E-2</v>
      </c>
      <c r="O1045">
        <v>0.51495300700000002</v>
      </c>
      <c r="P1045">
        <v>0.47103214999999998</v>
      </c>
      <c r="Q1045">
        <v>0</v>
      </c>
      <c r="R1045">
        <v>0</v>
      </c>
      <c r="S1045">
        <v>1</v>
      </c>
      <c r="T1045" t="s">
        <v>75</v>
      </c>
      <c r="U1045">
        <v>0.03</v>
      </c>
      <c r="V1045">
        <v>0.05</v>
      </c>
      <c r="W1045">
        <v>0.2</v>
      </c>
      <c r="X1045">
        <v>0.08</v>
      </c>
      <c r="Y1045">
        <v>7619.9166839999998</v>
      </c>
      <c r="Z1045">
        <v>7619.9166839999998</v>
      </c>
      <c r="AA1045">
        <v>22897.376520000002</v>
      </c>
      <c r="AB1045">
        <v>24131.9908372631</v>
      </c>
      <c r="AC1045">
        <v>80009.125182000003</v>
      </c>
      <c r="AD1045">
        <v>110488.791918</v>
      </c>
      <c r="AE1045">
        <v>80009.125182000003</v>
      </c>
      <c r="AF1045">
        <v>110488.791918</v>
      </c>
      <c r="AG1045">
        <v>68692.129560000001</v>
      </c>
      <c r="AH1045">
        <v>160281.63563999999</v>
      </c>
      <c r="AI1045">
        <v>161471.85942547399</v>
      </c>
      <c r="AJ1045">
        <v>257999.82277452599</v>
      </c>
      <c r="AK1045">
        <v>24132.749765495901</v>
      </c>
      <c r="AL1045">
        <v>440496.24181816302</v>
      </c>
      <c r="AM1045">
        <v>350216.85464562097</v>
      </c>
      <c r="AN1045">
        <v>0</v>
      </c>
      <c r="AO1045">
        <v>0</v>
      </c>
      <c r="AP1045">
        <v>814845.84622927895</v>
      </c>
      <c r="AQ1045">
        <v>814845.84622927895</v>
      </c>
      <c r="AR1045">
        <v>814845.84622927895</v>
      </c>
      <c r="AS1045">
        <v>8.5549055720282094</v>
      </c>
      <c r="AT1045">
        <v>2.14650486953084</v>
      </c>
      <c r="AU1045">
        <v>95</v>
      </c>
      <c r="AV1045">
        <v>1</v>
      </c>
      <c r="AW1045" s="2">
        <v>95248.958549999996</v>
      </c>
      <c r="AX1045" s="4">
        <v>814845.84622927895</v>
      </c>
      <c r="AY1045">
        <v>1</v>
      </c>
      <c r="AZ1045">
        <v>2.9600000000000001E-2</v>
      </c>
      <c r="BA1045">
        <v>0.54059999999999997</v>
      </c>
      <c r="BB1045">
        <v>0.42980000000000002</v>
      </c>
      <c r="BC1045">
        <v>0</v>
      </c>
      <c r="BD1045">
        <v>0</v>
      </c>
      <c r="BE1045">
        <v>0.88</v>
      </c>
      <c r="BF1045" t="b">
        <v>0</v>
      </c>
      <c r="BG1045">
        <v>3.29</v>
      </c>
      <c r="BH1045" t="b">
        <v>0</v>
      </c>
      <c r="BI1045">
        <v>8.5500000000000007</v>
      </c>
      <c r="BJ1045" t="b">
        <v>0</v>
      </c>
      <c r="BK1045">
        <v>1</v>
      </c>
      <c r="BL1045" t="b">
        <v>0</v>
      </c>
      <c r="BM1045">
        <v>0</v>
      </c>
      <c r="BN1045">
        <v>0</v>
      </c>
    </row>
    <row r="1046" spans="1:66" x14ac:dyDescent="0.25">
      <c r="A1046" t="s">
        <v>102</v>
      </c>
      <c r="B1046">
        <v>2003</v>
      </c>
      <c r="C1046">
        <v>147068.13260000001</v>
      </c>
      <c r="D1046">
        <v>147068.13260000001</v>
      </c>
      <c r="E1046">
        <v>115861.281</v>
      </c>
      <c r="F1046">
        <v>333867.75329999998</v>
      </c>
      <c r="G1046">
        <v>125196.3991</v>
      </c>
      <c r="H1046">
        <v>343202.8714</v>
      </c>
      <c r="I1046">
        <v>1</v>
      </c>
      <c r="J1046">
        <v>147068.13260000001</v>
      </c>
      <c r="K1046" t="s">
        <v>67</v>
      </c>
      <c r="L1046" t="s">
        <v>67</v>
      </c>
      <c r="M1046" t="s">
        <v>74</v>
      </c>
      <c r="N1046">
        <v>6.1724079000000001E-2</v>
      </c>
      <c r="O1046">
        <v>0.230576317</v>
      </c>
      <c r="P1046">
        <v>0.70769960399999998</v>
      </c>
      <c r="Q1046">
        <v>0</v>
      </c>
      <c r="R1046">
        <v>0</v>
      </c>
      <c r="S1046">
        <v>1</v>
      </c>
      <c r="T1046" t="s">
        <v>75</v>
      </c>
      <c r="U1046">
        <v>0.03</v>
      </c>
      <c r="V1046">
        <v>0.05</v>
      </c>
      <c r="W1046">
        <v>0.2</v>
      </c>
      <c r="X1046">
        <v>0.08</v>
      </c>
      <c r="Y1046">
        <v>11765.450607999999</v>
      </c>
      <c r="Z1046">
        <v>11765.450607999999</v>
      </c>
      <c r="AA1046">
        <v>25039.27982</v>
      </c>
      <c r="AB1046">
        <v>27665.707327186599</v>
      </c>
      <c r="AC1046">
        <v>123537.231384</v>
      </c>
      <c r="AD1046">
        <v>170599.03381600001</v>
      </c>
      <c r="AE1046">
        <v>123537.231384</v>
      </c>
      <c r="AF1046">
        <v>170599.03381600001</v>
      </c>
      <c r="AG1046">
        <v>75117.839460000003</v>
      </c>
      <c r="AH1046">
        <v>175274.95874</v>
      </c>
      <c r="AI1046">
        <v>287871.45674562699</v>
      </c>
      <c r="AJ1046">
        <v>398534.28605437302</v>
      </c>
      <c r="AK1046">
        <v>6140.0995673694797</v>
      </c>
      <c r="AL1046">
        <v>22930.8655145589</v>
      </c>
      <c r="AM1046">
        <v>98712.621870158502</v>
      </c>
      <c r="AN1046">
        <v>0</v>
      </c>
      <c r="AO1046">
        <v>0</v>
      </c>
      <c r="AP1046">
        <v>127783.586952087</v>
      </c>
      <c r="AQ1046">
        <v>127783.586952087</v>
      </c>
      <c r="AR1046">
        <v>127783.586952087</v>
      </c>
      <c r="AS1046">
        <v>0.86887339012888798</v>
      </c>
      <c r="AT1046">
        <v>-0.14055786038566001</v>
      </c>
      <c r="AU1046">
        <v>93</v>
      </c>
      <c r="AV1046">
        <v>0</v>
      </c>
      <c r="AW1046" s="2">
        <v>147068.13260000001</v>
      </c>
      <c r="AX1046" s="4">
        <v>127783.586952087</v>
      </c>
      <c r="AY1046">
        <v>1</v>
      </c>
      <c r="AZ1046">
        <v>4.8099999999999997E-2</v>
      </c>
      <c r="BA1046">
        <v>0.17949999999999999</v>
      </c>
      <c r="BB1046">
        <v>0.77249999999999996</v>
      </c>
      <c r="BC1046">
        <v>0</v>
      </c>
      <c r="BD1046">
        <v>0</v>
      </c>
      <c r="BE1046">
        <v>1.36</v>
      </c>
      <c r="BF1046" t="b">
        <v>0</v>
      </c>
      <c r="BG1046">
        <v>0.52</v>
      </c>
      <c r="BH1046" t="b">
        <v>0</v>
      </c>
      <c r="BI1046">
        <v>0.87</v>
      </c>
      <c r="BJ1046" t="b">
        <v>0</v>
      </c>
      <c r="BK1046">
        <v>1</v>
      </c>
      <c r="BL1046" t="b">
        <v>0</v>
      </c>
      <c r="BM1046">
        <v>0</v>
      </c>
      <c r="BN1046">
        <v>0</v>
      </c>
    </row>
    <row r="1047" spans="1:66" x14ac:dyDescent="0.25">
      <c r="A1047" t="s">
        <v>102</v>
      </c>
      <c r="B1047">
        <v>2004</v>
      </c>
      <c r="C1047">
        <v>102159.9423</v>
      </c>
      <c r="D1047">
        <v>102159.9423</v>
      </c>
      <c r="E1047">
        <v>51947.388930000001</v>
      </c>
      <c r="F1047">
        <v>154107.33119999999</v>
      </c>
      <c r="G1047">
        <v>57685.852989999999</v>
      </c>
      <c r="H1047">
        <v>159845.7953</v>
      </c>
      <c r="I1047">
        <v>1</v>
      </c>
      <c r="J1047">
        <v>102159.9423</v>
      </c>
      <c r="K1047" t="s">
        <v>67</v>
      </c>
      <c r="L1047" t="s">
        <v>67</v>
      </c>
      <c r="M1047" t="s">
        <v>74</v>
      </c>
      <c r="N1047">
        <v>1.1766183E-2</v>
      </c>
      <c r="O1047">
        <v>0.76508424500000005</v>
      </c>
      <c r="P1047">
        <v>0.22314957199999999</v>
      </c>
      <c r="Q1047">
        <v>0</v>
      </c>
      <c r="R1047">
        <v>0</v>
      </c>
      <c r="S1047">
        <v>1</v>
      </c>
      <c r="T1047" t="s">
        <v>75</v>
      </c>
      <c r="U1047">
        <v>0.03</v>
      </c>
      <c r="V1047">
        <v>0.05</v>
      </c>
      <c r="W1047">
        <v>0.2</v>
      </c>
      <c r="X1047">
        <v>0.08</v>
      </c>
      <c r="Y1047">
        <v>8172.795384</v>
      </c>
      <c r="Z1047">
        <v>8172.795384</v>
      </c>
      <c r="AA1047">
        <v>11537.170598000001</v>
      </c>
      <c r="AB1047">
        <v>14138.6311146478</v>
      </c>
      <c r="AC1047">
        <v>85814.351532000001</v>
      </c>
      <c r="AD1047">
        <v>118505.533068</v>
      </c>
      <c r="AE1047">
        <v>85814.351532000001</v>
      </c>
      <c r="AF1047">
        <v>118505.533068</v>
      </c>
      <c r="AG1047">
        <v>34611.511793999998</v>
      </c>
      <c r="AH1047">
        <v>80760.194185999993</v>
      </c>
      <c r="AI1047">
        <v>131568.533070704</v>
      </c>
      <c r="AJ1047">
        <v>188123.057529296</v>
      </c>
      <c r="AK1047">
        <v>8571.0276398204405</v>
      </c>
      <c r="AL1047">
        <v>367262.06076980103</v>
      </c>
      <c r="AM1047">
        <v>138628.58399366</v>
      </c>
      <c r="AN1047">
        <v>0</v>
      </c>
      <c r="AO1047">
        <v>0</v>
      </c>
      <c r="AP1047">
        <v>514461.67240328097</v>
      </c>
      <c r="AQ1047">
        <v>514461.67240328097</v>
      </c>
      <c r="AR1047">
        <v>514461.67240328097</v>
      </c>
      <c r="AS1047">
        <v>5.0358453697294401</v>
      </c>
      <c r="AT1047">
        <v>1.6165814107324199</v>
      </c>
      <c r="AU1047">
        <v>90</v>
      </c>
      <c r="AV1047">
        <v>0</v>
      </c>
      <c r="AW1047" s="2">
        <v>102159.9423</v>
      </c>
      <c r="AX1047" s="4">
        <v>514461.67240328097</v>
      </c>
      <c r="AY1047">
        <v>1</v>
      </c>
      <c r="AZ1047">
        <v>1.67E-2</v>
      </c>
      <c r="BA1047">
        <v>0.71389999999999998</v>
      </c>
      <c r="BB1047">
        <v>0.26950000000000002</v>
      </c>
      <c r="BC1047">
        <v>0</v>
      </c>
      <c r="BD1047">
        <v>0</v>
      </c>
      <c r="BE1047">
        <v>0.94</v>
      </c>
      <c r="BF1047" t="b">
        <v>0</v>
      </c>
      <c r="BG1047">
        <v>2.08</v>
      </c>
      <c r="BH1047" t="b">
        <v>0</v>
      </c>
      <c r="BI1047">
        <v>5.04</v>
      </c>
      <c r="BJ1047" t="b">
        <v>0</v>
      </c>
      <c r="BK1047">
        <v>1</v>
      </c>
      <c r="BL1047" t="b">
        <v>0</v>
      </c>
      <c r="BM1047">
        <v>0</v>
      </c>
      <c r="BN1047">
        <v>0</v>
      </c>
    </row>
    <row r="1048" spans="1:66" x14ac:dyDescent="0.25">
      <c r="A1048" t="s">
        <v>102</v>
      </c>
      <c r="B1048">
        <v>2005</v>
      </c>
      <c r="C1048">
        <v>128931</v>
      </c>
      <c r="D1048">
        <v>128931</v>
      </c>
      <c r="E1048">
        <v>40114.454250000003</v>
      </c>
      <c r="F1048">
        <v>169045.45430000001</v>
      </c>
      <c r="G1048">
        <v>60986.373610000002</v>
      </c>
      <c r="H1048">
        <v>189917.37359999999</v>
      </c>
      <c r="I1048">
        <v>1</v>
      </c>
      <c r="J1048">
        <v>128931</v>
      </c>
      <c r="K1048" t="s">
        <v>67</v>
      </c>
      <c r="L1048" t="s">
        <v>67</v>
      </c>
      <c r="M1048" t="s">
        <v>74</v>
      </c>
      <c r="N1048">
        <v>0.12706973199999999</v>
      </c>
      <c r="O1048">
        <v>0.48768113800000001</v>
      </c>
      <c r="P1048">
        <v>0.38524913</v>
      </c>
      <c r="Q1048">
        <v>0</v>
      </c>
      <c r="R1048">
        <v>0</v>
      </c>
      <c r="S1048">
        <v>1</v>
      </c>
      <c r="T1048" t="s">
        <v>75</v>
      </c>
      <c r="U1048">
        <v>0.03</v>
      </c>
      <c r="V1048">
        <v>0.05</v>
      </c>
      <c r="W1048">
        <v>0.2</v>
      </c>
      <c r="X1048">
        <v>0.08</v>
      </c>
      <c r="Y1048">
        <v>10314.48</v>
      </c>
      <c r="Z1048">
        <v>10314.48</v>
      </c>
      <c r="AA1048">
        <v>12197.274722</v>
      </c>
      <c r="AB1048">
        <v>15973.791294315201</v>
      </c>
      <c r="AC1048">
        <v>108302.04</v>
      </c>
      <c r="AD1048">
        <v>149559.96</v>
      </c>
      <c r="AE1048">
        <v>108302.04</v>
      </c>
      <c r="AF1048">
        <v>149559.96</v>
      </c>
      <c r="AG1048">
        <v>36591.824165999999</v>
      </c>
      <c r="AH1048">
        <v>85380.923053999999</v>
      </c>
      <c r="AI1048">
        <v>157969.79101136999</v>
      </c>
      <c r="AJ1048">
        <v>221864.95618862999</v>
      </c>
      <c r="AK1048">
        <v>4586.7419600404</v>
      </c>
      <c r="AL1048">
        <v>41127.926248554002</v>
      </c>
      <c r="AM1048">
        <v>70055.324499978495</v>
      </c>
      <c r="AN1048">
        <v>0</v>
      </c>
      <c r="AO1048">
        <v>0</v>
      </c>
      <c r="AP1048">
        <v>115769.992708573</v>
      </c>
      <c r="AQ1048">
        <v>115769.992708573</v>
      </c>
      <c r="AR1048">
        <v>115769.992708573</v>
      </c>
      <c r="AS1048">
        <v>0.89792208784988004</v>
      </c>
      <c r="AT1048">
        <v>-0.107671976303787</v>
      </c>
      <c r="AU1048">
        <v>66</v>
      </c>
      <c r="AV1048">
        <v>0</v>
      </c>
      <c r="AW1048" s="2">
        <v>128931</v>
      </c>
      <c r="AX1048" s="4">
        <v>115769.992708573</v>
      </c>
      <c r="AY1048">
        <v>1</v>
      </c>
      <c r="AZ1048">
        <v>3.9600000000000003E-2</v>
      </c>
      <c r="BA1048">
        <v>0.3553</v>
      </c>
      <c r="BB1048">
        <v>0.60509999999999997</v>
      </c>
      <c r="BC1048">
        <v>0</v>
      </c>
      <c r="BD1048">
        <v>0</v>
      </c>
      <c r="BE1048">
        <v>1.19</v>
      </c>
      <c r="BF1048" t="b">
        <v>0</v>
      </c>
      <c r="BG1048">
        <v>0.47</v>
      </c>
      <c r="BH1048" t="b">
        <v>0</v>
      </c>
      <c r="BI1048">
        <v>0.9</v>
      </c>
      <c r="BJ1048" t="b">
        <v>0</v>
      </c>
      <c r="BK1048">
        <v>1</v>
      </c>
      <c r="BL1048" t="b">
        <v>0</v>
      </c>
      <c r="BM1048">
        <v>0</v>
      </c>
      <c r="BN1048">
        <v>0</v>
      </c>
    </row>
    <row r="1049" spans="1:66" x14ac:dyDescent="0.25">
      <c r="A1049" t="s">
        <v>102</v>
      </c>
      <c r="B1049">
        <v>2006</v>
      </c>
      <c r="C1049">
        <v>174653.8622</v>
      </c>
      <c r="D1049">
        <v>174653.8622</v>
      </c>
      <c r="E1049">
        <v>315254.44319999998</v>
      </c>
      <c r="F1049">
        <v>573924.12659999996</v>
      </c>
      <c r="G1049">
        <v>340916.74229999998</v>
      </c>
      <c r="H1049">
        <v>599586.42559999996</v>
      </c>
      <c r="I1049">
        <v>1</v>
      </c>
      <c r="J1049">
        <v>174653.8622</v>
      </c>
      <c r="K1049" t="s">
        <v>67</v>
      </c>
      <c r="L1049" t="s">
        <v>67</v>
      </c>
      <c r="M1049" t="s">
        <v>74</v>
      </c>
      <c r="N1049">
        <v>1.0240558E-2</v>
      </c>
      <c r="O1049">
        <v>0.73466680200000001</v>
      </c>
      <c r="P1049">
        <v>0.25509263999999998</v>
      </c>
      <c r="Q1049">
        <v>0</v>
      </c>
      <c r="R1049">
        <v>0</v>
      </c>
      <c r="S1049">
        <v>1</v>
      </c>
      <c r="T1049" t="s">
        <v>75</v>
      </c>
      <c r="U1049">
        <v>0.03</v>
      </c>
      <c r="V1049">
        <v>0.05</v>
      </c>
      <c r="W1049">
        <v>0.2</v>
      </c>
      <c r="X1049">
        <v>0.08</v>
      </c>
      <c r="Y1049">
        <v>13972.308976</v>
      </c>
      <c r="Z1049">
        <v>13972.308976</v>
      </c>
      <c r="AA1049">
        <v>68183.348459999994</v>
      </c>
      <c r="AB1049">
        <v>69600.247308027494</v>
      </c>
      <c r="AC1049">
        <v>146709.244248</v>
      </c>
      <c r="AD1049">
        <v>202598.480152</v>
      </c>
      <c r="AE1049">
        <v>146709.244248</v>
      </c>
      <c r="AF1049">
        <v>202598.480152</v>
      </c>
      <c r="AG1049">
        <v>204550.04538</v>
      </c>
      <c r="AH1049">
        <v>477283.43922</v>
      </c>
      <c r="AI1049">
        <v>460385.93098394503</v>
      </c>
      <c r="AJ1049">
        <v>738786.920216055</v>
      </c>
      <c r="AK1049">
        <v>4963.4804577862697</v>
      </c>
      <c r="AL1049">
        <v>96326.071328264996</v>
      </c>
      <c r="AM1049">
        <v>147228.65260845001</v>
      </c>
      <c r="AN1049">
        <v>0</v>
      </c>
      <c r="AO1049">
        <v>0</v>
      </c>
      <c r="AP1049">
        <v>248518.20439450099</v>
      </c>
      <c r="AQ1049">
        <v>248518.20439450099</v>
      </c>
      <c r="AR1049">
        <v>248518.20439450099</v>
      </c>
      <c r="AS1049">
        <v>1.42291845862485</v>
      </c>
      <c r="AT1049">
        <v>0.352710015023738</v>
      </c>
      <c r="AU1049">
        <v>92</v>
      </c>
      <c r="AV1049">
        <v>1</v>
      </c>
      <c r="AW1049" s="2">
        <v>174653.8622</v>
      </c>
      <c r="AX1049" s="4">
        <v>248518.20439450099</v>
      </c>
      <c r="AY1049">
        <v>1</v>
      </c>
      <c r="AZ1049">
        <v>0.02</v>
      </c>
      <c r="BA1049">
        <v>0.3876</v>
      </c>
      <c r="BB1049">
        <v>0.59240000000000004</v>
      </c>
      <c r="BC1049">
        <v>0</v>
      </c>
      <c r="BD1049">
        <v>0</v>
      </c>
      <c r="BE1049">
        <v>1.61</v>
      </c>
      <c r="BF1049" t="b">
        <v>0</v>
      </c>
      <c r="BG1049">
        <v>1</v>
      </c>
      <c r="BH1049" t="b">
        <v>0</v>
      </c>
      <c r="BI1049">
        <v>1.42</v>
      </c>
      <c r="BJ1049" t="b">
        <v>0</v>
      </c>
      <c r="BK1049">
        <v>1</v>
      </c>
      <c r="BL1049" t="b">
        <v>0</v>
      </c>
      <c r="BM1049">
        <v>0</v>
      </c>
      <c r="BN1049">
        <v>0</v>
      </c>
    </row>
    <row r="1050" spans="1:66" x14ac:dyDescent="0.25">
      <c r="A1050" t="s">
        <v>102</v>
      </c>
      <c r="B1050">
        <v>2007</v>
      </c>
      <c r="C1050">
        <v>170675.1421</v>
      </c>
      <c r="D1050">
        <v>170675.1421</v>
      </c>
      <c r="E1050">
        <v>133967.2824</v>
      </c>
      <c r="F1050">
        <v>360495.18540000002</v>
      </c>
      <c r="G1050">
        <v>155190.84479999999</v>
      </c>
      <c r="H1050">
        <v>381718.74780000001</v>
      </c>
      <c r="I1050">
        <v>1</v>
      </c>
      <c r="J1050">
        <v>170675.1421</v>
      </c>
      <c r="K1050" t="s">
        <v>67</v>
      </c>
      <c r="L1050" t="s">
        <v>67</v>
      </c>
      <c r="M1050" t="s">
        <v>74</v>
      </c>
      <c r="N1050">
        <v>2.2453777000000001E-2</v>
      </c>
      <c r="O1050">
        <v>6.0072673E-2</v>
      </c>
      <c r="P1050">
        <v>0.91747354999999997</v>
      </c>
      <c r="Q1050">
        <v>0</v>
      </c>
      <c r="R1050">
        <v>0</v>
      </c>
      <c r="S1050">
        <v>1</v>
      </c>
      <c r="T1050" t="s">
        <v>75</v>
      </c>
      <c r="U1050">
        <v>0.03</v>
      </c>
      <c r="V1050">
        <v>0.05</v>
      </c>
      <c r="W1050">
        <v>0.2</v>
      </c>
      <c r="X1050">
        <v>0.08</v>
      </c>
      <c r="Y1050">
        <v>13654.011367999999</v>
      </c>
      <c r="Z1050">
        <v>13654.011367999999</v>
      </c>
      <c r="AA1050">
        <v>31038.168959999999</v>
      </c>
      <c r="AB1050">
        <v>33908.700341165801</v>
      </c>
      <c r="AC1050">
        <v>143367.11936400001</v>
      </c>
      <c r="AD1050">
        <v>197983.16483600001</v>
      </c>
      <c r="AE1050">
        <v>143367.11936400001</v>
      </c>
      <c r="AF1050">
        <v>197983.16483600001</v>
      </c>
      <c r="AG1050">
        <v>93114.506880000001</v>
      </c>
      <c r="AH1050">
        <v>217267.18272000001</v>
      </c>
      <c r="AI1050">
        <v>313901.34711766802</v>
      </c>
      <c r="AJ1050">
        <v>449536.14848233201</v>
      </c>
      <c r="AK1050">
        <v>21344.774571756501</v>
      </c>
      <c r="AL1050">
        <v>128967.734292122</v>
      </c>
      <c r="AM1050">
        <v>469229.4267673</v>
      </c>
      <c r="AN1050">
        <v>0</v>
      </c>
      <c r="AO1050">
        <v>0</v>
      </c>
      <c r="AP1050">
        <v>619541.93563117902</v>
      </c>
      <c r="AQ1050">
        <v>619541.93563117902</v>
      </c>
      <c r="AR1050">
        <v>619541.93563117902</v>
      </c>
      <c r="AS1050">
        <v>3.6299482631640898</v>
      </c>
      <c r="AT1050">
        <v>1.2892183956033101</v>
      </c>
      <c r="AU1050">
        <v>86</v>
      </c>
      <c r="AV1050">
        <v>0</v>
      </c>
      <c r="AW1050" s="2">
        <v>170675.1421</v>
      </c>
      <c r="AX1050" s="4">
        <v>619541.93563117902</v>
      </c>
      <c r="AY1050">
        <v>1</v>
      </c>
      <c r="AZ1050">
        <v>3.4500000000000003E-2</v>
      </c>
      <c r="BA1050">
        <v>0.2082</v>
      </c>
      <c r="BB1050">
        <v>0.75739999999999996</v>
      </c>
      <c r="BC1050">
        <v>0</v>
      </c>
      <c r="BD1050">
        <v>0</v>
      </c>
      <c r="BE1050">
        <v>1.57</v>
      </c>
      <c r="BF1050" t="b">
        <v>0</v>
      </c>
      <c r="BG1050">
        <v>2.5</v>
      </c>
      <c r="BH1050" t="b">
        <v>0</v>
      </c>
      <c r="BI1050">
        <v>3.63</v>
      </c>
      <c r="BJ1050" t="b">
        <v>0</v>
      </c>
      <c r="BK1050">
        <v>1</v>
      </c>
      <c r="BL1050" t="b">
        <v>0</v>
      </c>
      <c r="BM1050">
        <v>0</v>
      </c>
      <c r="BN1050">
        <v>0</v>
      </c>
    </row>
    <row r="1051" spans="1:66" x14ac:dyDescent="0.25">
      <c r="A1051" t="s">
        <v>102</v>
      </c>
      <c r="B1051">
        <v>2008</v>
      </c>
      <c r="C1051">
        <v>139316.3535</v>
      </c>
      <c r="D1051">
        <v>139316.3535</v>
      </c>
      <c r="E1051">
        <v>269856.9791</v>
      </c>
      <c r="F1051">
        <v>467643.9437</v>
      </c>
      <c r="G1051">
        <v>272774.45990000002</v>
      </c>
      <c r="H1051">
        <v>470561.42460000003</v>
      </c>
      <c r="I1051">
        <v>1</v>
      </c>
      <c r="J1051">
        <v>139316.3535</v>
      </c>
      <c r="K1051" t="s">
        <v>67</v>
      </c>
      <c r="L1051" t="s">
        <v>67</v>
      </c>
      <c r="M1051" t="s">
        <v>74</v>
      </c>
      <c r="N1051">
        <v>9.7473820000000006E-3</v>
      </c>
      <c r="O1051">
        <v>0.78047634499999996</v>
      </c>
      <c r="P1051">
        <v>0.20977627300000001</v>
      </c>
      <c r="Q1051">
        <v>0</v>
      </c>
      <c r="R1051">
        <v>0</v>
      </c>
      <c r="S1051">
        <v>1</v>
      </c>
      <c r="T1051" t="s">
        <v>75</v>
      </c>
      <c r="U1051">
        <v>0.03</v>
      </c>
      <c r="V1051">
        <v>0.05</v>
      </c>
      <c r="W1051">
        <v>0.2</v>
      </c>
      <c r="X1051">
        <v>0.08</v>
      </c>
      <c r="Y1051">
        <v>11145.308279999999</v>
      </c>
      <c r="Z1051">
        <v>11145.308279999999</v>
      </c>
      <c r="AA1051">
        <v>54554.89198</v>
      </c>
      <c r="AB1051">
        <v>55681.721737080901</v>
      </c>
      <c r="AC1051">
        <v>117025.73694</v>
      </c>
      <c r="AD1051">
        <v>161606.97005999999</v>
      </c>
      <c r="AE1051">
        <v>117025.73694</v>
      </c>
      <c r="AF1051">
        <v>161606.97005999999</v>
      </c>
      <c r="AG1051">
        <v>163664.67593999999</v>
      </c>
      <c r="AH1051">
        <v>381884.24385999999</v>
      </c>
      <c r="AI1051">
        <v>359197.98112583801</v>
      </c>
      <c r="AJ1051">
        <v>581924.86807416205</v>
      </c>
      <c r="AK1051">
        <v>4751.7662994287803</v>
      </c>
      <c r="AL1051">
        <v>84800.498947193002</v>
      </c>
      <c r="AM1051">
        <v>10743.517254852901</v>
      </c>
      <c r="AN1051">
        <v>0</v>
      </c>
      <c r="AO1051">
        <v>0</v>
      </c>
      <c r="AP1051">
        <v>100295.782501475</v>
      </c>
      <c r="AQ1051">
        <v>100295.782501475</v>
      </c>
      <c r="AR1051">
        <v>100295.782501475</v>
      </c>
      <c r="AS1051">
        <v>0.71991392239156404</v>
      </c>
      <c r="AT1051">
        <v>-0.32862362635291298</v>
      </c>
      <c r="AU1051">
        <v>99</v>
      </c>
      <c r="AV1051">
        <v>1</v>
      </c>
      <c r="AW1051" s="2">
        <v>139316.3535</v>
      </c>
      <c r="AX1051" s="4">
        <v>100295.782501475</v>
      </c>
      <c r="AY1051">
        <v>1</v>
      </c>
      <c r="AZ1051">
        <v>4.7399999999999998E-2</v>
      </c>
      <c r="BA1051">
        <v>0.84550000000000003</v>
      </c>
      <c r="BB1051">
        <v>0.1071</v>
      </c>
      <c r="BC1051">
        <v>0</v>
      </c>
      <c r="BD1051">
        <v>0</v>
      </c>
      <c r="BE1051">
        <v>1.28</v>
      </c>
      <c r="BF1051" t="b">
        <v>0</v>
      </c>
      <c r="BG1051">
        <v>0.41</v>
      </c>
      <c r="BH1051" t="b">
        <v>0</v>
      </c>
      <c r="BI1051">
        <v>0.72</v>
      </c>
      <c r="BJ1051" t="b">
        <v>0</v>
      </c>
      <c r="BK1051">
        <v>1</v>
      </c>
      <c r="BL1051" t="b">
        <v>0</v>
      </c>
      <c r="BM1051">
        <v>0</v>
      </c>
      <c r="BN1051">
        <v>0</v>
      </c>
    </row>
    <row r="1052" spans="1:66" x14ac:dyDescent="0.25">
      <c r="A1052" t="s">
        <v>102</v>
      </c>
      <c r="B1052">
        <v>2009</v>
      </c>
      <c r="C1052">
        <v>130985.5698</v>
      </c>
      <c r="D1052">
        <v>130985.5698</v>
      </c>
      <c r="E1052">
        <v>39734.463839999997</v>
      </c>
      <c r="F1052">
        <v>180249.76689999999</v>
      </c>
      <c r="G1052">
        <v>44204.687619999997</v>
      </c>
      <c r="H1052">
        <v>184719.99069999999</v>
      </c>
      <c r="I1052">
        <v>1</v>
      </c>
      <c r="J1052">
        <v>130985.5698</v>
      </c>
      <c r="K1052" t="s">
        <v>67</v>
      </c>
      <c r="L1052" t="s">
        <v>67</v>
      </c>
      <c r="M1052" t="s">
        <v>74</v>
      </c>
      <c r="N1052">
        <v>2.6870293999999999E-2</v>
      </c>
      <c r="O1052">
        <v>0.22265011000000001</v>
      </c>
      <c r="P1052">
        <v>0.75047959600000003</v>
      </c>
      <c r="Q1052">
        <v>0</v>
      </c>
      <c r="R1052">
        <v>0</v>
      </c>
      <c r="S1052">
        <v>1</v>
      </c>
      <c r="T1052" t="s">
        <v>75</v>
      </c>
      <c r="U1052">
        <v>0.03</v>
      </c>
      <c r="V1052">
        <v>0.05</v>
      </c>
      <c r="W1052">
        <v>0.2</v>
      </c>
      <c r="X1052">
        <v>0.08</v>
      </c>
      <c r="Y1052">
        <v>10478.845584000001</v>
      </c>
      <c r="Z1052">
        <v>10478.845584000001</v>
      </c>
      <c r="AA1052">
        <v>8840.9375240000008</v>
      </c>
      <c r="AB1052">
        <v>13710.1561288188</v>
      </c>
      <c r="AC1052">
        <v>110027.87863200001</v>
      </c>
      <c r="AD1052">
        <v>151943.26096799999</v>
      </c>
      <c r="AE1052">
        <v>110027.87863200001</v>
      </c>
      <c r="AF1052">
        <v>151943.26096799999</v>
      </c>
      <c r="AG1052">
        <v>26522.812571999999</v>
      </c>
      <c r="AH1052">
        <v>61886.562667999999</v>
      </c>
      <c r="AI1052">
        <v>157299.678442362</v>
      </c>
      <c r="AJ1052">
        <v>212140.30295763799</v>
      </c>
      <c r="AK1052">
        <v>1345.5926855064799</v>
      </c>
      <c r="AL1052">
        <v>10509.962541574499</v>
      </c>
      <c r="AM1052">
        <v>51562.443694348302</v>
      </c>
      <c r="AN1052">
        <v>0</v>
      </c>
      <c r="AO1052">
        <v>0</v>
      </c>
      <c r="AP1052">
        <v>63417.9989214292</v>
      </c>
      <c r="AQ1052">
        <v>63417.9989214292</v>
      </c>
      <c r="AR1052">
        <v>63417.9989214292</v>
      </c>
      <c r="AS1052">
        <v>0.48416019427377599</v>
      </c>
      <c r="AT1052">
        <v>-0.72533944712277498</v>
      </c>
      <c r="AU1052">
        <v>90</v>
      </c>
      <c r="AV1052">
        <v>0</v>
      </c>
      <c r="AW1052" s="2">
        <v>130985.5698</v>
      </c>
      <c r="AX1052" s="4">
        <v>63417.9989214292</v>
      </c>
      <c r="AY1052">
        <v>1</v>
      </c>
      <c r="AZ1052">
        <v>2.12E-2</v>
      </c>
      <c r="BA1052">
        <v>0.16569999999999999</v>
      </c>
      <c r="BB1052">
        <v>0.81310000000000004</v>
      </c>
      <c r="BC1052">
        <v>0</v>
      </c>
      <c r="BD1052">
        <v>0</v>
      </c>
      <c r="BE1052">
        <v>1.21</v>
      </c>
      <c r="BF1052" t="b">
        <v>0</v>
      </c>
      <c r="BG1052">
        <v>0.26</v>
      </c>
      <c r="BH1052" t="b">
        <v>0</v>
      </c>
      <c r="BI1052">
        <v>0.48</v>
      </c>
      <c r="BJ1052" t="b">
        <v>0</v>
      </c>
      <c r="BK1052">
        <v>1</v>
      </c>
      <c r="BL1052" t="b">
        <v>0</v>
      </c>
      <c r="BM1052">
        <v>0</v>
      </c>
      <c r="BN1052">
        <v>0</v>
      </c>
    </row>
    <row r="1053" spans="1:66" x14ac:dyDescent="0.25">
      <c r="A1053" t="s">
        <v>102</v>
      </c>
      <c r="B1053">
        <v>2010</v>
      </c>
      <c r="C1053">
        <v>119148</v>
      </c>
      <c r="D1053">
        <v>119148</v>
      </c>
      <c r="E1053">
        <v>50783.60514</v>
      </c>
      <c r="F1053">
        <v>184478.50760000001</v>
      </c>
      <c r="G1053">
        <v>54031.267890000003</v>
      </c>
      <c r="H1053">
        <v>187726.1704</v>
      </c>
      <c r="I1053">
        <v>1</v>
      </c>
      <c r="J1053">
        <v>119148</v>
      </c>
      <c r="K1053" t="s">
        <v>67</v>
      </c>
      <c r="L1053" t="s">
        <v>67</v>
      </c>
      <c r="M1053" t="s">
        <v>74</v>
      </c>
      <c r="N1053">
        <v>0.113701646</v>
      </c>
      <c r="O1053">
        <v>0.51312009999999997</v>
      </c>
      <c r="P1053">
        <v>0.37317825399999999</v>
      </c>
      <c r="Q1053">
        <v>0</v>
      </c>
      <c r="R1053">
        <v>0</v>
      </c>
      <c r="S1053">
        <v>1</v>
      </c>
      <c r="T1053" t="s">
        <v>75</v>
      </c>
      <c r="U1053">
        <v>0.03</v>
      </c>
      <c r="V1053">
        <v>0.05</v>
      </c>
      <c r="W1053">
        <v>0.2</v>
      </c>
      <c r="X1053">
        <v>0.08</v>
      </c>
      <c r="Y1053">
        <v>9531.84</v>
      </c>
      <c r="Z1053">
        <v>9531.84</v>
      </c>
      <c r="AA1053">
        <v>10806.253578</v>
      </c>
      <c r="AB1053">
        <v>14409.4097789478</v>
      </c>
      <c r="AC1053">
        <v>100084.32</v>
      </c>
      <c r="AD1053">
        <v>138211.68</v>
      </c>
      <c r="AE1053">
        <v>100084.32</v>
      </c>
      <c r="AF1053">
        <v>138211.68</v>
      </c>
      <c r="AG1053">
        <v>32418.760734</v>
      </c>
      <c r="AH1053">
        <v>75643.775045999995</v>
      </c>
      <c r="AI1053">
        <v>158907.350842104</v>
      </c>
      <c r="AJ1053">
        <v>216544.989957896</v>
      </c>
      <c r="AK1053">
        <v>15750.410090576501</v>
      </c>
      <c r="AL1053">
        <v>285312.18870184501</v>
      </c>
      <c r="AM1053">
        <v>85135.370592254098</v>
      </c>
      <c r="AN1053">
        <v>0</v>
      </c>
      <c r="AO1053">
        <v>0</v>
      </c>
      <c r="AP1053">
        <v>386197.96938467497</v>
      </c>
      <c r="AQ1053">
        <v>386197.96938467497</v>
      </c>
      <c r="AR1053">
        <v>386197.96938467497</v>
      </c>
      <c r="AS1053">
        <v>3.2413298534988</v>
      </c>
      <c r="AT1053">
        <v>1.1759836942039901</v>
      </c>
      <c r="AU1053">
        <v>94</v>
      </c>
      <c r="AV1053">
        <v>0</v>
      </c>
      <c r="AW1053" s="2">
        <v>119148</v>
      </c>
      <c r="AX1053" s="4">
        <v>386197.96938467497</v>
      </c>
      <c r="AY1053">
        <v>1</v>
      </c>
      <c r="AZ1053">
        <v>4.0800000000000003E-2</v>
      </c>
      <c r="BA1053">
        <v>0.73880000000000001</v>
      </c>
      <c r="BB1053">
        <v>0.22040000000000001</v>
      </c>
      <c r="BC1053">
        <v>0</v>
      </c>
      <c r="BD1053">
        <v>0</v>
      </c>
      <c r="BE1053">
        <v>1.1000000000000001</v>
      </c>
      <c r="BF1053" t="b">
        <v>0</v>
      </c>
      <c r="BG1053">
        <v>1.56</v>
      </c>
      <c r="BH1053" t="b">
        <v>0</v>
      </c>
      <c r="BI1053">
        <v>3.24</v>
      </c>
      <c r="BJ1053" t="b">
        <v>0</v>
      </c>
      <c r="BK1053">
        <v>1</v>
      </c>
      <c r="BL1053" t="b">
        <v>0</v>
      </c>
      <c r="BM1053">
        <v>0</v>
      </c>
      <c r="BN1053">
        <v>0</v>
      </c>
    </row>
    <row r="1054" spans="1:66" x14ac:dyDescent="0.25">
      <c r="A1054" t="s">
        <v>102</v>
      </c>
      <c r="B1054">
        <v>2011</v>
      </c>
      <c r="C1054">
        <v>151767.66219999999</v>
      </c>
      <c r="D1054">
        <v>151767.66219999999</v>
      </c>
      <c r="E1054">
        <v>95520.234700000001</v>
      </c>
      <c r="F1054">
        <v>271002.58860000002</v>
      </c>
      <c r="G1054">
        <v>105465.7993</v>
      </c>
      <c r="H1054">
        <v>280948.1532</v>
      </c>
      <c r="I1054">
        <v>1</v>
      </c>
      <c r="J1054">
        <v>151767.66219999999</v>
      </c>
      <c r="K1054" t="s">
        <v>67</v>
      </c>
      <c r="L1054" t="s">
        <v>67</v>
      </c>
      <c r="M1054" t="s">
        <v>74</v>
      </c>
      <c r="N1054">
        <v>1.6913320999999999E-2</v>
      </c>
      <c r="O1054">
        <v>0.45904460600000002</v>
      </c>
      <c r="P1054">
        <v>0.52404207300000005</v>
      </c>
      <c r="Q1054">
        <v>0</v>
      </c>
      <c r="R1054">
        <v>0</v>
      </c>
      <c r="S1054">
        <v>1</v>
      </c>
      <c r="T1054" t="s">
        <v>75</v>
      </c>
      <c r="U1054">
        <v>0.03</v>
      </c>
      <c r="V1054">
        <v>0.05</v>
      </c>
      <c r="W1054">
        <v>0.2</v>
      </c>
      <c r="X1054">
        <v>0.08</v>
      </c>
      <c r="Y1054">
        <v>12141.412976</v>
      </c>
      <c r="Z1054">
        <v>12141.412976</v>
      </c>
      <c r="AA1054">
        <v>21093.15986</v>
      </c>
      <c r="AB1054">
        <v>24337.9395580911</v>
      </c>
      <c r="AC1054">
        <v>127484.83624800001</v>
      </c>
      <c r="AD1054">
        <v>176050.48815200001</v>
      </c>
      <c r="AE1054">
        <v>127484.83624800001</v>
      </c>
      <c r="AF1054">
        <v>176050.48815200001</v>
      </c>
      <c r="AG1054">
        <v>63279.479579999999</v>
      </c>
      <c r="AH1054">
        <v>147652.11902000001</v>
      </c>
      <c r="AI1054">
        <v>232272.27408381799</v>
      </c>
      <c r="AJ1054">
        <v>329624.03231618198</v>
      </c>
      <c r="AK1054">
        <v>17376.5732038071</v>
      </c>
      <c r="AL1054">
        <v>76235.617730170197</v>
      </c>
      <c r="AM1054">
        <v>100754.237065252</v>
      </c>
      <c r="AN1054">
        <v>0</v>
      </c>
      <c r="AO1054">
        <v>0</v>
      </c>
      <c r="AP1054">
        <v>194366.427999229</v>
      </c>
      <c r="AQ1054">
        <v>194366.427999229</v>
      </c>
      <c r="AR1054">
        <v>194366.427999229</v>
      </c>
      <c r="AS1054">
        <v>1.28068407447097</v>
      </c>
      <c r="AT1054">
        <v>0.24739436835341699</v>
      </c>
      <c r="AU1054">
        <v>91</v>
      </c>
      <c r="AV1054">
        <v>0</v>
      </c>
      <c r="AW1054" s="2">
        <v>151767.66219999999</v>
      </c>
      <c r="AX1054" s="4">
        <v>194366.427999229</v>
      </c>
      <c r="AY1054">
        <v>1</v>
      </c>
      <c r="AZ1054">
        <v>8.9399999999999993E-2</v>
      </c>
      <c r="BA1054">
        <v>0.39219999999999999</v>
      </c>
      <c r="BB1054">
        <v>0.51839999999999997</v>
      </c>
      <c r="BC1054">
        <v>0</v>
      </c>
      <c r="BD1054">
        <v>0</v>
      </c>
      <c r="BE1054">
        <v>1.4</v>
      </c>
      <c r="BF1054" t="b">
        <v>0</v>
      </c>
      <c r="BG1054">
        <v>0.79</v>
      </c>
      <c r="BH1054" t="b">
        <v>0</v>
      </c>
      <c r="BI1054">
        <v>1.28</v>
      </c>
      <c r="BJ1054" t="b">
        <v>0</v>
      </c>
      <c r="BK1054">
        <v>1</v>
      </c>
      <c r="BL1054" t="b">
        <v>0</v>
      </c>
      <c r="BM1054">
        <v>0</v>
      </c>
      <c r="BN1054">
        <v>0</v>
      </c>
    </row>
    <row r="1055" spans="1:66" x14ac:dyDescent="0.25">
      <c r="A1055" t="s">
        <v>102</v>
      </c>
      <c r="B1055">
        <v>2012</v>
      </c>
      <c r="C1055">
        <v>110011.9483</v>
      </c>
      <c r="D1055">
        <v>110011.9483</v>
      </c>
      <c r="E1055">
        <v>358810.20030000003</v>
      </c>
      <c r="F1055">
        <v>549321.9253</v>
      </c>
      <c r="G1055">
        <v>364863.79340000002</v>
      </c>
      <c r="H1055">
        <v>555375.51839999994</v>
      </c>
      <c r="I1055">
        <v>1</v>
      </c>
      <c r="J1055">
        <v>110011.9483</v>
      </c>
      <c r="K1055" t="s">
        <v>67</v>
      </c>
      <c r="L1055" t="s">
        <v>67</v>
      </c>
      <c r="M1055" t="s">
        <v>74</v>
      </c>
      <c r="N1055">
        <v>2.4228520000000001E-3</v>
      </c>
      <c r="O1055">
        <v>0.15269037999999999</v>
      </c>
      <c r="P1055">
        <v>0.84488676799999995</v>
      </c>
      <c r="Q1055">
        <v>0</v>
      </c>
      <c r="R1055">
        <v>0</v>
      </c>
      <c r="S1055">
        <v>1</v>
      </c>
      <c r="T1055" t="s">
        <v>75</v>
      </c>
      <c r="U1055">
        <v>0.03</v>
      </c>
      <c r="V1055">
        <v>0.05</v>
      </c>
      <c r="W1055">
        <v>0.2</v>
      </c>
      <c r="X1055">
        <v>0.08</v>
      </c>
      <c r="Y1055">
        <v>8800.9558639999996</v>
      </c>
      <c r="Z1055">
        <v>8800.9558639999996</v>
      </c>
      <c r="AA1055">
        <v>72972.758679999999</v>
      </c>
      <c r="AB1055">
        <v>73501.566877785604</v>
      </c>
      <c r="AC1055">
        <v>92410.036571999997</v>
      </c>
      <c r="AD1055">
        <v>127613.860028</v>
      </c>
      <c r="AE1055">
        <v>92410.036571999997</v>
      </c>
      <c r="AF1055">
        <v>127613.860028</v>
      </c>
      <c r="AG1055">
        <v>218918.27604</v>
      </c>
      <c r="AH1055">
        <v>510809.31076000002</v>
      </c>
      <c r="AI1055">
        <v>408372.38464442902</v>
      </c>
      <c r="AJ1055">
        <v>702378.65215557104</v>
      </c>
      <c r="AK1055">
        <v>1708.54117757571</v>
      </c>
      <c r="AL1055">
        <v>25938.024796536902</v>
      </c>
      <c r="AM1055">
        <v>140342.824485541</v>
      </c>
      <c r="AN1055">
        <v>0</v>
      </c>
      <c r="AO1055">
        <v>0</v>
      </c>
      <c r="AP1055">
        <v>167989.39045965299</v>
      </c>
      <c r="AQ1055">
        <v>167989.39045965299</v>
      </c>
      <c r="AR1055">
        <v>167989.39045965299</v>
      </c>
      <c r="AS1055">
        <v>1.5270104116468299</v>
      </c>
      <c r="AT1055">
        <v>0.42331184458052901</v>
      </c>
      <c r="AU1055">
        <v>98</v>
      </c>
      <c r="AV1055">
        <v>1</v>
      </c>
      <c r="AW1055" s="2">
        <v>110011.9483</v>
      </c>
      <c r="AX1055" s="4">
        <v>167989.39045965299</v>
      </c>
      <c r="AY1055">
        <v>1</v>
      </c>
      <c r="AZ1055">
        <v>1.0200000000000001E-2</v>
      </c>
      <c r="BA1055">
        <v>0.15440000000000001</v>
      </c>
      <c r="BB1055">
        <v>0.83540000000000003</v>
      </c>
      <c r="BC1055">
        <v>0</v>
      </c>
      <c r="BD1055">
        <v>0</v>
      </c>
      <c r="BE1055">
        <v>1.01</v>
      </c>
      <c r="BF1055" t="b">
        <v>0</v>
      </c>
      <c r="BG1055">
        <v>0.68</v>
      </c>
      <c r="BH1055" t="b">
        <v>0</v>
      </c>
      <c r="BI1055">
        <v>1.53</v>
      </c>
      <c r="BJ1055" t="b">
        <v>0</v>
      </c>
      <c r="BK1055">
        <v>1</v>
      </c>
      <c r="BL1055" t="b">
        <v>0</v>
      </c>
      <c r="BM1055">
        <v>0</v>
      </c>
      <c r="BN1055">
        <v>0</v>
      </c>
    </row>
    <row r="1056" spans="1:66" x14ac:dyDescent="0.25">
      <c r="A1056" t="s">
        <v>102</v>
      </c>
      <c r="B1056">
        <v>2013</v>
      </c>
      <c r="C1056">
        <v>30151</v>
      </c>
      <c r="D1056">
        <v>30151</v>
      </c>
      <c r="E1056">
        <v>6238.6252809999996</v>
      </c>
      <c r="F1056">
        <v>36389.62528</v>
      </c>
      <c r="G1056">
        <v>6852.8898529999997</v>
      </c>
      <c r="H1056">
        <v>37003.88985</v>
      </c>
      <c r="I1056">
        <v>1</v>
      </c>
      <c r="J1056">
        <v>30151</v>
      </c>
      <c r="K1056" t="s">
        <v>67</v>
      </c>
      <c r="L1056" t="s">
        <v>67</v>
      </c>
      <c r="M1056" t="s">
        <v>74</v>
      </c>
      <c r="N1056">
        <v>0.42564201099999999</v>
      </c>
      <c r="O1056">
        <v>0.28402318199999999</v>
      </c>
      <c r="P1056">
        <v>0.290334808</v>
      </c>
      <c r="Q1056">
        <v>0</v>
      </c>
      <c r="R1056">
        <v>0</v>
      </c>
      <c r="S1056">
        <v>1.0000000010000001</v>
      </c>
      <c r="T1056" t="s">
        <v>75</v>
      </c>
      <c r="U1056">
        <v>0.03</v>
      </c>
      <c r="V1056">
        <v>0.05</v>
      </c>
      <c r="W1056">
        <v>0.2</v>
      </c>
      <c r="X1056">
        <v>0.08</v>
      </c>
      <c r="Y1056">
        <v>2412.08</v>
      </c>
      <c r="Z1056">
        <v>2412.08</v>
      </c>
      <c r="AA1056">
        <v>1370.5779706000001</v>
      </c>
      <c r="AB1056">
        <v>2774.277185123</v>
      </c>
      <c r="AC1056">
        <v>25326.84</v>
      </c>
      <c r="AD1056">
        <v>34975.160000000003</v>
      </c>
      <c r="AE1056">
        <v>25326.84</v>
      </c>
      <c r="AF1056">
        <v>34975.160000000003</v>
      </c>
      <c r="AG1056">
        <v>4111.7339118</v>
      </c>
      <c r="AH1056">
        <v>9594.0457941999994</v>
      </c>
      <c r="AI1056">
        <v>31455.335479754001</v>
      </c>
      <c r="AJ1056">
        <v>42552.444220245998</v>
      </c>
      <c r="AK1056">
        <v>417.24113821109898</v>
      </c>
      <c r="AL1056">
        <v>5497.6514731371899</v>
      </c>
      <c r="AM1056">
        <v>13375.331197878901</v>
      </c>
      <c r="AN1056">
        <v>0</v>
      </c>
      <c r="AO1056" t="s">
        <v>67</v>
      </c>
      <c r="AP1056">
        <v>19290.223809227198</v>
      </c>
      <c r="AQ1056">
        <v>19290.223809227198</v>
      </c>
      <c r="AR1056">
        <v>19290.223809227198</v>
      </c>
      <c r="AS1056">
        <v>0.63978719807725204</v>
      </c>
      <c r="AT1056">
        <v>-0.446619660924094</v>
      </c>
      <c r="AU1056">
        <v>91</v>
      </c>
      <c r="AV1056">
        <v>0</v>
      </c>
      <c r="AW1056" s="2">
        <v>30151</v>
      </c>
      <c r="AX1056" s="4">
        <v>19290.223809227198</v>
      </c>
      <c r="AY1056">
        <v>1</v>
      </c>
      <c r="AZ1056">
        <v>2.1600000000000001E-2</v>
      </c>
      <c r="BA1056">
        <v>0.28499999999999998</v>
      </c>
      <c r="BB1056">
        <v>0.69340000000000002</v>
      </c>
      <c r="BC1056">
        <v>0</v>
      </c>
      <c r="BD1056" t="s">
        <v>67</v>
      </c>
      <c r="BE1056">
        <v>0.28000000000000003</v>
      </c>
      <c r="BF1056" t="b">
        <v>0</v>
      </c>
      <c r="BG1056">
        <v>0.08</v>
      </c>
      <c r="BH1056" t="b">
        <v>1</v>
      </c>
      <c r="BI1056">
        <v>0.64</v>
      </c>
      <c r="BJ1056" t="b">
        <v>0</v>
      </c>
      <c r="BK1056">
        <v>1</v>
      </c>
      <c r="BL1056" t="b">
        <v>0</v>
      </c>
      <c r="BM1056">
        <v>1</v>
      </c>
      <c r="BN1056">
        <v>1</v>
      </c>
    </row>
    <row r="1057" spans="1:66" x14ac:dyDescent="0.25">
      <c r="A1057" t="s">
        <v>102</v>
      </c>
      <c r="B1057">
        <v>2014</v>
      </c>
      <c r="C1057">
        <v>78550.214999999997</v>
      </c>
      <c r="D1057">
        <v>78550.214999999997</v>
      </c>
      <c r="E1057">
        <v>132684.56229999999</v>
      </c>
      <c r="F1057">
        <v>338522.45209999999</v>
      </c>
      <c r="G1057">
        <v>148413.31589999999</v>
      </c>
      <c r="H1057">
        <v>354251.20559999999</v>
      </c>
      <c r="I1057">
        <v>1</v>
      </c>
      <c r="J1057">
        <v>78550.214999999997</v>
      </c>
      <c r="K1057" t="s">
        <v>67</v>
      </c>
      <c r="L1057" t="s">
        <v>67</v>
      </c>
      <c r="M1057" t="s">
        <v>74</v>
      </c>
      <c r="N1057">
        <v>4.9051557000000003E-2</v>
      </c>
      <c r="O1057">
        <v>0.80539510999999997</v>
      </c>
      <c r="P1057">
        <v>0.14555333300000001</v>
      </c>
      <c r="Q1057">
        <v>0</v>
      </c>
      <c r="R1057">
        <v>0</v>
      </c>
      <c r="S1057">
        <v>1</v>
      </c>
      <c r="T1057" t="s">
        <v>75</v>
      </c>
      <c r="U1057">
        <v>0.03</v>
      </c>
      <c r="V1057">
        <v>0.05</v>
      </c>
      <c r="W1057">
        <v>0.2</v>
      </c>
      <c r="X1057">
        <v>0.08</v>
      </c>
      <c r="Y1057">
        <v>6284.0172000000002</v>
      </c>
      <c r="Z1057">
        <v>6284.0172000000002</v>
      </c>
      <c r="AA1057">
        <v>29682.66318</v>
      </c>
      <c r="AB1057">
        <v>30340.556448872601</v>
      </c>
      <c r="AC1057">
        <v>65982.180600000007</v>
      </c>
      <c r="AD1057">
        <v>91118.249400000001</v>
      </c>
      <c r="AE1057">
        <v>65982.180600000007</v>
      </c>
      <c r="AF1057">
        <v>91118.249400000001</v>
      </c>
      <c r="AG1057">
        <v>89047.989539999995</v>
      </c>
      <c r="AH1057">
        <v>207778.64225999999</v>
      </c>
      <c r="AI1057">
        <v>293570.092702255</v>
      </c>
      <c r="AJ1057">
        <v>414932.31849774497</v>
      </c>
      <c r="AK1057">
        <v>7129.5049413221705</v>
      </c>
      <c r="AL1057">
        <v>254103.94205002199</v>
      </c>
      <c r="AM1057">
        <v>79900.015309096707</v>
      </c>
      <c r="AN1057" t="s">
        <v>67</v>
      </c>
      <c r="AO1057" t="s">
        <v>67</v>
      </c>
      <c r="AP1057">
        <v>341133.462300441</v>
      </c>
      <c r="AQ1057">
        <v>341133.462300441</v>
      </c>
      <c r="AR1057">
        <v>341133.462300441</v>
      </c>
      <c r="AS1057">
        <v>4.3428711468255097</v>
      </c>
      <c r="AT1057">
        <v>1.46853568394964</v>
      </c>
      <c r="AU1057">
        <v>89</v>
      </c>
      <c r="AV1057">
        <v>0</v>
      </c>
      <c r="AW1057" s="2">
        <v>78550.214999999997</v>
      </c>
      <c r="AX1057" s="4">
        <v>341133.462300441</v>
      </c>
      <c r="AY1057">
        <v>1</v>
      </c>
      <c r="AZ1057">
        <v>2.0899999999999998E-2</v>
      </c>
      <c r="BA1057">
        <v>0.74490000000000001</v>
      </c>
      <c r="BB1057">
        <v>0.23419999999999999</v>
      </c>
      <c r="BC1057" t="s">
        <v>67</v>
      </c>
      <c r="BD1057" t="s">
        <v>67</v>
      </c>
      <c r="BE1057">
        <v>0.72</v>
      </c>
      <c r="BF1057" t="b">
        <v>0</v>
      </c>
      <c r="BG1057">
        <v>1.38</v>
      </c>
      <c r="BH1057" t="b">
        <v>0</v>
      </c>
      <c r="BI1057">
        <v>4.34</v>
      </c>
      <c r="BJ1057" t="b">
        <v>0</v>
      </c>
      <c r="BK1057">
        <v>1</v>
      </c>
      <c r="BL1057" t="b">
        <v>0</v>
      </c>
      <c r="BM1057">
        <v>0</v>
      </c>
      <c r="BN1057">
        <v>0</v>
      </c>
    </row>
    <row r="1058" spans="1:66" x14ac:dyDescent="0.25">
      <c r="A1058" t="s">
        <v>102</v>
      </c>
      <c r="B1058">
        <v>2015</v>
      </c>
      <c r="C1058">
        <v>66027.418659999996</v>
      </c>
      <c r="D1058">
        <v>66027.418659999996</v>
      </c>
      <c r="E1058">
        <v>22855.906510000001</v>
      </c>
      <c r="F1058">
        <v>142466.277</v>
      </c>
      <c r="G1058">
        <v>43469.159050000002</v>
      </c>
      <c r="H1058">
        <v>163079.5295</v>
      </c>
      <c r="I1058">
        <v>1</v>
      </c>
      <c r="J1058">
        <v>66027.418659999996</v>
      </c>
      <c r="K1058" t="s">
        <v>67</v>
      </c>
      <c r="L1058" t="s">
        <v>67</v>
      </c>
      <c r="M1058" t="s">
        <v>74</v>
      </c>
      <c r="N1058">
        <v>1.0476736E-2</v>
      </c>
      <c r="O1058">
        <v>0.46747508999999998</v>
      </c>
      <c r="P1058">
        <v>0.52204817400000003</v>
      </c>
      <c r="Q1058">
        <v>0</v>
      </c>
      <c r="R1058">
        <v>0</v>
      </c>
      <c r="S1058">
        <v>1</v>
      </c>
      <c r="T1058" t="s">
        <v>75</v>
      </c>
      <c r="U1058">
        <v>0.03</v>
      </c>
      <c r="V1058">
        <v>0.05</v>
      </c>
      <c r="W1058">
        <v>0.2</v>
      </c>
      <c r="X1058">
        <v>0.08</v>
      </c>
      <c r="Y1058">
        <v>5282.1934928000001</v>
      </c>
      <c r="Z1058">
        <v>5282.1934928000001</v>
      </c>
      <c r="AA1058">
        <v>8693.8318099999997</v>
      </c>
      <c r="AB1058">
        <v>10172.722331605601</v>
      </c>
      <c r="AC1058">
        <v>55463.031674400001</v>
      </c>
      <c r="AD1058">
        <v>76591.805645600005</v>
      </c>
      <c r="AE1058">
        <v>55463.031674400001</v>
      </c>
      <c r="AF1058">
        <v>76591.805645600005</v>
      </c>
      <c r="AG1058">
        <v>26081.495429999999</v>
      </c>
      <c r="AH1058">
        <v>60856.822670000001</v>
      </c>
      <c r="AI1058">
        <v>142734.084836789</v>
      </c>
      <c r="AJ1058">
        <v>183424.97416321101</v>
      </c>
      <c r="AK1058">
        <v>1953.9925520992699</v>
      </c>
      <c r="AL1058">
        <v>17977.5033917158</v>
      </c>
      <c r="AM1058" t="s">
        <v>67</v>
      </c>
      <c r="AN1058" t="s">
        <v>67</v>
      </c>
      <c r="AO1058" t="s">
        <v>67</v>
      </c>
      <c r="AP1058" t="s">
        <v>67</v>
      </c>
      <c r="AQ1058" t="s">
        <v>67</v>
      </c>
      <c r="AR1058">
        <v>19931.495943815102</v>
      </c>
      <c r="AS1058" t="s">
        <v>67</v>
      </c>
      <c r="AT1058" t="s">
        <v>67</v>
      </c>
      <c r="AU1058">
        <v>53</v>
      </c>
      <c r="AV1058">
        <v>0</v>
      </c>
      <c r="AW1058" s="2">
        <v>66027.418659999996</v>
      </c>
      <c r="AX1058" s="4" t="s">
        <v>67</v>
      </c>
      <c r="AY1058">
        <v>1</v>
      </c>
      <c r="AZ1058">
        <v>9.8000000000000004E-2</v>
      </c>
      <c r="BA1058">
        <v>0.90200000000000002</v>
      </c>
      <c r="BB1058" t="s">
        <v>67</v>
      </c>
      <c r="BC1058" t="s">
        <v>67</v>
      </c>
      <c r="BD1058" t="s">
        <v>67</v>
      </c>
      <c r="BE1058">
        <v>0.61</v>
      </c>
      <c r="BF1058" t="b">
        <v>0</v>
      </c>
      <c r="BG1058" t="s">
        <v>67</v>
      </c>
      <c r="BH1058" t="b">
        <v>0</v>
      </c>
      <c r="BI1058" t="s">
        <v>67</v>
      </c>
      <c r="BJ1058" t="b">
        <v>0</v>
      </c>
      <c r="BK1058">
        <v>1</v>
      </c>
      <c r="BL1058" t="b">
        <v>0</v>
      </c>
      <c r="BM1058">
        <v>0</v>
      </c>
      <c r="BN1058">
        <v>0</v>
      </c>
    </row>
    <row r="1059" spans="1:66" x14ac:dyDescent="0.25">
      <c r="A1059" t="s">
        <v>102</v>
      </c>
      <c r="B1059">
        <v>2016</v>
      </c>
      <c r="C1059">
        <v>69562.712839999993</v>
      </c>
      <c r="D1059">
        <v>69562.712839999993</v>
      </c>
      <c r="E1059">
        <v>34895.876700000001</v>
      </c>
      <c r="F1059">
        <v>104458.5895</v>
      </c>
      <c r="G1059">
        <v>57546.790130000001</v>
      </c>
      <c r="H1059">
        <v>127109.503</v>
      </c>
      <c r="I1059">
        <v>1</v>
      </c>
      <c r="J1059">
        <v>69562.712839999993</v>
      </c>
      <c r="K1059" t="s">
        <v>67</v>
      </c>
      <c r="L1059" t="s">
        <v>67</v>
      </c>
      <c r="M1059" t="s">
        <v>74</v>
      </c>
      <c r="N1059">
        <v>3.2825329999999998E-3</v>
      </c>
      <c r="O1059">
        <v>0.20406046899999999</v>
      </c>
      <c r="P1059">
        <v>0.792656998</v>
      </c>
      <c r="Q1059">
        <v>0</v>
      </c>
      <c r="R1059">
        <v>0</v>
      </c>
      <c r="S1059">
        <v>1</v>
      </c>
      <c r="T1059" t="s">
        <v>75</v>
      </c>
      <c r="U1059">
        <v>0.03</v>
      </c>
      <c r="V1059">
        <v>0.05</v>
      </c>
      <c r="W1059">
        <v>0.2</v>
      </c>
      <c r="X1059">
        <v>0.08</v>
      </c>
      <c r="Y1059">
        <v>5565.0170271999996</v>
      </c>
      <c r="Z1059">
        <v>5565.0170271999996</v>
      </c>
      <c r="AA1059">
        <v>11509.358026</v>
      </c>
      <c r="AB1059">
        <v>12784.1596002114</v>
      </c>
      <c r="AC1059">
        <v>58432.678785600001</v>
      </c>
      <c r="AD1059">
        <v>80692.746894399999</v>
      </c>
      <c r="AE1059">
        <v>58432.678785600001</v>
      </c>
      <c r="AF1059">
        <v>80692.746894399999</v>
      </c>
      <c r="AG1059">
        <v>34528.074077999998</v>
      </c>
      <c r="AH1059">
        <v>80565.506181999997</v>
      </c>
      <c r="AI1059">
        <v>101541.183799577</v>
      </c>
      <c r="AJ1059">
        <v>152677.82220042299</v>
      </c>
      <c r="AK1059">
        <v>7784.4226991874702</v>
      </c>
      <c r="AL1059" t="s">
        <v>67</v>
      </c>
      <c r="AM1059" t="s">
        <v>67</v>
      </c>
      <c r="AN1059" t="s">
        <v>67</v>
      </c>
      <c r="AO1059" t="s">
        <v>67</v>
      </c>
      <c r="AP1059" t="s">
        <v>67</v>
      </c>
      <c r="AQ1059" t="s">
        <v>67</v>
      </c>
      <c r="AR1059">
        <v>7784.4226991874702</v>
      </c>
      <c r="AS1059" t="s">
        <v>67</v>
      </c>
      <c r="AT1059" t="s">
        <v>67</v>
      </c>
      <c r="AU1059">
        <v>61</v>
      </c>
      <c r="AV1059">
        <v>0</v>
      </c>
      <c r="AW1059" s="2">
        <v>69562.712839999993</v>
      </c>
      <c r="AX1059" s="4" t="s">
        <v>67</v>
      </c>
      <c r="AY1059">
        <v>1</v>
      </c>
      <c r="AZ1059">
        <v>1</v>
      </c>
      <c r="BA1059" t="s">
        <v>67</v>
      </c>
      <c r="BB1059" t="s">
        <v>67</v>
      </c>
      <c r="BC1059" t="s">
        <v>67</v>
      </c>
      <c r="BD1059" t="s">
        <v>67</v>
      </c>
      <c r="BE1059">
        <v>0.64</v>
      </c>
      <c r="BF1059" t="b">
        <v>0</v>
      </c>
      <c r="BG1059" t="s">
        <v>67</v>
      </c>
      <c r="BH1059" t="b">
        <v>0</v>
      </c>
      <c r="BI1059" t="s">
        <v>67</v>
      </c>
      <c r="BJ1059" t="b">
        <v>0</v>
      </c>
      <c r="BK1059">
        <v>1</v>
      </c>
      <c r="BL1059" t="b">
        <v>0</v>
      </c>
      <c r="BM1059">
        <v>0</v>
      </c>
      <c r="BN1059">
        <v>0</v>
      </c>
    </row>
    <row r="1060" spans="1:66" x14ac:dyDescent="0.25">
      <c r="A1060" t="s">
        <v>102</v>
      </c>
      <c r="B1060">
        <v>2017</v>
      </c>
      <c r="C1060">
        <v>92963.181849999994</v>
      </c>
      <c r="D1060">
        <v>92963.181849999994</v>
      </c>
      <c r="E1060">
        <v>10718.53638</v>
      </c>
      <c r="F1060">
        <v>143378.76310000001</v>
      </c>
      <c r="G1060">
        <v>20309.75418</v>
      </c>
      <c r="H1060">
        <v>152969.9809</v>
      </c>
      <c r="I1060">
        <v>1</v>
      </c>
      <c r="J1060">
        <v>92963.181849999994</v>
      </c>
      <c r="K1060" t="s">
        <v>67</v>
      </c>
      <c r="L1060" t="s">
        <v>67</v>
      </c>
      <c r="M1060" t="s">
        <v>74</v>
      </c>
      <c r="N1060">
        <v>4.6607216E-2</v>
      </c>
      <c r="O1060">
        <v>3.5939414000000003E-2</v>
      </c>
      <c r="P1060">
        <v>0.91745337000000005</v>
      </c>
      <c r="Q1060">
        <v>0</v>
      </c>
      <c r="R1060">
        <v>0</v>
      </c>
      <c r="S1060">
        <v>1</v>
      </c>
      <c r="T1060" t="s">
        <v>75</v>
      </c>
      <c r="U1060">
        <v>0.03</v>
      </c>
      <c r="V1060">
        <v>0.05</v>
      </c>
      <c r="W1060">
        <v>0.2</v>
      </c>
      <c r="X1060">
        <v>0.08</v>
      </c>
      <c r="Y1060">
        <v>7437.0545480000001</v>
      </c>
      <c r="Z1060">
        <v>7437.0545480000001</v>
      </c>
      <c r="AA1060">
        <v>4061.950836</v>
      </c>
      <c r="AB1060">
        <v>8474.0323898371207</v>
      </c>
      <c r="AC1060">
        <v>78089.072753999993</v>
      </c>
      <c r="AD1060">
        <v>107837.29094599999</v>
      </c>
      <c r="AE1060">
        <v>78089.072753999993</v>
      </c>
      <c r="AF1060">
        <v>107837.29094599999</v>
      </c>
      <c r="AG1060">
        <v>12185.852508</v>
      </c>
      <c r="AH1060">
        <v>28433.655852</v>
      </c>
      <c r="AI1060">
        <v>136021.916120326</v>
      </c>
      <c r="AJ1060">
        <v>169918.04567967399</v>
      </c>
      <c r="AK1060" t="s">
        <v>67</v>
      </c>
      <c r="AL1060" t="s">
        <v>67</v>
      </c>
      <c r="AM1060" t="s">
        <v>67</v>
      </c>
      <c r="AN1060" t="s">
        <v>67</v>
      </c>
      <c r="AO1060" t="s">
        <v>67</v>
      </c>
      <c r="AP1060" t="s">
        <v>67</v>
      </c>
      <c r="AQ1060" t="s">
        <v>67</v>
      </c>
      <c r="AR1060">
        <v>0</v>
      </c>
      <c r="AS1060" t="s">
        <v>67</v>
      </c>
      <c r="AT1060" t="s">
        <v>67</v>
      </c>
      <c r="AU1060">
        <v>53</v>
      </c>
      <c r="AV1060">
        <v>0</v>
      </c>
      <c r="AW1060" s="2">
        <v>92963.181849999994</v>
      </c>
      <c r="AX1060" s="4" t="s">
        <v>67</v>
      </c>
      <c r="AY1060">
        <v>1</v>
      </c>
      <c r="AZ1060" t="s">
        <v>67</v>
      </c>
      <c r="BA1060" t="s">
        <v>67</v>
      </c>
      <c r="BB1060" t="s">
        <v>67</v>
      </c>
      <c r="BC1060" t="s">
        <v>67</v>
      </c>
      <c r="BD1060" t="s">
        <v>67</v>
      </c>
      <c r="BE1060">
        <v>0.86</v>
      </c>
      <c r="BF1060" t="b">
        <v>0</v>
      </c>
      <c r="BG1060" t="s">
        <v>67</v>
      </c>
      <c r="BH1060" t="b">
        <v>0</v>
      </c>
      <c r="BI1060" t="s">
        <v>67</v>
      </c>
      <c r="BJ1060" t="b">
        <v>0</v>
      </c>
      <c r="BK1060">
        <v>1</v>
      </c>
      <c r="BL1060" t="b">
        <v>0</v>
      </c>
      <c r="BM1060">
        <v>0</v>
      </c>
      <c r="BN1060">
        <v>0</v>
      </c>
    </row>
    <row r="1061" spans="1:66" x14ac:dyDescent="0.25">
      <c r="A1061" t="s">
        <v>102</v>
      </c>
      <c r="B1061">
        <v>2018</v>
      </c>
      <c r="C1061">
        <v>114367.3557</v>
      </c>
      <c r="D1061">
        <v>114367.3557</v>
      </c>
      <c r="E1061">
        <v>38699.876369999998</v>
      </c>
      <c r="F1061">
        <v>256527.4123</v>
      </c>
      <c r="G1061">
        <v>51605.729800000001</v>
      </c>
      <c r="H1061">
        <v>269433.26579999999</v>
      </c>
      <c r="I1061">
        <v>1</v>
      </c>
      <c r="J1061">
        <v>114367.3557</v>
      </c>
      <c r="K1061" t="s">
        <v>67</v>
      </c>
      <c r="L1061" t="s">
        <v>67</v>
      </c>
      <c r="M1061" t="s">
        <v>74</v>
      </c>
      <c r="N1061">
        <v>7.2522319999999999E-3</v>
      </c>
      <c r="O1061">
        <v>0.94310530400000003</v>
      </c>
      <c r="P1061">
        <v>4.9642463999999997E-2</v>
      </c>
      <c r="Q1061">
        <v>0</v>
      </c>
      <c r="R1061">
        <v>0</v>
      </c>
      <c r="S1061">
        <v>1</v>
      </c>
      <c r="T1061" t="s">
        <v>75</v>
      </c>
      <c r="U1061">
        <v>0.03</v>
      </c>
      <c r="V1061">
        <v>0.05</v>
      </c>
      <c r="W1061">
        <v>0.2</v>
      </c>
      <c r="X1061">
        <v>0.08</v>
      </c>
      <c r="Y1061">
        <v>9149.3884560000006</v>
      </c>
      <c r="Z1061">
        <v>9149.3884560000006</v>
      </c>
      <c r="AA1061">
        <v>10321.14596</v>
      </c>
      <c r="AB1061">
        <v>13792.656127316801</v>
      </c>
      <c r="AC1061">
        <v>96068.578787999999</v>
      </c>
      <c r="AD1061">
        <v>132666.13261199999</v>
      </c>
      <c r="AE1061">
        <v>96068.578787999999</v>
      </c>
      <c r="AF1061">
        <v>132666.13261199999</v>
      </c>
      <c r="AG1061">
        <v>30963.437880000001</v>
      </c>
      <c r="AH1061">
        <v>72248.021720000004</v>
      </c>
      <c r="AI1061">
        <v>241847.95354536601</v>
      </c>
      <c r="AJ1061">
        <v>297018.57805463398</v>
      </c>
      <c r="AK1061" t="s">
        <v>67</v>
      </c>
      <c r="AL1061" t="s">
        <v>67</v>
      </c>
      <c r="AM1061" t="s">
        <v>67</v>
      </c>
      <c r="AN1061" t="s">
        <v>67</v>
      </c>
      <c r="AO1061" t="s">
        <v>67</v>
      </c>
      <c r="AP1061" t="s">
        <v>67</v>
      </c>
      <c r="AQ1061" t="s">
        <v>67</v>
      </c>
      <c r="AR1061">
        <v>0</v>
      </c>
      <c r="AS1061" t="s">
        <v>67</v>
      </c>
      <c r="AT1061" t="s">
        <v>67</v>
      </c>
      <c r="AU1061">
        <v>75</v>
      </c>
      <c r="AV1061">
        <v>0</v>
      </c>
      <c r="AW1061" s="2">
        <v>114367.3557</v>
      </c>
      <c r="AX1061" s="4" t="s">
        <v>67</v>
      </c>
      <c r="AY1061">
        <v>1</v>
      </c>
      <c r="AZ1061" t="s">
        <v>67</v>
      </c>
      <c r="BA1061" t="s">
        <v>67</v>
      </c>
      <c r="BB1061" t="s">
        <v>67</v>
      </c>
      <c r="BC1061" t="s">
        <v>67</v>
      </c>
      <c r="BD1061" t="s">
        <v>67</v>
      </c>
      <c r="BE1061">
        <v>1.05</v>
      </c>
      <c r="BF1061" t="b">
        <v>0</v>
      </c>
      <c r="BG1061" t="s">
        <v>67</v>
      </c>
      <c r="BH1061" t="b">
        <v>0</v>
      </c>
      <c r="BI1061" t="s">
        <v>67</v>
      </c>
      <c r="BJ1061" t="b">
        <v>0</v>
      </c>
      <c r="BK1061">
        <v>1</v>
      </c>
      <c r="BL1061" t="b">
        <v>0</v>
      </c>
      <c r="BM1061">
        <v>0</v>
      </c>
      <c r="BN1061">
        <v>0</v>
      </c>
    </row>
    <row r="1062" spans="1:66" x14ac:dyDescent="0.25">
      <c r="A1062" t="s">
        <v>102</v>
      </c>
      <c r="B1062">
        <v>2019</v>
      </c>
      <c r="C1062">
        <v>73401.689259999999</v>
      </c>
      <c r="D1062">
        <v>73401.689259999999</v>
      </c>
      <c r="E1062">
        <v>13272.801310000001</v>
      </c>
      <c r="F1062">
        <v>86674.490560000006</v>
      </c>
      <c r="G1062">
        <v>32260.252179999999</v>
      </c>
      <c r="H1062">
        <v>105661.9414</v>
      </c>
      <c r="I1062">
        <v>1</v>
      </c>
      <c r="J1062">
        <v>73401.689259999999</v>
      </c>
      <c r="K1062" t="s">
        <v>67</v>
      </c>
      <c r="L1062" t="s">
        <v>67</v>
      </c>
      <c r="M1062" t="s">
        <v>74</v>
      </c>
      <c r="N1062">
        <v>7.3672909999999994E-2</v>
      </c>
      <c r="O1062">
        <v>0.17014171</v>
      </c>
      <c r="P1062">
        <v>0.75618538000000002</v>
      </c>
      <c r="Q1062">
        <v>0</v>
      </c>
      <c r="R1062">
        <v>0</v>
      </c>
      <c r="S1062">
        <v>1</v>
      </c>
      <c r="T1062" t="s">
        <v>75</v>
      </c>
      <c r="U1062">
        <v>0.03</v>
      </c>
      <c r="V1062">
        <v>0.05</v>
      </c>
      <c r="W1062">
        <v>0.2</v>
      </c>
      <c r="X1062">
        <v>0.08</v>
      </c>
      <c r="Y1062">
        <v>5872.1351408</v>
      </c>
      <c r="Z1062">
        <v>5872.1351408</v>
      </c>
      <c r="AA1062">
        <v>6452.0504360000004</v>
      </c>
      <c r="AB1062">
        <v>8724.1576063540997</v>
      </c>
      <c r="AC1062">
        <v>61657.418978399997</v>
      </c>
      <c r="AD1062">
        <v>85145.959541599994</v>
      </c>
      <c r="AE1062">
        <v>61657.418978399997</v>
      </c>
      <c r="AF1062">
        <v>85145.959541599994</v>
      </c>
      <c r="AG1062">
        <v>19356.151308</v>
      </c>
      <c r="AH1062">
        <v>45164.353051999999</v>
      </c>
      <c r="AI1062">
        <v>88213.626187291797</v>
      </c>
      <c r="AJ1062">
        <v>123110.25661270801</v>
      </c>
      <c r="AK1062" t="s">
        <v>67</v>
      </c>
      <c r="AL1062" t="s">
        <v>67</v>
      </c>
      <c r="AM1062" t="s">
        <v>67</v>
      </c>
      <c r="AN1062" t="s">
        <v>67</v>
      </c>
      <c r="AO1062" t="s">
        <v>67</v>
      </c>
      <c r="AP1062" t="s">
        <v>67</v>
      </c>
      <c r="AQ1062" t="s">
        <v>67</v>
      </c>
      <c r="AR1062">
        <v>0</v>
      </c>
      <c r="AS1062" t="s">
        <v>67</v>
      </c>
      <c r="AT1062" t="s">
        <v>67</v>
      </c>
      <c r="AU1062">
        <v>41</v>
      </c>
      <c r="AV1062">
        <v>0</v>
      </c>
      <c r="AW1062" s="2">
        <v>73401.689259999999</v>
      </c>
      <c r="AX1062" s="4" t="s">
        <v>67</v>
      </c>
      <c r="AY1062">
        <v>1</v>
      </c>
      <c r="AZ1062" t="s">
        <v>67</v>
      </c>
      <c r="BA1062" t="s">
        <v>67</v>
      </c>
      <c r="BB1062" t="s">
        <v>67</v>
      </c>
      <c r="BC1062" t="s">
        <v>67</v>
      </c>
      <c r="BD1062" t="s">
        <v>67</v>
      </c>
      <c r="BE1062">
        <v>0.68</v>
      </c>
      <c r="BF1062" t="b">
        <v>0</v>
      </c>
      <c r="BG1062" t="s">
        <v>67</v>
      </c>
      <c r="BH1062" t="b">
        <v>0</v>
      </c>
      <c r="BI1062" t="s">
        <v>67</v>
      </c>
      <c r="BJ1062" t="b">
        <v>0</v>
      </c>
      <c r="BK1062">
        <v>1</v>
      </c>
      <c r="BL1062" t="b">
        <v>0</v>
      </c>
      <c r="BM1062">
        <v>0</v>
      </c>
      <c r="BN1062">
        <v>0</v>
      </c>
    </row>
    <row r="1063" spans="1:66" x14ac:dyDescent="0.25">
      <c r="A1063" t="s">
        <v>103</v>
      </c>
      <c r="B1063">
        <v>2001</v>
      </c>
      <c r="C1063" t="s">
        <v>67</v>
      </c>
      <c r="D1063" t="s">
        <v>67</v>
      </c>
      <c r="E1063" t="s">
        <v>67</v>
      </c>
      <c r="F1063" t="s">
        <v>67</v>
      </c>
      <c r="G1063" t="s">
        <v>67</v>
      </c>
      <c r="H1063" t="s">
        <v>67</v>
      </c>
      <c r="I1063" t="s">
        <v>67</v>
      </c>
      <c r="J1063" t="s">
        <v>67</v>
      </c>
      <c r="K1063" t="s">
        <v>67</v>
      </c>
      <c r="L1063" t="s">
        <v>67</v>
      </c>
      <c r="M1063" t="s">
        <v>72</v>
      </c>
      <c r="N1063">
        <v>6.9376307999999998E-2</v>
      </c>
      <c r="O1063">
        <v>0.44111162399999998</v>
      </c>
      <c r="P1063">
        <v>0.48951206800000002</v>
      </c>
      <c r="Q1063">
        <v>0</v>
      </c>
      <c r="R1063">
        <v>0</v>
      </c>
      <c r="S1063">
        <v>1</v>
      </c>
      <c r="T1063" t="s">
        <v>67</v>
      </c>
      <c r="U1063" t="s">
        <v>67</v>
      </c>
      <c r="V1063">
        <v>0.1</v>
      </c>
      <c r="W1063">
        <v>0.3</v>
      </c>
      <c r="X1063" t="s">
        <v>67</v>
      </c>
      <c r="Y1063" t="s">
        <v>67</v>
      </c>
      <c r="Z1063" t="s">
        <v>67</v>
      </c>
      <c r="AA1063" t="s">
        <v>67</v>
      </c>
      <c r="AB1063" t="s">
        <v>67</v>
      </c>
      <c r="AC1063" t="s">
        <v>67</v>
      </c>
      <c r="AD1063" t="s">
        <v>67</v>
      </c>
      <c r="AE1063" t="s">
        <v>67</v>
      </c>
      <c r="AF1063" t="s">
        <v>67</v>
      </c>
      <c r="AG1063" t="s">
        <v>67</v>
      </c>
      <c r="AH1063" t="s">
        <v>67</v>
      </c>
      <c r="AI1063" t="s">
        <v>67</v>
      </c>
      <c r="AJ1063" t="s">
        <v>67</v>
      </c>
      <c r="AK1063" t="s">
        <v>67</v>
      </c>
      <c r="AL1063" t="s">
        <v>67</v>
      </c>
      <c r="AM1063" t="s">
        <v>67</v>
      </c>
      <c r="AN1063" t="s">
        <v>67</v>
      </c>
      <c r="AO1063" t="s">
        <v>67</v>
      </c>
      <c r="AP1063" t="s">
        <v>67</v>
      </c>
      <c r="AQ1063" t="s">
        <v>67</v>
      </c>
      <c r="AR1063">
        <v>0</v>
      </c>
      <c r="AS1063" t="s">
        <v>67</v>
      </c>
      <c r="AT1063" t="s">
        <v>67</v>
      </c>
      <c r="AU1063" t="s">
        <v>67</v>
      </c>
      <c r="AV1063" t="s">
        <v>67</v>
      </c>
      <c r="AW1063" s="2" t="s">
        <v>67</v>
      </c>
      <c r="AX1063" s="4" t="s">
        <v>67</v>
      </c>
      <c r="AY1063" t="s">
        <v>67</v>
      </c>
      <c r="AZ1063" t="s">
        <v>67</v>
      </c>
      <c r="BA1063" t="s">
        <v>67</v>
      </c>
      <c r="BB1063" t="s">
        <v>67</v>
      </c>
      <c r="BC1063" t="s">
        <v>67</v>
      </c>
      <c r="BD1063" t="s">
        <v>67</v>
      </c>
      <c r="BE1063" t="s">
        <v>67</v>
      </c>
      <c r="BF1063" t="b">
        <v>0</v>
      </c>
      <c r="BG1063" t="s">
        <v>67</v>
      </c>
      <c r="BH1063" t="b">
        <v>0</v>
      </c>
      <c r="BI1063" t="s">
        <v>67</v>
      </c>
      <c r="BJ1063" t="b">
        <v>0</v>
      </c>
      <c r="BK1063" t="s">
        <v>67</v>
      </c>
      <c r="BL1063" t="b">
        <v>0</v>
      </c>
      <c r="BM1063">
        <v>0</v>
      </c>
      <c r="BN1063">
        <v>0</v>
      </c>
    </row>
    <row r="1064" spans="1:66" x14ac:dyDescent="0.25">
      <c r="A1064" t="s">
        <v>103</v>
      </c>
      <c r="B1064">
        <v>2002</v>
      </c>
      <c r="C1064" t="s">
        <v>67</v>
      </c>
      <c r="D1064" t="s">
        <v>67</v>
      </c>
      <c r="E1064" t="s">
        <v>67</v>
      </c>
      <c r="F1064" t="s">
        <v>67</v>
      </c>
      <c r="G1064" t="s">
        <v>67</v>
      </c>
      <c r="H1064" t="s">
        <v>67</v>
      </c>
      <c r="I1064" t="s">
        <v>67</v>
      </c>
      <c r="J1064" t="s">
        <v>67</v>
      </c>
      <c r="K1064" t="s">
        <v>67</v>
      </c>
      <c r="L1064" t="s">
        <v>67</v>
      </c>
      <c r="M1064" t="s">
        <v>72</v>
      </c>
      <c r="N1064">
        <v>6.9376307999999998E-2</v>
      </c>
      <c r="O1064">
        <v>0.44111162399999998</v>
      </c>
      <c r="P1064">
        <v>0.48951206800000002</v>
      </c>
      <c r="Q1064">
        <v>0</v>
      </c>
      <c r="R1064">
        <v>0</v>
      </c>
      <c r="S1064">
        <v>1</v>
      </c>
      <c r="T1064" t="s">
        <v>67</v>
      </c>
      <c r="U1064" t="s">
        <v>67</v>
      </c>
      <c r="V1064">
        <v>0.1</v>
      </c>
      <c r="W1064">
        <v>0.3</v>
      </c>
      <c r="X1064" t="s">
        <v>67</v>
      </c>
      <c r="Y1064" t="s">
        <v>67</v>
      </c>
      <c r="Z1064" t="s">
        <v>67</v>
      </c>
      <c r="AA1064" t="s">
        <v>67</v>
      </c>
      <c r="AB1064" t="s">
        <v>67</v>
      </c>
      <c r="AC1064" t="s">
        <v>67</v>
      </c>
      <c r="AD1064" t="s">
        <v>67</v>
      </c>
      <c r="AE1064" t="s">
        <v>67</v>
      </c>
      <c r="AF1064" t="s">
        <v>67</v>
      </c>
      <c r="AG1064" t="s">
        <v>67</v>
      </c>
      <c r="AH1064" t="s">
        <v>67</v>
      </c>
      <c r="AI1064" t="s">
        <v>67</v>
      </c>
      <c r="AJ1064" t="s">
        <v>67</v>
      </c>
      <c r="AK1064" t="s">
        <v>67</v>
      </c>
      <c r="AL1064" t="s">
        <v>67</v>
      </c>
      <c r="AM1064" t="s">
        <v>67</v>
      </c>
      <c r="AN1064" t="s">
        <v>67</v>
      </c>
      <c r="AO1064" t="s">
        <v>67</v>
      </c>
      <c r="AP1064" t="s">
        <v>67</v>
      </c>
      <c r="AQ1064" t="s">
        <v>67</v>
      </c>
      <c r="AR1064">
        <v>0</v>
      </c>
      <c r="AS1064" t="s">
        <v>67</v>
      </c>
      <c r="AT1064" t="s">
        <v>67</v>
      </c>
      <c r="AU1064" t="s">
        <v>67</v>
      </c>
      <c r="AV1064" t="s">
        <v>67</v>
      </c>
      <c r="AW1064" s="2" t="s">
        <v>67</v>
      </c>
      <c r="AX1064" s="4" t="s">
        <v>67</v>
      </c>
      <c r="AY1064" t="s">
        <v>67</v>
      </c>
      <c r="AZ1064" t="s">
        <v>67</v>
      </c>
      <c r="BA1064" t="s">
        <v>67</v>
      </c>
      <c r="BB1064" t="s">
        <v>67</v>
      </c>
      <c r="BC1064" t="s">
        <v>67</v>
      </c>
      <c r="BD1064" t="s">
        <v>67</v>
      </c>
      <c r="BE1064" t="s">
        <v>67</v>
      </c>
      <c r="BF1064" t="b">
        <v>0</v>
      </c>
      <c r="BG1064" t="s">
        <v>67</v>
      </c>
      <c r="BH1064" t="b">
        <v>0</v>
      </c>
      <c r="BI1064" t="s">
        <v>67</v>
      </c>
      <c r="BJ1064" t="b">
        <v>0</v>
      </c>
      <c r="BK1064" t="s">
        <v>67</v>
      </c>
      <c r="BL1064" t="b">
        <v>0</v>
      </c>
      <c r="BM1064">
        <v>0</v>
      </c>
      <c r="BN1064">
        <v>0</v>
      </c>
    </row>
    <row r="1065" spans="1:66" x14ac:dyDescent="0.25">
      <c r="A1065" t="s">
        <v>103</v>
      </c>
      <c r="B1065">
        <v>2003</v>
      </c>
      <c r="C1065" t="s">
        <v>67</v>
      </c>
      <c r="D1065" t="s">
        <v>67</v>
      </c>
      <c r="E1065" t="s">
        <v>67</v>
      </c>
      <c r="F1065" t="s">
        <v>67</v>
      </c>
      <c r="G1065" t="s">
        <v>67</v>
      </c>
      <c r="H1065" t="s">
        <v>67</v>
      </c>
      <c r="I1065" t="s">
        <v>67</v>
      </c>
      <c r="J1065" t="s">
        <v>67</v>
      </c>
      <c r="K1065" t="s">
        <v>67</v>
      </c>
      <c r="L1065" t="s">
        <v>67</v>
      </c>
      <c r="M1065" t="s">
        <v>72</v>
      </c>
      <c r="N1065">
        <v>6.9376307999999998E-2</v>
      </c>
      <c r="O1065">
        <v>0.44111162399999998</v>
      </c>
      <c r="P1065">
        <v>0.48951206800000002</v>
      </c>
      <c r="Q1065">
        <v>0</v>
      </c>
      <c r="R1065">
        <v>0</v>
      </c>
      <c r="S1065">
        <v>1</v>
      </c>
      <c r="T1065" t="s">
        <v>67</v>
      </c>
      <c r="U1065" t="s">
        <v>67</v>
      </c>
      <c r="V1065">
        <v>0.1</v>
      </c>
      <c r="W1065">
        <v>0.3</v>
      </c>
      <c r="X1065" t="s">
        <v>67</v>
      </c>
      <c r="Y1065" t="s">
        <v>67</v>
      </c>
      <c r="Z1065" t="s">
        <v>67</v>
      </c>
      <c r="AA1065" t="s">
        <v>67</v>
      </c>
      <c r="AB1065" t="s">
        <v>67</v>
      </c>
      <c r="AC1065" t="s">
        <v>67</v>
      </c>
      <c r="AD1065" t="s">
        <v>67</v>
      </c>
      <c r="AE1065" t="s">
        <v>67</v>
      </c>
      <c r="AF1065" t="s">
        <v>67</v>
      </c>
      <c r="AG1065" t="s">
        <v>67</v>
      </c>
      <c r="AH1065" t="s">
        <v>67</v>
      </c>
      <c r="AI1065" t="s">
        <v>67</v>
      </c>
      <c r="AJ1065" t="s">
        <v>67</v>
      </c>
      <c r="AK1065" t="s">
        <v>67</v>
      </c>
      <c r="AL1065" t="s">
        <v>67</v>
      </c>
      <c r="AM1065" t="s">
        <v>67</v>
      </c>
      <c r="AN1065" t="s">
        <v>67</v>
      </c>
      <c r="AO1065" t="s">
        <v>67</v>
      </c>
      <c r="AP1065" t="s">
        <v>67</v>
      </c>
      <c r="AQ1065" t="s">
        <v>67</v>
      </c>
      <c r="AR1065">
        <v>0</v>
      </c>
      <c r="AS1065" t="s">
        <v>67</v>
      </c>
      <c r="AT1065" t="s">
        <v>67</v>
      </c>
      <c r="AU1065" t="s">
        <v>67</v>
      </c>
      <c r="AV1065" t="s">
        <v>67</v>
      </c>
      <c r="AW1065" s="2" t="s">
        <v>67</v>
      </c>
      <c r="AX1065" s="4" t="s">
        <v>67</v>
      </c>
      <c r="AY1065" t="s">
        <v>67</v>
      </c>
      <c r="AZ1065" t="s">
        <v>67</v>
      </c>
      <c r="BA1065" t="s">
        <v>67</v>
      </c>
      <c r="BB1065" t="s">
        <v>67</v>
      </c>
      <c r="BC1065" t="s">
        <v>67</v>
      </c>
      <c r="BD1065" t="s">
        <v>67</v>
      </c>
      <c r="BE1065" t="s">
        <v>67</v>
      </c>
      <c r="BF1065" t="b">
        <v>0</v>
      </c>
      <c r="BG1065" t="s">
        <v>67</v>
      </c>
      <c r="BH1065" t="b">
        <v>0</v>
      </c>
      <c r="BI1065" t="s">
        <v>67</v>
      </c>
      <c r="BJ1065" t="b">
        <v>0</v>
      </c>
      <c r="BK1065" t="s">
        <v>67</v>
      </c>
      <c r="BL1065" t="b">
        <v>0</v>
      </c>
      <c r="BM1065">
        <v>0</v>
      </c>
      <c r="BN1065">
        <v>0</v>
      </c>
    </row>
    <row r="1066" spans="1:66" x14ac:dyDescent="0.25">
      <c r="A1066" t="s">
        <v>103</v>
      </c>
      <c r="B1066">
        <v>2004</v>
      </c>
      <c r="C1066" t="s">
        <v>67</v>
      </c>
      <c r="D1066" t="s">
        <v>67</v>
      </c>
      <c r="E1066" t="s">
        <v>67</v>
      </c>
      <c r="F1066" t="s">
        <v>67</v>
      </c>
      <c r="G1066" t="s">
        <v>67</v>
      </c>
      <c r="H1066" t="s">
        <v>67</v>
      </c>
      <c r="I1066" t="s">
        <v>67</v>
      </c>
      <c r="J1066" t="s">
        <v>67</v>
      </c>
      <c r="K1066" t="s">
        <v>67</v>
      </c>
      <c r="L1066" t="s">
        <v>67</v>
      </c>
      <c r="M1066" t="s">
        <v>72</v>
      </c>
      <c r="N1066">
        <v>6.9376307999999998E-2</v>
      </c>
      <c r="O1066">
        <v>0.44111162399999998</v>
      </c>
      <c r="P1066">
        <v>0.48951206800000002</v>
      </c>
      <c r="Q1066">
        <v>0</v>
      </c>
      <c r="R1066">
        <v>0</v>
      </c>
      <c r="S1066">
        <v>1</v>
      </c>
      <c r="T1066" t="s">
        <v>67</v>
      </c>
      <c r="U1066" t="s">
        <v>67</v>
      </c>
      <c r="V1066">
        <v>0.1</v>
      </c>
      <c r="W1066">
        <v>0.3</v>
      </c>
      <c r="X1066" t="s">
        <v>67</v>
      </c>
      <c r="Y1066" t="s">
        <v>67</v>
      </c>
      <c r="Z1066" t="s">
        <v>67</v>
      </c>
      <c r="AA1066" t="s">
        <v>67</v>
      </c>
      <c r="AB1066" t="s">
        <v>67</v>
      </c>
      <c r="AC1066" t="s">
        <v>67</v>
      </c>
      <c r="AD1066" t="s">
        <v>67</v>
      </c>
      <c r="AE1066" t="s">
        <v>67</v>
      </c>
      <c r="AF1066" t="s">
        <v>67</v>
      </c>
      <c r="AG1066" t="s">
        <v>67</v>
      </c>
      <c r="AH1066" t="s">
        <v>67</v>
      </c>
      <c r="AI1066" t="s">
        <v>67</v>
      </c>
      <c r="AJ1066" t="s">
        <v>67</v>
      </c>
      <c r="AK1066" t="s">
        <v>67</v>
      </c>
      <c r="AL1066" t="s">
        <v>67</v>
      </c>
      <c r="AM1066" t="s">
        <v>67</v>
      </c>
      <c r="AN1066" t="s">
        <v>67</v>
      </c>
      <c r="AO1066" t="s">
        <v>67</v>
      </c>
      <c r="AP1066" t="s">
        <v>67</v>
      </c>
      <c r="AQ1066" t="s">
        <v>67</v>
      </c>
      <c r="AR1066">
        <v>0</v>
      </c>
      <c r="AS1066" t="s">
        <v>67</v>
      </c>
      <c r="AT1066" t="s">
        <v>67</v>
      </c>
      <c r="AU1066" t="s">
        <v>67</v>
      </c>
      <c r="AV1066" t="s">
        <v>67</v>
      </c>
      <c r="AW1066" s="2" t="s">
        <v>67</v>
      </c>
      <c r="AX1066" s="4" t="s">
        <v>67</v>
      </c>
      <c r="AY1066" t="s">
        <v>67</v>
      </c>
      <c r="AZ1066" t="s">
        <v>67</v>
      </c>
      <c r="BA1066" t="s">
        <v>67</v>
      </c>
      <c r="BB1066" t="s">
        <v>67</v>
      </c>
      <c r="BC1066" t="s">
        <v>67</v>
      </c>
      <c r="BD1066" t="s">
        <v>67</v>
      </c>
      <c r="BE1066" t="s">
        <v>67</v>
      </c>
      <c r="BF1066" t="b">
        <v>0</v>
      </c>
      <c r="BG1066" t="s">
        <v>67</v>
      </c>
      <c r="BH1066" t="b">
        <v>0</v>
      </c>
      <c r="BI1066" t="s">
        <v>67</v>
      </c>
      <c r="BJ1066" t="b">
        <v>0</v>
      </c>
      <c r="BK1066" t="s">
        <v>67</v>
      </c>
      <c r="BL1066" t="b">
        <v>0</v>
      </c>
      <c r="BM1066">
        <v>0</v>
      </c>
      <c r="BN1066">
        <v>0</v>
      </c>
    </row>
    <row r="1067" spans="1:66" x14ac:dyDescent="0.25">
      <c r="A1067" t="s">
        <v>103</v>
      </c>
      <c r="B1067">
        <v>2005</v>
      </c>
      <c r="C1067" t="s">
        <v>67</v>
      </c>
      <c r="D1067" t="s">
        <v>67</v>
      </c>
      <c r="E1067" t="s">
        <v>67</v>
      </c>
      <c r="F1067" t="s">
        <v>67</v>
      </c>
      <c r="G1067" t="s">
        <v>67</v>
      </c>
      <c r="H1067" t="s">
        <v>67</v>
      </c>
      <c r="I1067" t="s">
        <v>67</v>
      </c>
      <c r="J1067" t="s">
        <v>67</v>
      </c>
      <c r="K1067" t="s">
        <v>67</v>
      </c>
      <c r="L1067" t="s">
        <v>67</v>
      </c>
      <c r="M1067" t="s">
        <v>72</v>
      </c>
      <c r="N1067">
        <v>6.9376307999999998E-2</v>
      </c>
      <c r="O1067">
        <v>0.44111162399999998</v>
      </c>
      <c r="P1067">
        <v>0.48951206800000002</v>
      </c>
      <c r="Q1067">
        <v>0</v>
      </c>
      <c r="R1067">
        <v>0</v>
      </c>
      <c r="S1067">
        <v>1</v>
      </c>
      <c r="T1067" t="s">
        <v>67</v>
      </c>
      <c r="U1067" t="s">
        <v>67</v>
      </c>
      <c r="V1067">
        <v>0.1</v>
      </c>
      <c r="W1067">
        <v>0.3</v>
      </c>
      <c r="X1067" t="s">
        <v>67</v>
      </c>
      <c r="Y1067" t="s">
        <v>67</v>
      </c>
      <c r="Z1067" t="s">
        <v>67</v>
      </c>
      <c r="AA1067" t="s">
        <v>67</v>
      </c>
      <c r="AB1067" t="s">
        <v>67</v>
      </c>
      <c r="AC1067" t="s">
        <v>67</v>
      </c>
      <c r="AD1067" t="s">
        <v>67</v>
      </c>
      <c r="AE1067" t="s">
        <v>67</v>
      </c>
      <c r="AF1067" t="s">
        <v>67</v>
      </c>
      <c r="AG1067" t="s">
        <v>67</v>
      </c>
      <c r="AH1067" t="s">
        <v>67</v>
      </c>
      <c r="AI1067" t="s">
        <v>67</v>
      </c>
      <c r="AJ1067" t="s">
        <v>67</v>
      </c>
      <c r="AK1067" t="s">
        <v>67</v>
      </c>
      <c r="AL1067" t="s">
        <v>67</v>
      </c>
      <c r="AM1067" t="s">
        <v>67</v>
      </c>
      <c r="AN1067" t="s">
        <v>67</v>
      </c>
      <c r="AO1067" t="s">
        <v>67</v>
      </c>
      <c r="AP1067" t="s">
        <v>67</v>
      </c>
      <c r="AQ1067" t="s">
        <v>67</v>
      </c>
      <c r="AR1067">
        <v>0</v>
      </c>
      <c r="AS1067" t="s">
        <v>67</v>
      </c>
      <c r="AT1067" t="s">
        <v>67</v>
      </c>
      <c r="AU1067" t="s">
        <v>67</v>
      </c>
      <c r="AV1067" t="s">
        <v>67</v>
      </c>
      <c r="AW1067" s="2" t="s">
        <v>67</v>
      </c>
      <c r="AX1067" s="4" t="s">
        <v>67</v>
      </c>
      <c r="AY1067" t="s">
        <v>67</v>
      </c>
      <c r="AZ1067" t="s">
        <v>67</v>
      </c>
      <c r="BA1067" t="s">
        <v>67</v>
      </c>
      <c r="BB1067" t="s">
        <v>67</v>
      </c>
      <c r="BC1067" t="s">
        <v>67</v>
      </c>
      <c r="BD1067" t="s">
        <v>67</v>
      </c>
      <c r="BE1067" t="s">
        <v>67</v>
      </c>
      <c r="BF1067" t="b">
        <v>0</v>
      </c>
      <c r="BG1067" t="s">
        <v>67</v>
      </c>
      <c r="BH1067" t="b">
        <v>0</v>
      </c>
      <c r="BI1067" t="s">
        <v>67</v>
      </c>
      <c r="BJ1067" t="b">
        <v>0</v>
      </c>
      <c r="BK1067" t="s">
        <v>67</v>
      </c>
      <c r="BL1067" t="b">
        <v>0</v>
      </c>
      <c r="BM1067">
        <v>0</v>
      </c>
      <c r="BN1067">
        <v>0</v>
      </c>
    </row>
    <row r="1068" spans="1:66" x14ac:dyDescent="0.25">
      <c r="A1068" t="s">
        <v>103</v>
      </c>
      <c r="B1068">
        <v>2007</v>
      </c>
      <c r="C1068" t="s">
        <v>67</v>
      </c>
      <c r="D1068" t="s">
        <v>67</v>
      </c>
      <c r="E1068" t="s">
        <v>67</v>
      </c>
      <c r="F1068" t="s">
        <v>67</v>
      </c>
      <c r="G1068" t="s">
        <v>67</v>
      </c>
      <c r="H1068" t="s">
        <v>67</v>
      </c>
      <c r="I1068" t="s">
        <v>67</v>
      </c>
      <c r="J1068" t="s">
        <v>67</v>
      </c>
      <c r="K1068" t="s">
        <v>67</v>
      </c>
      <c r="L1068" t="s">
        <v>67</v>
      </c>
      <c r="M1068" t="s">
        <v>72</v>
      </c>
      <c r="N1068">
        <v>6.9376307999999998E-2</v>
      </c>
      <c r="O1068">
        <v>0.44111162399999998</v>
      </c>
      <c r="P1068">
        <v>0.48951206800000002</v>
      </c>
      <c r="Q1068">
        <v>0</v>
      </c>
      <c r="R1068">
        <v>0</v>
      </c>
      <c r="S1068">
        <v>1</v>
      </c>
      <c r="T1068" t="s">
        <v>67</v>
      </c>
      <c r="U1068" t="s">
        <v>67</v>
      </c>
      <c r="V1068">
        <v>0.1</v>
      </c>
      <c r="W1068">
        <v>0.3</v>
      </c>
      <c r="X1068" t="s">
        <v>67</v>
      </c>
      <c r="Y1068" t="s">
        <v>67</v>
      </c>
      <c r="Z1068" t="s">
        <v>67</v>
      </c>
      <c r="AA1068" t="s">
        <v>67</v>
      </c>
      <c r="AB1068" t="s">
        <v>67</v>
      </c>
      <c r="AC1068" t="s">
        <v>67</v>
      </c>
      <c r="AD1068" t="s">
        <v>67</v>
      </c>
      <c r="AE1068" t="s">
        <v>67</v>
      </c>
      <c r="AF1068" t="s">
        <v>67</v>
      </c>
      <c r="AG1068" t="s">
        <v>67</v>
      </c>
      <c r="AH1068" t="s">
        <v>67</v>
      </c>
      <c r="AI1068" t="s">
        <v>67</v>
      </c>
      <c r="AJ1068" t="s">
        <v>67</v>
      </c>
      <c r="AK1068" t="s">
        <v>67</v>
      </c>
      <c r="AL1068" t="s">
        <v>67</v>
      </c>
      <c r="AM1068" t="s">
        <v>67</v>
      </c>
      <c r="AN1068" t="s">
        <v>67</v>
      </c>
      <c r="AO1068" t="s">
        <v>67</v>
      </c>
      <c r="AP1068" t="s">
        <v>67</v>
      </c>
      <c r="AQ1068" t="s">
        <v>67</v>
      </c>
      <c r="AR1068">
        <v>0</v>
      </c>
      <c r="AS1068" t="s">
        <v>67</v>
      </c>
      <c r="AT1068" t="s">
        <v>67</v>
      </c>
      <c r="AU1068" t="s">
        <v>67</v>
      </c>
      <c r="AV1068" t="s">
        <v>67</v>
      </c>
      <c r="AW1068" s="2" t="s">
        <v>67</v>
      </c>
      <c r="AX1068" s="4" t="s">
        <v>67</v>
      </c>
      <c r="AY1068" t="s">
        <v>67</v>
      </c>
      <c r="AZ1068" t="s">
        <v>67</v>
      </c>
      <c r="BA1068" t="s">
        <v>67</v>
      </c>
      <c r="BB1068" t="s">
        <v>67</v>
      </c>
      <c r="BC1068" t="s">
        <v>67</v>
      </c>
      <c r="BD1068" t="s">
        <v>67</v>
      </c>
      <c r="BE1068" t="s">
        <v>67</v>
      </c>
      <c r="BF1068" t="b">
        <v>0</v>
      </c>
      <c r="BG1068" t="s">
        <v>67</v>
      </c>
      <c r="BH1068" t="b">
        <v>0</v>
      </c>
      <c r="BI1068" t="s">
        <v>67</v>
      </c>
      <c r="BJ1068" t="b">
        <v>0</v>
      </c>
      <c r="BK1068" t="s">
        <v>67</v>
      </c>
      <c r="BL1068" t="b">
        <v>0</v>
      </c>
      <c r="BM1068">
        <v>0</v>
      </c>
      <c r="BN1068">
        <v>0</v>
      </c>
    </row>
    <row r="1069" spans="1:66" x14ac:dyDescent="0.25">
      <c r="A1069" t="s">
        <v>103</v>
      </c>
      <c r="B1069">
        <v>2008</v>
      </c>
      <c r="C1069" t="s">
        <v>67</v>
      </c>
      <c r="D1069" t="s">
        <v>67</v>
      </c>
      <c r="E1069" t="s">
        <v>67</v>
      </c>
      <c r="F1069" t="s">
        <v>67</v>
      </c>
      <c r="G1069" t="s">
        <v>67</v>
      </c>
      <c r="H1069" t="s">
        <v>67</v>
      </c>
      <c r="I1069" t="s">
        <v>67</v>
      </c>
      <c r="J1069" t="s">
        <v>67</v>
      </c>
      <c r="K1069" t="s">
        <v>67</v>
      </c>
      <c r="L1069" t="s">
        <v>67</v>
      </c>
      <c r="M1069" t="s">
        <v>72</v>
      </c>
      <c r="N1069">
        <v>6.9376307999999998E-2</v>
      </c>
      <c r="O1069">
        <v>0.44111162399999998</v>
      </c>
      <c r="P1069">
        <v>0.48951206800000002</v>
      </c>
      <c r="Q1069">
        <v>0</v>
      </c>
      <c r="R1069">
        <v>0</v>
      </c>
      <c r="S1069">
        <v>1</v>
      </c>
      <c r="T1069" t="s">
        <v>67</v>
      </c>
      <c r="U1069" t="s">
        <v>67</v>
      </c>
      <c r="V1069">
        <v>0.1</v>
      </c>
      <c r="W1069">
        <v>0.3</v>
      </c>
      <c r="X1069" t="s">
        <v>67</v>
      </c>
      <c r="Y1069" t="s">
        <v>67</v>
      </c>
      <c r="Z1069" t="s">
        <v>67</v>
      </c>
      <c r="AA1069" t="s">
        <v>67</v>
      </c>
      <c r="AB1069" t="s">
        <v>67</v>
      </c>
      <c r="AC1069" t="s">
        <v>67</v>
      </c>
      <c r="AD1069" t="s">
        <v>67</v>
      </c>
      <c r="AE1069" t="s">
        <v>67</v>
      </c>
      <c r="AF1069" t="s">
        <v>67</v>
      </c>
      <c r="AG1069" t="s">
        <v>67</v>
      </c>
      <c r="AH1069" t="s">
        <v>67</v>
      </c>
      <c r="AI1069" t="s">
        <v>67</v>
      </c>
      <c r="AJ1069" t="s">
        <v>67</v>
      </c>
      <c r="AK1069" t="s">
        <v>67</v>
      </c>
      <c r="AL1069" t="s">
        <v>67</v>
      </c>
      <c r="AM1069" t="s">
        <v>67</v>
      </c>
      <c r="AN1069" t="s">
        <v>67</v>
      </c>
      <c r="AO1069" t="s">
        <v>67</v>
      </c>
      <c r="AP1069" t="s">
        <v>67</v>
      </c>
      <c r="AQ1069" t="s">
        <v>67</v>
      </c>
      <c r="AR1069">
        <v>0</v>
      </c>
      <c r="AS1069" t="s">
        <v>67</v>
      </c>
      <c r="AT1069" t="s">
        <v>67</v>
      </c>
      <c r="AU1069" t="s">
        <v>67</v>
      </c>
      <c r="AV1069" t="s">
        <v>67</v>
      </c>
      <c r="AW1069" s="2" t="s">
        <v>67</v>
      </c>
      <c r="AX1069" s="4" t="s">
        <v>67</v>
      </c>
      <c r="AY1069" t="s">
        <v>67</v>
      </c>
      <c r="AZ1069" t="s">
        <v>67</v>
      </c>
      <c r="BA1069" t="s">
        <v>67</v>
      </c>
      <c r="BB1069" t="s">
        <v>67</v>
      </c>
      <c r="BC1069" t="s">
        <v>67</v>
      </c>
      <c r="BD1069" t="s">
        <v>67</v>
      </c>
      <c r="BE1069" t="s">
        <v>67</v>
      </c>
      <c r="BF1069" t="b">
        <v>0</v>
      </c>
      <c r="BG1069" t="s">
        <v>67</v>
      </c>
      <c r="BH1069" t="b">
        <v>0</v>
      </c>
      <c r="BI1069" t="s">
        <v>67</v>
      </c>
      <c r="BJ1069" t="b">
        <v>0</v>
      </c>
      <c r="BK1069" t="s">
        <v>67</v>
      </c>
      <c r="BL1069" t="b">
        <v>0</v>
      </c>
      <c r="BM1069">
        <v>0</v>
      </c>
      <c r="BN1069">
        <v>0</v>
      </c>
    </row>
    <row r="1070" spans="1:66" x14ac:dyDescent="0.25">
      <c r="A1070" t="s">
        <v>103</v>
      </c>
      <c r="B1070">
        <v>2009</v>
      </c>
      <c r="C1070" t="s">
        <v>67</v>
      </c>
      <c r="D1070" t="s">
        <v>67</v>
      </c>
      <c r="E1070" t="s">
        <v>67</v>
      </c>
      <c r="F1070" t="s">
        <v>67</v>
      </c>
      <c r="G1070" t="s">
        <v>67</v>
      </c>
      <c r="H1070" t="s">
        <v>67</v>
      </c>
      <c r="I1070" t="s">
        <v>67</v>
      </c>
      <c r="J1070" t="s">
        <v>67</v>
      </c>
      <c r="K1070" t="s">
        <v>67</v>
      </c>
      <c r="L1070" t="s">
        <v>67</v>
      </c>
      <c r="M1070" t="s">
        <v>72</v>
      </c>
      <c r="N1070">
        <v>6.9376307999999998E-2</v>
      </c>
      <c r="O1070">
        <v>0.44111162399999998</v>
      </c>
      <c r="P1070">
        <v>0.48951206800000002</v>
      </c>
      <c r="Q1070">
        <v>0</v>
      </c>
      <c r="R1070">
        <v>0</v>
      </c>
      <c r="S1070">
        <v>1</v>
      </c>
      <c r="T1070" t="s">
        <v>67</v>
      </c>
      <c r="U1070" t="s">
        <v>67</v>
      </c>
      <c r="V1070">
        <v>0.1</v>
      </c>
      <c r="W1070">
        <v>0.3</v>
      </c>
      <c r="X1070" t="s">
        <v>67</v>
      </c>
      <c r="Y1070" t="s">
        <v>67</v>
      </c>
      <c r="Z1070" t="s">
        <v>67</v>
      </c>
      <c r="AA1070" t="s">
        <v>67</v>
      </c>
      <c r="AB1070" t="s">
        <v>67</v>
      </c>
      <c r="AC1070" t="s">
        <v>67</v>
      </c>
      <c r="AD1070" t="s">
        <v>67</v>
      </c>
      <c r="AE1070" t="s">
        <v>67</v>
      </c>
      <c r="AF1070" t="s">
        <v>67</v>
      </c>
      <c r="AG1070" t="s">
        <v>67</v>
      </c>
      <c r="AH1070" t="s">
        <v>67</v>
      </c>
      <c r="AI1070" t="s">
        <v>67</v>
      </c>
      <c r="AJ1070" t="s">
        <v>67</v>
      </c>
      <c r="AK1070" t="s">
        <v>67</v>
      </c>
      <c r="AL1070" t="s">
        <v>67</v>
      </c>
      <c r="AM1070" t="s">
        <v>67</v>
      </c>
      <c r="AN1070" t="s">
        <v>67</v>
      </c>
      <c r="AO1070" t="s">
        <v>67</v>
      </c>
      <c r="AP1070" t="s">
        <v>67</v>
      </c>
      <c r="AQ1070" t="s">
        <v>67</v>
      </c>
      <c r="AR1070">
        <v>0</v>
      </c>
      <c r="AS1070" t="s">
        <v>67</v>
      </c>
      <c r="AT1070" t="s">
        <v>67</v>
      </c>
      <c r="AU1070" t="s">
        <v>67</v>
      </c>
      <c r="AV1070" t="s">
        <v>67</v>
      </c>
      <c r="AW1070" s="2" t="s">
        <v>67</v>
      </c>
      <c r="AX1070" s="4" t="s">
        <v>67</v>
      </c>
      <c r="AY1070" t="s">
        <v>67</v>
      </c>
      <c r="AZ1070" t="s">
        <v>67</v>
      </c>
      <c r="BA1070" t="s">
        <v>67</v>
      </c>
      <c r="BB1070" t="s">
        <v>67</v>
      </c>
      <c r="BC1070" t="s">
        <v>67</v>
      </c>
      <c r="BD1070" t="s">
        <v>67</v>
      </c>
      <c r="BE1070" t="s">
        <v>67</v>
      </c>
      <c r="BF1070" t="b">
        <v>0</v>
      </c>
      <c r="BG1070" t="s">
        <v>67</v>
      </c>
      <c r="BH1070" t="b">
        <v>0</v>
      </c>
      <c r="BI1070" t="s">
        <v>67</v>
      </c>
      <c r="BJ1070" t="b">
        <v>0</v>
      </c>
      <c r="BK1070" t="s">
        <v>67</v>
      </c>
      <c r="BL1070" t="b">
        <v>0</v>
      </c>
      <c r="BM1070">
        <v>0</v>
      </c>
      <c r="BN1070">
        <v>0</v>
      </c>
    </row>
    <row r="1071" spans="1:66" x14ac:dyDescent="0.25">
      <c r="A1071" t="s">
        <v>103</v>
      </c>
      <c r="B1071">
        <v>2010</v>
      </c>
      <c r="C1071" t="s">
        <v>67</v>
      </c>
      <c r="D1071" t="s">
        <v>67</v>
      </c>
      <c r="E1071" t="s">
        <v>67</v>
      </c>
      <c r="F1071" t="s">
        <v>67</v>
      </c>
      <c r="G1071" t="s">
        <v>67</v>
      </c>
      <c r="H1071" t="s">
        <v>67</v>
      </c>
      <c r="I1071" t="s">
        <v>67</v>
      </c>
      <c r="J1071" t="s">
        <v>67</v>
      </c>
      <c r="K1071" t="s">
        <v>67</v>
      </c>
      <c r="L1071" t="s">
        <v>67</v>
      </c>
      <c r="M1071" t="s">
        <v>72</v>
      </c>
      <c r="N1071">
        <v>6.9376307999999998E-2</v>
      </c>
      <c r="O1071">
        <v>0.44111162399999998</v>
      </c>
      <c r="P1071">
        <v>0.48951206800000002</v>
      </c>
      <c r="Q1071">
        <v>0</v>
      </c>
      <c r="R1071">
        <v>0</v>
      </c>
      <c r="S1071">
        <v>1</v>
      </c>
      <c r="T1071" t="s">
        <v>67</v>
      </c>
      <c r="U1071" t="s">
        <v>67</v>
      </c>
      <c r="V1071">
        <v>0.1</v>
      </c>
      <c r="W1071">
        <v>0.3</v>
      </c>
      <c r="X1071" t="s">
        <v>67</v>
      </c>
      <c r="Y1071" t="s">
        <v>67</v>
      </c>
      <c r="Z1071" t="s">
        <v>67</v>
      </c>
      <c r="AA1071" t="s">
        <v>67</v>
      </c>
      <c r="AB1071" t="s">
        <v>67</v>
      </c>
      <c r="AC1071" t="s">
        <v>67</v>
      </c>
      <c r="AD1071" t="s">
        <v>67</v>
      </c>
      <c r="AE1071" t="s">
        <v>67</v>
      </c>
      <c r="AF1071" t="s">
        <v>67</v>
      </c>
      <c r="AG1071" t="s">
        <v>67</v>
      </c>
      <c r="AH1071" t="s">
        <v>67</v>
      </c>
      <c r="AI1071" t="s">
        <v>67</v>
      </c>
      <c r="AJ1071" t="s">
        <v>67</v>
      </c>
      <c r="AK1071" t="s">
        <v>67</v>
      </c>
      <c r="AL1071" t="s">
        <v>67</v>
      </c>
      <c r="AM1071" t="s">
        <v>67</v>
      </c>
      <c r="AN1071" t="s">
        <v>67</v>
      </c>
      <c r="AO1071" t="s">
        <v>67</v>
      </c>
      <c r="AP1071" t="s">
        <v>67</v>
      </c>
      <c r="AQ1071" t="s">
        <v>67</v>
      </c>
      <c r="AR1071">
        <v>0</v>
      </c>
      <c r="AS1071" t="s">
        <v>67</v>
      </c>
      <c r="AT1071" t="s">
        <v>67</v>
      </c>
      <c r="AU1071" t="s">
        <v>67</v>
      </c>
      <c r="AV1071" t="s">
        <v>67</v>
      </c>
      <c r="AW1071" s="2" t="s">
        <v>67</v>
      </c>
      <c r="AX1071" s="4" t="s">
        <v>67</v>
      </c>
      <c r="AY1071" t="s">
        <v>67</v>
      </c>
      <c r="AZ1071" t="s">
        <v>67</v>
      </c>
      <c r="BA1071" t="s">
        <v>67</v>
      </c>
      <c r="BB1071" t="s">
        <v>67</v>
      </c>
      <c r="BC1071" t="s">
        <v>67</v>
      </c>
      <c r="BD1071" t="s">
        <v>67</v>
      </c>
      <c r="BE1071" t="s">
        <v>67</v>
      </c>
      <c r="BF1071" t="b">
        <v>0</v>
      </c>
      <c r="BG1071" t="s">
        <v>67</v>
      </c>
      <c r="BH1071" t="b">
        <v>0</v>
      </c>
      <c r="BI1071" t="s">
        <v>67</v>
      </c>
      <c r="BJ1071" t="b">
        <v>0</v>
      </c>
      <c r="BK1071" t="s">
        <v>67</v>
      </c>
      <c r="BL1071" t="b">
        <v>0</v>
      </c>
      <c r="BM1071">
        <v>0</v>
      </c>
      <c r="BN1071">
        <v>0</v>
      </c>
    </row>
    <row r="1072" spans="1:66" x14ac:dyDescent="0.25">
      <c r="A1072" t="s">
        <v>103</v>
      </c>
      <c r="B1072">
        <v>2011</v>
      </c>
      <c r="C1072" t="s">
        <v>67</v>
      </c>
      <c r="D1072" t="s">
        <v>67</v>
      </c>
      <c r="E1072" t="s">
        <v>67</v>
      </c>
      <c r="F1072" t="s">
        <v>67</v>
      </c>
      <c r="G1072" t="s">
        <v>67</v>
      </c>
      <c r="H1072" t="s">
        <v>67</v>
      </c>
      <c r="I1072" t="s">
        <v>67</v>
      </c>
      <c r="J1072" t="s">
        <v>67</v>
      </c>
      <c r="K1072" t="s">
        <v>67</v>
      </c>
      <c r="L1072" t="s">
        <v>67</v>
      </c>
      <c r="M1072" t="s">
        <v>72</v>
      </c>
      <c r="N1072">
        <v>6.9376307999999998E-2</v>
      </c>
      <c r="O1072">
        <v>0.44111162399999998</v>
      </c>
      <c r="P1072">
        <v>0.48951206800000002</v>
      </c>
      <c r="Q1072">
        <v>0</v>
      </c>
      <c r="R1072">
        <v>0</v>
      </c>
      <c r="S1072">
        <v>1</v>
      </c>
      <c r="T1072" t="s">
        <v>67</v>
      </c>
      <c r="U1072" t="s">
        <v>67</v>
      </c>
      <c r="V1072">
        <v>0.1</v>
      </c>
      <c r="W1072">
        <v>0.3</v>
      </c>
      <c r="X1072" t="s">
        <v>67</v>
      </c>
      <c r="Y1072" t="s">
        <v>67</v>
      </c>
      <c r="Z1072" t="s">
        <v>67</v>
      </c>
      <c r="AA1072" t="s">
        <v>67</v>
      </c>
      <c r="AB1072" t="s">
        <v>67</v>
      </c>
      <c r="AC1072" t="s">
        <v>67</v>
      </c>
      <c r="AD1072" t="s">
        <v>67</v>
      </c>
      <c r="AE1072" t="s">
        <v>67</v>
      </c>
      <c r="AF1072" t="s">
        <v>67</v>
      </c>
      <c r="AG1072" t="s">
        <v>67</v>
      </c>
      <c r="AH1072" t="s">
        <v>67</v>
      </c>
      <c r="AI1072" t="s">
        <v>67</v>
      </c>
      <c r="AJ1072" t="s">
        <v>67</v>
      </c>
      <c r="AK1072" t="s">
        <v>67</v>
      </c>
      <c r="AL1072" t="s">
        <v>67</v>
      </c>
      <c r="AM1072" t="s">
        <v>67</v>
      </c>
      <c r="AN1072" t="s">
        <v>67</v>
      </c>
      <c r="AO1072" t="s">
        <v>67</v>
      </c>
      <c r="AP1072" t="s">
        <v>67</v>
      </c>
      <c r="AQ1072" t="s">
        <v>67</v>
      </c>
      <c r="AR1072">
        <v>0</v>
      </c>
      <c r="AS1072" t="s">
        <v>67</v>
      </c>
      <c r="AT1072" t="s">
        <v>67</v>
      </c>
      <c r="AU1072" t="s">
        <v>67</v>
      </c>
      <c r="AV1072" t="s">
        <v>67</v>
      </c>
      <c r="AW1072" s="2" t="s">
        <v>67</v>
      </c>
      <c r="AX1072" s="4" t="s">
        <v>67</v>
      </c>
      <c r="AY1072" t="s">
        <v>67</v>
      </c>
      <c r="AZ1072" t="s">
        <v>67</v>
      </c>
      <c r="BA1072" t="s">
        <v>67</v>
      </c>
      <c r="BB1072" t="s">
        <v>67</v>
      </c>
      <c r="BC1072" t="s">
        <v>67</v>
      </c>
      <c r="BD1072" t="s">
        <v>67</v>
      </c>
      <c r="BE1072" t="s">
        <v>67</v>
      </c>
      <c r="BF1072" t="b">
        <v>0</v>
      </c>
      <c r="BG1072" t="s">
        <v>67</v>
      </c>
      <c r="BH1072" t="b">
        <v>0</v>
      </c>
      <c r="BI1072" t="s">
        <v>67</v>
      </c>
      <c r="BJ1072" t="b">
        <v>0</v>
      </c>
      <c r="BK1072" t="s">
        <v>67</v>
      </c>
      <c r="BL1072" t="b">
        <v>0</v>
      </c>
      <c r="BM1072">
        <v>0</v>
      </c>
      <c r="BN1072">
        <v>0</v>
      </c>
    </row>
    <row r="1073" spans="1:66" x14ac:dyDescent="0.25">
      <c r="A1073" t="s">
        <v>103</v>
      </c>
      <c r="B1073">
        <v>2012</v>
      </c>
      <c r="C1073" t="s">
        <v>67</v>
      </c>
      <c r="D1073" t="s">
        <v>67</v>
      </c>
      <c r="E1073" t="s">
        <v>67</v>
      </c>
      <c r="F1073" t="s">
        <v>67</v>
      </c>
      <c r="G1073" t="s">
        <v>67</v>
      </c>
      <c r="H1073" t="s">
        <v>67</v>
      </c>
      <c r="I1073" t="s">
        <v>67</v>
      </c>
      <c r="J1073" t="s">
        <v>67</v>
      </c>
      <c r="K1073" t="s">
        <v>67</v>
      </c>
      <c r="L1073" t="s">
        <v>67</v>
      </c>
      <c r="M1073" t="s">
        <v>72</v>
      </c>
      <c r="N1073">
        <v>6.9376307999999998E-2</v>
      </c>
      <c r="O1073">
        <v>0.44111162399999998</v>
      </c>
      <c r="P1073">
        <v>0.48951206800000002</v>
      </c>
      <c r="Q1073">
        <v>0</v>
      </c>
      <c r="R1073">
        <v>0</v>
      </c>
      <c r="S1073">
        <v>1</v>
      </c>
      <c r="T1073" t="s">
        <v>67</v>
      </c>
      <c r="U1073" t="s">
        <v>67</v>
      </c>
      <c r="V1073">
        <v>0.1</v>
      </c>
      <c r="W1073">
        <v>0.3</v>
      </c>
      <c r="X1073" t="s">
        <v>67</v>
      </c>
      <c r="Y1073" t="s">
        <v>67</v>
      </c>
      <c r="Z1073" t="s">
        <v>67</v>
      </c>
      <c r="AA1073" t="s">
        <v>67</v>
      </c>
      <c r="AB1073" t="s">
        <v>67</v>
      </c>
      <c r="AC1073" t="s">
        <v>67</v>
      </c>
      <c r="AD1073" t="s">
        <v>67</v>
      </c>
      <c r="AE1073" t="s">
        <v>67</v>
      </c>
      <c r="AF1073" t="s">
        <v>67</v>
      </c>
      <c r="AG1073" t="s">
        <v>67</v>
      </c>
      <c r="AH1073" t="s">
        <v>67</v>
      </c>
      <c r="AI1073" t="s">
        <v>67</v>
      </c>
      <c r="AJ1073" t="s">
        <v>67</v>
      </c>
      <c r="AK1073" t="s">
        <v>67</v>
      </c>
      <c r="AL1073" t="s">
        <v>67</v>
      </c>
      <c r="AM1073" t="s">
        <v>67</v>
      </c>
      <c r="AN1073" t="s">
        <v>67</v>
      </c>
      <c r="AO1073" t="s">
        <v>67</v>
      </c>
      <c r="AP1073" t="s">
        <v>67</v>
      </c>
      <c r="AQ1073" t="s">
        <v>67</v>
      </c>
      <c r="AR1073">
        <v>0</v>
      </c>
      <c r="AS1073" t="s">
        <v>67</v>
      </c>
      <c r="AT1073" t="s">
        <v>67</v>
      </c>
      <c r="AU1073" t="s">
        <v>67</v>
      </c>
      <c r="AV1073" t="s">
        <v>67</v>
      </c>
      <c r="AW1073" s="2" t="s">
        <v>67</v>
      </c>
      <c r="AX1073" s="4" t="s">
        <v>67</v>
      </c>
      <c r="AY1073" t="s">
        <v>67</v>
      </c>
      <c r="AZ1073" t="s">
        <v>67</v>
      </c>
      <c r="BA1073" t="s">
        <v>67</v>
      </c>
      <c r="BB1073" t="s">
        <v>67</v>
      </c>
      <c r="BC1073" t="s">
        <v>67</v>
      </c>
      <c r="BD1073" t="s">
        <v>67</v>
      </c>
      <c r="BE1073" t="s">
        <v>67</v>
      </c>
      <c r="BF1073" t="b">
        <v>0</v>
      </c>
      <c r="BG1073" t="s">
        <v>67</v>
      </c>
      <c r="BH1073" t="b">
        <v>0</v>
      </c>
      <c r="BI1073" t="s">
        <v>67</v>
      </c>
      <c r="BJ1073" t="b">
        <v>0</v>
      </c>
      <c r="BK1073" t="s">
        <v>67</v>
      </c>
      <c r="BL1073" t="b">
        <v>0</v>
      </c>
      <c r="BM1073">
        <v>0</v>
      </c>
      <c r="BN1073">
        <v>0</v>
      </c>
    </row>
    <row r="1074" spans="1:66" x14ac:dyDescent="0.25">
      <c r="A1074" t="s">
        <v>103</v>
      </c>
      <c r="B1074">
        <v>2015</v>
      </c>
      <c r="C1074" t="s">
        <v>67</v>
      </c>
      <c r="D1074" t="s">
        <v>67</v>
      </c>
      <c r="E1074" t="s">
        <v>67</v>
      </c>
      <c r="F1074" t="s">
        <v>67</v>
      </c>
      <c r="G1074" t="s">
        <v>67</v>
      </c>
      <c r="H1074" t="s">
        <v>67</v>
      </c>
      <c r="I1074" t="s">
        <v>67</v>
      </c>
      <c r="J1074" t="s">
        <v>67</v>
      </c>
      <c r="K1074" t="s">
        <v>67</v>
      </c>
      <c r="L1074" t="s">
        <v>67</v>
      </c>
      <c r="M1074" t="s">
        <v>72</v>
      </c>
      <c r="N1074">
        <v>6.9376307999999998E-2</v>
      </c>
      <c r="O1074">
        <v>0.44111162399999998</v>
      </c>
      <c r="P1074">
        <v>0.48951206800000002</v>
      </c>
      <c r="Q1074">
        <v>0</v>
      </c>
      <c r="R1074">
        <v>0</v>
      </c>
      <c r="S1074">
        <v>1</v>
      </c>
      <c r="T1074" t="s">
        <v>67</v>
      </c>
      <c r="U1074" t="s">
        <v>67</v>
      </c>
      <c r="V1074">
        <v>0.1</v>
      </c>
      <c r="W1074">
        <v>0.3</v>
      </c>
      <c r="X1074" t="s">
        <v>67</v>
      </c>
      <c r="Y1074" t="s">
        <v>67</v>
      </c>
      <c r="Z1074" t="s">
        <v>67</v>
      </c>
      <c r="AA1074" t="s">
        <v>67</v>
      </c>
      <c r="AB1074" t="s">
        <v>67</v>
      </c>
      <c r="AC1074" t="s">
        <v>67</v>
      </c>
      <c r="AD1074" t="s">
        <v>67</v>
      </c>
      <c r="AE1074" t="s">
        <v>67</v>
      </c>
      <c r="AF1074" t="s">
        <v>67</v>
      </c>
      <c r="AG1074" t="s">
        <v>67</v>
      </c>
      <c r="AH1074" t="s">
        <v>67</v>
      </c>
      <c r="AI1074" t="s">
        <v>67</v>
      </c>
      <c r="AJ1074" t="s">
        <v>67</v>
      </c>
      <c r="AK1074" t="s">
        <v>67</v>
      </c>
      <c r="AL1074" t="s">
        <v>67</v>
      </c>
      <c r="AM1074" t="s">
        <v>67</v>
      </c>
      <c r="AN1074" t="s">
        <v>67</v>
      </c>
      <c r="AO1074" t="s">
        <v>67</v>
      </c>
      <c r="AP1074" t="s">
        <v>67</v>
      </c>
      <c r="AQ1074" t="s">
        <v>67</v>
      </c>
      <c r="AR1074">
        <v>0</v>
      </c>
      <c r="AS1074" t="s">
        <v>67</v>
      </c>
      <c r="AT1074" t="s">
        <v>67</v>
      </c>
      <c r="AU1074" t="s">
        <v>67</v>
      </c>
      <c r="AV1074" t="s">
        <v>67</v>
      </c>
      <c r="AW1074" s="2" t="s">
        <v>67</v>
      </c>
      <c r="AX1074" s="4" t="s">
        <v>67</v>
      </c>
      <c r="AY1074" t="s">
        <v>67</v>
      </c>
      <c r="AZ1074" t="s">
        <v>67</v>
      </c>
      <c r="BA1074" t="s">
        <v>67</v>
      </c>
      <c r="BB1074" t="s">
        <v>67</v>
      </c>
      <c r="BC1074" t="s">
        <v>67</v>
      </c>
      <c r="BD1074" t="s">
        <v>67</v>
      </c>
      <c r="BE1074" t="s">
        <v>67</v>
      </c>
      <c r="BF1074" t="b">
        <v>0</v>
      </c>
      <c r="BG1074" t="s">
        <v>67</v>
      </c>
      <c r="BH1074" t="b">
        <v>0</v>
      </c>
      <c r="BI1074" t="s">
        <v>67</v>
      </c>
      <c r="BJ1074" t="b">
        <v>0</v>
      </c>
      <c r="BK1074" t="s">
        <v>67</v>
      </c>
      <c r="BL1074" t="b">
        <v>0</v>
      </c>
      <c r="BM1074">
        <v>0</v>
      </c>
      <c r="BN1074">
        <v>0</v>
      </c>
    </row>
    <row r="1075" spans="1:66" x14ac:dyDescent="0.25">
      <c r="A1075" t="s">
        <v>103</v>
      </c>
      <c r="B1075">
        <v>2016</v>
      </c>
      <c r="C1075" t="s">
        <v>67</v>
      </c>
      <c r="D1075" t="s">
        <v>67</v>
      </c>
      <c r="E1075" t="s">
        <v>67</v>
      </c>
      <c r="F1075" t="s">
        <v>67</v>
      </c>
      <c r="G1075" t="s">
        <v>67</v>
      </c>
      <c r="H1075" t="s">
        <v>67</v>
      </c>
      <c r="I1075" t="s">
        <v>67</v>
      </c>
      <c r="J1075" t="s">
        <v>67</v>
      </c>
      <c r="K1075" t="s">
        <v>67</v>
      </c>
      <c r="L1075" t="s">
        <v>67</v>
      </c>
      <c r="M1075" t="s">
        <v>72</v>
      </c>
      <c r="N1075">
        <v>6.9376307999999998E-2</v>
      </c>
      <c r="O1075">
        <v>0.44111162399999998</v>
      </c>
      <c r="P1075">
        <v>0.48951206800000002</v>
      </c>
      <c r="Q1075">
        <v>0</v>
      </c>
      <c r="R1075">
        <v>0</v>
      </c>
      <c r="S1075">
        <v>1</v>
      </c>
      <c r="T1075" t="s">
        <v>67</v>
      </c>
      <c r="U1075" t="s">
        <v>67</v>
      </c>
      <c r="V1075">
        <v>0.1</v>
      </c>
      <c r="W1075">
        <v>0.3</v>
      </c>
      <c r="X1075" t="s">
        <v>67</v>
      </c>
      <c r="Y1075" t="s">
        <v>67</v>
      </c>
      <c r="Z1075" t="s">
        <v>67</v>
      </c>
      <c r="AA1075" t="s">
        <v>67</v>
      </c>
      <c r="AB1075" t="s">
        <v>67</v>
      </c>
      <c r="AC1075" t="s">
        <v>67</v>
      </c>
      <c r="AD1075" t="s">
        <v>67</v>
      </c>
      <c r="AE1075" t="s">
        <v>67</v>
      </c>
      <c r="AF1075" t="s">
        <v>67</v>
      </c>
      <c r="AG1075" t="s">
        <v>67</v>
      </c>
      <c r="AH1075" t="s">
        <v>67</v>
      </c>
      <c r="AI1075" t="s">
        <v>67</v>
      </c>
      <c r="AJ1075" t="s">
        <v>67</v>
      </c>
      <c r="AK1075" t="s">
        <v>67</v>
      </c>
      <c r="AL1075" t="s">
        <v>67</v>
      </c>
      <c r="AM1075" t="s">
        <v>67</v>
      </c>
      <c r="AN1075" t="s">
        <v>67</v>
      </c>
      <c r="AO1075" t="s">
        <v>67</v>
      </c>
      <c r="AP1075" t="s">
        <v>67</v>
      </c>
      <c r="AQ1075" t="s">
        <v>67</v>
      </c>
      <c r="AR1075">
        <v>0</v>
      </c>
      <c r="AS1075" t="s">
        <v>67</v>
      </c>
      <c r="AT1075" t="s">
        <v>67</v>
      </c>
      <c r="AU1075" t="s">
        <v>67</v>
      </c>
      <c r="AV1075" t="s">
        <v>67</v>
      </c>
      <c r="AW1075" s="2" t="s">
        <v>67</v>
      </c>
      <c r="AX1075" s="4" t="s">
        <v>67</v>
      </c>
      <c r="AY1075" t="s">
        <v>67</v>
      </c>
      <c r="AZ1075" t="s">
        <v>67</v>
      </c>
      <c r="BA1075" t="s">
        <v>67</v>
      </c>
      <c r="BB1075" t="s">
        <v>67</v>
      </c>
      <c r="BC1075" t="s">
        <v>67</v>
      </c>
      <c r="BD1075" t="s">
        <v>67</v>
      </c>
      <c r="BE1075" t="s">
        <v>67</v>
      </c>
      <c r="BF1075" t="b">
        <v>0</v>
      </c>
      <c r="BG1075" t="s">
        <v>67</v>
      </c>
      <c r="BH1075" t="b">
        <v>0</v>
      </c>
      <c r="BI1075" t="s">
        <v>67</v>
      </c>
      <c r="BJ1075" t="b">
        <v>0</v>
      </c>
      <c r="BK1075" t="s">
        <v>67</v>
      </c>
      <c r="BL1075" t="b">
        <v>0</v>
      </c>
      <c r="BM1075">
        <v>0</v>
      </c>
      <c r="BN1075">
        <v>0</v>
      </c>
    </row>
    <row r="1076" spans="1:66" x14ac:dyDescent="0.25">
      <c r="A1076" t="s">
        <v>103</v>
      </c>
      <c r="B1076">
        <v>2017</v>
      </c>
      <c r="C1076" t="s">
        <v>67</v>
      </c>
      <c r="D1076" t="s">
        <v>67</v>
      </c>
      <c r="E1076" t="s">
        <v>67</v>
      </c>
      <c r="F1076" t="s">
        <v>67</v>
      </c>
      <c r="G1076" t="s">
        <v>67</v>
      </c>
      <c r="H1076" t="s">
        <v>67</v>
      </c>
      <c r="I1076" t="s">
        <v>67</v>
      </c>
      <c r="J1076" t="s">
        <v>67</v>
      </c>
      <c r="K1076" t="s">
        <v>67</v>
      </c>
      <c r="L1076" t="s">
        <v>67</v>
      </c>
      <c r="M1076" t="s">
        <v>72</v>
      </c>
      <c r="N1076">
        <v>6.9376307999999998E-2</v>
      </c>
      <c r="O1076">
        <v>0.44111162399999998</v>
      </c>
      <c r="P1076">
        <v>0.48951206800000002</v>
      </c>
      <c r="Q1076">
        <v>0</v>
      </c>
      <c r="R1076">
        <v>0</v>
      </c>
      <c r="S1076">
        <v>1</v>
      </c>
      <c r="T1076" t="s">
        <v>67</v>
      </c>
      <c r="U1076" t="s">
        <v>67</v>
      </c>
      <c r="V1076">
        <v>0.1</v>
      </c>
      <c r="W1076">
        <v>0.3</v>
      </c>
      <c r="X1076" t="s">
        <v>67</v>
      </c>
      <c r="Y1076" t="s">
        <v>67</v>
      </c>
      <c r="Z1076" t="s">
        <v>67</v>
      </c>
      <c r="AA1076" t="s">
        <v>67</v>
      </c>
      <c r="AB1076" t="s">
        <v>67</v>
      </c>
      <c r="AC1076" t="s">
        <v>67</v>
      </c>
      <c r="AD1076" t="s">
        <v>67</v>
      </c>
      <c r="AE1076" t="s">
        <v>67</v>
      </c>
      <c r="AF1076" t="s">
        <v>67</v>
      </c>
      <c r="AG1076" t="s">
        <v>67</v>
      </c>
      <c r="AH1076" t="s">
        <v>67</v>
      </c>
      <c r="AI1076" t="s">
        <v>67</v>
      </c>
      <c r="AJ1076" t="s">
        <v>67</v>
      </c>
      <c r="AK1076" t="s">
        <v>67</v>
      </c>
      <c r="AL1076" t="s">
        <v>67</v>
      </c>
      <c r="AM1076" t="s">
        <v>67</v>
      </c>
      <c r="AN1076" t="s">
        <v>67</v>
      </c>
      <c r="AO1076" t="s">
        <v>67</v>
      </c>
      <c r="AP1076" t="s">
        <v>67</v>
      </c>
      <c r="AQ1076" t="s">
        <v>67</v>
      </c>
      <c r="AR1076">
        <v>0</v>
      </c>
      <c r="AS1076" t="s">
        <v>67</v>
      </c>
      <c r="AT1076" t="s">
        <v>67</v>
      </c>
      <c r="AU1076" t="s">
        <v>67</v>
      </c>
      <c r="AV1076" t="s">
        <v>67</v>
      </c>
      <c r="AW1076" s="2" t="s">
        <v>67</v>
      </c>
      <c r="AX1076" s="4" t="s">
        <v>67</v>
      </c>
      <c r="AY1076" t="s">
        <v>67</v>
      </c>
      <c r="AZ1076" t="s">
        <v>67</v>
      </c>
      <c r="BA1076" t="s">
        <v>67</v>
      </c>
      <c r="BB1076" t="s">
        <v>67</v>
      </c>
      <c r="BC1076" t="s">
        <v>67</v>
      </c>
      <c r="BD1076" t="s">
        <v>67</v>
      </c>
      <c r="BE1076" t="s">
        <v>67</v>
      </c>
      <c r="BF1076" t="b">
        <v>0</v>
      </c>
      <c r="BG1076" t="s">
        <v>67</v>
      </c>
      <c r="BH1076" t="b">
        <v>0</v>
      </c>
      <c r="BI1076" t="s">
        <v>67</v>
      </c>
      <c r="BJ1076" t="b">
        <v>0</v>
      </c>
      <c r="BK1076" t="s">
        <v>67</v>
      </c>
      <c r="BL1076" t="b">
        <v>0</v>
      </c>
      <c r="BM1076">
        <v>0</v>
      </c>
      <c r="BN1076">
        <v>0</v>
      </c>
    </row>
    <row r="1077" spans="1:66" x14ac:dyDescent="0.25">
      <c r="A1077" t="s">
        <v>103</v>
      </c>
      <c r="B1077">
        <v>2019</v>
      </c>
      <c r="C1077" t="s">
        <v>67</v>
      </c>
      <c r="D1077" t="s">
        <v>67</v>
      </c>
      <c r="E1077" t="s">
        <v>67</v>
      </c>
      <c r="F1077" t="s">
        <v>67</v>
      </c>
      <c r="G1077" t="s">
        <v>67</v>
      </c>
      <c r="H1077" t="s">
        <v>67</v>
      </c>
      <c r="I1077" t="s">
        <v>67</v>
      </c>
      <c r="J1077" t="s">
        <v>67</v>
      </c>
      <c r="K1077" t="s">
        <v>67</v>
      </c>
      <c r="L1077" t="s">
        <v>67</v>
      </c>
      <c r="M1077" t="s">
        <v>72</v>
      </c>
      <c r="N1077">
        <v>6.9376307999999998E-2</v>
      </c>
      <c r="O1077">
        <v>0.44111162399999998</v>
      </c>
      <c r="P1077">
        <v>0.48951206800000002</v>
      </c>
      <c r="Q1077">
        <v>0</v>
      </c>
      <c r="R1077">
        <v>0</v>
      </c>
      <c r="S1077">
        <v>1</v>
      </c>
      <c r="T1077" t="s">
        <v>67</v>
      </c>
      <c r="U1077" t="s">
        <v>67</v>
      </c>
      <c r="V1077">
        <v>0.1</v>
      </c>
      <c r="W1077">
        <v>0.3</v>
      </c>
      <c r="X1077" t="s">
        <v>67</v>
      </c>
      <c r="Y1077" t="s">
        <v>67</v>
      </c>
      <c r="Z1077" t="s">
        <v>67</v>
      </c>
      <c r="AA1077" t="s">
        <v>67</v>
      </c>
      <c r="AB1077" t="s">
        <v>67</v>
      </c>
      <c r="AC1077" t="s">
        <v>67</v>
      </c>
      <c r="AD1077" t="s">
        <v>67</v>
      </c>
      <c r="AE1077" t="s">
        <v>67</v>
      </c>
      <c r="AF1077" t="s">
        <v>67</v>
      </c>
      <c r="AG1077" t="s">
        <v>67</v>
      </c>
      <c r="AH1077" t="s">
        <v>67</v>
      </c>
      <c r="AI1077" t="s">
        <v>67</v>
      </c>
      <c r="AJ1077" t="s">
        <v>67</v>
      </c>
      <c r="AK1077" t="s">
        <v>67</v>
      </c>
      <c r="AL1077" t="s">
        <v>67</v>
      </c>
      <c r="AM1077" t="s">
        <v>67</v>
      </c>
      <c r="AN1077" t="s">
        <v>67</v>
      </c>
      <c r="AO1077" t="s">
        <v>67</v>
      </c>
      <c r="AP1077" t="s">
        <v>67</v>
      </c>
      <c r="AQ1077" t="s">
        <v>67</v>
      </c>
      <c r="AR1077">
        <v>0</v>
      </c>
      <c r="AS1077" t="s">
        <v>67</v>
      </c>
      <c r="AT1077" t="s">
        <v>67</v>
      </c>
      <c r="AU1077" t="s">
        <v>67</v>
      </c>
      <c r="AV1077" t="s">
        <v>67</v>
      </c>
      <c r="AW1077" s="2" t="s">
        <v>67</v>
      </c>
      <c r="AX1077" s="4" t="s">
        <v>67</v>
      </c>
      <c r="AY1077" t="s">
        <v>67</v>
      </c>
      <c r="AZ1077" t="s">
        <v>67</v>
      </c>
      <c r="BA1077" t="s">
        <v>67</v>
      </c>
      <c r="BB1077" t="s">
        <v>67</v>
      </c>
      <c r="BC1077" t="s">
        <v>67</v>
      </c>
      <c r="BD1077" t="s">
        <v>67</v>
      </c>
      <c r="BE1077" t="s">
        <v>67</v>
      </c>
      <c r="BF1077" t="b">
        <v>0</v>
      </c>
      <c r="BG1077" t="s">
        <v>67</v>
      </c>
      <c r="BH1077" t="b">
        <v>0</v>
      </c>
      <c r="BI1077" t="s">
        <v>67</v>
      </c>
      <c r="BJ1077" t="b">
        <v>0</v>
      </c>
      <c r="BK1077" t="s">
        <v>67</v>
      </c>
      <c r="BL1077" t="b">
        <v>0</v>
      </c>
      <c r="BM1077">
        <v>0</v>
      </c>
      <c r="BN1077">
        <v>0</v>
      </c>
    </row>
    <row r="1078" spans="1:66" x14ac:dyDescent="0.25">
      <c r="A1078" t="s">
        <v>104</v>
      </c>
      <c r="B1078">
        <v>2000</v>
      </c>
      <c r="C1078">
        <v>949</v>
      </c>
      <c r="D1078">
        <v>949</v>
      </c>
      <c r="E1078">
        <v>1135.9111559999999</v>
      </c>
      <c r="F1078">
        <v>2084.9111560000001</v>
      </c>
      <c r="G1078">
        <v>1252.3632729999999</v>
      </c>
      <c r="H1078">
        <v>2201.3632729999999</v>
      </c>
      <c r="I1078">
        <v>1</v>
      </c>
      <c r="J1078">
        <v>949</v>
      </c>
      <c r="K1078" t="s">
        <v>67</v>
      </c>
      <c r="L1078" t="s">
        <v>67</v>
      </c>
      <c r="M1078" t="s">
        <v>105</v>
      </c>
      <c r="N1078">
        <v>0</v>
      </c>
      <c r="O1078">
        <v>0.8</v>
      </c>
      <c r="P1078">
        <v>0.2</v>
      </c>
      <c r="Q1078">
        <v>0</v>
      </c>
      <c r="R1078">
        <v>0</v>
      </c>
      <c r="S1078">
        <v>1</v>
      </c>
      <c r="T1078" t="s">
        <v>75</v>
      </c>
      <c r="U1078">
        <v>0.03</v>
      </c>
      <c r="V1078">
        <v>7.4999999999999997E-2</v>
      </c>
      <c r="W1078">
        <v>0.3</v>
      </c>
      <c r="X1078">
        <v>0.105</v>
      </c>
      <c r="Y1078">
        <v>99.644999999999996</v>
      </c>
      <c r="Z1078">
        <v>99.644999999999996</v>
      </c>
      <c r="AA1078">
        <v>375.70898190000003</v>
      </c>
      <c r="AB1078">
        <v>388.69829573248001</v>
      </c>
      <c r="AC1078">
        <v>749.71</v>
      </c>
      <c r="AD1078">
        <v>1148.29</v>
      </c>
      <c r="AE1078">
        <v>749.71</v>
      </c>
      <c r="AF1078">
        <v>1148.29</v>
      </c>
      <c r="AG1078">
        <v>500.9453092</v>
      </c>
      <c r="AH1078">
        <v>2003.7812368</v>
      </c>
      <c r="AI1078">
        <v>1423.9666815350399</v>
      </c>
      <c r="AJ1078">
        <v>2978.7598644649602</v>
      </c>
      <c r="AK1078">
        <v>0</v>
      </c>
      <c r="AL1078">
        <v>376.78909240000002</v>
      </c>
      <c r="AM1078">
        <v>62.400434140000002</v>
      </c>
      <c r="AN1078">
        <v>0</v>
      </c>
      <c r="AO1078">
        <v>0</v>
      </c>
      <c r="AP1078">
        <v>439.18952653999997</v>
      </c>
      <c r="AQ1078">
        <v>439.18952653999997</v>
      </c>
      <c r="AR1078">
        <v>439.18952653999997</v>
      </c>
      <c r="AS1078">
        <v>0.462791914162276</v>
      </c>
      <c r="AT1078">
        <v>-0.77047775537471797</v>
      </c>
      <c r="AU1078">
        <v>91</v>
      </c>
      <c r="AV1078">
        <v>1</v>
      </c>
      <c r="AW1078" s="2">
        <v>949</v>
      </c>
      <c r="AX1078" s="4">
        <v>439.18952653999997</v>
      </c>
      <c r="AY1078">
        <v>1</v>
      </c>
      <c r="AZ1078">
        <v>0</v>
      </c>
      <c r="BA1078">
        <v>0.8579</v>
      </c>
      <c r="BB1078">
        <v>0.1421</v>
      </c>
      <c r="BC1078">
        <v>0</v>
      </c>
      <c r="BD1078">
        <v>0</v>
      </c>
      <c r="BE1078">
        <v>2.59</v>
      </c>
      <c r="BF1078" t="b">
        <v>0</v>
      </c>
      <c r="BG1078">
        <v>0.84</v>
      </c>
      <c r="BH1078" t="b">
        <v>0</v>
      </c>
      <c r="BI1078">
        <v>0.46</v>
      </c>
      <c r="BJ1078" t="b">
        <v>0</v>
      </c>
      <c r="BK1078">
        <v>1</v>
      </c>
      <c r="BL1078" t="b">
        <v>0</v>
      </c>
      <c r="BM1078">
        <v>0</v>
      </c>
      <c r="BN1078">
        <v>0</v>
      </c>
    </row>
    <row r="1079" spans="1:66" x14ac:dyDescent="0.25">
      <c r="A1079" t="s">
        <v>104</v>
      </c>
      <c r="B1079">
        <v>2001</v>
      </c>
      <c r="C1079">
        <v>855</v>
      </c>
      <c r="D1079">
        <v>855</v>
      </c>
      <c r="E1079">
        <v>587.14126220000003</v>
      </c>
      <c r="F1079">
        <v>1442.1412620000001</v>
      </c>
      <c r="G1079">
        <v>738.17417390000003</v>
      </c>
      <c r="H1079">
        <v>1593.174174</v>
      </c>
      <c r="I1079">
        <v>1</v>
      </c>
      <c r="J1079">
        <v>855</v>
      </c>
      <c r="K1079" t="s">
        <v>67</v>
      </c>
      <c r="L1079" t="s">
        <v>67</v>
      </c>
      <c r="M1079" t="s">
        <v>105</v>
      </c>
      <c r="N1079">
        <v>0</v>
      </c>
      <c r="O1079">
        <v>0.8</v>
      </c>
      <c r="P1079">
        <v>0.2</v>
      </c>
      <c r="Q1079">
        <v>0</v>
      </c>
      <c r="R1079">
        <v>0</v>
      </c>
      <c r="S1079">
        <v>1</v>
      </c>
      <c r="T1079" t="s">
        <v>75</v>
      </c>
      <c r="U1079">
        <v>0.03</v>
      </c>
      <c r="V1079">
        <v>7.4999999999999997E-2</v>
      </c>
      <c r="W1079">
        <v>0.3</v>
      </c>
      <c r="X1079">
        <v>0.105</v>
      </c>
      <c r="Y1079">
        <v>89.775000000000006</v>
      </c>
      <c r="Z1079">
        <v>89.775000000000006</v>
      </c>
      <c r="AA1079">
        <v>221.45225217000001</v>
      </c>
      <c r="AB1079">
        <v>238.957424275048</v>
      </c>
      <c r="AC1079">
        <v>675.45</v>
      </c>
      <c r="AD1079">
        <v>1034.55</v>
      </c>
      <c r="AE1079">
        <v>675.45</v>
      </c>
      <c r="AF1079">
        <v>1034.55</v>
      </c>
      <c r="AG1079">
        <v>295.26966956000001</v>
      </c>
      <c r="AH1079">
        <v>1181.07867824</v>
      </c>
      <c r="AI1079">
        <v>1115.2593254499</v>
      </c>
      <c r="AJ1079">
        <v>2071.0890225500998</v>
      </c>
      <c r="AK1079">
        <v>0</v>
      </c>
      <c r="AL1079">
        <v>249.60173656000001</v>
      </c>
      <c r="AM1079">
        <v>108.44395272</v>
      </c>
      <c r="AN1079">
        <v>0</v>
      </c>
      <c r="AO1079">
        <v>0</v>
      </c>
      <c r="AP1079">
        <v>358.04568927999998</v>
      </c>
      <c r="AQ1079">
        <v>358.04568927999998</v>
      </c>
      <c r="AR1079">
        <v>358.04568927999998</v>
      </c>
      <c r="AS1079">
        <v>0.41876688804678402</v>
      </c>
      <c r="AT1079">
        <v>-0.87044086699211898</v>
      </c>
      <c r="AU1079">
        <v>80</v>
      </c>
      <c r="AV1079">
        <v>0</v>
      </c>
      <c r="AW1079" s="2">
        <v>855</v>
      </c>
      <c r="AX1079" s="4">
        <v>358.04568927999998</v>
      </c>
      <c r="AY1079">
        <v>1</v>
      </c>
      <c r="AZ1079">
        <v>0</v>
      </c>
      <c r="BA1079">
        <v>0.69710000000000005</v>
      </c>
      <c r="BB1079">
        <v>0.3029</v>
      </c>
      <c r="BC1079">
        <v>0</v>
      </c>
      <c r="BD1079">
        <v>0</v>
      </c>
      <c r="BE1079">
        <v>2.34</v>
      </c>
      <c r="BF1079" t="b">
        <v>0</v>
      </c>
      <c r="BG1079">
        <v>0.68</v>
      </c>
      <c r="BH1079" t="b">
        <v>0</v>
      </c>
      <c r="BI1079">
        <v>0.42</v>
      </c>
      <c r="BJ1079" t="b">
        <v>0</v>
      </c>
      <c r="BK1079">
        <v>1</v>
      </c>
      <c r="BL1079" t="b">
        <v>0</v>
      </c>
      <c r="BM1079">
        <v>0</v>
      </c>
      <c r="BN1079">
        <v>0</v>
      </c>
    </row>
    <row r="1080" spans="1:66" x14ac:dyDescent="0.25">
      <c r="A1080" t="s">
        <v>104</v>
      </c>
      <c r="B1080">
        <v>2002</v>
      </c>
      <c r="C1080">
        <v>398</v>
      </c>
      <c r="D1080">
        <v>398</v>
      </c>
      <c r="E1080">
        <v>354.24804449999999</v>
      </c>
      <c r="F1080">
        <v>752.24804449999999</v>
      </c>
      <c r="G1080">
        <v>380.80530549999997</v>
      </c>
      <c r="H1080">
        <v>778.80530550000003</v>
      </c>
      <c r="I1080">
        <v>1</v>
      </c>
      <c r="J1080">
        <v>398</v>
      </c>
      <c r="K1080" t="s">
        <v>67</v>
      </c>
      <c r="L1080" t="s">
        <v>67</v>
      </c>
      <c r="M1080" t="s">
        <v>105</v>
      </c>
      <c r="N1080">
        <v>0</v>
      </c>
      <c r="O1080">
        <v>0.8</v>
      </c>
      <c r="P1080">
        <v>0.2</v>
      </c>
      <c r="Q1080">
        <v>0</v>
      </c>
      <c r="R1080">
        <v>0</v>
      </c>
      <c r="S1080">
        <v>1</v>
      </c>
      <c r="T1080" t="s">
        <v>75</v>
      </c>
      <c r="U1080">
        <v>0.03</v>
      </c>
      <c r="V1080">
        <v>7.4999999999999997E-2</v>
      </c>
      <c r="W1080">
        <v>0.3</v>
      </c>
      <c r="X1080">
        <v>0.105</v>
      </c>
      <c r="Y1080">
        <v>41.79</v>
      </c>
      <c r="Z1080">
        <v>41.79</v>
      </c>
      <c r="AA1080">
        <v>114.24159165</v>
      </c>
      <c r="AB1080">
        <v>121.645161690572</v>
      </c>
      <c r="AC1080">
        <v>314.42</v>
      </c>
      <c r="AD1080">
        <v>481.58</v>
      </c>
      <c r="AE1080">
        <v>314.42</v>
      </c>
      <c r="AF1080">
        <v>481.58</v>
      </c>
      <c r="AG1080">
        <v>152.3221222</v>
      </c>
      <c r="AH1080">
        <v>609.28848879999998</v>
      </c>
      <c r="AI1080">
        <v>535.51498211885701</v>
      </c>
      <c r="AJ1080">
        <v>1022.09562888114</v>
      </c>
      <c r="AK1080">
        <v>0</v>
      </c>
      <c r="AL1080">
        <v>433.77581087999999</v>
      </c>
      <c r="AM1080">
        <v>144.36354186</v>
      </c>
      <c r="AN1080">
        <v>0</v>
      </c>
      <c r="AO1080">
        <v>0</v>
      </c>
      <c r="AP1080">
        <v>578.13935274000005</v>
      </c>
      <c r="AQ1080">
        <v>578.13935274000005</v>
      </c>
      <c r="AR1080">
        <v>578.13935274000005</v>
      </c>
      <c r="AS1080">
        <v>1.45261143904523</v>
      </c>
      <c r="AT1080">
        <v>0.37336292903516399</v>
      </c>
      <c r="AU1080">
        <v>93</v>
      </c>
      <c r="AV1080">
        <v>0</v>
      </c>
      <c r="AW1080" s="2">
        <v>398</v>
      </c>
      <c r="AX1080" s="4">
        <v>578.13935274000005</v>
      </c>
      <c r="AY1080">
        <v>1</v>
      </c>
      <c r="AZ1080">
        <v>0</v>
      </c>
      <c r="BA1080">
        <v>0.75029999999999997</v>
      </c>
      <c r="BB1080">
        <v>0.24970000000000001</v>
      </c>
      <c r="BC1080">
        <v>0</v>
      </c>
      <c r="BD1080">
        <v>0</v>
      </c>
      <c r="BE1080">
        <v>1.0900000000000001</v>
      </c>
      <c r="BF1080" t="b">
        <v>0</v>
      </c>
      <c r="BG1080">
        <v>1.1000000000000001</v>
      </c>
      <c r="BH1080" t="b">
        <v>0</v>
      </c>
      <c r="BI1080">
        <v>1.45</v>
      </c>
      <c r="BJ1080" t="b">
        <v>0</v>
      </c>
      <c r="BK1080">
        <v>1</v>
      </c>
      <c r="BL1080" t="b">
        <v>0</v>
      </c>
      <c r="BM1080">
        <v>0</v>
      </c>
      <c r="BN1080">
        <v>0</v>
      </c>
    </row>
    <row r="1081" spans="1:66" x14ac:dyDescent="0.25">
      <c r="A1081" t="s">
        <v>104</v>
      </c>
      <c r="B1081">
        <v>2003</v>
      </c>
      <c r="C1081">
        <v>430</v>
      </c>
      <c r="D1081">
        <v>430</v>
      </c>
      <c r="E1081">
        <v>171.52510670000001</v>
      </c>
      <c r="F1081">
        <v>601.52510670000004</v>
      </c>
      <c r="G1081">
        <v>226.47179610000001</v>
      </c>
      <c r="H1081">
        <v>656.47179610000001</v>
      </c>
      <c r="I1081">
        <v>1</v>
      </c>
      <c r="J1081">
        <v>430</v>
      </c>
      <c r="K1081" t="s">
        <v>67</v>
      </c>
      <c r="L1081" t="s">
        <v>67</v>
      </c>
      <c r="M1081" t="s">
        <v>105</v>
      </c>
      <c r="N1081">
        <v>0</v>
      </c>
      <c r="O1081">
        <v>0.8</v>
      </c>
      <c r="P1081">
        <v>0.2</v>
      </c>
      <c r="Q1081">
        <v>0</v>
      </c>
      <c r="R1081">
        <v>0</v>
      </c>
      <c r="S1081">
        <v>1</v>
      </c>
      <c r="T1081" t="s">
        <v>75</v>
      </c>
      <c r="U1081">
        <v>0.03</v>
      </c>
      <c r="V1081">
        <v>7.4999999999999997E-2</v>
      </c>
      <c r="W1081">
        <v>0.3</v>
      </c>
      <c r="X1081">
        <v>0.105</v>
      </c>
      <c r="Y1081">
        <v>45.15</v>
      </c>
      <c r="Z1081">
        <v>45.15</v>
      </c>
      <c r="AA1081">
        <v>67.941538829999999</v>
      </c>
      <c r="AB1081">
        <v>81.575579670563201</v>
      </c>
      <c r="AC1081">
        <v>339.7</v>
      </c>
      <c r="AD1081">
        <v>520.29999999999995</v>
      </c>
      <c r="AE1081">
        <v>339.7</v>
      </c>
      <c r="AF1081">
        <v>520.29999999999995</v>
      </c>
      <c r="AG1081">
        <v>90.588718439999994</v>
      </c>
      <c r="AH1081">
        <v>362.35487375999998</v>
      </c>
      <c r="AI1081">
        <v>493.320636758874</v>
      </c>
      <c r="AJ1081">
        <v>819.62295544112601</v>
      </c>
      <c r="AK1081">
        <v>0</v>
      </c>
      <c r="AL1081">
        <v>577.45416743999999</v>
      </c>
      <c r="AM1081">
        <v>53.485180040000003</v>
      </c>
      <c r="AN1081">
        <v>0</v>
      </c>
      <c r="AO1081">
        <v>0</v>
      </c>
      <c r="AP1081">
        <v>630.93934748000004</v>
      </c>
      <c r="AQ1081">
        <v>630.93934748000004</v>
      </c>
      <c r="AR1081">
        <v>630.93934748000004</v>
      </c>
      <c r="AS1081">
        <v>1.4673008080930201</v>
      </c>
      <c r="AT1081">
        <v>0.38342452796583099</v>
      </c>
      <c r="AU1081">
        <v>76</v>
      </c>
      <c r="AV1081">
        <v>0</v>
      </c>
      <c r="AW1081" s="2">
        <v>430</v>
      </c>
      <c r="AX1081" s="4">
        <v>630.93934748000004</v>
      </c>
      <c r="AY1081">
        <v>1</v>
      </c>
      <c r="AZ1081">
        <v>0</v>
      </c>
      <c r="BA1081">
        <v>0.91520000000000001</v>
      </c>
      <c r="BB1081">
        <v>8.48E-2</v>
      </c>
      <c r="BC1081">
        <v>0</v>
      </c>
      <c r="BD1081">
        <v>0</v>
      </c>
      <c r="BE1081">
        <v>1.17</v>
      </c>
      <c r="BF1081" t="b">
        <v>0</v>
      </c>
      <c r="BG1081">
        <v>1.2</v>
      </c>
      <c r="BH1081" t="b">
        <v>0</v>
      </c>
      <c r="BI1081">
        <v>1.47</v>
      </c>
      <c r="BJ1081" t="b">
        <v>0</v>
      </c>
      <c r="BK1081">
        <v>1</v>
      </c>
      <c r="BL1081" t="b">
        <v>0</v>
      </c>
      <c r="BM1081">
        <v>0</v>
      </c>
      <c r="BN1081">
        <v>0</v>
      </c>
    </row>
    <row r="1082" spans="1:66" x14ac:dyDescent="0.25">
      <c r="A1082" t="s">
        <v>104</v>
      </c>
      <c r="B1082">
        <v>2004</v>
      </c>
      <c r="C1082">
        <v>293</v>
      </c>
      <c r="D1082">
        <v>293</v>
      </c>
      <c r="E1082">
        <v>128.3444026</v>
      </c>
      <c r="F1082">
        <v>421.34440260000002</v>
      </c>
      <c r="G1082">
        <v>177.98636550000001</v>
      </c>
      <c r="H1082">
        <v>470.98636549999998</v>
      </c>
      <c r="I1082">
        <v>1</v>
      </c>
      <c r="J1082">
        <v>293</v>
      </c>
      <c r="K1082" t="s">
        <v>67</v>
      </c>
      <c r="L1082" t="s">
        <v>67</v>
      </c>
      <c r="M1082" t="s">
        <v>105</v>
      </c>
      <c r="N1082">
        <v>0</v>
      </c>
      <c r="O1082">
        <v>0.8</v>
      </c>
      <c r="P1082">
        <v>0.2</v>
      </c>
      <c r="Q1082">
        <v>0</v>
      </c>
      <c r="R1082">
        <v>0</v>
      </c>
      <c r="S1082">
        <v>1</v>
      </c>
      <c r="T1082" t="s">
        <v>75</v>
      </c>
      <c r="U1082">
        <v>0.03</v>
      </c>
      <c r="V1082">
        <v>7.4999999999999997E-2</v>
      </c>
      <c r="W1082">
        <v>0.3</v>
      </c>
      <c r="X1082">
        <v>0.105</v>
      </c>
      <c r="Y1082">
        <v>30.765000000000001</v>
      </c>
      <c r="Z1082">
        <v>30.765000000000001</v>
      </c>
      <c r="AA1082">
        <v>53.39590965</v>
      </c>
      <c r="AB1082">
        <v>61.624738476937701</v>
      </c>
      <c r="AC1082">
        <v>231.47</v>
      </c>
      <c r="AD1082">
        <v>354.53</v>
      </c>
      <c r="AE1082">
        <v>231.47</v>
      </c>
      <c r="AF1082">
        <v>354.53</v>
      </c>
      <c r="AG1082">
        <v>71.194546200000005</v>
      </c>
      <c r="AH1082">
        <v>284.77818480000002</v>
      </c>
      <c r="AI1082">
        <v>347.73688854612499</v>
      </c>
      <c r="AJ1082">
        <v>594.23584245387497</v>
      </c>
      <c r="AK1082">
        <v>0</v>
      </c>
      <c r="AL1082">
        <v>213.94072016000001</v>
      </c>
      <c r="AM1082">
        <v>40.679976940000003</v>
      </c>
      <c r="AN1082">
        <v>0</v>
      </c>
      <c r="AO1082">
        <v>0</v>
      </c>
      <c r="AP1082">
        <v>254.6206971</v>
      </c>
      <c r="AQ1082">
        <v>254.6206971</v>
      </c>
      <c r="AR1082">
        <v>254.6206971</v>
      </c>
      <c r="AS1082">
        <v>0.86901261808873698</v>
      </c>
      <c r="AT1082">
        <v>-0.140397633581959</v>
      </c>
      <c r="AU1082">
        <v>72</v>
      </c>
      <c r="AV1082">
        <v>0</v>
      </c>
      <c r="AW1082" s="2">
        <v>293</v>
      </c>
      <c r="AX1082" s="4">
        <v>254.6206971</v>
      </c>
      <c r="AY1082">
        <v>1</v>
      </c>
      <c r="AZ1082">
        <v>0</v>
      </c>
      <c r="BA1082">
        <v>0.84019999999999995</v>
      </c>
      <c r="BB1082">
        <v>0.1598</v>
      </c>
      <c r="BC1082">
        <v>0</v>
      </c>
      <c r="BD1082">
        <v>0</v>
      </c>
      <c r="BE1082">
        <v>0.8</v>
      </c>
      <c r="BF1082" t="b">
        <v>0</v>
      </c>
      <c r="BG1082">
        <v>0.49</v>
      </c>
      <c r="BH1082" t="b">
        <v>0</v>
      </c>
      <c r="BI1082">
        <v>0.87</v>
      </c>
      <c r="BJ1082" t="b">
        <v>0</v>
      </c>
      <c r="BK1082">
        <v>1</v>
      </c>
      <c r="BL1082" t="b">
        <v>0</v>
      </c>
      <c r="BM1082">
        <v>0</v>
      </c>
      <c r="BN1082">
        <v>0</v>
      </c>
    </row>
    <row r="1083" spans="1:66" x14ac:dyDescent="0.25">
      <c r="A1083" t="s">
        <v>104</v>
      </c>
      <c r="B1083">
        <v>2005</v>
      </c>
      <c r="C1083">
        <v>216</v>
      </c>
      <c r="D1083">
        <v>216</v>
      </c>
      <c r="E1083">
        <v>50.98025749</v>
      </c>
      <c r="F1083">
        <v>266.98025749999999</v>
      </c>
      <c r="G1083">
        <v>96.002170730000003</v>
      </c>
      <c r="H1083">
        <v>312.00217070000002</v>
      </c>
      <c r="I1083">
        <v>1</v>
      </c>
      <c r="J1083">
        <v>216</v>
      </c>
      <c r="K1083" t="s">
        <v>67</v>
      </c>
      <c r="L1083" t="s">
        <v>67</v>
      </c>
      <c r="M1083" t="s">
        <v>105</v>
      </c>
      <c r="N1083">
        <v>0</v>
      </c>
      <c r="O1083">
        <v>0.8</v>
      </c>
      <c r="P1083">
        <v>0.2</v>
      </c>
      <c r="Q1083">
        <v>0</v>
      </c>
      <c r="R1083">
        <v>0</v>
      </c>
      <c r="S1083">
        <v>1</v>
      </c>
      <c r="T1083" t="s">
        <v>75</v>
      </c>
      <c r="U1083">
        <v>0.03</v>
      </c>
      <c r="V1083">
        <v>7.4999999999999997E-2</v>
      </c>
      <c r="W1083">
        <v>0.3</v>
      </c>
      <c r="X1083">
        <v>0.105</v>
      </c>
      <c r="Y1083">
        <v>22.68</v>
      </c>
      <c r="Z1083">
        <v>22.68</v>
      </c>
      <c r="AA1083">
        <v>28.800651218999999</v>
      </c>
      <c r="AB1083">
        <v>36.658694884549398</v>
      </c>
      <c r="AC1083">
        <v>170.64</v>
      </c>
      <c r="AD1083">
        <v>261.36</v>
      </c>
      <c r="AE1083">
        <v>170.64</v>
      </c>
      <c r="AF1083">
        <v>261.36</v>
      </c>
      <c r="AG1083">
        <v>38.400868291999998</v>
      </c>
      <c r="AH1083">
        <v>153.60347316799999</v>
      </c>
      <c r="AI1083">
        <v>238.68478093090101</v>
      </c>
      <c r="AJ1083">
        <v>385.31956046909897</v>
      </c>
      <c r="AK1083">
        <v>0</v>
      </c>
      <c r="AL1083">
        <v>162.71990776000001</v>
      </c>
      <c r="AM1083">
        <v>196.6143405</v>
      </c>
      <c r="AN1083">
        <v>0</v>
      </c>
      <c r="AO1083">
        <v>0</v>
      </c>
      <c r="AP1083">
        <v>359.33424825999998</v>
      </c>
      <c r="AQ1083">
        <v>359.33424825999998</v>
      </c>
      <c r="AR1083">
        <v>359.33424825999998</v>
      </c>
      <c r="AS1083">
        <v>1.66358448268519</v>
      </c>
      <c r="AT1083">
        <v>0.50897460129153405</v>
      </c>
      <c r="AU1083">
        <v>53</v>
      </c>
      <c r="AV1083">
        <v>0</v>
      </c>
      <c r="AW1083" s="2">
        <v>216</v>
      </c>
      <c r="AX1083" s="4">
        <v>359.33424825999998</v>
      </c>
      <c r="AY1083">
        <v>1</v>
      </c>
      <c r="AZ1083">
        <v>0</v>
      </c>
      <c r="BA1083">
        <v>0.45279999999999998</v>
      </c>
      <c r="BB1083">
        <v>0.54720000000000002</v>
      </c>
      <c r="BC1083">
        <v>0</v>
      </c>
      <c r="BD1083">
        <v>0</v>
      </c>
      <c r="BE1083">
        <v>0.59</v>
      </c>
      <c r="BF1083" t="b">
        <v>0</v>
      </c>
      <c r="BG1083">
        <v>0.69</v>
      </c>
      <c r="BH1083" t="b">
        <v>0</v>
      </c>
      <c r="BI1083">
        <v>1.66</v>
      </c>
      <c r="BJ1083" t="b">
        <v>0</v>
      </c>
      <c r="BK1083">
        <v>1</v>
      </c>
      <c r="BL1083" t="b">
        <v>0</v>
      </c>
      <c r="BM1083">
        <v>0</v>
      </c>
      <c r="BN1083">
        <v>0</v>
      </c>
    </row>
    <row r="1084" spans="1:66" x14ac:dyDescent="0.25">
      <c r="A1084" t="s">
        <v>104</v>
      </c>
      <c r="B1084">
        <v>2006</v>
      </c>
      <c r="C1084">
        <v>331</v>
      </c>
      <c r="D1084">
        <v>331</v>
      </c>
      <c r="E1084">
        <v>183.56655570000001</v>
      </c>
      <c r="F1084">
        <v>514.56655569999998</v>
      </c>
      <c r="G1084">
        <v>211.21976359999999</v>
      </c>
      <c r="H1084">
        <v>542.21976359999996</v>
      </c>
      <c r="I1084">
        <v>1</v>
      </c>
      <c r="J1084">
        <v>331</v>
      </c>
      <c r="K1084" t="s">
        <v>67</v>
      </c>
      <c r="L1084" t="s">
        <v>67</v>
      </c>
      <c r="M1084" t="s">
        <v>105</v>
      </c>
      <c r="N1084">
        <v>0</v>
      </c>
      <c r="O1084">
        <v>0.8</v>
      </c>
      <c r="P1084">
        <v>0.2</v>
      </c>
      <c r="Q1084">
        <v>0</v>
      </c>
      <c r="R1084">
        <v>0</v>
      </c>
      <c r="S1084">
        <v>1</v>
      </c>
      <c r="T1084" t="s">
        <v>75</v>
      </c>
      <c r="U1084">
        <v>0.03</v>
      </c>
      <c r="V1084">
        <v>7.4999999999999997E-2</v>
      </c>
      <c r="W1084">
        <v>0.3</v>
      </c>
      <c r="X1084">
        <v>0.105</v>
      </c>
      <c r="Y1084">
        <v>34.755000000000003</v>
      </c>
      <c r="Z1084">
        <v>34.755000000000003</v>
      </c>
      <c r="AA1084">
        <v>63.365929080000001</v>
      </c>
      <c r="AB1084">
        <v>72.271370494626595</v>
      </c>
      <c r="AC1084">
        <v>261.49</v>
      </c>
      <c r="AD1084">
        <v>400.51</v>
      </c>
      <c r="AE1084">
        <v>261.49</v>
      </c>
      <c r="AF1084">
        <v>400.51</v>
      </c>
      <c r="AG1084">
        <v>84.487905440000006</v>
      </c>
      <c r="AH1084">
        <v>337.95162176000002</v>
      </c>
      <c r="AI1084">
        <v>397.67702261074697</v>
      </c>
      <c r="AJ1084">
        <v>686.76250458925301</v>
      </c>
      <c r="AK1084">
        <v>0</v>
      </c>
      <c r="AL1084">
        <v>786.45736199999999</v>
      </c>
      <c r="AM1084">
        <v>216.33893639999999</v>
      </c>
      <c r="AN1084">
        <v>0</v>
      </c>
      <c r="AO1084">
        <v>0</v>
      </c>
      <c r="AP1084">
        <v>1002.7962984</v>
      </c>
      <c r="AQ1084">
        <v>1002.7962984</v>
      </c>
      <c r="AR1084">
        <v>1002.7962984</v>
      </c>
      <c r="AS1084">
        <v>3.0295960676737201</v>
      </c>
      <c r="AT1084">
        <v>1.1084292996358001</v>
      </c>
      <c r="AU1084">
        <v>87</v>
      </c>
      <c r="AV1084">
        <v>0</v>
      </c>
      <c r="AW1084" s="2">
        <v>331</v>
      </c>
      <c r="AX1084" s="4">
        <v>1002.7962984</v>
      </c>
      <c r="AY1084">
        <v>1</v>
      </c>
      <c r="AZ1084">
        <v>0</v>
      </c>
      <c r="BA1084">
        <v>0.7843</v>
      </c>
      <c r="BB1084">
        <v>0.2157</v>
      </c>
      <c r="BC1084">
        <v>0</v>
      </c>
      <c r="BD1084">
        <v>0</v>
      </c>
      <c r="BE1084">
        <v>0.9</v>
      </c>
      <c r="BF1084" t="b">
        <v>0</v>
      </c>
      <c r="BG1084">
        <v>1.91</v>
      </c>
      <c r="BH1084" t="b">
        <v>0</v>
      </c>
      <c r="BI1084">
        <v>3.03</v>
      </c>
      <c r="BJ1084" t="b">
        <v>0</v>
      </c>
      <c r="BK1084">
        <v>1</v>
      </c>
      <c r="BL1084" t="b">
        <v>0</v>
      </c>
      <c r="BM1084">
        <v>0</v>
      </c>
      <c r="BN1084">
        <v>0</v>
      </c>
    </row>
    <row r="1085" spans="1:66" x14ac:dyDescent="0.25">
      <c r="A1085" t="s">
        <v>104</v>
      </c>
      <c r="B1085">
        <v>2007</v>
      </c>
      <c r="C1085">
        <v>366</v>
      </c>
      <c r="D1085">
        <v>366</v>
      </c>
      <c r="E1085">
        <v>177.889644</v>
      </c>
      <c r="F1085">
        <v>543.88964399999998</v>
      </c>
      <c r="G1085">
        <v>355.81770929999999</v>
      </c>
      <c r="H1085">
        <v>721.81770930000005</v>
      </c>
      <c r="I1085">
        <v>1</v>
      </c>
      <c r="J1085">
        <v>366</v>
      </c>
      <c r="K1085" t="s">
        <v>67</v>
      </c>
      <c r="L1085" t="s">
        <v>67</v>
      </c>
      <c r="M1085" t="s">
        <v>105</v>
      </c>
      <c r="N1085">
        <v>0</v>
      </c>
      <c r="O1085">
        <v>0.8</v>
      </c>
      <c r="P1085">
        <v>0.2</v>
      </c>
      <c r="Q1085">
        <v>0</v>
      </c>
      <c r="R1085">
        <v>0</v>
      </c>
      <c r="S1085">
        <v>1</v>
      </c>
      <c r="T1085" t="s">
        <v>75</v>
      </c>
      <c r="U1085">
        <v>0.03</v>
      </c>
      <c r="V1085">
        <v>7.4999999999999997E-2</v>
      </c>
      <c r="W1085">
        <v>0.3</v>
      </c>
      <c r="X1085">
        <v>0.105</v>
      </c>
      <c r="Y1085">
        <v>38.43</v>
      </c>
      <c r="Z1085">
        <v>38.43</v>
      </c>
      <c r="AA1085">
        <v>106.74531279</v>
      </c>
      <c r="AB1085">
        <v>113.452310256931</v>
      </c>
      <c r="AC1085">
        <v>289.14</v>
      </c>
      <c r="AD1085">
        <v>442.86</v>
      </c>
      <c r="AE1085">
        <v>289.14</v>
      </c>
      <c r="AF1085">
        <v>442.86</v>
      </c>
      <c r="AG1085">
        <v>142.32708371999999</v>
      </c>
      <c r="AH1085">
        <v>569.30833487999996</v>
      </c>
      <c r="AI1085">
        <v>494.91308878613802</v>
      </c>
      <c r="AJ1085">
        <v>948.72232981386196</v>
      </c>
      <c r="AK1085">
        <v>0</v>
      </c>
      <c r="AL1085">
        <v>865.35574559999998</v>
      </c>
      <c r="AM1085">
        <v>276.82915000000003</v>
      </c>
      <c r="AN1085">
        <v>0</v>
      </c>
      <c r="AO1085">
        <v>0</v>
      </c>
      <c r="AP1085">
        <v>1142.1848955999999</v>
      </c>
      <c r="AQ1085">
        <v>1142.1848955999999</v>
      </c>
      <c r="AR1085">
        <v>1142.1848955999999</v>
      </c>
      <c r="AS1085">
        <v>3.1207237584699499</v>
      </c>
      <c r="AT1085">
        <v>1.13806494878819</v>
      </c>
      <c r="AU1085">
        <v>50</v>
      </c>
      <c r="AV1085">
        <v>0</v>
      </c>
      <c r="AW1085" s="2">
        <v>366</v>
      </c>
      <c r="AX1085" s="4">
        <v>1142.1848955999999</v>
      </c>
      <c r="AY1085">
        <v>1</v>
      </c>
      <c r="AZ1085">
        <v>0</v>
      </c>
      <c r="BA1085">
        <v>0.75760000000000005</v>
      </c>
      <c r="BB1085">
        <v>0.2424</v>
      </c>
      <c r="BC1085">
        <v>0</v>
      </c>
      <c r="BD1085">
        <v>0</v>
      </c>
      <c r="BE1085">
        <v>1</v>
      </c>
      <c r="BF1085" t="b">
        <v>0</v>
      </c>
      <c r="BG1085">
        <v>2.1800000000000002</v>
      </c>
      <c r="BH1085" t="b">
        <v>0</v>
      </c>
      <c r="BI1085">
        <v>3.12</v>
      </c>
      <c r="BJ1085" t="b">
        <v>0</v>
      </c>
      <c r="BK1085">
        <v>1</v>
      </c>
      <c r="BL1085" t="b">
        <v>0</v>
      </c>
      <c r="BM1085">
        <v>0</v>
      </c>
      <c r="BN1085">
        <v>0</v>
      </c>
    </row>
    <row r="1086" spans="1:66" x14ac:dyDescent="0.25">
      <c r="A1086" t="s">
        <v>104</v>
      </c>
      <c r="B1086">
        <v>2008</v>
      </c>
      <c r="C1086">
        <v>150</v>
      </c>
      <c r="D1086">
        <v>150</v>
      </c>
      <c r="E1086">
        <v>107.9322808</v>
      </c>
      <c r="F1086">
        <v>257.9322808</v>
      </c>
      <c r="G1086">
        <v>117.4259002</v>
      </c>
      <c r="H1086">
        <v>267.4259002</v>
      </c>
      <c r="I1086">
        <v>1</v>
      </c>
      <c r="J1086">
        <v>150</v>
      </c>
      <c r="K1086" t="s">
        <v>67</v>
      </c>
      <c r="L1086" t="s">
        <v>67</v>
      </c>
      <c r="M1086" t="s">
        <v>105</v>
      </c>
      <c r="N1086">
        <v>0</v>
      </c>
      <c r="O1086">
        <v>0.8</v>
      </c>
      <c r="P1086">
        <v>0.2</v>
      </c>
      <c r="Q1086">
        <v>0</v>
      </c>
      <c r="R1086">
        <v>0</v>
      </c>
      <c r="S1086">
        <v>1</v>
      </c>
      <c r="T1086" t="s">
        <v>75</v>
      </c>
      <c r="U1086">
        <v>0.03</v>
      </c>
      <c r="V1086">
        <v>7.4999999999999997E-2</v>
      </c>
      <c r="W1086">
        <v>0.3</v>
      </c>
      <c r="X1086">
        <v>0.105</v>
      </c>
      <c r="Y1086">
        <v>15.75</v>
      </c>
      <c r="Z1086">
        <v>15.75</v>
      </c>
      <c r="AA1086">
        <v>35.227770059999997</v>
      </c>
      <c r="AB1086">
        <v>38.588317965418398</v>
      </c>
      <c r="AC1086">
        <v>118.5</v>
      </c>
      <c r="AD1086">
        <v>181.5</v>
      </c>
      <c r="AE1086">
        <v>118.5</v>
      </c>
      <c r="AF1086">
        <v>181.5</v>
      </c>
      <c r="AG1086">
        <v>46.970360079999999</v>
      </c>
      <c r="AH1086">
        <v>187.88144032</v>
      </c>
      <c r="AI1086">
        <v>190.24926426916301</v>
      </c>
      <c r="AJ1086">
        <v>344.602536130837</v>
      </c>
      <c r="AK1086">
        <v>0</v>
      </c>
      <c r="AL1086">
        <v>1107.3166000000001</v>
      </c>
      <c r="AM1086">
        <v>23.130503740000002</v>
      </c>
      <c r="AN1086">
        <v>0</v>
      </c>
      <c r="AO1086">
        <v>0</v>
      </c>
      <c r="AP1086">
        <v>1130.4471037400001</v>
      </c>
      <c r="AQ1086">
        <v>1130.4471037400001</v>
      </c>
      <c r="AR1086">
        <v>1130.4471037400001</v>
      </c>
      <c r="AS1086">
        <v>7.53631402493333</v>
      </c>
      <c r="AT1086">
        <v>2.0197332063811202</v>
      </c>
      <c r="AU1086">
        <v>92</v>
      </c>
      <c r="AV1086">
        <v>0</v>
      </c>
      <c r="AW1086" s="2">
        <v>150</v>
      </c>
      <c r="AX1086" s="4">
        <v>1130.4471037400001</v>
      </c>
      <c r="AY1086">
        <v>1</v>
      </c>
      <c r="AZ1086">
        <v>0</v>
      </c>
      <c r="BA1086">
        <v>0.97950000000000004</v>
      </c>
      <c r="BB1086">
        <v>2.0500000000000001E-2</v>
      </c>
      <c r="BC1086">
        <v>0</v>
      </c>
      <c r="BD1086">
        <v>0</v>
      </c>
      <c r="BE1086">
        <v>0.41</v>
      </c>
      <c r="BF1086" t="b">
        <v>0</v>
      </c>
      <c r="BG1086">
        <v>2.16</v>
      </c>
      <c r="BH1086" t="b">
        <v>0</v>
      </c>
      <c r="BI1086">
        <v>7.54</v>
      </c>
      <c r="BJ1086" t="b">
        <v>0</v>
      </c>
      <c r="BK1086">
        <v>1</v>
      </c>
      <c r="BL1086" t="b">
        <v>0</v>
      </c>
      <c r="BM1086">
        <v>0</v>
      </c>
      <c r="BN1086">
        <v>0</v>
      </c>
    </row>
    <row r="1087" spans="1:66" x14ac:dyDescent="0.25">
      <c r="A1087" t="s">
        <v>104</v>
      </c>
      <c r="B1087">
        <v>2009</v>
      </c>
      <c r="C1087">
        <v>161</v>
      </c>
      <c r="D1087">
        <v>161</v>
      </c>
      <c r="E1087">
        <v>25.151574449999998</v>
      </c>
      <c r="F1087">
        <v>186.15157439999999</v>
      </c>
      <c r="G1087">
        <v>42.399884669999999</v>
      </c>
      <c r="H1087">
        <v>203.3998847</v>
      </c>
      <c r="I1087">
        <v>1</v>
      </c>
      <c r="J1087">
        <v>161</v>
      </c>
      <c r="K1087" t="s">
        <v>67</v>
      </c>
      <c r="L1087" t="s">
        <v>67</v>
      </c>
      <c r="M1087" t="s">
        <v>105</v>
      </c>
      <c r="N1087">
        <v>0</v>
      </c>
      <c r="O1087">
        <v>0.8</v>
      </c>
      <c r="P1087">
        <v>0.2</v>
      </c>
      <c r="Q1087">
        <v>0</v>
      </c>
      <c r="R1087">
        <v>0</v>
      </c>
      <c r="S1087">
        <v>1</v>
      </c>
      <c r="T1087" t="s">
        <v>75</v>
      </c>
      <c r="U1087">
        <v>0.03</v>
      </c>
      <c r="V1087">
        <v>7.4999999999999997E-2</v>
      </c>
      <c r="W1087">
        <v>0.3</v>
      </c>
      <c r="X1087">
        <v>0.105</v>
      </c>
      <c r="Y1087">
        <v>16.905000000000001</v>
      </c>
      <c r="Z1087">
        <v>16.905000000000001</v>
      </c>
      <c r="AA1087">
        <v>12.719965401</v>
      </c>
      <c r="AB1087">
        <v>21.156004934832001</v>
      </c>
      <c r="AC1087">
        <v>127.19</v>
      </c>
      <c r="AD1087">
        <v>194.81</v>
      </c>
      <c r="AE1087">
        <v>127.19</v>
      </c>
      <c r="AF1087">
        <v>194.81</v>
      </c>
      <c r="AG1087">
        <v>16.959953867999999</v>
      </c>
      <c r="AH1087">
        <v>67.839815471999998</v>
      </c>
      <c r="AI1087">
        <v>161.08787483033601</v>
      </c>
      <c r="AJ1087">
        <v>245.711894569664</v>
      </c>
      <c r="AK1087">
        <v>0</v>
      </c>
      <c r="AL1087">
        <v>92.522014960000007</v>
      </c>
      <c r="AM1087">
        <v>116.85439486</v>
      </c>
      <c r="AN1087">
        <v>0</v>
      </c>
      <c r="AO1087">
        <v>0</v>
      </c>
      <c r="AP1087">
        <v>209.37640981999999</v>
      </c>
      <c r="AQ1087">
        <v>209.37640981999999</v>
      </c>
      <c r="AR1087">
        <v>209.37640981999999</v>
      </c>
      <c r="AS1087">
        <v>1.3004745951552801</v>
      </c>
      <c r="AT1087">
        <v>0.26272927104085497</v>
      </c>
      <c r="AU1087">
        <v>59</v>
      </c>
      <c r="AV1087">
        <v>0</v>
      </c>
      <c r="AW1087" s="2">
        <v>161</v>
      </c>
      <c r="AX1087" s="4">
        <v>209.37640981999999</v>
      </c>
      <c r="AY1087">
        <v>1</v>
      </c>
      <c r="AZ1087">
        <v>0</v>
      </c>
      <c r="BA1087">
        <v>0.44190000000000002</v>
      </c>
      <c r="BB1087">
        <v>0.55810000000000004</v>
      </c>
      <c r="BC1087">
        <v>0</v>
      </c>
      <c r="BD1087">
        <v>0</v>
      </c>
      <c r="BE1087">
        <v>0.44</v>
      </c>
      <c r="BF1087" t="b">
        <v>0</v>
      </c>
      <c r="BG1087">
        <v>0.4</v>
      </c>
      <c r="BH1087" t="b">
        <v>0</v>
      </c>
      <c r="BI1087">
        <v>1.3</v>
      </c>
      <c r="BJ1087" t="b">
        <v>0</v>
      </c>
      <c r="BK1087">
        <v>1</v>
      </c>
      <c r="BL1087" t="b">
        <v>0</v>
      </c>
      <c r="BM1087">
        <v>0</v>
      </c>
      <c r="BN1087">
        <v>0</v>
      </c>
    </row>
    <row r="1088" spans="1:66" x14ac:dyDescent="0.25">
      <c r="A1088" t="s">
        <v>104</v>
      </c>
      <c r="B1088">
        <v>2010</v>
      </c>
      <c r="C1088">
        <v>740</v>
      </c>
      <c r="D1088">
        <v>740</v>
      </c>
      <c r="E1088">
        <v>187.4298441</v>
      </c>
      <c r="F1088">
        <v>927.42984409999997</v>
      </c>
      <c r="G1088">
        <v>243.07170249999999</v>
      </c>
      <c r="H1088">
        <v>983.07170250000001</v>
      </c>
      <c r="I1088">
        <v>1</v>
      </c>
      <c r="J1088">
        <v>740</v>
      </c>
      <c r="K1088" t="s">
        <v>67</v>
      </c>
      <c r="L1088" t="s">
        <v>67</v>
      </c>
      <c r="M1088" t="s">
        <v>105</v>
      </c>
      <c r="N1088">
        <v>0</v>
      </c>
      <c r="O1088">
        <v>0.8</v>
      </c>
      <c r="P1088">
        <v>0.2</v>
      </c>
      <c r="Q1088">
        <v>0</v>
      </c>
      <c r="R1088">
        <v>0</v>
      </c>
      <c r="S1088">
        <v>1</v>
      </c>
      <c r="T1088" t="s">
        <v>75</v>
      </c>
      <c r="U1088">
        <v>0.03</v>
      </c>
      <c r="V1088">
        <v>7.4999999999999997E-2</v>
      </c>
      <c r="W1088">
        <v>0.3</v>
      </c>
      <c r="X1088">
        <v>0.105</v>
      </c>
      <c r="Y1088">
        <v>77.7</v>
      </c>
      <c r="Z1088">
        <v>77.7</v>
      </c>
      <c r="AA1088">
        <v>72.921510749999996</v>
      </c>
      <c r="AB1088">
        <v>106.559076244412</v>
      </c>
      <c r="AC1088">
        <v>584.6</v>
      </c>
      <c r="AD1088">
        <v>895.4</v>
      </c>
      <c r="AE1088">
        <v>584.6</v>
      </c>
      <c r="AF1088">
        <v>895.4</v>
      </c>
      <c r="AG1088">
        <v>97.228680999999995</v>
      </c>
      <c r="AH1088">
        <v>388.91472399999998</v>
      </c>
      <c r="AI1088">
        <v>769.95355001117696</v>
      </c>
      <c r="AJ1088">
        <v>1196.1898549888199</v>
      </c>
      <c r="AK1088">
        <v>0</v>
      </c>
      <c r="AL1088">
        <v>467.41757944</v>
      </c>
      <c r="AM1088">
        <v>365.35857119999997</v>
      </c>
      <c r="AN1088">
        <v>0</v>
      </c>
      <c r="AO1088">
        <v>0</v>
      </c>
      <c r="AP1088">
        <v>832.77615063999997</v>
      </c>
      <c r="AQ1088">
        <v>832.77615063999997</v>
      </c>
      <c r="AR1088">
        <v>832.77615063999997</v>
      </c>
      <c r="AS1088">
        <v>1.1253731765405399</v>
      </c>
      <c r="AT1088">
        <v>0.11811469313244299</v>
      </c>
      <c r="AU1088">
        <v>77</v>
      </c>
      <c r="AV1088">
        <v>0</v>
      </c>
      <c r="AW1088" s="2">
        <v>740</v>
      </c>
      <c r="AX1088" s="4">
        <v>832.77615063999997</v>
      </c>
      <c r="AY1088">
        <v>1</v>
      </c>
      <c r="AZ1088">
        <v>0</v>
      </c>
      <c r="BA1088">
        <v>0.56130000000000002</v>
      </c>
      <c r="BB1088">
        <v>0.43869999999999998</v>
      </c>
      <c r="BC1088">
        <v>0</v>
      </c>
      <c r="BD1088">
        <v>0</v>
      </c>
      <c r="BE1088">
        <v>2.02</v>
      </c>
      <c r="BF1088" t="b">
        <v>0</v>
      </c>
      <c r="BG1088">
        <v>1.59</v>
      </c>
      <c r="BH1088" t="b">
        <v>0</v>
      </c>
      <c r="BI1088">
        <v>1.1299999999999999</v>
      </c>
      <c r="BJ1088" t="b">
        <v>0</v>
      </c>
      <c r="BK1088">
        <v>1</v>
      </c>
      <c r="BL1088" t="b">
        <v>0</v>
      </c>
      <c r="BM1088">
        <v>0</v>
      </c>
      <c r="BN1088">
        <v>0</v>
      </c>
    </row>
    <row r="1089" spans="1:66" x14ac:dyDescent="0.25">
      <c r="A1089" t="s">
        <v>104</v>
      </c>
      <c r="B1089">
        <v>2011</v>
      </c>
      <c r="C1089">
        <v>687</v>
      </c>
      <c r="D1089">
        <v>687</v>
      </c>
      <c r="E1089">
        <v>309.34897130000002</v>
      </c>
      <c r="F1089">
        <v>996.34897130000002</v>
      </c>
      <c r="G1089">
        <v>394.69468160000002</v>
      </c>
      <c r="H1089">
        <v>1081.6946820000001</v>
      </c>
      <c r="I1089">
        <v>1</v>
      </c>
      <c r="J1089">
        <v>687</v>
      </c>
      <c r="K1089" t="s">
        <v>67</v>
      </c>
      <c r="L1089" t="s">
        <v>67</v>
      </c>
      <c r="M1089" t="s">
        <v>105</v>
      </c>
      <c r="N1089">
        <v>0</v>
      </c>
      <c r="O1089">
        <v>0.8</v>
      </c>
      <c r="P1089">
        <v>0.2</v>
      </c>
      <c r="Q1089">
        <v>0</v>
      </c>
      <c r="R1089">
        <v>0</v>
      </c>
      <c r="S1089">
        <v>1</v>
      </c>
      <c r="T1089" t="s">
        <v>75</v>
      </c>
      <c r="U1089">
        <v>0.03</v>
      </c>
      <c r="V1089">
        <v>7.4999999999999997E-2</v>
      </c>
      <c r="W1089">
        <v>0.3</v>
      </c>
      <c r="X1089">
        <v>0.105</v>
      </c>
      <c r="Y1089">
        <v>72.135000000000005</v>
      </c>
      <c r="Z1089">
        <v>72.135000000000005</v>
      </c>
      <c r="AA1089">
        <v>118.40840448</v>
      </c>
      <c r="AB1089">
        <v>138.65067066732601</v>
      </c>
      <c r="AC1089">
        <v>542.73</v>
      </c>
      <c r="AD1089">
        <v>831.27</v>
      </c>
      <c r="AE1089">
        <v>542.73</v>
      </c>
      <c r="AF1089">
        <v>831.27</v>
      </c>
      <c r="AG1089">
        <v>157.87787263999999</v>
      </c>
      <c r="AH1089">
        <v>631.51149055999997</v>
      </c>
      <c r="AI1089">
        <v>804.39334066534798</v>
      </c>
      <c r="AJ1089">
        <v>1358.9960233346501</v>
      </c>
      <c r="AK1089">
        <v>0</v>
      </c>
      <c r="AL1089">
        <v>1461.4342847999999</v>
      </c>
      <c r="AM1089">
        <v>93.976429039999999</v>
      </c>
      <c r="AN1089">
        <v>0</v>
      </c>
      <c r="AO1089">
        <v>0</v>
      </c>
      <c r="AP1089">
        <v>1555.41071384</v>
      </c>
      <c r="AQ1089">
        <v>1555.41071384</v>
      </c>
      <c r="AR1089">
        <v>1555.41071384</v>
      </c>
      <c r="AS1089">
        <v>2.2640621744395899</v>
      </c>
      <c r="AT1089">
        <v>0.81716062217215801</v>
      </c>
      <c r="AU1089">
        <v>78</v>
      </c>
      <c r="AV1089">
        <v>0</v>
      </c>
      <c r="AW1089" s="2">
        <v>687</v>
      </c>
      <c r="AX1089" s="4">
        <v>1555.41071384</v>
      </c>
      <c r="AY1089">
        <v>1</v>
      </c>
      <c r="AZ1089">
        <v>0</v>
      </c>
      <c r="BA1089">
        <v>0.93959999999999999</v>
      </c>
      <c r="BB1089">
        <v>6.0400000000000002E-2</v>
      </c>
      <c r="BC1089">
        <v>0</v>
      </c>
      <c r="BD1089">
        <v>0</v>
      </c>
      <c r="BE1089">
        <v>1.88</v>
      </c>
      <c r="BF1089" t="b">
        <v>0</v>
      </c>
      <c r="BG1089">
        <v>2.97</v>
      </c>
      <c r="BH1089" t="b">
        <v>0</v>
      </c>
      <c r="BI1089">
        <v>2.2599999999999998</v>
      </c>
      <c r="BJ1089" t="b">
        <v>0</v>
      </c>
      <c r="BK1089">
        <v>1</v>
      </c>
      <c r="BL1089" t="b">
        <v>0</v>
      </c>
      <c r="BM1089">
        <v>0</v>
      </c>
      <c r="BN1089">
        <v>0</v>
      </c>
    </row>
    <row r="1090" spans="1:66" x14ac:dyDescent="0.25">
      <c r="A1090" t="s">
        <v>104</v>
      </c>
      <c r="B1090">
        <v>2012</v>
      </c>
      <c r="C1090">
        <v>940</v>
      </c>
      <c r="D1090">
        <v>940</v>
      </c>
      <c r="E1090">
        <v>387.53418900000003</v>
      </c>
      <c r="F1090">
        <v>1327.534189</v>
      </c>
      <c r="G1090">
        <v>444.14575020000001</v>
      </c>
      <c r="H1090">
        <v>1384.1457499999999</v>
      </c>
      <c r="I1090">
        <v>1</v>
      </c>
      <c r="J1090">
        <v>940</v>
      </c>
      <c r="K1090" t="s">
        <v>67</v>
      </c>
      <c r="L1090" t="s">
        <v>67</v>
      </c>
      <c r="M1090" t="s">
        <v>105</v>
      </c>
      <c r="N1090">
        <v>0</v>
      </c>
      <c r="O1090">
        <v>0.8</v>
      </c>
      <c r="P1090">
        <v>0.2</v>
      </c>
      <c r="Q1090">
        <v>0</v>
      </c>
      <c r="R1090">
        <v>0</v>
      </c>
      <c r="S1090">
        <v>1</v>
      </c>
      <c r="T1090" t="s">
        <v>75</v>
      </c>
      <c r="U1090">
        <v>0.03</v>
      </c>
      <c r="V1090">
        <v>7.4999999999999997E-2</v>
      </c>
      <c r="W1090">
        <v>0.3</v>
      </c>
      <c r="X1090">
        <v>0.105</v>
      </c>
      <c r="Y1090">
        <v>98.7</v>
      </c>
      <c r="Z1090">
        <v>98.7</v>
      </c>
      <c r="AA1090">
        <v>133.24372506</v>
      </c>
      <c r="AB1090">
        <v>165.81791298850899</v>
      </c>
      <c r="AC1090">
        <v>742.6</v>
      </c>
      <c r="AD1090">
        <v>1137.4000000000001</v>
      </c>
      <c r="AE1090">
        <v>742.6</v>
      </c>
      <c r="AF1090">
        <v>1137.4000000000001</v>
      </c>
      <c r="AG1090">
        <v>177.65830008</v>
      </c>
      <c r="AH1090">
        <v>710.63320032000001</v>
      </c>
      <c r="AI1090">
        <v>1052.5099240229799</v>
      </c>
      <c r="AJ1090">
        <v>1715.7815759770201</v>
      </c>
      <c r="AK1090">
        <v>0</v>
      </c>
      <c r="AL1090">
        <v>375.90571616</v>
      </c>
      <c r="AM1090">
        <v>94.034420440000005</v>
      </c>
      <c r="AN1090">
        <v>0</v>
      </c>
      <c r="AO1090" t="s">
        <v>67</v>
      </c>
      <c r="AP1090">
        <v>469.94013660000002</v>
      </c>
      <c r="AQ1090">
        <v>469.94013660000002</v>
      </c>
      <c r="AR1090">
        <v>469.94013660000002</v>
      </c>
      <c r="AS1090">
        <v>0.49993631553191498</v>
      </c>
      <c r="AT1090">
        <v>-0.69327455760822698</v>
      </c>
      <c r="AU1090">
        <v>87</v>
      </c>
      <c r="AV1090">
        <v>0</v>
      </c>
      <c r="AW1090" s="2">
        <v>940</v>
      </c>
      <c r="AX1090" s="4">
        <v>469.94013660000002</v>
      </c>
      <c r="AY1090">
        <v>1</v>
      </c>
      <c r="AZ1090">
        <v>0</v>
      </c>
      <c r="BA1090">
        <v>0.79990000000000006</v>
      </c>
      <c r="BB1090">
        <v>0.2001</v>
      </c>
      <c r="BC1090">
        <v>0</v>
      </c>
      <c r="BD1090" t="s">
        <v>67</v>
      </c>
      <c r="BE1090">
        <v>2.57</v>
      </c>
      <c r="BF1090" t="b">
        <v>0</v>
      </c>
      <c r="BG1090">
        <v>0.9</v>
      </c>
      <c r="BH1090" t="b">
        <v>0</v>
      </c>
      <c r="BI1090">
        <v>0.5</v>
      </c>
      <c r="BJ1090" t="b">
        <v>0</v>
      </c>
      <c r="BK1090">
        <v>1</v>
      </c>
      <c r="BL1090" t="b">
        <v>0</v>
      </c>
      <c r="BM1090">
        <v>0</v>
      </c>
      <c r="BN1090">
        <v>0</v>
      </c>
    </row>
    <row r="1091" spans="1:66" x14ac:dyDescent="0.25">
      <c r="A1091" t="s">
        <v>104</v>
      </c>
      <c r="B1091">
        <v>2013</v>
      </c>
      <c r="C1091">
        <v>93</v>
      </c>
      <c r="D1091">
        <v>93</v>
      </c>
      <c r="E1091">
        <v>17.5638079</v>
      </c>
      <c r="F1091">
        <v>110.5638079</v>
      </c>
      <c r="G1091">
        <v>22.652518730000001</v>
      </c>
      <c r="H1091">
        <v>115.6525187</v>
      </c>
      <c r="I1091">
        <v>1</v>
      </c>
      <c r="J1091">
        <v>93</v>
      </c>
      <c r="K1091" t="s">
        <v>67</v>
      </c>
      <c r="L1091" t="s">
        <v>67</v>
      </c>
      <c r="M1091" t="s">
        <v>105</v>
      </c>
      <c r="N1091">
        <v>0</v>
      </c>
      <c r="O1091">
        <v>0.8</v>
      </c>
      <c r="P1091">
        <v>0.2</v>
      </c>
      <c r="Q1091">
        <v>0</v>
      </c>
      <c r="R1091">
        <v>0</v>
      </c>
      <c r="S1091">
        <v>1</v>
      </c>
      <c r="T1091" t="s">
        <v>75</v>
      </c>
      <c r="U1091">
        <v>0.03</v>
      </c>
      <c r="V1091">
        <v>7.4999999999999997E-2</v>
      </c>
      <c r="W1091">
        <v>0.3</v>
      </c>
      <c r="X1091">
        <v>0.105</v>
      </c>
      <c r="Y1091">
        <v>9.7650000000000006</v>
      </c>
      <c r="Z1091">
        <v>9.7650000000000006</v>
      </c>
      <c r="AA1091">
        <v>6.7957556190000004</v>
      </c>
      <c r="AB1091">
        <v>11.8969542082489</v>
      </c>
      <c r="AC1091">
        <v>73.47</v>
      </c>
      <c r="AD1091">
        <v>112.53</v>
      </c>
      <c r="AE1091">
        <v>73.47</v>
      </c>
      <c r="AF1091">
        <v>112.53</v>
      </c>
      <c r="AG1091">
        <v>9.0610074919999999</v>
      </c>
      <c r="AH1091">
        <v>36.244029968</v>
      </c>
      <c r="AI1091">
        <v>91.858610283502301</v>
      </c>
      <c r="AJ1091">
        <v>139.446427116498</v>
      </c>
      <c r="AK1091">
        <v>0</v>
      </c>
      <c r="AL1091">
        <v>376.13768176000002</v>
      </c>
      <c r="AM1091">
        <v>88.167770219999994</v>
      </c>
      <c r="AN1091" t="s">
        <v>67</v>
      </c>
      <c r="AO1091" t="s">
        <v>67</v>
      </c>
      <c r="AP1091">
        <v>464.30545197999999</v>
      </c>
      <c r="AQ1091">
        <v>464.30545197999999</v>
      </c>
      <c r="AR1091">
        <v>464.30545197999999</v>
      </c>
      <c r="AS1091">
        <v>4.9925317417204296</v>
      </c>
      <c r="AT1091">
        <v>1.6079431441685299</v>
      </c>
      <c r="AU1091">
        <v>78</v>
      </c>
      <c r="AV1091">
        <v>0</v>
      </c>
      <c r="AW1091" s="2">
        <v>93</v>
      </c>
      <c r="AX1091" s="4">
        <v>464.30545197999999</v>
      </c>
      <c r="AY1091">
        <v>1</v>
      </c>
      <c r="AZ1091">
        <v>0</v>
      </c>
      <c r="BA1091">
        <v>0.81010000000000004</v>
      </c>
      <c r="BB1091">
        <v>0.18990000000000001</v>
      </c>
      <c r="BC1091" t="s">
        <v>67</v>
      </c>
      <c r="BD1091" t="s">
        <v>67</v>
      </c>
      <c r="BE1091">
        <v>0.25</v>
      </c>
      <c r="BF1091" t="b">
        <v>0</v>
      </c>
      <c r="BG1091">
        <v>0.89</v>
      </c>
      <c r="BH1091" t="b">
        <v>0</v>
      </c>
      <c r="BI1091">
        <v>4.99</v>
      </c>
      <c r="BJ1091" t="b">
        <v>0</v>
      </c>
      <c r="BK1091">
        <v>1</v>
      </c>
      <c r="BL1091" t="b">
        <v>0</v>
      </c>
      <c r="BM1091">
        <v>0</v>
      </c>
      <c r="BN1091">
        <v>0</v>
      </c>
    </row>
    <row r="1092" spans="1:66" x14ac:dyDescent="0.25">
      <c r="A1092" t="s">
        <v>104</v>
      </c>
      <c r="B1092">
        <v>2014</v>
      </c>
      <c r="C1092">
        <v>401</v>
      </c>
      <c r="D1092">
        <v>401</v>
      </c>
      <c r="E1092">
        <v>99.721082010000003</v>
      </c>
      <c r="F1092">
        <v>500.72108200000002</v>
      </c>
      <c r="G1092">
        <v>183.27197430000001</v>
      </c>
      <c r="H1092">
        <v>584.27197430000001</v>
      </c>
      <c r="I1092">
        <v>1</v>
      </c>
      <c r="J1092">
        <v>401</v>
      </c>
      <c r="K1092" t="s">
        <v>67</v>
      </c>
      <c r="L1092" t="s">
        <v>67</v>
      </c>
      <c r="M1092" t="s">
        <v>105</v>
      </c>
      <c r="N1092">
        <v>0</v>
      </c>
      <c r="O1092">
        <v>0.8</v>
      </c>
      <c r="P1092">
        <v>0.2</v>
      </c>
      <c r="Q1092">
        <v>0</v>
      </c>
      <c r="R1092">
        <v>0</v>
      </c>
      <c r="S1092">
        <v>1</v>
      </c>
      <c r="T1092" t="s">
        <v>75</v>
      </c>
      <c r="U1092">
        <v>0.03</v>
      </c>
      <c r="V1092">
        <v>7.4999999999999997E-2</v>
      </c>
      <c r="W1092">
        <v>0.3</v>
      </c>
      <c r="X1092">
        <v>0.105</v>
      </c>
      <c r="Y1092">
        <v>42.104999999999997</v>
      </c>
      <c r="Z1092">
        <v>42.104999999999997</v>
      </c>
      <c r="AA1092">
        <v>54.981592290000002</v>
      </c>
      <c r="AB1092">
        <v>69.2517618241138</v>
      </c>
      <c r="AC1092">
        <v>316.79000000000002</v>
      </c>
      <c r="AD1092">
        <v>485.21</v>
      </c>
      <c r="AE1092">
        <v>316.79000000000002</v>
      </c>
      <c r="AF1092">
        <v>485.21</v>
      </c>
      <c r="AG1092">
        <v>73.308789719999993</v>
      </c>
      <c r="AH1092">
        <v>293.23515887999997</v>
      </c>
      <c r="AI1092">
        <v>445.76845065177201</v>
      </c>
      <c r="AJ1092">
        <v>722.77549794822801</v>
      </c>
      <c r="AK1092">
        <v>0</v>
      </c>
      <c r="AL1092">
        <v>352.67108087999998</v>
      </c>
      <c r="AM1092" t="s">
        <v>67</v>
      </c>
      <c r="AN1092" t="s">
        <v>67</v>
      </c>
      <c r="AO1092" t="s">
        <v>67</v>
      </c>
      <c r="AP1092" t="s">
        <v>67</v>
      </c>
      <c r="AQ1092" t="s">
        <v>67</v>
      </c>
      <c r="AR1092">
        <v>352.67108087999998</v>
      </c>
      <c r="AS1092" t="s">
        <v>67</v>
      </c>
      <c r="AT1092" t="s">
        <v>67</v>
      </c>
      <c r="AU1092">
        <v>54</v>
      </c>
      <c r="AV1092">
        <v>0</v>
      </c>
      <c r="AW1092" s="2">
        <v>401</v>
      </c>
      <c r="AX1092" s="4" t="s">
        <v>67</v>
      </c>
      <c r="AY1092">
        <v>1</v>
      </c>
      <c r="AZ1092">
        <v>0</v>
      </c>
      <c r="BA1092">
        <v>1</v>
      </c>
      <c r="BB1092" t="s">
        <v>67</v>
      </c>
      <c r="BC1092" t="s">
        <v>67</v>
      </c>
      <c r="BD1092" t="s">
        <v>67</v>
      </c>
      <c r="BE1092">
        <v>1.1000000000000001</v>
      </c>
      <c r="BF1092" t="b">
        <v>0</v>
      </c>
      <c r="BG1092" t="s">
        <v>67</v>
      </c>
      <c r="BH1092" t="b">
        <v>0</v>
      </c>
      <c r="BI1092" t="s">
        <v>67</v>
      </c>
      <c r="BJ1092" t="b">
        <v>0</v>
      </c>
      <c r="BK1092">
        <v>1</v>
      </c>
      <c r="BL1092" t="b">
        <v>0</v>
      </c>
      <c r="BM1092">
        <v>0</v>
      </c>
      <c r="BN1092">
        <v>0</v>
      </c>
    </row>
    <row r="1093" spans="1:66" x14ac:dyDescent="0.25">
      <c r="A1093" t="s">
        <v>104</v>
      </c>
      <c r="B1093">
        <v>2015</v>
      </c>
      <c r="C1093">
        <v>1281</v>
      </c>
      <c r="D1093">
        <v>1281</v>
      </c>
      <c r="E1093">
        <v>156.5032985</v>
      </c>
      <c r="F1093">
        <v>1437.503299</v>
      </c>
      <c r="G1093">
        <v>545.79285619999996</v>
      </c>
      <c r="H1093">
        <v>1826.792856</v>
      </c>
      <c r="I1093">
        <v>1</v>
      </c>
      <c r="J1093">
        <v>1281</v>
      </c>
      <c r="K1093" t="s">
        <v>67</v>
      </c>
      <c r="L1093" t="s">
        <v>67</v>
      </c>
      <c r="M1093" t="s">
        <v>105</v>
      </c>
      <c r="N1093">
        <v>0</v>
      </c>
      <c r="O1093">
        <v>0.8</v>
      </c>
      <c r="P1093">
        <v>0.2</v>
      </c>
      <c r="Q1093">
        <v>0</v>
      </c>
      <c r="R1093">
        <v>0</v>
      </c>
      <c r="S1093">
        <v>1</v>
      </c>
      <c r="T1093" t="s">
        <v>75</v>
      </c>
      <c r="U1093">
        <v>0.03</v>
      </c>
      <c r="V1093">
        <v>7.4999999999999997E-2</v>
      </c>
      <c r="W1093">
        <v>0.3</v>
      </c>
      <c r="X1093">
        <v>0.105</v>
      </c>
      <c r="Y1093">
        <v>134.505</v>
      </c>
      <c r="Z1093">
        <v>134.505</v>
      </c>
      <c r="AA1093">
        <v>163.73785685999999</v>
      </c>
      <c r="AB1093">
        <v>211.90016704595999</v>
      </c>
      <c r="AC1093">
        <v>1011.99</v>
      </c>
      <c r="AD1093">
        <v>1550.01</v>
      </c>
      <c r="AE1093">
        <v>1011.99</v>
      </c>
      <c r="AF1093">
        <v>1550.01</v>
      </c>
      <c r="AG1093">
        <v>218.31714248</v>
      </c>
      <c r="AH1093">
        <v>873.26856992</v>
      </c>
      <c r="AI1093">
        <v>1402.9925219080801</v>
      </c>
      <c r="AJ1093">
        <v>2250.59319009192</v>
      </c>
      <c r="AK1093">
        <v>0</v>
      </c>
      <c r="AL1093" t="s">
        <v>67</v>
      </c>
      <c r="AM1093" t="s">
        <v>67</v>
      </c>
      <c r="AN1093" t="s">
        <v>67</v>
      </c>
      <c r="AO1093" t="s">
        <v>67</v>
      </c>
      <c r="AP1093" t="s">
        <v>67</v>
      </c>
      <c r="AQ1093" t="s">
        <v>67</v>
      </c>
      <c r="AR1093">
        <v>0</v>
      </c>
      <c r="AS1093" t="s">
        <v>67</v>
      </c>
      <c r="AT1093" t="s">
        <v>67</v>
      </c>
      <c r="AU1093">
        <v>29</v>
      </c>
      <c r="AV1093">
        <v>0</v>
      </c>
      <c r="AW1093" s="2">
        <v>1281</v>
      </c>
      <c r="AX1093" s="4" t="s">
        <v>67</v>
      </c>
      <c r="AY1093">
        <v>1</v>
      </c>
      <c r="AZ1093" t="s">
        <v>67</v>
      </c>
      <c r="BA1093" t="s">
        <v>67</v>
      </c>
      <c r="BB1093" t="s">
        <v>67</v>
      </c>
      <c r="BC1093" t="s">
        <v>67</v>
      </c>
      <c r="BD1093" t="s">
        <v>67</v>
      </c>
      <c r="BE1093">
        <v>3.5</v>
      </c>
      <c r="BF1093" t="b">
        <v>0</v>
      </c>
      <c r="BG1093" t="s">
        <v>67</v>
      </c>
      <c r="BH1093" t="b">
        <v>0</v>
      </c>
      <c r="BI1093" t="s">
        <v>67</v>
      </c>
      <c r="BJ1093" t="b">
        <v>0</v>
      </c>
      <c r="BK1093">
        <v>1</v>
      </c>
      <c r="BL1093" t="b">
        <v>0</v>
      </c>
      <c r="BM1093">
        <v>0</v>
      </c>
      <c r="BN1093">
        <v>0</v>
      </c>
    </row>
    <row r="1094" spans="1:66" x14ac:dyDescent="0.25">
      <c r="A1094" t="s">
        <v>104</v>
      </c>
      <c r="B1094">
        <v>2016</v>
      </c>
      <c r="C1094">
        <v>267</v>
      </c>
      <c r="D1094">
        <v>267</v>
      </c>
      <c r="E1094">
        <v>77.56457709</v>
      </c>
      <c r="F1094">
        <v>344.56457710000001</v>
      </c>
      <c r="G1094">
        <v>202.8821452</v>
      </c>
      <c r="H1094">
        <v>469.88214520000002</v>
      </c>
      <c r="I1094">
        <v>1</v>
      </c>
      <c r="J1094">
        <v>267</v>
      </c>
      <c r="K1094" t="s">
        <v>67</v>
      </c>
      <c r="L1094" t="s">
        <v>67</v>
      </c>
      <c r="M1094" t="s">
        <v>105</v>
      </c>
      <c r="N1094">
        <v>0</v>
      </c>
      <c r="O1094">
        <v>0.8</v>
      </c>
      <c r="P1094">
        <v>0.2</v>
      </c>
      <c r="Q1094">
        <v>0</v>
      </c>
      <c r="R1094">
        <v>0</v>
      </c>
      <c r="S1094">
        <v>1</v>
      </c>
      <c r="T1094" t="s">
        <v>75</v>
      </c>
      <c r="U1094">
        <v>0.03</v>
      </c>
      <c r="V1094">
        <v>7.4999999999999997E-2</v>
      </c>
      <c r="W1094">
        <v>0.3</v>
      </c>
      <c r="X1094">
        <v>0.105</v>
      </c>
      <c r="Y1094">
        <v>28.035</v>
      </c>
      <c r="Z1094">
        <v>28.035</v>
      </c>
      <c r="AA1094">
        <v>60.864643559999998</v>
      </c>
      <c r="AB1094">
        <v>67.010939858248904</v>
      </c>
      <c r="AC1094">
        <v>210.93</v>
      </c>
      <c r="AD1094">
        <v>323.07</v>
      </c>
      <c r="AE1094">
        <v>210.93</v>
      </c>
      <c r="AF1094">
        <v>323.07</v>
      </c>
      <c r="AG1094">
        <v>81.152858080000001</v>
      </c>
      <c r="AH1094">
        <v>324.61143232000001</v>
      </c>
      <c r="AI1094">
        <v>335.86026548350202</v>
      </c>
      <c r="AJ1094">
        <v>603.90402491649797</v>
      </c>
      <c r="AK1094" t="s">
        <v>67</v>
      </c>
      <c r="AL1094" t="s">
        <v>67</v>
      </c>
      <c r="AM1094" t="s">
        <v>67</v>
      </c>
      <c r="AN1094" t="s">
        <v>67</v>
      </c>
      <c r="AO1094" t="s">
        <v>67</v>
      </c>
      <c r="AP1094" t="s">
        <v>67</v>
      </c>
      <c r="AQ1094" t="s">
        <v>67</v>
      </c>
      <c r="AR1094">
        <v>0</v>
      </c>
      <c r="AS1094" t="s">
        <v>67</v>
      </c>
      <c r="AT1094" t="s">
        <v>67</v>
      </c>
      <c r="AU1094">
        <v>38</v>
      </c>
      <c r="AV1094">
        <v>0</v>
      </c>
      <c r="AW1094" s="2">
        <v>267</v>
      </c>
      <c r="AX1094" s="4" t="s">
        <v>67</v>
      </c>
      <c r="AY1094">
        <v>1</v>
      </c>
      <c r="AZ1094" t="s">
        <v>67</v>
      </c>
      <c r="BA1094" t="s">
        <v>67</v>
      </c>
      <c r="BB1094" t="s">
        <v>67</v>
      </c>
      <c r="BC1094" t="s">
        <v>67</v>
      </c>
      <c r="BD1094" t="s">
        <v>67</v>
      </c>
      <c r="BE1094">
        <v>0.73</v>
      </c>
      <c r="BF1094" t="b">
        <v>0</v>
      </c>
      <c r="BG1094" t="s">
        <v>67</v>
      </c>
      <c r="BH1094" t="b">
        <v>0</v>
      </c>
      <c r="BI1094" t="s">
        <v>67</v>
      </c>
      <c r="BJ1094" t="b">
        <v>0</v>
      </c>
      <c r="BK1094">
        <v>1</v>
      </c>
      <c r="BL1094" t="b">
        <v>0</v>
      </c>
      <c r="BM1094">
        <v>0</v>
      </c>
      <c r="BN1094">
        <v>0</v>
      </c>
    </row>
    <row r="1095" spans="1:66" x14ac:dyDescent="0.25">
      <c r="A1095" t="s">
        <v>104</v>
      </c>
      <c r="B1095">
        <v>2017</v>
      </c>
      <c r="C1095">
        <v>366</v>
      </c>
      <c r="D1095">
        <v>366</v>
      </c>
      <c r="E1095">
        <v>24.242844789999999</v>
      </c>
      <c r="F1095">
        <v>390.2428448</v>
      </c>
      <c r="G1095">
        <v>104.1721022</v>
      </c>
      <c r="H1095">
        <v>470.17210219999998</v>
      </c>
      <c r="I1095">
        <v>1</v>
      </c>
      <c r="J1095">
        <v>366</v>
      </c>
      <c r="K1095" t="s">
        <v>67</v>
      </c>
      <c r="L1095" t="s">
        <v>67</v>
      </c>
      <c r="M1095" t="s">
        <v>105</v>
      </c>
      <c r="N1095">
        <v>0</v>
      </c>
      <c r="O1095">
        <v>0.8</v>
      </c>
      <c r="P1095">
        <v>0.2</v>
      </c>
      <c r="Q1095">
        <v>0</v>
      </c>
      <c r="R1095">
        <v>0</v>
      </c>
      <c r="S1095">
        <v>1</v>
      </c>
      <c r="T1095" t="s">
        <v>75</v>
      </c>
      <c r="U1095">
        <v>0.03</v>
      </c>
      <c r="V1095">
        <v>7.4999999999999997E-2</v>
      </c>
      <c r="W1095">
        <v>0.3</v>
      </c>
      <c r="X1095">
        <v>0.105</v>
      </c>
      <c r="Y1095">
        <v>38.43</v>
      </c>
      <c r="Z1095">
        <v>38.43</v>
      </c>
      <c r="AA1095">
        <v>31.25163066</v>
      </c>
      <c r="AB1095">
        <v>49.533113357723202</v>
      </c>
      <c r="AC1095">
        <v>289.14</v>
      </c>
      <c r="AD1095">
        <v>442.86</v>
      </c>
      <c r="AE1095">
        <v>289.14</v>
      </c>
      <c r="AF1095">
        <v>442.86</v>
      </c>
      <c r="AG1095">
        <v>41.668840879999998</v>
      </c>
      <c r="AH1095">
        <v>166.67536351999999</v>
      </c>
      <c r="AI1095">
        <v>371.10587548455402</v>
      </c>
      <c r="AJ1095">
        <v>569.238328915446</v>
      </c>
      <c r="AK1095" t="s">
        <v>67</v>
      </c>
      <c r="AL1095" t="s">
        <v>67</v>
      </c>
      <c r="AM1095" t="s">
        <v>67</v>
      </c>
      <c r="AN1095" t="s">
        <v>67</v>
      </c>
      <c r="AO1095" t="s">
        <v>67</v>
      </c>
      <c r="AP1095" t="s">
        <v>67</v>
      </c>
      <c r="AQ1095" t="s">
        <v>67</v>
      </c>
      <c r="AR1095">
        <v>0</v>
      </c>
      <c r="AS1095" t="s">
        <v>67</v>
      </c>
      <c r="AT1095" t="s">
        <v>67</v>
      </c>
      <c r="AU1095">
        <v>23</v>
      </c>
      <c r="AV1095">
        <v>0</v>
      </c>
      <c r="AW1095" s="2">
        <v>366</v>
      </c>
      <c r="AX1095" s="4" t="s">
        <v>67</v>
      </c>
      <c r="AY1095">
        <v>1</v>
      </c>
      <c r="AZ1095" t="s">
        <v>67</v>
      </c>
      <c r="BA1095" t="s">
        <v>67</v>
      </c>
      <c r="BB1095" t="s">
        <v>67</v>
      </c>
      <c r="BC1095" t="s">
        <v>67</v>
      </c>
      <c r="BD1095" t="s">
        <v>67</v>
      </c>
      <c r="BE1095">
        <v>1</v>
      </c>
      <c r="BF1095" t="b">
        <v>0</v>
      </c>
      <c r="BG1095" t="s">
        <v>67</v>
      </c>
      <c r="BH1095" t="b">
        <v>0</v>
      </c>
      <c r="BI1095" t="s">
        <v>67</v>
      </c>
      <c r="BJ1095" t="b">
        <v>0</v>
      </c>
      <c r="BK1095">
        <v>1</v>
      </c>
      <c r="BL1095" t="b">
        <v>0</v>
      </c>
      <c r="BM1095">
        <v>0</v>
      </c>
      <c r="BN1095">
        <v>0</v>
      </c>
    </row>
    <row r="1096" spans="1:66" x14ac:dyDescent="0.25">
      <c r="A1096" t="s">
        <v>104</v>
      </c>
      <c r="B1096">
        <v>2018</v>
      </c>
      <c r="C1096">
        <v>333</v>
      </c>
      <c r="D1096">
        <v>333</v>
      </c>
      <c r="E1096">
        <v>45.592405339999999</v>
      </c>
      <c r="F1096">
        <v>378.5924053</v>
      </c>
      <c r="G1096">
        <v>107.8388511</v>
      </c>
      <c r="H1096">
        <v>440.8388511</v>
      </c>
      <c r="I1096">
        <v>1</v>
      </c>
      <c r="J1096">
        <v>333</v>
      </c>
      <c r="K1096" t="s">
        <v>67</v>
      </c>
      <c r="L1096" t="s">
        <v>67</v>
      </c>
      <c r="M1096" t="s">
        <v>105</v>
      </c>
      <c r="N1096">
        <v>0</v>
      </c>
      <c r="O1096">
        <v>0.8</v>
      </c>
      <c r="P1096">
        <v>0.2</v>
      </c>
      <c r="Q1096">
        <v>0</v>
      </c>
      <c r="R1096">
        <v>0</v>
      </c>
      <c r="S1096">
        <v>1</v>
      </c>
      <c r="T1096" t="s">
        <v>75</v>
      </c>
      <c r="U1096">
        <v>0.03</v>
      </c>
      <c r="V1096">
        <v>7.4999999999999997E-2</v>
      </c>
      <c r="W1096">
        <v>0.3</v>
      </c>
      <c r="X1096">
        <v>0.105</v>
      </c>
      <c r="Y1096">
        <v>34.965000000000003</v>
      </c>
      <c r="Z1096">
        <v>34.965000000000003</v>
      </c>
      <c r="AA1096">
        <v>32.35165533</v>
      </c>
      <c r="AB1096">
        <v>47.635919510293</v>
      </c>
      <c r="AC1096">
        <v>263.07</v>
      </c>
      <c r="AD1096">
        <v>402.93</v>
      </c>
      <c r="AE1096">
        <v>263.07</v>
      </c>
      <c r="AF1096">
        <v>402.93</v>
      </c>
      <c r="AG1096">
        <v>43.13554044</v>
      </c>
      <c r="AH1096">
        <v>172.54216176</v>
      </c>
      <c r="AI1096">
        <v>345.56701207941398</v>
      </c>
      <c r="AJ1096">
        <v>536.11069012058601</v>
      </c>
      <c r="AK1096" t="s">
        <v>67</v>
      </c>
      <c r="AL1096" t="s">
        <v>67</v>
      </c>
      <c r="AM1096" t="s">
        <v>67</v>
      </c>
      <c r="AN1096" t="s">
        <v>67</v>
      </c>
      <c r="AO1096" t="s">
        <v>67</v>
      </c>
      <c r="AP1096" t="s">
        <v>67</v>
      </c>
      <c r="AQ1096" t="s">
        <v>67</v>
      </c>
      <c r="AR1096">
        <v>0</v>
      </c>
      <c r="AS1096" t="s">
        <v>67</v>
      </c>
      <c r="AT1096" t="s">
        <v>67</v>
      </c>
      <c r="AU1096">
        <v>42</v>
      </c>
      <c r="AV1096">
        <v>0</v>
      </c>
      <c r="AW1096" s="2">
        <v>333</v>
      </c>
      <c r="AX1096" s="4" t="s">
        <v>67</v>
      </c>
      <c r="AY1096">
        <v>1</v>
      </c>
      <c r="AZ1096" t="s">
        <v>67</v>
      </c>
      <c r="BA1096" t="s">
        <v>67</v>
      </c>
      <c r="BB1096" t="s">
        <v>67</v>
      </c>
      <c r="BC1096" t="s">
        <v>67</v>
      </c>
      <c r="BD1096" t="s">
        <v>67</v>
      </c>
      <c r="BE1096">
        <v>0.91</v>
      </c>
      <c r="BF1096" t="b">
        <v>0</v>
      </c>
      <c r="BG1096" t="s">
        <v>67</v>
      </c>
      <c r="BH1096" t="b">
        <v>0</v>
      </c>
      <c r="BI1096" t="s">
        <v>67</v>
      </c>
      <c r="BJ1096" t="b">
        <v>0</v>
      </c>
      <c r="BK1096">
        <v>1</v>
      </c>
      <c r="BL1096" t="b">
        <v>0</v>
      </c>
      <c r="BM1096">
        <v>0</v>
      </c>
      <c r="BN1096">
        <v>0</v>
      </c>
    </row>
    <row r="1097" spans="1:66" x14ac:dyDescent="0.25">
      <c r="A1097" t="s">
        <v>106</v>
      </c>
      <c r="B1097">
        <v>1954</v>
      </c>
      <c r="C1097" t="s">
        <v>67</v>
      </c>
      <c r="D1097" t="s">
        <v>67</v>
      </c>
      <c r="E1097" t="s">
        <v>67</v>
      </c>
      <c r="F1097" t="s">
        <v>67</v>
      </c>
      <c r="G1097" t="s">
        <v>67</v>
      </c>
      <c r="H1097" t="s">
        <v>67</v>
      </c>
      <c r="I1097" t="s">
        <v>67</v>
      </c>
      <c r="J1097" t="s">
        <v>67</v>
      </c>
      <c r="K1097" t="s">
        <v>67</v>
      </c>
      <c r="L1097" t="s">
        <v>67</v>
      </c>
      <c r="M1097" t="s">
        <v>107</v>
      </c>
      <c r="N1097">
        <v>0</v>
      </c>
      <c r="O1097">
        <v>0.19791666699999999</v>
      </c>
      <c r="P1097">
        <v>0.69791666699999999</v>
      </c>
      <c r="Q1097">
        <v>0.104166667</v>
      </c>
      <c r="R1097">
        <v>0</v>
      </c>
      <c r="S1097">
        <v>1</v>
      </c>
      <c r="T1097" t="s">
        <v>67</v>
      </c>
      <c r="U1097" t="s">
        <v>67</v>
      </c>
      <c r="V1097">
        <v>0.1</v>
      </c>
      <c r="W1097">
        <v>0.3</v>
      </c>
      <c r="X1097" t="s">
        <v>67</v>
      </c>
      <c r="Y1097" t="s">
        <v>67</v>
      </c>
      <c r="Z1097" t="s">
        <v>67</v>
      </c>
      <c r="AA1097" t="s">
        <v>67</v>
      </c>
      <c r="AB1097" t="s">
        <v>67</v>
      </c>
      <c r="AC1097" t="s">
        <v>67</v>
      </c>
      <c r="AD1097" t="s">
        <v>67</v>
      </c>
      <c r="AE1097" t="s">
        <v>67</v>
      </c>
      <c r="AF1097" t="s">
        <v>67</v>
      </c>
      <c r="AG1097" t="s">
        <v>67</v>
      </c>
      <c r="AH1097" t="s">
        <v>67</v>
      </c>
      <c r="AI1097" t="s">
        <v>67</v>
      </c>
      <c r="AJ1097" t="s">
        <v>67</v>
      </c>
      <c r="AK1097" t="s">
        <v>67</v>
      </c>
      <c r="AL1097" t="s">
        <v>67</v>
      </c>
      <c r="AM1097" t="s">
        <v>67</v>
      </c>
      <c r="AN1097">
        <v>20.331560732769301</v>
      </c>
      <c r="AO1097">
        <v>0</v>
      </c>
      <c r="AP1097" t="s">
        <v>67</v>
      </c>
      <c r="AQ1097" t="s">
        <v>67</v>
      </c>
      <c r="AR1097">
        <v>20.331560732769301</v>
      </c>
      <c r="AS1097" t="s">
        <v>67</v>
      </c>
      <c r="AT1097" t="s">
        <v>67</v>
      </c>
      <c r="AU1097" t="s">
        <v>67</v>
      </c>
      <c r="AV1097" t="s">
        <v>67</v>
      </c>
      <c r="AW1097" s="2" t="s">
        <v>67</v>
      </c>
      <c r="AX1097" s="4" t="s">
        <v>67</v>
      </c>
      <c r="AY1097" t="s">
        <v>67</v>
      </c>
      <c r="AZ1097" t="s">
        <v>67</v>
      </c>
      <c r="BA1097" t="s">
        <v>67</v>
      </c>
      <c r="BB1097" t="s">
        <v>67</v>
      </c>
      <c r="BC1097">
        <v>1</v>
      </c>
      <c r="BD1097">
        <v>0</v>
      </c>
      <c r="BE1097" t="s">
        <v>67</v>
      </c>
      <c r="BF1097" t="b">
        <v>0</v>
      </c>
      <c r="BG1097" t="s">
        <v>67</v>
      </c>
      <c r="BH1097" t="b">
        <v>0</v>
      </c>
      <c r="BI1097" t="s">
        <v>67</v>
      </c>
      <c r="BJ1097" t="b">
        <v>0</v>
      </c>
      <c r="BK1097" t="s">
        <v>67</v>
      </c>
      <c r="BL1097" t="b">
        <v>0</v>
      </c>
      <c r="BM1097">
        <v>0</v>
      </c>
      <c r="BN1097">
        <v>0</v>
      </c>
    </row>
    <row r="1098" spans="1:66" x14ac:dyDescent="0.25">
      <c r="A1098" t="s">
        <v>106</v>
      </c>
      <c r="B1098">
        <v>1955</v>
      </c>
      <c r="C1098" t="s">
        <v>67</v>
      </c>
      <c r="D1098" t="s">
        <v>67</v>
      </c>
      <c r="E1098" t="s">
        <v>67</v>
      </c>
      <c r="F1098" t="s">
        <v>67</v>
      </c>
      <c r="G1098" t="s">
        <v>67</v>
      </c>
      <c r="H1098" t="s">
        <v>67</v>
      </c>
      <c r="I1098" t="s">
        <v>67</v>
      </c>
      <c r="J1098" t="s">
        <v>67</v>
      </c>
      <c r="K1098" t="s">
        <v>67</v>
      </c>
      <c r="L1098" t="s">
        <v>67</v>
      </c>
      <c r="M1098" t="s">
        <v>107</v>
      </c>
      <c r="N1098">
        <v>0</v>
      </c>
      <c r="O1098">
        <v>0.19791666699999999</v>
      </c>
      <c r="P1098">
        <v>0.69791666699999999</v>
      </c>
      <c r="Q1098">
        <v>0.104166667</v>
      </c>
      <c r="R1098">
        <v>0</v>
      </c>
      <c r="S1098">
        <v>1</v>
      </c>
      <c r="T1098" t="s">
        <v>67</v>
      </c>
      <c r="U1098" t="s">
        <v>67</v>
      </c>
      <c r="V1098">
        <v>0.1</v>
      </c>
      <c r="W1098">
        <v>0.3</v>
      </c>
      <c r="X1098" t="s">
        <v>67</v>
      </c>
      <c r="Y1098" t="s">
        <v>67</v>
      </c>
      <c r="Z1098" t="s">
        <v>67</v>
      </c>
      <c r="AA1098" t="s">
        <v>67</v>
      </c>
      <c r="AB1098" t="s">
        <v>67</v>
      </c>
      <c r="AC1098" t="s">
        <v>67</v>
      </c>
      <c r="AD1098" t="s">
        <v>67</v>
      </c>
      <c r="AE1098" t="s">
        <v>67</v>
      </c>
      <c r="AF1098" t="s">
        <v>67</v>
      </c>
      <c r="AG1098" t="s">
        <v>67</v>
      </c>
      <c r="AH1098" t="s">
        <v>67</v>
      </c>
      <c r="AI1098" t="s">
        <v>67</v>
      </c>
      <c r="AJ1098" t="s">
        <v>67</v>
      </c>
      <c r="AK1098" t="s">
        <v>67</v>
      </c>
      <c r="AL1098" t="s">
        <v>67</v>
      </c>
      <c r="AM1098">
        <v>136.221456538707</v>
      </c>
      <c r="AN1098">
        <v>96.590880829924203</v>
      </c>
      <c r="AO1098">
        <v>0</v>
      </c>
      <c r="AP1098" t="s">
        <v>67</v>
      </c>
      <c r="AQ1098" t="s">
        <v>67</v>
      </c>
      <c r="AR1098">
        <v>232.81233736863101</v>
      </c>
      <c r="AS1098" t="s">
        <v>67</v>
      </c>
      <c r="AT1098" t="s">
        <v>67</v>
      </c>
      <c r="AU1098" t="s">
        <v>67</v>
      </c>
      <c r="AV1098" t="s">
        <v>67</v>
      </c>
      <c r="AW1098" s="2" t="s">
        <v>67</v>
      </c>
      <c r="AX1098" s="4" t="s">
        <v>67</v>
      </c>
      <c r="AY1098" t="s">
        <v>67</v>
      </c>
      <c r="AZ1098" t="s">
        <v>67</v>
      </c>
      <c r="BA1098" t="s">
        <v>67</v>
      </c>
      <c r="BB1098">
        <v>0.58509999999999995</v>
      </c>
      <c r="BC1098">
        <v>0.41489999999999999</v>
      </c>
      <c r="BD1098">
        <v>0</v>
      </c>
      <c r="BE1098" t="s">
        <v>67</v>
      </c>
      <c r="BF1098" t="b">
        <v>0</v>
      </c>
      <c r="BG1098" t="s">
        <v>67</v>
      </c>
      <c r="BH1098" t="b">
        <v>0</v>
      </c>
      <c r="BI1098" t="s">
        <v>67</v>
      </c>
      <c r="BJ1098" t="b">
        <v>0</v>
      </c>
      <c r="BK1098" t="s">
        <v>67</v>
      </c>
      <c r="BL1098" t="b">
        <v>0</v>
      </c>
      <c r="BM1098">
        <v>0</v>
      </c>
      <c r="BN1098">
        <v>0</v>
      </c>
    </row>
    <row r="1099" spans="1:66" x14ac:dyDescent="0.25">
      <c r="A1099" t="s">
        <v>106</v>
      </c>
      <c r="B1099">
        <v>1956</v>
      </c>
      <c r="C1099" t="s">
        <v>67</v>
      </c>
      <c r="D1099" t="s">
        <v>67</v>
      </c>
      <c r="E1099" t="s">
        <v>67</v>
      </c>
      <c r="F1099" t="s">
        <v>67</v>
      </c>
      <c r="G1099" t="s">
        <v>67</v>
      </c>
      <c r="H1099" t="s">
        <v>67</v>
      </c>
      <c r="I1099" t="s">
        <v>67</v>
      </c>
      <c r="J1099" t="s">
        <v>67</v>
      </c>
      <c r="K1099" t="s">
        <v>67</v>
      </c>
      <c r="L1099" t="s">
        <v>67</v>
      </c>
      <c r="M1099" t="s">
        <v>107</v>
      </c>
      <c r="N1099">
        <v>0</v>
      </c>
      <c r="O1099">
        <v>0.19791666699999999</v>
      </c>
      <c r="P1099">
        <v>0.69791666699999999</v>
      </c>
      <c r="Q1099">
        <v>0.104166667</v>
      </c>
      <c r="R1099">
        <v>0</v>
      </c>
      <c r="S1099">
        <v>1</v>
      </c>
      <c r="T1099" t="s">
        <v>67</v>
      </c>
      <c r="U1099" t="s">
        <v>67</v>
      </c>
      <c r="V1099">
        <v>0.1</v>
      </c>
      <c r="W1099">
        <v>0.3</v>
      </c>
      <c r="X1099" t="s">
        <v>67</v>
      </c>
      <c r="Y1099" t="s">
        <v>67</v>
      </c>
      <c r="Z1099" t="s">
        <v>67</v>
      </c>
      <c r="AA1099" t="s">
        <v>67</v>
      </c>
      <c r="AB1099" t="s">
        <v>67</v>
      </c>
      <c r="AC1099" t="s">
        <v>67</v>
      </c>
      <c r="AD1099" t="s">
        <v>67</v>
      </c>
      <c r="AE1099" t="s">
        <v>67</v>
      </c>
      <c r="AF1099" t="s">
        <v>67</v>
      </c>
      <c r="AG1099" t="s">
        <v>67</v>
      </c>
      <c r="AH1099" t="s">
        <v>67</v>
      </c>
      <c r="AI1099" t="s">
        <v>67</v>
      </c>
      <c r="AJ1099" t="s">
        <v>67</v>
      </c>
      <c r="AK1099" t="s">
        <v>67</v>
      </c>
      <c r="AL1099">
        <v>38.629965333706799</v>
      </c>
      <c r="AM1099">
        <v>647.15889979867404</v>
      </c>
      <c r="AN1099">
        <v>104.91338206488901</v>
      </c>
      <c r="AO1099">
        <v>0</v>
      </c>
      <c r="AP1099">
        <v>790.70224719727003</v>
      </c>
      <c r="AQ1099">
        <v>790.70224719727003</v>
      </c>
      <c r="AR1099">
        <v>790.70224719727003</v>
      </c>
      <c r="AS1099" t="s">
        <v>67</v>
      </c>
      <c r="AT1099" t="s">
        <v>67</v>
      </c>
      <c r="AU1099" t="s">
        <v>67</v>
      </c>
      <c r="AV1099" t="s">
        <v>67</v>
      </c>
      <c r="AW1099" s="2" t="s">
        <v>67</v>
      </c>
      <c r="AX1099" s="4">
        <v>790.70224719727003</v>
      </c>
      <c r="AY1099" t="s">
        <v>67</v>
      </c>
      <c r="AZ1099" t="s">
        <v>67</v>
      </c>
      <c r="BA1099">
        <v>4.8899999999999999E-2</v>
      </c>
      <c r="BB1099">
        <v>0.81850000000000001</v>
      </c>
      <c r="BC1099">
        <v>0.13270000000000001</v>
      </c>
      <c r="BD1099">
        <v>0</v>
      </c>
      <c r="BE1099" t="s">
        <v>67</v>
      </c>
      <c r="BF1099" t="b">
        <v>0</v>
      </c>
      <c r="BG1099">
        <v>0.31</v>
      </c>
      <c r="BH1099" t="b">
        <v>0</v>
      </c>
      <c r="BI1099" t="s">
        <v>67</v>
      </c>
      <c r="BJ1099" t="b">
        <v>0</v>
      </c>
      <c r="BK1099" t="s">
        <v>67</v>
      </c>
      <c r="BL1099" t="b">
        <v>0</v>
      </c>
      <c r="BM1099">
        <v>0</v>
      </c>
      <c r="BN1099">
        <v>0</v>
      </c>
    </row>
    <row r="1100" spans="1:66" x14ac:dyDescent="0.25">
      <c r="A1100" t="s">
        <v>106</v>
      </c>
      <c r="B1100">
        <v>1957</v>
      </c>
      <c r="C1100" t="s">
        <v>67</v>
      </c>
      <c r="D1100" t="s">
        <v>67</v>
      </c>
      <c r="E1100" t="s">
        <v>67</v>
      </c>
      <c r="F1100" t="s">
        <v>67</v>
      </c>
      <c r="G1100" t="s">
        <v>67</v>
      </c>
      <c r="H1100" t="s">
        <v>67</v>
      </c>
      <c r="I1100" t="s">
        <v>67</v>
      </c>
      <c r="J1100" t="s">
        <v>67</v>
      </c>
      <c r="K1100" t="s">
        <v>67</v>
      </c>
      <c r="L1100" t="s">
        <v>67</v>
      </c>
      <c r="M1100" t="s">
        <v>107</v>
      </c>
      <c r="N1100">
        <v>0</v>
      </c>
      <c r="O1100">
        <v>0.19791666699999999</v>
      </c>
      <c r="P1100">
        <v>0.69791666699999999</v>
      </c>
      <c r="Q1100">
        <v>0.104166667</v>
      </c>
      <c r="R1100">
        <v>0</v>
      </c>
      <c r="S1100">
        <v>1</v>
      </c>
      <c r="T1100" t="s">
        <v>67</v>
      </c>
      <c r="U1100" t="s">
        <v>67</v>
      </c>
      <c r="V1100">
        <v>0.1</v>
      </c>
      <c r="W1100">
        <v>0.3</v>
      </c>
      <c r="X1100" t="s">
        <v>67</v>
      </c>
      <c r="Y1100" t="s">
        <v>67</v>
      </c>
      <c r="Z1100" t="s">
        <v>67</v>
      </c>
      <c r="AA1100" t="s">
        <v>67</v>
      </c>
      <c r="AB1100" t="s">
        <v>67</v>
      </c>
      <c r="AC1100" t="s">
        <v>67</v>
      </c>
      <c r="AD1100" t="s">
        <v>67</v>
      </c>
      <c r="AE1100" t="s">
        <v>67</v>
      </c>
      <c r="AF1100" t="s">
        <v>67</v>
      </c>
      <c r="AG1100" t="s">
        <v>67</v>
      </c>
      <c r="AH1100" t="s">
        <v>67</v>
      </c>
      <c r="AI1100" t="s">
        <v>67</v>
      </c>
      <c r="AJ1100" t="s">
        <v>67</v>
      </c>
      <c r="AK1100">
        <v>0</v>
      </c>
      <c r="AL1100">
        <v>183.52267329867399</v>
      </c>
      <c r="AM1100">
        <v>702.91965792113899</v>
      </c>
      <c r="AN1100">
        <v>75.3776504807918</v>
      </c>
      <c r="AO1100">
        <v>0</v>
      </c>
      <c r="AP1100">
        <v>961.81998170060501</v>
      </c>
      <c r="AQ1100">
        <v>961.81998170060501</v>
      </c>
      <c r="AR1100">
        <v>961.81998170060501</v>
      </c>
      <c r="AS1100" t="s">
        <v>67</v>
      </c>
      <c r="AT1100" t="s">
        <v>67</v>
      </c>
      <c r="AU1100" t="s">
        <v>67</v>
      </c>
      <c r="AV1100" t="s">
        <v>67</v>
      </c>
      <c r="AW1100" s="2" t="s">
        <v>67</v>
      </c>
      <c r="AX1100" s="4">
        <v>961.81998170060501</v>
      </c>
      <c r="AY1100" t="s">
        <v>67</v>
      </c>
      <c r="AZ1100">
        <v>0</v>
      </c>
      <c r="BA1100">
        <v>0.1908</v>
      </c>
      <c r="BB1100">
        <v>0.73080000000000001</v>
      </c>
      <c r="BC1100">
        <v>7.8399999999999997E-2</v>
      </c>
      <c r="BD1100">
        <v>0</v>
      </c>
      <c r="BE1100" t="s">
        <v>67</v>
      </c>
      <c r="BF1100" t="b">
        <v>0</v>
      </c>
      <c r="BG1100">
        <v>0.38</v>
      </c>
      <c r="BH1100" t="b">
        <v>0</v>
      </c>
      <c r="BI1100" t="s">
        <v>67</v>
      </c>
      <c r="BJ1100" t="b">
        <v>0</v>
      </c>
      <c r="BK1100" t="s">
        <v>67</v>
      </c>
      <c r="BL1100" t="b">
        <v>0</v>
      </c>
      <c r="BM1100">
        <v>0</v>
      </c>
      <c r="BN1100">
        <v>0</v>
      </c>
    </row>
    <row r="1101" spans="1:66" x14ac:dyDescent="0.25">
      <c r="A1101" t="s">
        <v>106</v>
      </c>
      <c r="B1101">
        <v>1958</v>
      </c>
      <c r="C1101" t="s">
        <v>67</v>
      </c>
      <c r="D1101" t="s">
        <v>67</v>
      </c>
      <c r="E1101" t="s">
        <v>67</v>
      </c>
      <c r="F1101" t="s">
        <v>67</v>
      </c>
      <c r="G1101" t="s">
        <v>67</v>
      </c>
      <c r="H1101" t="s">
        <v>67</v>
      </c>
      <c r="I1101" t="s">
        <v>67</v>
      </c>
      <c r="J1101" t="s">
        <v>67</v>
      </c>
      <c r="K1101" t="s">
        <v>67</v>
      </c>
      <c r="L1101" t="s">
        <v>67</v>
      </c>
      <c r="M1101" t="s">
        <v>107</v>
      </c>
      <c r="N1101">
        <v>0</v>
      </c>
      <c r="O1101">
        <v>0.19791666699999999</v>
      </c>
      <c r="P1101">
        <v>0.69791666699999999</v>
      </c>
      <c r="Q1101">
        <v>0.104166667</v>
      </c>
      <c r="R1101">
        <v>0</v>
      </c>
      <c r="S1101">
        <v>1</v>
      </c>
      <c r="T1101" t="s">
        <v>67</v>
      </c>
      <c r="U1101" t="s">
        <v>67</v>
      </c>
      <c r="V1101">
        <v>0.1</v>
      </c>
      <c r="W1101">
        <v>0.3</v>
      </c>
      <c r="X1101" t="s">
        <v>67</v>
      </c>
      <c r="Y1101" t="s">
        <v>67</v>
      </c>
      <c r="Z1101" t="s">
        <v>67</v>
      </c>
      <c r="AA1101" t="s">
        <v>67</v>
      </c>
      <c r="AB1101" t="s">
        <v>67</v>
      </c>
      <c r="AC1101" t="s">
        <v>67</v>
      </c>
      <c r="AD1101" t="s">
        <v>67</v>
      </c>
      <c r="AE1101" t="s">
        <v>67</v>
      </c>
      <c r="AF1101" t="s">
        <v>67</v>
      </c>
      <c r="AG1101" t="s">
        <v>67</v>
      </c>
      <c r="AH1101" t="s">
        <v>67</v>
      </c>
      <c r="AI1101" t="s">
        <v>67</v>
      </c>
      <c r="AJ1101" t="s">
        <v>67</v>
      </c>
      <c r="AK1101">
        <v>0</v>
      </c>
      <c r="AL1101">
        <v>199.335425621139</v>
      </c>
      <c r="AM1101">
        <v>505.03025684641699</v>
      </c>
      <c r="AN1101">
        <v>81.220237426571401</v>
      </c>
      <c r="AO1101">
        <v>0</v>
      </c>
      <c r="AP1101">
        <v>785.58591989412798</v>
      </c>
      <c r="AQ1101">
        <v>785.58591989412798</v>
      </c>
      <c r="AR1101">
        <v>785.58591989412798</v>
      </c>
      <c r="AS1101" t="s">
        <v>67</v>
      </c>
      <c r="AT1101" t="s">
        <v>67</v>
      </c>
      <c r="AU1101" t="s">
        <v>67</v>
      </c>
      <c r="AV1101" t="s">
        <v>67</v>
      </c>
      <c r="AW1101" s="2" t="s">
        <v>67</v>
      </c>
      <c r="AX1101" s="4">
        <v>785.58591989412798</v>
      </c>
      <c r="AY1101" t="s">
        <v>67</v>
      </c>
      <c r="AZ1101">
        <v>0</v>
      </c>
      <c r="BA1101">
        <v>0.25369999999999998</v>
      </c>
      <c r="BB1101">
        <v>0.64290000000000003</v>
      </c>
      <c r="BC1101">
        <v>0.10340000000000001</v>
      </c>
      <c r="BD1101">
        <v>0</v>
      </c>
      <c r="BE1101" t="s">
        <v>67</v>
      </c>
      <c r="BF1101" t="b">
        <v>0</v>
      </c>
      <c r="BG1101">
        <v>0.31</v>
      </c>
      <c r="BH1101" t="b">
        <v>0</v>
      </c>
      <c r="BI1101" t="s">
        <v>67</v>
      </c>
      <c r="BJ1101" t="b">
        <v>0</v>
      </c>
      <c r="BK1101" t="s">
        <v>67</v>
      </c>
      <c r="BL1101" t="b">
        <v>0</v>
      </c>
      <c r="BM1101">
        <v>0</v>
      </c>
      <c r="BN1101">
        <v>0</v>
      </c>
    </row>
    <row r="1102" spans="1:66" x14ac:dyDescent="0.25">
      <c r="A1102" t="s">
        <v>106</v>
      </c>
      <c r="B1102">
        <v>1959</v>
      </c>
      <c r="C1102" t="s">
        <v>67</v>
      </c>
      <c r="D1102" t="s">
        <v>67</v>
      </c>
      <c r="E1102" t="s">
        <v>67</v>
      </c>
      <c r="F1102" t="s">
        <v>67</v>
      </c>
      <c r="G1102" t="s">
        <v>67</v>
      </c>
      <c r="H1102" t="s">
        <v>67</v>
      </c>
      <c r="I1102" t="s">
        <v>67</v>
      </c>
      <c r="J1102" t="s">
        <v>67</v>
      </c>
      <c r="K1102" t="s">
        <v>67</v>
      </c>
      <c r="L1102" t="s">
        <v>67</v>
      </c>
      <c r="M1102" t="s">
        <v>107</v>
      </c>
      <c r="N1102">
        <v>0</v>
      </c>
      <c r="O1102">
        <v>0.19791666699999999</v>
      </c>
      <c r="P1102">
        <v>0.69791666699999999</v>
      </c>
      <c r="Q1102">
        <v>0.104166667</v>
      </c>
      <c r="R1102">
        <v>0</v>
      </c>
      <c r="S1102">
        <v>1</v>
      </c>
      <c r="T1102" t="s">
        <v>67</v>
      </c>
      <c r="U1102" t="s">
        <v>67</v>
      </c>
      <c r="V1102">
        <v>0.1</v>
      </c>
      <c r="W1102">
        <v>0.3</v>
      </c>
      <c r="X1102" t="s">
        <v>67</v>
      </c>
      <c r="Y1102" t="s">
        <v>67</v>
      </c>
      <c r="Z1102" t="s">
        <v>67</v>
      </c>
      <c r="AA1102" t="s">
        <v>67</v>
      </c>
      <c r="AB1102" t="s">
        <v>67</v>
      </c>
      <c r="AC1102" t="s">
        <v>67</v>
      </c>
      <c r="AD1102" t="s">
        <v>67</v>
      </c>
      <c r="AE1102" t="s">
        <v>67</v>
      </c>
      <c r="AF1102" t="s">
        <v>67</v>
      </c>
      <c r="AG1102" t="s">
        <v>67</v>
      </c>
      <c r="AH1102" t="s">
        <v>67</v>
      </c>
      <c r="AI1102" t="s">
        <v>67</v>
      </c>
      <c r="AJ1102" t="s">
        <v>67</v>
      </c>
      <c r="AK1102">
        <v>0</v>
      </c>
      <c r="AL1102">
        <v>143.217535696417</v>
      </c>
      <c r="AM1102">
        <v>544.17558927657103</v>
      </c>
      <c r="AN1102">
        <v>373.134375891947</v>
      </c>
      <c r="AO1102">
        <v>0</v>
      </c>
      <c r="AP1102">
        <v>1060.5275008649301</v>
      </c>
      <c r="AQ1102">
        <v>1060.5275008649301</v>
      </c>
      <c r="AR1102">
        <v>1060.5275008649301</v>
      </c>
      <c r="AS1102" t="s">
        <v>67</v>
      </c>
      <c r="AT1102" t="s">
        <v>67</v>
      </c>
      <c r="AU1102" t="s">
        <v>67</v>
      </c>
      <c r="AV1102" t="s">
        <v>67</v>
      </c>
      <c r="AW1102" s="2" t="s">
        <v>67</v>
      </c>
      <c r="AX1102" s="4">
        <v>1060.5275008649301</v>
      </c>
      <c r="AY1102" t="s">
        <v>67</v>
      </c>
      <c r="AZ1102">
        <v>0</v>
      </c>
      <c r="BA1102">
        <v>0.13500000000000001</v>
      </c>
      <c r="BB1102">
        <v>0.5131</v>
      </c>
      <c r="BC1102">
        <v>0.3518</v>
      </c>
      <c r="BD1102">
        <v>0</v>
      </c>
      <c r="BE1102" t="s">
        <v>67</v>
      </c>
      <c r="BF1102" t="b">
        <v>0</v>
      </c>
      <c r="BG1102">
        <v>0.42</v>
      </c>
      <c r="BH1102" t="b">
        <v>0</v>
      </c>
      <c r="BI1102" t="s">
        <v>67</v>
      </c>
      <c r="BJ1102" t="b">
        <v>0</v>
      </c>
      <c r="BK1102" t="s">
        <v>67</v>
      </c>
      <c r="BL1102" t="b">
        <v>0</v>
      </c>
      <c r="BM1102">
        <v>0</v>
      </c>
      <c r="BN1102">
        <v>0</v>
      </c>
    </row>
    <row r="1103" spans="1:66" x14ac:dyDescent="0.25">
      <c r="A1103" t="s">
        <v>106</v>
      </c>
      <c r="B1103">
        <v>1960</v>
      </c>
      <c r="C1103">
        <v>100</v>
      </c>
      <c r="D1103">
        <v>100</v>
      </c>
      <c r="E1103">
        <v>73.156415210000006</v>
      </c>
      <c r="F1103">
        <v>173.1564152</v>
      </c>
      <c r="G1103">
        <v>95.182982429999996</v>
      </c>
      <c r="H1103">
        <v>195.18298240999999</v>
      </c>
      <c r="I1103">
        <v>1</v>
      </c>
      <c r="J1103">
        <v>100</v>
      </c>
      <c r="K1103" t="s">
        <v>67</v>
      </c>
      <c r="L1103" t="s">
        <v>67</v>
      </c>
      <c r="M1103" t="s">
        <v>107</v>
      </c>
      <c r="N1103">
        <v>0</v>
      </c>
      <c r="O1103">
        <v>0.19791666699999999</v>
      </c>
      <c r="P1103">
        <v>0.69791666699999999</v>
      </c>
      <c r="Q1103">
        <v>0.104166667</v>
      </c>
      <c r="R1103">
        <v>0</v>
      </c>
      <c r="S1103">
        <v>1</v>
      </c>
      <c r="T1103" t="s">
        <v>75</v>
      </c>
      <c r="U1103">
        <v>0.03</v>
      </c>
      <c r="V1103">
        <v>0.1</v>
      </c>
      <c r="W1103">
        <v>0.3</v>
      </c>
      <c r="X1103">
        <v>0.13</v>
      </c>
      <c r="Y1103">
        <v>13</v>
      </c>
      <c r="Z1103">
        <v>13</v>
      </c>
      <c r="AA1103">
        <v>28.554894729000001</v>
      </c>
      <c r="AB1103">
        <v>31.374862756421301</v>
      </c>
      <c r="AC1103">
        <v>74</v>
      </c>
      <c r="AD1103">
        <v>126</v>
      </c>
      <c r="AE1103">
        <v>74</v>
      </c>
      <c r="AF1103">
        <v>126</v>
      </c>
      <c r="AG1103">
        <v>38.073192972000001</v>
      </c>
      <c r="AH1103">
        <v>152.292771888</v>
      </c>
      <c r="AI1103">
        <v>132.43325689715701</v>
      </c>
      <c r="AJ1103">
        <v>257.93270792284301</v>
      </c>
      <c r="AK1103">
        <v>0</v>
      </c>
      <c r="AL1103">
        <v>154.31845087657101</v>
      </c>
      <c r="AM1103">
        <v>2500.00031167007</v>
      </c>
      <c r="AN1103">
        <v>12.2218247578598</v>
      </c>
      <c r="AO1103">
        <v>0</v>
      </c>
      <c r="AP1103">
        <v>2666.5405873045001</v>
      </c>
      <c r="AQ1103">
        <v>2666.5405873045001</v>
      </c>
      <c r="AR1103">
        <v>2666.5405873045001</v>
      </c>
      <c r="AS1103">
        <v>26.665405873045</v>
      </c>
      <c r="AT1103">
        <v>3.2833670651272402</v>
      </c>
      <c r="AU1103">
        <v>77</v>
      </c>
      <c r="AV1103">
        <v>0</v>
      </c>
      <c r="AW1103" s="2">
        <v>100</v>
      </c>
      <c r="AX1103" s="4">
        <v>2666.5405873045001</v>
      </c>
      <c r="AY1103">
        <v>1</v>
      </c>
      <c r="AZ1103">
        <v>0</v>
      </c>
      <c r="BA1103">
        <v>5.79E-2</v>
      </c>
      <c r="BB1103">
        <v>0.9375</v>
      </c>
      <c r="BC1103">
        <v>4.5999999999999999E-3</v>
      </c>
      <c r="BD1103">
        <v>0</v>
      </c>
      <c r="BE1103">
        <v>0.09</v>
      </c>
      <c r="BF1103" t="b">
        <v>1</v>
      </c>
      <c r="BG1103">
        <v>1.05</v>
      </c>
      <c r="BH1103" t="b">
        <v>0</v>
      </c>
      <c r="BI1103">
        <v>26.67</v>
      </c>
      <c r="BJ1103" t="b">
        <v>1</v>
      </c>
      <c r="BK1103">
        <v>1</v>
      </c>
      <c r="BL1103" t="b">
        <v>0</v>
      </c>
      <c r="BM1103">
        <v>2</v>
      </c>
      <c r="BN1103">
        <v>2</v>
      </c>
    </row>
    <row r="1104" spans="1:66" x14ac:dyDescent="0.25">
      <c r="A1104" t="s">
        <v>106</v>
      </c>
      <c r="B1104">
        <v>1961</v>
      </c>
      <c r="C1104">
        <v>500</v>
      </c>
      <c r="D1104">
        <v>500</v>
      </c>
      <c r="E1104">
        <v>411.8989474</v>
      </c>
      <c r="F1104">
        <v>911.8989474</v>
      </c>
      <c r="G1104">
        <v>427.27245299999998</v>
      </c>
      <c r="H1104">
        <v>927.27245300000004</v>
      </c>
      <c r="I1104">
        <v>1</v>
      </c>
      <c r="J1104">
        <v>500</v>
      </c>
      <c r="K1104" t="s">
        <v>67</v>
      </c>
      <c r="L1104" t="s">
        <v>67</v>
      </c>
      <c r="M1104" t="s">
        <v>107</v>
      </c>
      <c r="N1104">
        <v>0</v>
      </c>
      <c r="O1104">
        <v>0.19791666699999999</v>
      </c>
      <c r="P1104">
        <v>0.69791666699999999</v>
      </c>
      <c r="Q1104">
        <v>0.104166667</v>
      </c>
      <c r="R1104">
        <v>0</v>
      </c>
      <c r="S1104">
        <v>1</v>
      </c>
      <c r="T1104" t="s">
        <v>75</v>
      </c>
      <c r="U1104">
        <v>0.03</v>
      </c>
      <c r="V1104">
        <v>0.1</v>
      </c>
      <c r="W1104">
        <v>0.3</v>
      </c>
      <c r="X1104">
        <v>0.13</v>
      </c>
      <c r="Y1104">
        <v>65</v>
      </c>
      <c r="Z1104">
        <v>65</v>
      </c>
      <c r="AA1104">
        <v>128.18173590000001</v>
      </c>
      <c r="AB1104">
        <v>143.72041406264199</v>
      </c>
      <c r="AC1104">
        <v>370</v>
      </c>
      <c r="AD1104">
        <v>630</v>
      </c>
      <c r="AE1104">
        <v>370</v>
      </c>
      <c r="AF1104">
        <v>630</v>
      </c>
      <c r="AG1104">
        <v>170.9089812</v>
      </c>
      <c r="AH1104">
        <v>683.6359248</v>
      </c>
      <c r="AI1104">
        <v>639.831624874716</v>
      </c>
      <c r="AJ1104">
        <v>1214.71328112528</v>
      </c>
      <c r="AK1104">
        <v>0</v>
      </c>
      <c r="AL1104">
        <v>708.95531312007199</v>
      </c>
      <c r="AM1104">
        <v>81.886225654734801</v>
      </c>
      <c r="AN1104">
        <v>28.1539557150927</v>
      </c>
      <c r="AO1104">
        <v>0</v>
      </c>
      <c r="AP1104">
        <v>818.99549448989899</v>
      </c>
      <c r="AQ1104">
        <v>818.99549448989899</v>
      </c>
      <c r="AR1104">
        <v>818.99549448989899</v>
      </c>
      <c r="AS1104">
        <v>1.6379909889798001</v>
      </c>
      <c r="AT1104">
        <v>0.49347048418241102</v>
      </c>
      <c r="AU1104">
        <v>96</v>
      </c>
      <c r="AV1104">
        <v>0</v>
      </c>
      <c r="AW1104" s="2">
        <v>500</v>
      </c>
      <c r="AX1104" s="4">
        <v>818.99549448989899</v>
      </c>
      <c r="AY1104">
        <v>1</v>
      </c>
      <c r="AZ1104">
        <v>0</v>
      </c>
      <c r="BA1104">
        <v>0.86560000000000004</v>
      </c>
      <c r="BB1104">
        <v>0.1</v>
      </c>
      <c r="BC1104">
        <v>3.44E-2</v>
      </c>
      <c r="BD1104">
        <v>0</v>
      </c>
      <c r="BE1104">
        <v>0.47</v>
      </c>
      <c r="BF1104" t="b">
        <v>0</v>
      </c>
      <c r="BG1104">
        <v>0.32</v>
      </c>
      <c r="BH1104" t="b">
        <v>0</v>
      </c>
      <c r="BI1104">
        <v>1.64</v>
      </c>
      <c r="BJ1104" t="b">
        <v>0</v>
      </c>
      <c r="BK1104">
        <v>1</v>
      </c>
      <c r="BL1104" t="b">
        <v>0</v>
      </c>
      <c r="BM1104">
        <v>0</v>
      </c>
      <c r="BN1104">
        <v>0</v>
      </c>
    </row>
    <row r="1105" spans="1:66" x14ac:dyDescent="0.25">
      <c r="A1105" t="s">
        <v>106</v>
      </c>
      <c r="B1105">
        <v>1962</v>
      </c>
      <c r="C1105">
        <v>500</v>
      </c>
      <c r="D1105">
        <v>500</v>
      </c>
      <c r="E1105">
        <v>443.4231504</v>
      </c>
      <c r="F1105">
        <v>943.42315040000005</v>
      </c>
      <c r="G1105">
        <v>507.16846459999999</v>
      </c>
      <c r="H1105">
        <v>1007.1684646</v>
      </c>
      <c r="I1105">
        <v>1</v>
      </c>
      <c r="J1105">
        <v>500</v>
      </c>
      <c r="K1105" t="s">
        <v>67</v>
      </c>
      <c r="L1105" t="s">
        <v>67</v>
      </c>
      <c r="M1105" t="s">
        <v>107</v>
      </c>
      <c r="N1105">
        <v>0</v>
      </c>
      <c r="O1105">
        <v>0.19791666699999999</v>
      </c>
      <c r="P1105">
        <v>0.69791666699999999</v>
      </c>
      <c r="Q1105">
        <v>0.104166667</v>
      </c>
      <c r="R1105">
        <v>0</v>
      </c>
      <c r="S1105">
        <v>1</v>
      </c>
      <c r="T1105" t="s">
        <v>75</v>
      </c>
      <c r="U1105">
        <v>0.03</v>
      </c>
      <c r="V1105">
        <v>0.1</v>
      </c>
      <c r="W1105">
        <v>0.3</v>
      </c>
      <c r="X1105">
        <v>0.13</v>
      </c>
      <c r="Y1105">
        <v>65</v>
      </c>
      <c r="Z1105">
        <v>65</v>
      </c>
      <c r="AA1105">
        <v>152.15053938</v>
      </c>
      <c r="AB1105">
        <v>165.453276285557</v>
      </c>
      <c r="AC1105">
        <v>370</v>
      </c>
      <c r="AD1105">
        <v>630</v>
      </c>
      <c r="AE1105">
        <v>370</v>
      </c>
      <c r="AF1105">
        <v>630</v>
      </c>
      <c r="AG1105">
        <v>202.86738584</v>
      </c>
      <c r="AH1105">
        <v>811.46954335999999</v>
      </c>
      <c r="AI1105">
        <v>676.26191202888504</v>
      </c>
      <c r="AJ1105">
        <v>1338.0750171711099</v>
      </c>
      <c r="AK1105">
        <v>0</v>
      </c>
      <c r="AL1105">
        <v>23.221467004734802</v>
      </c>
      <c r="AM1105">
        <v>188.631502777593</v>
      </c>
      <c r="AN1105">
        <v>258.96387864118401</v>
      </c>
      <c r="AO1105">
        <v>0</v>
      </c>
      <c r="AP1105">
        <v>470.816848423512</v>
      </c>
      <c r="AQ1105">
        <v>470.816848423512</v>
      </c>
      <c r="AR1105">
        <v>470.816848423512</v>
      </c>
      <c r="AS1105">
        <v>0.94163369684702403</v>
      </c>
      <c r="AT1105">
        <v>-6.0138936880497401E-2</v>
      </c>
      <c r="AU1105">
        <v>87</v>
      </c>
      <c r="AV1105">
        <v>1</v>
      </c>
      <c r="AW1105" s="2">
        <v>500</v>
      </c>
      <c r="AX1105" s="4">
        <v>470.816848423512</v>
      </c>
      <c r="AY1105">
        <v>1</v>
      </c>
      <c r="AZ1105">
        <v>0</v>
      </c>
      <c r="BA1105">
        <v>4.9299999999999997E-2</v>
      </c>
      <c r="BB1105">
        <v>0.40060000000000001</v>
      </c>
      <c r="BC1105">
        <v>0.55000000000000004</v>
      </c>
      <c r="BD1105">
        <v>0</v>
      </c>
      <c r="BE1105">
        <v>0.47</v>
      </c>
      <c r="BF1105" t="b">
        <v>0</v>
      </c>
      <c r="BG1105">
        <v>0.19</v>
      </c>
      <c r="BH1105" t="b">
        <v>0</v>
      </c>
      <c r="BI1105">
        <v>0.94</v>
      </c>
      <c r="BJ1105" t="b">
        <v>0</v>
      </c>
      <c r="BK1105">
        <v>1</v>
      </c>
      <c r="BL1105" t="b">
        <v>0</v>
      </c>
      <c r="BM1105">
        <v>0</v>
      </c>
      <c r="BN1105">
        <v>0</v>
      </c>
    </row>
    <row r="1106" spans="1:66" x14ac:dyDescent="0.25">
      <c r="A1106" t="s">
        <v>106</v>
      </c>
      <c r="B1106">
        <v>1963</v>
      </c>
      <c r="C1106">
        <v>500</v>
      </c>
      <c r="D1106">
        <v>500</v>
      </c>
      <c r="E1106">
        <v>166.90475781999999</v>
      </c>
      <c r="F1106">
        <v>666.90475779999997</v>
      </c>
      <c r="G1106">
        <v>223.62544234000001</v>
      </c>
      <c r="H1106">
        <v>723.62544230000003</v>
      </c>
      <c r="I1106">
        <v>1</v>
      </c>
      <c r="J1106">
        <v>500</v>
      </c>
      <c r="K1106" t="s">
        <v>67</v>
      </c>
      <c r="L1106" t="s">
        <v>67</v>
      </c>
      <c r="M1106" t="s">
        <v>107</v>
      </c>
      <c r="N1106">
        <v>0</v>
      </c>
      <c r="O1106">
        <v>0.19791666699999999</v>
      </c>
      <c r="P1106">
        <v>0.69791666699999999</v>
      </c>
      <c r="Q1106">
        <v>0.104166667</v>
      </c>
      <c r="R1106">
        <v>0</v>
      </c>
      <c r="S1106">
        <v>1</v>
      </c>
      <c r="T1106" t="s">
        <v>75</v>
      </c>
      <c r="U1106">
        <v>0.03</v>
      </c>
      <c r="V1106">
        <v>0.1</v>
      </c>
      <c r="W1106">
        <v>0.3</v>
      </c>
      <c r="X1106">
        <v>0.13</v>
      </c>
      <c r="Y1106">
        <v>65</v>
      </c>
      <c r="Z1106">
        <v>65</v>
      </c>
      <c r="AA1106">
        <v>67.087632701999993</v>
      </c>
      <c r="AB1106">
        <v>93.411725503592194</v>
      </c>
      <c r="AC1106">
        <v>370</v>
      </c>
      <c r="AD1106">
        <v>630</v>
      </c>
      <c r="AE1106">
        <v>370</v>
      </c>
      <c r="AF1106">
        <v>630</v>
      </c>
      <c r="AG1106">
        <v>89.450176936000005</v>
      </c>
      <c r="AH1106">
        <v>357.80070774400002</v>
      </c>
      <c r="AI1106">
        <v>536.80199129281596</v>
      </c>
      <c r="AJ1106">
        <v>910.44889330718399</v>
      </c>
      <c r="AK1106">
        <v>0</v>
      </c>
      <c r="AL1106">
        <v>53.4925157775927</v>
      </c>
      <c r="AM1106">
        <v>1735.05798217243</v>
      </c>
      <c r="AN1106">
        <v>346.00739485722403</v>
      </c>
      <c r="AO1106">
        <v>0</v>
      </c>
      <c r="AP1106">
        <v>2134.55789280725</v>
      </c>
      <c r="AQ1106">
        <v>2134.55789280725</v>
      </c>
      <c r="AR1106">
        <v>2134.55789280725</v>
      </c>
      <c r="AS1106">
        <v>4.2691157856144999</v>
      </c>
      <c r="AT1106">
        <v>1.45140672982884</v>
      </c>
      <c r="AU1106">
        <v>75</v>
      </c>
      <c r="AV1106">
        <v>0</v>
      </c>
      <c r="AW1106" s="2">
        <v>500</v>
      </c>
      <c r="AX1106" s="4">
        <v>2134.55789280725</v>
      </c>
      <c r="AY1106">
        <v>1</v>
      </c>
      <c r="AZ1106">
        <v>0</v>
      </c>
      <c r="BA1106">
        <v>2.5100000000000001E-2</v>
      </c>
      <c r="BB1106">
        <v>0.81279999999999997</v>
      </c>
      <c r="BC1106">
        <v>0.16209999999999999</v>
      </c>
      <c r="BD1106">
        <v>0</v>
      </c>
      <c r="BE1106">
        <v>0.47</v>
      </c>
      <c r="BF1106" t="b">
        <v>0</v>
      </c>
      <c r="BG1106">
        <v>0.84</v>
      </c>
      <c r="BH1106" t="b">
        <v>0</v>
      </c>
      <c r="BI1106">
        <v>4.2699999999999996</v>
      </c>
      <c r="BJ1106" t="b">
        <v>0</v>
      </c>
      <c r="BK1106">
        <v>1</v>
      </c>
      <c r="BL1106" t="b">
        <v>0</v>
      </c>
      <c r="BM1106">
        <v>0</v>
      </c>
      <c r="BN1106">
        <v>0</v>
      </c>
    </row>
    <row r="1107" spans="1:66" x14ac:dyDescent="0.25">
      <c r="A1107" t="s">
        <v>106</v>
      </c>
      <c r="B1107">
        <v>1964</v>
      </c>
      <c r="C1107">
        <v>400</v>
      </c>
      <c r="D1107">
        <v>400</v>
      </c>
      <c r="E1107">
        <v>326.70266500000002</v>
      </c>
      <c r="F1107">
        <v>726.70266500000002</v>
      </c>
      <c r="G1107">
        <v>379.71427679999999</v>
      </c>
      <c r="H1107">
        <v>779.71427679999999</v>
      </c>
      <c r="I1107">
        <v>1</v>
      </c>
      <c r="J1107">
        <v>400</v>
      </c>
      <c r="K1107" t="s">
        <v>67</v>
      </c>
      <c r="L1107" t="s">
        <v>67</v>
      </c>
      <c r="M1107" t="s">
        <v>107</v>
      </c>
      <c r="N1107">
        <v>0</v>
      </c>
      <c r="O1107">
        <v>0.19791666699999999</v>
      </c>
      <c r="P1107">
        <v>0.69791666699999999</v>
      </c>
      <c r="Q1107">
        <v>0.104166667</v>
      </c>
      <c r="R1107">
        <v>0</v>
      </c>
      <c r="S1107">
        <v>1</v>
      </c>
      <c r="T1107" t="s">
        <v>75</v>
      </c>
      <c r="U1107">
        <v>0.03</v>
      </c>
      <c r="V1107">
        <v>0.1</v>
      </c>
      <c r="W1107">
        <v>0.3</v>
      </c>
      <c r="X1107">
        <v>0.13</v>
      </c>
      <c r="Y1107">
        <v>52</v>
      </c>
      <c r="Z1107">
        <v>52</v>
      </c>
      <c r="AA1107">
        <v>113.91428304</v>
      </c>
      <c r="AB1107">
        <v>125.221658991235</v>
      </c>
      <c r="AC1107">
        <v>296</v>
      </c>
      <c r="AD1107">
        <v>504</v>
      </c>
      <c r="AE1107">
        <v>296</v>
      </c>
      <c r="AF1107">
        <v>504</v>
      </c>
      <c r="AG1107">
        <v>151.88571071999999</v>
      </c>
      <c r="AH1107">
        <v>607.54284287999997</v>
      </c>
      <c r="AI1107">
        <v>529.27095881752905</v>
      </c>
      <c r="AJ1107">
        <v>1030.1575947824699</v>
      </c>
      <c r="AK1107">
        <v>0</v>
      </c>
      <c r="AL1107">
        <v>492.03136867243398</v>
      </c>
      <c r="AM1107">
        <v>2318.2495392322198</v>
      </c>
      <c r="AN1107">
        <v>483.64886574559301</v>
      </c>
      <c r="AO1107">
        <v>0</v>
      </c>
      <c r="AP1107">
        <v>3293.9297736502499</v>
      </c>
      <c r="AQ1107">
        <v>3293.9297736502499</v>
      </c>
      <c r="AR1107">
        <v>3293.9297736502499</v>
      </c>
      <c r="AS1107">
        <v>8.2348244341256294</v>
      </c>
      <c r="AT1107">
        <v>2.1083720439276101</v>
      </c>
      <c r="AU1107">
        <v>86</v>
      </c>
      <c r="AV1107">
        <v>0</v>
      </c>
      <c r="AW1107" s="2">
        <v>400</v>
      </c>
      <c r="AX1107" s="4">
        <v>3293.9297736502499</v>
      </c>
      <c r="AY1107">
        <v>1</v>
      </c>
      <c r="AZ1107">
        <v>0</v>
      </c>
      <c r="BA1107">
        <v>0.14940000000000001</v>
      </c>
      <c r="BB1107">
        <v>0.70379999999999998</v>
      </c>
      <c r="BC1107">
        <v>0.14680000000000001</v>
      </c>
      <c r="BD1107">
        <v>0</v>
      </c>
      <c r="BE1107">
        <v>0.38</v>
      </c>
      <c r="BF1107" t="b">
        <v>0</v>
      </c>
      <c r="BG1107">
        <v>1.3</v>
      </c>
      <c r="BH1107" t="b">
        <v>0</v>
      </c>
      <c r="BI1107">
        <v>8.23</v>
      </c>
      <c r="BJ1107" t="b">
        <v>0</v>
      </c>
      <c r="BK1107">
        <v>1</v>
      </c>
      <c r="BL1107" t="b">
        <v>0</v>
      </c>
      <c r="BM1107">
        <v>0</v>
      </c>
      <c r="BN1107">
        <v>0</v>
      </c>
    </row>
    <row r="1108" spans="1:66" x14ac:dyDescent="0.25">
      <c r="A1108" t="s">
        <v>106</v>
      </c>
      <c r="B1108">
        <v>1965</v>
      </c>
      <c r="C1108">
        <v>2100</v>
      </c>
      <c r="D1108">
        <v>2100</v>
      </c>
      <c r="E1108">
        <v>1091.6582575699999</v>
      </c>
      <c r="F1108">
        <v>3191.6582576000001</v>
      </c>
      <c r="G1108">
        <v>1482.08999713</v>
      </c>
      <c r="H1108">
        <v>3582.0899970999999</v>
      </c>
      <c r="I1108">
        <v>1</v>
      </c>
      <c r="J1108">
        <v>2100</v>
      </c>
      <c r="K1108" t="s">
        <v>67</v>
      </c>
      <c r="L1108" t="s">
        <v>67</v>
      </c>
      <c r="M1108" t="s">
        <v>107</v>
      </c>
      <c r="N1108">
        <v>0</v>
      </c>
      <c r="O1108">
        <v>0.19791666699999999</v>
      </c>
      <c r="P1108">
        <v>0.69791666699999999</v>
      </c>
      <c r="Q1108">
        <v>0.104166667</v>
      </c>
      <c r="R1108">
        <v>0</v>
      </c>
      <c r="S1108">
        <v>1</v>
      </c>
      <c r="T1108" t="s">
        <v>75</v>
      </c>
      <c r="U1108">
        <v>0.03</v>
      </c>
      <c r="V1108">
        <v>0.1</v>
      </c>
      <c r="W1108">
        <v>0.3</v>
      </c>
      <c r="X1108">
        <v>0.13</v>
      </c>
      <c r="Y1108">
        <v>273</v>
      </c>
      <c r="Z1108">
        <v>273</v>
      </c>
      <c r="AA1108">
        <v>444.62699913900002</v>
      </c>
      <c r="AB1108">
        <v>521.74914313619399</v>
      </c>
      <c r="AC1108">
        <v>1554</v>
      </c>
      <c r="AD1108">
        <v>2646</v>
      </c>
      <c r="AE1108">
        <v>1554</v>
      </c>
      <c r="AF1108">
        <v>2646</v>
      </c>
      <c r="AG1108">
        <v>592.83599885199999</v>
      </c>
      <c r="AH1108">
        <v>2371.343995408</v>
      </c>
      <c r="AI1108">
        <v>2538.5917108276099</v>
      </c>
      <c r="AJ1108">
        <v>4625.5882833723899</v>
      </c>
      <c r="AK1108">
        <v>0</v>
      </c>
      <c r="AL1108">
        <v>657.41404923222399</v>
      </c>
      <c r="AM1108">
        <v>3240.4473916737202</v>
      </c>
      <c r="AN1108">
        <v>104.25434793778101</v>
      </c>
      <c r="AO1108">
        <v>0</v>
      </c>
      <c r="AP1108">
        <v>4002.1157888437201</v>
      </c>
      <c r="AQ1108">
        <v>4002.1157888437201</v>
      </c>
      <c r="AR1108">
        <v>4002.1157888437201</v>
      </c>
      <c r="AS1108">
        <v>1.90576942325892</v>
      </c>
      <c r="AT1108">
        <v>0.64488582375817904</v>
      </c>
      <c r="AU1108">
        <v>74</v>
      </c>
      <c r="AV1108">
        <v>0</v>
      </c>
      <c r="AW1108" s="2">
        <v>2100</v>
      </c>
      <c r="AX1108" s="4">
        <v>4002.1157888437201</v>
      </c>
      <c r="AY1108">
        <v>1</v>
      </c>
      <c r="AZ1108">
        <v>0</v>
      </c>
      <c r="BA1108">
        <v>0.1643</v>
      </c>
      <c r="BB1108">
        <v>0.80969999999999998</v>
      </c>
      <c r="BC1108">
        <v>2.5999999999999999E-2</v>
      </c>
      <c r="BD1108">
        <v>0</v>
      </c>
      <c r="BE1108">
        <v>1.98</v>
      </c>
      <c r="BF1108" t="b">
        <v>0</v>
      </c>
      <c r="BG1108">
        <v>1.58</v>
      </c>
      <c r="BH1108" t="b">
        <v>0</v>
      </c>
      <c r="BI1108">
        <v>1.91</v>
      </c>
      <c r="BJ1108" t="b">
        <v>0</v>
      </c>
      <c r="BK1108">
        <v>1</v>
      </c>
      <c r="BL1108" t="b">
        <v>0</v>
      </c>
      <c r="BM1108">
        <v>0</v>
      </c>
      <c r="BN1108">
        <v>0</v>
      </c>
    </row>
    <row r="1109" spans="1:66" x14ac:dyDescent="0.25">
      <c r="A1109" t="s">
        <v>106</v>
      </c>
      <c r="B1109">
        <v>1966</v>
      </c>
      <c r="C1109">
        <v>50</v>
      </c>
      <c r="D1109">
        <v>50</v>
      </c>
      <c r="E1109">
        <v>63.567947009999997</v>
      </c>
      <c r="F1109">
        <v>113.567947</v>
      </c>
      <c r="G1109">
        <v>67.32951731</v>
      </c>
      <c r="H1109">
        <v>117.32951730000001</v>
      </c>
      <c r="I1109">
        <v>1</v>
      </c>
      <c r="J1109">
        <v>50</v>
      </c>
      <c r="K1109" t="s">
        <v>67</v>
      </c>
      <c r="L1109" t="s">
        <v>67</v>
      </c>
      <c r="M1109" t="s">
        <v>107</v>
      </c>
      <c r="N1109">
        <v>0</v>
      </c>
      <c r="O1109">
        <v>0.19791666699999999</v>
      </c>
      <c r="P1109">
        <v>0.69791666699999999</v>
      </c>
      <c r="Q1109">
        <v>0.104166667</v>
      </c>
      <c r="R1109">
        <v>0</v>
      </c>
      <c r="S1109">
        <v>1</v>
      </c>
      <c r="T1109" t="s">
        <v>75</v>
      </c>
      <c r="U1109">
        <v>0.03</v>
      </c>
      <c r="V1109">
        <v>0.1</v>
      </c>
      <c r="W1109">
        <v>0.3</v>
      </c>
      <c r="X1109">
        <v>0.13</v>
      </c>
      <c r="Y1109">
        <v>6.5</v>
      </c>
      <c r="Z1109">
        <v>6.5</v>
      </c>
      <c r="AA1109">
        <v>20.198855193</v>
      </c>
      <c r="AB1109">
        <v>21.2189479265062</v>
      </c>
      <c r="AC1109">
        <v>37</v>
      </c>
      <c r="AD1109">
        <v>63</v>
      </c>
      <c r="AE1109">
        <v>37</v>
      </c>
      <c r="AF1109">
        <v>63</v>
      </c>
      <c r="AG1109">
        <v>26.931806924</v>
      </c>
      <c r="AH1109">
        <v>107.727227696</v>
      </c>
      <c r="AI1109">
        <v>74.8916214469875</v>
      </c>
      <c r="AJ1109">
        <v>159.767413153012</v>
      </c>
      <c r="AK1109">
        <v>0</v>
      </c>
      <c r="AL1109">
        <v>918.93284352371802</v>
      </c>
      <c r="AM1109">
        <v>698.50412928153105</v>
      </c>
      <c r="AN1109">
        <v>256.62572834203598</v>
      </c>
      <c r="AO1109">
        <v>0</v>
      </c>
      <c r="AP1109">
        <v>1874.06270114728</v>
      </c>
      <c r="AQ1109">
        <v>1874.06270114728</v>
      </c>
      <c r="AR1109">
        <v>1874.06270114728</v>
      </c>
      <c r="AS1109">
        <v>37.481254022945699</v>
      </c>
      <c r="AT1109">
        <v>3.6238409152668898</v>
      </c>
      <c r="AU1109">
        <v>94</v>
      </c>
      <c r="AV1109">
        <v>1</v>
      </c>
      <c r="AW1109" s="2">
        <v>50</v>
      </c>
      <c r="AX1109" s="4">
        <v>1874.06270114728</v>
      </c>
      <c r="AY1109">
        <v>1</v>
      </c>
      <c r="AZ1109">
        <v>0</v>
      </c>
      <c r="BA1109">
        <v>0.49030000000000001</v>
      </c>
      <c r="BB1109">
        <v>0.37269999999999998</v>
      </c>
      <c r="BC1109">
        <v>0.13689999999999999</v>
      </c>
      <c r="BD1109">
        <v>0</v>
      </c>
      <c r="BE1109">
        <v>0.05</v>
      </c>
      <c r="BF1109" t="b">
        <v>1</v>
      </c>
      <c r="BG1109">
        <v>0.74</v>
      </c>
      <c r="BH1109" t="b">
        <v>0</v>
      </c>
      <c r="BI1109">
        <v>37.479999999999997</v>
      </c>
      <c r="BJ1109" t="b">
        <v>1</v>
      </c>
      <c r="BK1109">
        <v>1</v>
      </c>
      <c r="BL1109" t="b">
        <v>0</v>
      </c>
      <c r="BM1109">
        <v>2</v>
      </c>
      <c r="BN1109">
        <v>2</v>
      </c>
    </row>
    <row r="1110" spans="1:66" x14ac:dyDescent="0.25">
      <c r="A1110" t="s">
        <v>106</v>
      </c>
      <c r="B1110">
        <v>1967</v>
      </c>
      <c r="C1110">
        <v>100</v>
      </c>
      <c r="D1110">
        <v>100</v>
      </c>
      <c r="E1110">
        <v>144.90049221999999</v>
      </c>
      <c r="F1110">
        <v>244.9004922</v>
      </c>
      <c r="G1110">
        <v>170.27797398000001</v>
      </c>
      <c r="H1110">
        <v>270.27797399999997</v>
      </c>
      <c r="I1110">
        <v>1</v>
      </c>
      <c r="J1110">
        <v>100</v>
      </c>
      <c r="K1110" t="s">
        <v>67</v>
      </c>
      <c r="L1110" t="s">
        <v>67</v>
      </c>
      <c r="M1110" t="s">
        <v>107</v>
      </c>
      <c r="N1110">
        <v>0</v>
      </c>
      <c r="O1110">
        <v>0.19791666699999999</v>
      </c>
      <c r="P1110">
        <v>0.69791666699999999</v>
      </c>
      <c r="Q1110">
        <v>0.104166667</v>
      </c>
      <c r="R1110">
        <v>0</v>
      </c>
      <c r="S1110">
        <v>1</v>
      </c>
      <c r="T1110" t="s">
        <v>75</v>
      </c>
      <c r="U1110">
        <v>0.03</v>
      </c>
      <c r="V1110">
        <v>0.1</v>
      </c>
      <c r="W1110">
        <v>0.3</v>
      </c>
      <c r="X1110">
        <v>0.13</v>
      </c>
      <c r="Y1110">
        <v>13</v>
      </c>
      <c r="Z1110">
        <v>13</v>
      </c>
      <c r="AA1110">
        <v>51.083392193999998</v>
      </c>
      <c r="AB1110">
        <v>52.711601740470996</v>
      </c>
      <c r="AC1110">
        <v>74</v>
      </c>
      <c r="AD1110">
        <v>126</v>
      </c>
      <c r="AE1110">
        <v>74</v>
      </c>
      <c r="AF1110">
        <v>126</v>
      </c>
      <c r="AG1110">
        <v>68.111189592000002</v>
      </c>
      <c r="AH1110">
        <v>272.44475836800001</v>
      </c>
      <c r="AI1110">
        <v>164.85477051905801</v>
      </c>
      <c r="AJ1110">
        <v>375.70117748094202</v>
      </c>
      <c r="AK1110">
        <v>0</v>
      </c>
      <c r="AL1110">
        <v>198.08326078153101</v>
      </c>
      <c r="AM1110">
        <v>1719.3923752107901</v>
      </c>
      <c r="AN1110">
        <v>802.51775340139</v>
      </c>
      <c r="AO1110">
        <v>0</v>
      </c>
      <c r="AP1110">
        <v>2719.99338939371</v>
      </c>
      <c r="AQ1110">
        <v>2719.99338939371</v>
      </c>
      <c r="AR1110">
        <v>2719.99338939371</v>
      </c>
      <c r="AS1110">
        <v>27.1999338939371</v>
      </c>
      <c r="AT1110">
        <v>3.30321454292904</v>
      </c>
      <c r="AU1110">
        <v>85</v>
      </c>
      <c r="AV1110">
        <v>1</v>
      </c>
      <c r="AW1110" s="2">
        <v>100</v>
      </c>
      <c r="AX1110" s="4">
        <v>2719.99338939371</v>
      </c>
      <c r="AY1110">
        <v>1</v>
      </c>
      <c r="AZ1110">
        <v>0</v>
      </c>
      <c r="BA1110">
        <v>7.2800000000000004E-2</v>
      </c>
      <c r="BB1110">
        <v>0.6321</v>
      </c>
      <c r="BC1110">
        <v>0.29499999999999998</v>
      </c>
      <c r="BD1110">
        <v>0</v>
      </c>
      <c r="BE1110">
        <v>0.09</v>
      </c>
      <c r="BF1110" t="b">
        <v>1</v>
      </c>
      <c r="BG1110">
        <v>1.07</v>
      </c>
      <c r="BH1110" t="b">
        <v>0</v>
      </c>
      <c r="BI1110">
        <v>27.2</v>
      </c>
      <c r="BJ1110" t="b">
        <v>1</v>
      </c>
      <c r="BK1110">
        <v>1</v>
      </c>
      <c r="BL1110" t="b">
        <v>0</v>
      </c>
      <c r="BM1110">
        <v>2</v>
      </c>
      <c r="BN1110">
        <v>2</v>
      </c>
    </row>
    <row r="1111" spans="1:66" x14ac:dyDescent="0.25">
      <c r="A1111" t="s">
        <v>106</v>
      </c>
      <c r="B1111">
        <v>1968</v>
      </c>
      <c r="C1111">
        <v>1100</v>
      </c>
      <c r="D1111">
        <v>1100</v>
      </c>
      <c r="E1111">
        <v>1294.9307463</v>
      </c>
      <c r="F1111">
        <v>2394.9307469999999</v>
      </c>
      <c r="G1111">
        <v>1386.0532263</v>
      </c>
      <c r="H1111">
        <v>2486.0532269999999</v>
      </c>
      <c r="I1111">
        <v>1</v>
      </c>
      <c r="J1111">
        <v>1100</v>
      </c>
      <c r="K1111" t="s">
        <v>67</v>
      </c>
      <c r="L1111" t="s">
        <v>67</v>
      </c>
      <c r="M1111" t="s">
        <v>107</v>
      </c>
      <c r="N1111">
        <v>0</v>
      </c>
      <c r="O1111">
        <v>0.19791666699999999</v>
      </c>
      <c r="P1111">
        <v>0.69791666699999999</v>
      </c>
      <c r="Q1111">
        <v>0.104166667</v>
      </c>
      <c r="R1111">
        <v>0</v>
      </c>
      <c r="S1111">
        <v>1</v>
      </c>
      <c r="T1111" t="s">
        <v>75</v>
      </c>
      <c r="U1111">
        <v>0.03</v>
      </c>
      <c r="V1111">
        <v>0.1</v>
      </c>
      <c r="W1111">
        <v>0.3</v>
      </c>
      <c r="X1111">
        <v>0.13</v>
      </c>
      <c r="Y1111">
        <v>143</v>
      </c>
      <c r="Z1111">
        <v>143</v>
      </c>
      <c r="AA1111">
        <v>415.81596789000002</v>
      </c>
      <c r="AB1111">
        <v>439.71799957733998</v>
      </c>
      <c r="AC1111">
        <v>814</v>
      </c>
      <c r="AD1111">
        <v>1386</v>
      </c>
      <c r="AE1111">
        <v>814</v>
      </c>
      <c r="AF1111">
        <v>1386</v>
      </c>
      <c r="AG1111">
        <v>554.42129051999996</v>
      </c>
      <c r="AH1111">
        <v>2217.6851620799998</v>
      </c>
      <c r="AI1111">
        <v>1606.61722784532</v>
      </c>
      <c r="AJ1111">
        <v>3365.4892261546802</v>
      </c>
      <c r="AK1111">
        <v>0</v>
      </c>
      <c r="AL1111">
        <v>487.58888311078601</v>
      </c>
      <c r="AM1111">
        <v>5376.8689331513897</v>
      </c>
      <c r="AN1111">
        <v>20.521560878169002</v>
      </c>
      <c r="AO1111">
        <v>0</v>
      </c>
      <c r="AP1111">
        <v>5884.9793771403401</v>
      </c>
      <c r="AQ1111">
        <v>5884.9793771403401</v>
      </c>
      <c r="AR1111">
        <v>5884.9793771403401</v>
      </c>
      <c r="AS1111">
        <v>5.3499812519457697</v>
      </c>
      <c r="AT1111">
        <v>1.6770930565925699</v>
      </c>
      <c r="AU1111">
        <v>93</v>
      </c>
      <c r="AV1111">
        <v>1</v>
      </c>
      <c r="AW1111" s="2">
        <v>1100</v>
      </c>
      <c r="AX1111" s="4">
        <v>5884.9793771403401</v>
      </c>
      <c r="AY1111">
        <v>1</v>
      </c>
      <c r="AZ1111">
        <v>0</v>
      </c>
      <c r="BA1111">
        <v>8.2900000000000001E-2</v>
      </c>
      <c r="BB1111">
        <v>0.91369999999999996</v>
      </c>
      <c r="BC1111">
        <v>3.5000000000000001E-3</v>
      </c>
      <c r="BD1111">
        <v>0</v>
      </c>
      <c r="BE1111">
        <v>1.04</v>
      </c>
      <c r="BF1111" t="b">
        <v>0</v>
      </c>
      <c r="BG1111">
        <v>2.3199999999999998</v>
      </c>
      <c r="BH1111" t="b">
        <v>0</v>
      </c>
      <c r="BI1111">
        <v>5.35</v>
      </c>
      <c r="BJ1111" t="b">
        <v>0</v>
      </c>
      <c r="BK1111">
        <v>1</v>
      </c>
      <c r="BL1111" t="b">
        <v>0</v>
      </c>
      <c r="BM1111">
        <v>0</v>
      </c>
      <c r="BN1111">
        <v>0</v>
      </c>
    </row>
    <row r="1112" spans="1:66" x14ac:dyDescent="0.25">
      <c r="A1112" t="s">
        <v>106</v>
      </c>
      <c r="B1112">
        <v>1969</v>
      </c>
      <c r="C1112">
        <v>1800</v>
      </c>
      <c r="D1112">
        <v>1800</v>
      </c>
      <c r="E1112">
        <v>1376.0591893000001</v>
      </c>
      <c r="F1112">
        <v>3176.0591893000001</v>
      </c>
      <c r="G1112">
        <v>1521.6709800000001</v>
      </c>
      <c r="H1112">
        <v>3321.6709799999999</v>
      </c>
      <c r="I1112">
        <v>1</v>
      </c>
      <c r="J1112">
        <v>1800</v>
      </c>
      <c r="K1112" t="s">
        <v>67</v>
      </c>
      <c r="L1112" t="s">
        <v>67</v>
      </c>
      <c r="M1112" t="s">
        <v>107</v>
      </c>
      <c r="N1112">
        <v>0</v>
      </c>
      <c r="O1112">
        <v>0.19791666699999999</v>
      </c>
      <c r="P1112">
        <v>0.69791666699999999</v>
      </c>
      <c r="Q1112">
        <v>0.104166667</v>
      </c>
      <c r="R1112">
        <v>0</v>
      </c>
      <c r="S1112">
        <v>1</v>
      </c>
      <c r="T1112" t="s">
        <v>75</v>
      </c>
      <c r="U1112">
        <v>0.03</v>
      </c>
      <c r="V1112">
        <v>0.1</v>
      </c>
      <c r="W1112">
        <v>0.3</v>
      </c>
      <c r="X1112">
        <v>0.13</v>
      </c>
      <c r="Y1112">
        <v>234</v>
      </c>
      <c r="Z1112">
        <v>234</v>
      </c>
      <c r="AA1112">
        <v>456.50129399999997</v>
      </c>
      <c r="AB1112">
        <v>512.98092695896105</v>
      </c>
      <c r="AC1112">
        <v>1332</v>
      </c>
      <c r="AD1112">
        <v>2268</v>
      </c>
      <c r="AE1112">
        <v>1332</v>
      </c>
      <c r="AF1112">
        <v>2268</v>
      </c>
      <c r="AG1112">
        <v>608.66839200000004</v>
      </c>
      <c r="AH1112">
        <v>2434.6735680000002</v>
      </c>
      <c r="AI1112">
        <v>2295.7091260820798</v>
      </c>
      <c r="AJ1112">
        <v>4347.6328339179199</v>
      </c>
      <c r="AK1112">
        <v>0</v>
      </c>
      <c r="AL1112">
        <v>1524.7837291513899</v>
      </c>
      <c r="AM1112">
        <v>137.49445750941899</v>
      </c>
      <c r="AN1112">
        <v>2.0339827460920801</v>
      </c>
      <c r="AO1112" t="s">
        <v>67</v>
      </c>
      <c r="AP1112">
        <v>1664.3121694069</v>
      </c>
      <c r="AQ1112">
        <v>1664.3121694069</v>
      </c>
      <c r="AR1112">
        <v>1664.3121694069</v>
      </c>
      <c r="AS1112">
        <v>0.92461787189272304</v>
      </c>
      <c r="AT1112">
        <v>-7.8374738291088694E-2</v>
      </c>
      <c r="AU1112">
        <v>90</v>
      </c>
      <c r="AV1112">
        <v>0</v>
      </c>
      <c r="AW1112" s="2">
        <v>1800</v>
      </c>
      <c r="AX1112" s="4">
        <v>1664.3121694069</v>
      </c>
      <c r="AY1112">
        <v>1</v>
      </c>
      <c r="AZ1112">
        <v>0</v>
      </c>
      <c r="BA1112">
        <v>0.91620000000000001</v>
      </c>
      <c r="BB1112">
        <v>8.2600000000000007E-2</v>
      </c>
      <c r="BC1112">
        <v>1.1999999999999999E-3</v>
      </c>
      <c r="BD1112" t="s">
        <v>67</v>
      </c>
      <c r="BE1112">
        <v>1.69</v>
      </c>
      <c r="BF1112" t="b">
        <v>0</v>
      </c>
      <c r="BG1112">
        <v>0.66</v>
      </c>
      <c r="BH1112" t="b">
        <v>0</v>
      </c>
      <c r="BI1112">
        <v>0.92</v>
      </c>
      <c r="BJ1112" t="b">
        <v>0</v>
      </c>
      <c r="BK1112">
        <v>1</v>
      </c>
      <c r="BL1112" t="b">
        <v>0</v>
      </c>
      <c r="BM1112">
        <v>0</v>
      </c>
      <c r="BN1112">
        <v>0</v>
      </c>
    </row>
    <row r="1113" spans="1:66" x14ac:dyDescent="0.25">
      <c r="A1113" t="s">
        <v>106</v>
      </c>
      <c r="B1113">
        <v>1970</v>
      </c>
      <c r="C1113">
        <v>2500</v>
      </c>
      <c r="D1113">
        <v>2500</v>
      </c>
      <c r="E1113">
        <v>2051.3268649000001</v>
      </c>
      <c r="F1113">
        <v>4551.3268649000001</v>
      </c>
      <c r="G1113">
        <v>2143.0290963000002</v>
      </c>
      <c r="H1113">
        <v>4643.0290962999998</v>
      </c>
      <c r="I1113">
        <v>1</v>
      </c>
      <c r="J1113">
        <v>2500</v>
      </c>
      <c r="K1113" t="s">
        <v>67</v>
      </c>
      <c r="L1113" t="s">
        <v>67</v>
      </c>
      <c r="M1113" t="s">
        <v>107</v>
      </c>
      <c r="N1113">
        <v>0</v>
      </c>
      <c r="O1113">
        <v>0.19791666699999999</v>
      </c>
      <c r="P1113">
        <v>0.69791666699999999</v>
      </c>
      <c r="Q1113">
        <v>0.104166667</v>
      </c>
      <c r="R1113">
        <v>0</v>
      </c>
      <c r="S1113">
        <v>1</v>
      </c>
      <c r="T1113" t="s">
        <v>75</v>
      </c>
      <c r="U1113">
        <v>0.03</v>
      </c>
      <c r="V1113">
        <v>0.1</v>
      </c>
      <c r="W1113">
        <v>0.3</v>
      </c>
      <c r="X1113">
        <v>0.13</v>
      </c>
      <c r="Y1113">
        <v>325</v>
      </c>
      <c r="Z1113">
        <v>325</v>
      </c>
      <c r="AA1113">
        <v>642.90872889000002</v>
      </c>
      <c r="AB1113">
        <v>720.38644745924796</v>
      </c>
      <c r="AC1113">
        <v>1850</v>
      </c>
      <c r="AD1113">
        <v>3150</v>
      </c>
      <c r="AE1113">
        <v>1850</v>
      </c>
      <c r="AF1113">
        <v>3150</v>
      </c>
      <c r="AG1113">
        <v>857.21163851999995</v>
      </c>
      <c r="AH1113">
        <v>3428.8465540799998</v>
      </c>
      <c r="AI1113">
        <v>3202.2562013815</v>
      </c>
      <c r="AJ1113">
        <v>6083.8019912185</v>
      </c>
      <c r="AK1113">
        <v>0</v>
      </c>
      <c r="AL1113">
        <v>38.990965609419</v>
      </c>
      <c r="AM1113">
        <v>13.627684361717099</v>
      </c>
      <c r="AN1113" t="s">
        <v>67</v>
      </c>
      <c r="AO1113">
        <v>0</v>
      </c>
      <c r="AP1113" t="s">
        <v>67</v>
      </c>
      <c r="AQ1113" t="s">
        <v>67</v>
      </c>
      <c r="AR1113">
        <v>52.618649971136101</v>
      </c>
      <c r="AS1113" t="s">
        <v>67</v>
      </c>
      <c r="AT1113" t="s">
        <v>67</v>
      </c>
      <c r="AU1113">
        <v>96</v>
      </c>
      <c r="AV1113">
        <v>0</v>
      </c>
      <c r="AW1113" s="2">
        <v>2500</v>
      </c>
      <c r="AX1113" s="4" t="s">
        <v>67</v>
      </c>
      <c r="AY1113">
        <v>1</v>
      </c>
      <c r="AZ1113">
        <v>0</v>
      </c>
      <c r="BA1113">
        <v>0.74099999999999999</v>
      </c>
      <c r="BB1113">
        <v>0.25900000000000001</v>
      </c>
      <c r="BC1113" t="s">
        <v>67</v>
      </c>
      <c r="BD1113">
        <v>0</v>
      </c>
      <c r="BE1113">
        <v>2.35</v>
      </c>
      <c r="BF1113" t="b">
        <v>0</v>
      </c>
      <c r="BG1113" t="s">
        <v>67</v>
      </c>
      <c r="BH1113" t="b">
        <v>0</v>
      </c>
      <c r="BI1113" t="s">
        <v>67</v>
      </c>
      <c r="BJ1113" t="b">
        <v>0</v>
      </c>
      <c r="BK1113">
        <v>1</v>
      </c>
      <c r="BL1113" t="b">
        <v>0</v>
      </c>
      <c r="BM1113">
        <v>0</v>
      </c>
      <c r="BN1113">
        <v>0</v>
      </c>
    </row>
    <row r="1114" spans="1:66" x14ac:dyDescent="0.25">
      <c r="A1114" t="s">
        <v>106</v>
      </c>
      <c r="B1114">
        <v>1971</v>
      </c>
      <c r="C1114">
        <v>500</v>
      </c>
      <c r="D1114">
        <v>500</v>
      </c>
      <c r="E1114">
        <v>483.8117494</v>
      </c>
      <c r="F1114">
        <v>983.81174940000005</v>
      </c>
      <c r="G1114">
        <v>500.84173659999999</v>
      </c>
      <c r="H1114">
        <v>1000.841737</v>
      </c>
      <c r="I1114">
        <v>1</v>
      </c>
      <c r="J1114">
        <v>500</v>
      </c>
      <c r="K1114" t="s">
        <v>67</v>
      </c>
      <c r="L1114" t="s">
        <v>67</v>
      </c>
      <c r="M1114" t="s">
        <v>107</v>
      </c>
      <c r="N1114">
        <v>0</v>
      </c>
      <c r="O1114">
        <v>0.19791666699999999</v>
      </c>
      <c r="P1114">
        <v>0.69791666699999999</v>
      </c>
      <c r="Q1114">
        <v>0.104166667</v>
      </c>
      <c r="R1114">
        <v>0</v>
      </c>
      <c r="S1114">
        <v>1</v>
      </c>
      <c r="T1114" t="s">
        <v>75</v>
      </c>
      <c r="U1114">
        <v>0.03</v>
      </c>
      <c r="V1114">
        <v>0.1</v>
      </c>
      <c r="W1114">
        <v>0.3</v>
      </c>
      <c r="X1114">
        <v>0.13</v>
      </c>
      <c r="Y1114">
        <v>65</v>
      </c>
      <c r="Z1114">
        <v>65</v>
      </c>
      <c r="AA1114">
        <v>150.25252098000001</v>
      </c>
      <c r="AB1114">
        <v>163.70956007773401</v>
      </c>
      <c r="AC1114">
        <v>370</v>
      </c>
      <c r="AD1114">
        <v>630</v>
      </c>
      <c r="AE1114">
        <v>370</v>
      </c>
      <c r="AF1114">
        <v>630</v>
      </c>
      <c r="AG1114">
        <v>200.33669463999999</v>
      </c>
      <c r="AH1114">
        <v>801.34677855999996</v>
      </c>
      <c r="AI1114">
        <v>673.42261684453103</v>
      </c>
      <c r="AJ1114">
        <v>1328.2608571554699</v>
      </c>
      <c r="AK1114">
        <v>0</v>
      </c>
      <c r="AL1114">
        <v>3.86456721171708</v>
      </c>
      <c r="AM1114" t="s">
        <v>67</v>
      </c>
      <c r="AN1114">
        <v>8.8380496397400901</v>
      </c>
      <c r="AO1114">
        <v>0</v>
      </c>
      <c r="AP1114" t="s">
        <v>67</v>
      </c>
      <c r="AQ1114" t="s">
        <v>67</v>
      </c>
      <c r="AR1114">
        <v>12.702616851457201</v>
      </c>
      <c r="AS1114" t="s">
        <v>67</v>
      </c>
      <c r="AT1114" t="s">
        <v>67</v>
      </c>
      <c r="AU1114">
        <v>97</v>
      </c>
      <c r="AV1114">
        <v>1</v>
      </c>
      <c r="AW1114" s="2">
        <v>500</v>
      </c>
      <c r="AX1114" s="4" t="s">
        <v>67</v>
      </c>
      <c r="AY1114">
        <v>1</v>
      </c>
      <c r="AZ1114">
        <v>0</v>
      </c>
      <c r="BA1114">
        <v>0.30420000000000003</v>
      </c>
      <c r="BB1114" t="s">
        <v>67</v>
      </c>
      <c r="BC1114">
        <v>0.69579999999999997</v>
      </c>
      <c r="BD1114">
        <v>0</v>
      </c>
      <c r="BE1114">
        <v>0.47</v>
      </c>
      <c r="BF1114" t="b">
        <v>0</v>
      </c>
      <c r="BG1114" t="s">
        <v>67</v>
      </c>
      <c r="BH1114" t="b">
        <v>0</v>
      </c>
      <c r="BI1114" t="s">
        <v>67</v>
      </c>
      <c r="BJ1114" t="b">
        <v>0</v>
      </c>
      <c r="BK1114">
        <v>1</v>
      </c>
      <c r="BL1114" t="b">
        <v>0</v>
      </c>
      <c r="BM1114">
        <v>0</v>
      </c>
      <c r="BN1114">
        <v>0</v>
      </c>
    </row>
    <row r="1115" spans="1:66" x14ac:dyDescent="0.25">
      <c r="A1115" t="s">
        <v>106</v>
      </c>
      <c r="B1115">
        <v>1972</v>
      </c>
      <c r="C1115">
        <v>1200</v>
      </c>
      <c r="D1115">
        <v>1200</v>
      </c>
      <c r="E1115">
        <v>1140.4506231</v>
      </c>
      <c r="F1115">
        <v>2340.4506227000002</v>
      </c>
      <c r="G1115">
        <v>1263.6069846</v>
      </c>
      <c r="H1115">
        <v>2463.6069842000002</v>
      </c>
      <c r="I1115">
        <v>1</v>
      </c>
      <c r="J1115">
        <v>1200</v>
      </c>
      <c r="K1115" t="s">
        <v>67</v>
      </c>
      <c r="L1115" t="s">
        <v>67</v>
      </c>
      <c r="M1115" t="s">
        <v>107</v>
      </c>
      <c r="N1115">
        <v>0</v>
      </c>
      <c r="O1115">
        <v>0.19791666699999999</v>
      </c>
      <c r="P1115">
        <v>0.69791666699999999</v>
      </c>
      <c r="Q1115">
        <v>0.104166667</v>
      </c>
      <c r="R1115">
        <v>0</v>
      </c>
      <c r="S1115">
        <v>1</v>
      </c>
      <c r="T1115" t="s">
        <v>75</v>
      </c>
      <c r="U1115">
        <v>0.03</v>
      </c>
      <c r="V1115">
        <v>0.1</v>
      </c>
      <c r="W1115">
        <v>0.3</v>
      </c>
      <c r="X1115">
        <v>0.13</v>
      </c>
      <c r="Y1115">
        <v>156</v>
      </c>
      <c r="Z1115">
        <v>156</v>
      </c>
      <c r="AA1115">
        <v>379.08209538</v>
      </c>
      <c r="AB1115">
        <v>409.925889689455</v>
      </c>
      <c r="AC1115">
        <v>888</v>
      </c>
      <c r="AD1115">
        <v>1512</v>
      </c>
      <c r="AE1115">
        <v>888</v>
      </c>
      <c r="AF1115">
        <v>1512</v>
      </c>
      <c r="AG1115">
        <v>505.44279383999998</v>
      </c>
      <c r="AH1115">
        <v>2021.7711753599999</v>
      </c>
      <c r="AI1115">
        <v>1643.75520482109</v>
      </c>
      <c r="AJ1115">
        <v>3283.4587635789098</v>
      </c>
      <c r="AK1115">
        <v>0</v>
      </c>
      <c r="AL1115" t="s">
        <v>67</v>
      </c>
      <c r="AM1115">
        <v>59.214932425052602</v>
      </c>
      <c r="AN1115">
        <v>0.46271172043901099</v>
      </c>
      <c r="AO1115">
        <v>0</v>
      </c>
      <c r="AP1115" t="s">
        <v>67</v>
      </c>
      <c r="AQ1115" t="s">
        <v>67</v>
      </c>
      <c r="AR1115">
        <v>59.677644145491598</v>
      </c>
      <c r="AS1115" t="s">
        <v>67</v>
      </c>
      <c r="AT1115" t="s">
        <v>67</v>
      </c>
      <c r="AU1115">
        <v>90</v>
      </c>
      <c r="AV1115">
        <v>1</v>
      </c>
      <c r="AW1115" s="2">
        <v>1200</v>
      </c>
      <c r="AX1115" s="4" t="s">
        <v>67</v>
      </c>
      <c r="AY1115">
        <v>1</v>
      </c>
      <c r="AZ1115">
        <v>0</v>
      </c>
      <c r="BA1115" t="s">
        <v>67</v>
      </c>
      <c r="BB1115">
        <v>0.99219999999999997</v>
      </c>
      <c r="BC1115">
        <v>7.7999999999999996E-3</v>
      </c>
      <c r="BD1115">
        <v>0</v>
      </c>
      <c r="BE1115">
        <v>1.1299999999999999</v>
      </c>
      <c r="BF1115" t="b">
        <v>0</v>
      </c>
      <c r="BG1115" t="s">
        <v>67</v>
      </c>
      <c r="BH1115" t="b">
        <v>0</v>
      </c>
      <c r="BI1115" t="s">
        <v>67</v>
      </c>
      <c r="BJ1115" t="b">
        <v>0</v>
      </c>
      <c r="BK1115">
        <v>1</v>
      </c>
      <c r="BL1115" t="b">
        <v>0</v>
      </c>
      <c r="BM1115">
        <v>0</v>
      </c>
      <c r="BN1115">
        <v>0</v>
      </c>
    </row>
    <row r="1116" spans="1:66" x14ac:dyDescent="0.25">
      <c r="A1116" t="s">
        <v>106</v>
      </c>
      <c r="B1116">
        <v>1973</v>
      </c>
      <c r="C1116">
        <v>3300</v>
      </c>
      <c r="D1116">
        <v>3300</v>
      </c>
      <c r="E1116">
        <v>4126.9830437000001</v>
      </c>
      <c r="F1116">
        <v>7426.9830437000001</v>
      </c>
      <c r="G1116">
        <v>4404.170408</v>
      </c>
      <c r="H1116">
        <v>7704.170408</v>
      </c>
      <c r="I1116">
        <v>1</v>
      </c>
      <c r="J1116">
        <v>3300</v>
      </c>
      <c r="K1116" t="s">
        <v>67</v>
      </c>
      <c r="L1116" t="s">
        <v>67</v>
      </c>
      <c r="M1116" t="s">
        <v>107</v>
      </c>
      <c r="N1116">
        <v>0</v>
      </c>
      <c r="O1116">
        <v>0.19791666699999999</v>
      </c>
      <c r="P1116">
        <v>0.69791666699999999</v>
      </c>
      <c r="Q1116">
        <v>0.104166667</v>
      </c>
      <c r="R1116">
        <v>0</v>
      </c>
      <c r="S1116">
        <v>1</v>
      </c>
      <c r="T1116" t="s">
        <v>75</v>
      </c>
      <c r="U1116">
        <v>0.03</v>
      </c>
      <c r="V1116">
        <v>0.1</v>
      </c>
      <c r="W1116">
        <v>0.3</v>
      </c>
      <c r="X1116">
        <v>0.13</v>
      </c>
      <c r="Y1116">
        <v>429</v>
      </c>
      <c r="Z1116">
        <v>429</v>
      </c>
      <c r="AA1116">
        <v>1321.2511224</v>
      </c>
      <c r="AB1116">
        <v>1389.1528096085301</v>
      </c>
      <c r="AC1116">
        <v>2442</v>
      </c>
      <c r="AD1116">
        <v>4158</v>
      </c>
      <c r="AE1116">
        <v>2442</v>
      </c>
      <c r="AF1116">
        <v>4158</v>
      </c>
      <c r="AG1116">
        <v>1761.6681632</v>
      </c>
      <c r="AH1116">
        <v>7046.6726527999999</v>
      </c>
      <c r="AI1116">
        <v>4925.8647887829502</v>
      </c>
      <c r="AJ1116">
        <v>10482.476027217001</v>
      </c>
      <c r="AK1116" t="s">
        <v>67</v>
      </c>
      <c r="AL1116">
        <v>16.792294290052599</v>
      </c>
      <c r="AM1116">
        <v>3.1001685185015102</v>
      </c>
      <c r="AN1116">
        <v>42.7921271577681</v>
      </c>
      <c r="AO1116">
        <v>0</v>
      </c>
      <c r="AP1116">
        <v>62.6845899663222</v>
      </c>
      <c r="AQ1116">
        <v>62.6845899663222</v>
      </c>
      <c r="AR1116">
        <v>62.6845899663222</v>
      </c>
      <c r="AS1116">
        <v>1.8995330292824901E-2</v>
      </c>
      <c r="AT1116">
        <v>-3.9635621040849398</v>
      </c>
      <c r="AU1116">
        <v>94</v>
      </c>
      <c r="AV1116">
        <v>1</v>
      </c>
      <c r="AW1116" s="2">
        <v>3300</v>
      </c>
      <c r="AX1116" s="4">
        <v>62.6845899663222</v>
      </c>
      <c r="AY1116">
        <v>1</v>
      </c>
      <c r="AZ1116" t="s">
        <v>67</v>
      </c>
      <c r="BA1116">
        <v>0.26790000000000003</v>
      </c>
      <c r="BB1116">
        <v>4.9500000000000002E-2</v>
      </c>
      <c r="BC1116">
        <v>0.68269999999999997</v>
      </c>
      <c r="BD1116">
        <v>0</v>
      </c>
      <c r="BE1116">
        <v>3.11</v>
      </c>
      <c r="BF1116" t="b">
        <v>0</v>
      </c>
      <c r="BG1116">
        <v>0.02</v>
      </c>
      <c r="BH1116" t="b">
        <v>1</v>
      </c>
      <c r="BI1116">
        <v>0.02</v>
      </c>
      <c r="BJ1116" t="b">
        <v>1</v>
      </c>
      <c r="BK1116">
        <v>1</v>
      </c>
      <c r="BL1116" t="b">
        <v>0</v>
      </c>
      <c r="BM1116">
        <v>2</v>
      </c>
      <c r="BN1116">
        <v>2</v>
      </c>
    </row>
    <row r="1117" spans="1:66" x14ac:dyDescent="0.25">
      <c r="A1117" t="s">
        <v>106</v>
      </c>
      <c r="B1117">
        <v>1974</v>
      </c>
      <c r="C1117">
        <v>75</v>
      </c>
      <c r="D1117">
        <v>75</v>
      </c>
      <c r="E1117">
        <v>114.66142297</v>
      </c>
      <c r="F1117">
        <v>189.66142292000001</v>
      </c>
      <c r="G1117">
        <v>122.00698379000001</v>
      </c>
      <c r="H1117">
        <v>197.0069838</v>
      </c>
      <c r="I1117">
        <v>1</v>
      </c>
      <c r="J1117">
        <v>75</v>
      </c>
      <c r="K1117" t="s">
        <v>67</v>
      </c>
      <c r="L1117" t="s">
        <v>67</v>
      </c>
      <c r="M1117" t="s">
        <v>107</v>
      </c>
      <c r="N1117">
        <v>0</v>
      </c>
      <c r="O1117">
        <v>0.19791666699999999</v>
      </c>
      <c r="P1117">
        <v>0.69791666699999999</v>
      </c>
      <c r="Q1117">
        <v>0.104166667</v>
      </c>
      <c r="R1117">
        <v>0</v>
      </c>
      <c r="S1117">
        <v>1</v>
      </c>
      <c r="T1117" t="s">
        <v>75</v>
      </c>
      <c r="U1117">
        <v>0.03</v>
      </c>
      <c r="V1117">
        <v>0.1</v>
      </c>
      <c r="W1117">
        <v>0.3</v>
      </c>
      <c r="X1117">
        <v>0.13</v>
      </c>
      <c r="Y1117">
        <v>9.75</v>
      </c>
      <c r="Z1117">
        <v>9.75</v>
      </c>
      <c r="AA1117">
        <v>36.602095136999999</v>
      </c>
      <c r="AB1117">
        <v>37.878435400871503</v>
      </c>
      <c r="AC1117">
        <v>55.5</v>
      </c>
      <c r="AD1117">
        <v>94.5</v>
      </c>
      <c r="AE1117">
        <v>55.5</v>
      </c>
      <c r="AF1117">
        <v>94.5</v>
      </c>
      <c r="AG1117">
        <v>48.802793516000001</v>
      </c>
      <c r="AH1117">
        <v>195.21117406400001</v>
      </c>
      <c r="AI1117">
        <v>121.25011299825699</v>
      </c>
      <c r="AJ1117">
        <v>272.76385460174299</v>
      </c>
      <c r="AK1117">
        <v>0</v>
      </c>
      <c r="AL1117">
        <v>0.87915226750151099</v>
      </c>
      <c r="AM1117">
        <v>286.70725117651801</v>
      </c>
      <c r="AN1117">
        <v>136.45756057208101</v>
      </c>
      <c r="AO1117">
        <v>0</v>
      </c>
      <c r="AP1117">
        <v>424.04396401610097</v>
      </c>
      <c r="AQ1117">
        <v>424.04396401610097</v>
      </c>
      <c r="AR1117">
        <v>424.04396401610097</v>
      </c>
      <c r="AS1117">
        <v>5.6539195202146697</v>
      </c>
      <c r="AT1117">
        <v>1.7323490250375599</v>
      </c>
      <c r="AU1117">
        <v>94</v>
      </c>
      <c r="AV1117">
        <v>1</v>
      </c>
      <c r="AW1117" s="2">
        <v>75</v>
      </c>
      <c r="AX1117" s="4">
        <v>424.04396401610097</v>
      </c>
      <c r="AY1117">
        <v>1</v>
      </c>
      <c r="AZ1117">
        <v>0</v>
      </c>
      <c r="BA1117">
        <v>2.0999999999999999E-3</v>
      </c>
      <c r="BB1117">
        <v>0.67610000000000003</v>
      </c>
      <c r="BC1117">
        <v>0.32179999999999997</v>
      </c>
      <c r="BD1117">
        <v>0</v>
      </c>
      <c r="BE1117">
        <v>7.0000000000000007E-2</v>
      </c>
      <c r="BF1117" t="b">
        <v>1</v>
      </c>
      <c r="BG1117">
        <v>0.17</v>
      </c>
      <c r="BH1117" t="b">
        <v>0</v>
      </c>
      <c r="BI1117">
        <v>5.65</v>
      </c>
      <c r="BJ1117" t="b">
        <v>0</v>
      </c>
      <c r="BK1117">
        <v>1</v>
      </c>
      <c r="BL1117" t="b">
        <v>0</v>
      </c>
      <c r="BM1117">
        <v>1</v>
      </c>
      <c r="BN1117">
        <v>1</v>
      </c>
    </row>
    <row r="1118" spans="1:66" x14ac:dyDescent="0.25">
      <c r="A1118" t="s">
        <v>106</v>
      </c>
      <c r="B1118">
        <v>1975</v>
      </c>
      <c r="C1118">
        <v>12</v>
      </c>
      <c r="D1118">
        <v>12</v>
      </c>
      <c r="E1118">
        <v>7.2411213520000004</v>
      </c>
      <c r="F1118">
        <v>19.24112135</v>
      </c>
      <c r="G1118">
        <v>7.5262342999999996</v>
      </c>
      <c r="H1118">
        <v>19.526234299999999</v>
      </c>
      <c r="I1118">
        <v>1</v>
      </c>
      <c r="J1118">
        <v>12</v>
      </c>
      <c r="K1118" t="s">
        <v>67</v>
      </c>
      <c r="L1118" t="s">
        <v>67</v>
      </c>
      <c r="M1118" t="s">
        <v>107</v>
      </c>
      <c r="N1118">
        <v>0</v>
      </c>
      <c r="O1118">
        <v>0.19791666699999999</v>
      </c>
      <c r="P1118">
        <v>0.69791666699999999</v>
      </c>
      <c r="Q1118">
        <v>0.104166667</v>
      </c>
      <c r="R1118">
        <v>0</v>
      </c>
      <c r="S1118">
        <v>1</v>
      </c>
      <c r="T1118" t="s">
        <v>75</v>
      </c>
      <c r="U1118">
        <v>0.03</v>
      </c>
      <c r="V1118">
        <v>0.1</v>
      </c>
      <c r="W1118">
        <v>0.3</v>
      </c>
      <c r="X1118">
        <v>0.13</v>
      </c>
      <c r="Y1118">
        <v>1.56</v>
      </c>
      <c r="Z1118">
        <v>1.56</v>
      </c>
      <c r="AA1118">
        <v>2.2578702900000001</v>
      </c>
      <c r="AB1118">
        <v>2.7443721042279701</v>
      </c>
      <c r="AC1118">
        <v>8.8800000000000008</v>
      </c>
      <c r="AD1118">
        <v>15.12</v>
      </c>
      <c r="AE1118">
        <v>8.8800000000000008</v>
      </c>
      <c r="AF1118">
        <v>15.12</v>
      </c>
      <c r="AG1118">
        <v>3.0104937199999999</v>
      </c>
      <c r="AH1118">
        <v>12.04197488</v>
      </c>
      <c r="AI1118">
        <v>14.037490091544001</v>
      </c>
      <c r="AJ1118">
        <v>25.014978508455901</v>
      </c>
      <c r="AK1118">
        <v>0</v>
      </c>
      <c r="AL1118">
        <v>81.305041476518099</v>
      </c>
      <c r="AM1118">
        <v>914.26565334395605</v>
      </c>
      <c r="AN1118">
        <v>65.699485814404994</v>
      </c>
      <c r="AO1118" t="s">
        <v>67</v>
      </c>
      <c r="AP1118">
        <v>1061.27018063488</v>
      </c>
      <c r="AQ1118">
        <v>1061.27018063488</v>
      </c>
      <c r="AR1118">
        <v>1061.27018063488</v>
      </c>
      <c r="AS1118">
        <v>88.439181719573199</v>
      </c>
      <c r="AT1118">
        <v>4.4823151035671298</v>
      </c>
      <c r="AU1118">
        <v>96</v>
      </c>
      <c r="AV1118">
        <v>0</v>
      </c>
      <c r="AW1118" s="2">
        <v>12</v>
      </c>
      <c r="AX1118" s="4">
        <v>1061.27018063488</v>
      </c>
      <c r="AY1118">
        <v>1</v>
      </c>
      <c r="AZ1118">
        <v>0</v>
      </c>
      <c r="BA1118">
        <v>7.6600000000000001E-2</v>
      </c>
      <c r="BB1118">
        <v>0.86150000000000004</v>
      </c>
      <c r="BC1118">
        <v>6.1899999999999997E-2</v>
      </c>
      <c r="BD1118" t="s">
        <v>67</v>
      </c>
      <c r="BE1118">
        <v>0.01</v>
      </c>
      <c r="BF1118" t="b">
        <v>1</v>
      </c>
      <c r="BG1118">
        <v>0.42</v>
      </c>
      <c r="BH1118" t="b">
        <v>0</v>
      </c>
      <c r="BI1118">
        <v>88.44</v>
      </c>
      <c r="BJ1118" t="b">
        <v>1</v>
      </c>
      <c r="BK1118">
        <v>1</v>
      </c>
      <c r="BL1118" t="b">
        <v>0</v>
      </c>
      <c r="BM1118">
        <v>2</v>
      </c>
      <c r="BN1118">
        <v>2</v>
      </c>
    </row>
    <row r="1119" spans="1:66" x14ac:dyDescent="0.25">
      <c r="A1119" t="s">
        <v>106</v>
      </c>
      <c r="B1119">
        <v>1976</v>
      </c>
      <c r="C1119" t="s">
        <v>67</v>
      </c>
      <c r="D1119" t="s">
        <v>67</v>
      </c>
      <c r="E1119" t="s">
        <v>67</v>
      </c>
      <c r="F1119" t="s">
        <v>67</v>
      </c>
      <c r="G1119" t="s">
        <v>67</v>
      </c>
      <c r="H1119" t="s">
        <v>67</v>
      </c>
      <c r="I1119" t="s">
        <v>67</v>
      </c>
      <c r="J1119" t="s">
        <v>67</v>
      </c>
      <c r="K1119" t="s">
        <v>67</v>
      </c>
      <c r="L1119" t="s">
        <v>67</v>
      </c>
      <c r="M1119" t="s">
        <v>107</v>
      </c>
      <c r="N1119">
        <v>0</v>
      </c>
      <c r="O1119">
        <v>0.19791666699999999</v>
      </c>
      <c r="P1119">
        <v>0.69791666699999999</v>
      </c>
      <c r="Q1119">
        <v>0.104166667</v>
      </c>
      <c r="R1119">
        <v>0</v>
      </c>
      <c r="S1119">
        <v>1</v>
      </c>
      <c r="T1119" t="s">
        <v>67</v>
      </c>
      <c r="U1119" t="s">
        <v>67</v>
      </c>
      <c r="V1119">
        <v>0.1</v>
      </c>
      <c r="W1119">
        <v>0.3</v>
      </c>
      <c r="X1119" t="s">
        <v>67</v>
      </c>
      <c r="Y1119" t="s">
        <v>67</v>
      </c>
      <c r="Z1119" t="s">
        <v>67</v>
      </c>
      <c r="AA1119" t="s">
        <v>67</v>
      </c>
      <c r="AB1119" t="s">
        <v>67</v>
      </c>
      <c r="AC1119" t="s">
        <v>67</v>
      </c>
      <c r="AD1119" t="s">
        <v>67</v>
      </c>
      <c r="AE1119" t="s">
        <v>67</v>
      </c>
      <c r="AF1119" t="s">
        <v>67</v>
      </c>
      <c r="AG1119" t="s">
        <v>67</v>
      </c>
      <c r="AH1119" t="s">
        <v>67</v>
      </c>
      <c r="AI1119" t="s">
        <v>67</v>
      </c>
      <c r="AJ1119" t="s">
        <v>67</v>
      </c>
      <c r="AK1119">
        <v>0</v>
      </c>
      <c r="AL1119">
        <v>259.26936469395599</v>
      </c>
      <c r="AM1119">
        <v>440.18655375815501</v>
      </c>
      <c r="AN1119" t="s">
        <v>67</v>
      </c>
      <c r="AO1119" t="s">
        <v>67</v>
      </c>
      <c r="AP1119" t="s">
        <v>67</v>
      </c>
      <c r="AQ1119" t="s">
        <v>67</v>
      </c>
      <c r="AR1119">
        <v>699.45591845211095</v>
      </c>
      <c r="AS1119" t="s">
        <v>67</v>
      </c>
      <c r="AT1119" t="s">
        <v>67</v>
      </c>
      <c r="AU1119" t="s">
        <v>67</v>
      </c>
      <c r="AV1119" t="s">
        <v>67</v>
      </c>
      <c r="AW1119" s="2" t="s">
        <v>67</v>
      </c>
      <c r="AX1119" s="4" t="s">
        <v>67</v>
      </c>
      <c r="AY1119" t="s">
        <v>67</v>
      </c>
      <c r="AZ1119">
        <v>0</v>
      </c>
      <c r="BA1119">
        <v>0.37069999999999997</v>
      </c>
      <c r="BB1119">
        <v>0.62929999999999997</v>
      </c>
      <c r="BC1119" t="s">
        <v>67</v>
      </c>
      <c r="BD1119" t="s">
        <v>67</v>
      </c>
      <c r="BE1119" t="s">
        <v>67</v>
      </c>
      <c r="BF1119" t="b">
        <v>0</v>
      </c>
      <c r="BG1119" t="s">
        <v>67</v>
      </c>
      <c r="BH1119" t="b">
        <v>0</v>
      </c>
      <c r="BI1119" t="s">
        <v>67</v>
      </c>
      <c r="BJ1119" t="b">
        <v>0</v>
      </c>
      <c r="BK1119" t="s">
        <v>67</v>
      </c>
      <c r="BL1119" t="b">
        <v>0</v>
      </c>
      <c r="BM1119">
        <v>0</v>
      </c>
      <c r="BN1119">
        <v>0</v>
      </c>
    </row>
    <row r="1120" spans="1:66" x14ac:dyDescent="0.25">
      <c r="A1120" t="s">
        <v>106</v>
      </c>
      <c r="B1120">
        <v>1977</v>
      </c>
      <c r="C1120">
        <v>40</v>
      </c>
      <c r="D1120">
        <v>40</v>
      </c>
      <c r="E1120">
        <v>39.788674540000002</v>
      </c>
      <c r="F1120">
        <v>79.788674540000002</v>
      </c>
      <c r="G1120">
        <v>44.845276269999999</v>
      </c>
      <c r="H1120">
        <v>84.845276269999999</v>
      </c>
      <c r="I1120">
        <v>1</v>
      </c>
      <c r="J1120">
        <v>40</v>
      </c>
      <c r="K1120" t="s">
        <v>67</v>
      </c>
      <c r="L1120" t="s">
        <v>67</v>
      </c>
      <c r="M1120" t="s">
        <v>107</v>
      </c>
      <c r="N1120">
        <v>0</v>
      </c>
      <c r="O1120">
        <v>0.19791666699999999</v>
      </c>
      <c r="P1120">
        <v>0.69791666699999999</v>
      </c>
      <c r="Q1120">
        <v>0.104166667</v>
      </c>
      <c r="R1120">
        <v>0</v>
      </c>
      <c r="S1120">
        <v>1</v>
      </c>
      <c r="T1120" t="s">
        <v>75</v>
      </c>
      <c r="U1120">
        <v>0.03</v>
      </c>
      <c r="V1120">
        <v>0.1</v>
      </c>
      <c r="W1120">
        <v>0.3</v>
      </c>
      <c r="X1120">
        <v>0.13</v>
      </c>
      <c r="Y1120">
        <v>5.2</v>
      </c>
      <c r="Z1120">
        <v>5.2</v>
      </c>
      <c r="AA1120">
        <v>13.453582881000001</v>
      </c>
      <c r="AB1120">
        <v>14.423553387980901</v>
      </c>
      <c r="AC1120">
        <v>29.6</v>
      </c>
      <c r="AD1120">
        <v>50.4</v>
      </c>
      <c r="AE1120">
        <v>29.6</v>
      </c>
      <c r="AF1120">
        <v>50.4</v>
      </c>
      <c r="AG1120">
        <v>17.938110508000001</v>
      </c>
      <c r="AH1120">
        <v>71.752442032000005</v>
      </c>
      <c r="AI1120">
        <v>55.998169494038102</v>
      </c>
      <c r="AJ1120">
        <v>113.692383045962</v>
      </c>
      <c r="AK1120">
        <v>0</v>
      </c>
      <c r="AL1120">
        <v>124.829022858155</v>
      </c>
      <c r="AM1120" t="s">
        <v>67</v>
      </c>
      <c r="AN1120" t="s">
        <v>67</v>
      </c>
      <c r="AO1120" t="s">
        <v>67</v>
      </c>
      <c r="AP1120" t="s">
        <v>67</v>
      </c>
      <c r="AQ1120" t="s">
        <v>67</v>
      </c>
      <c r="AR1120">
        <v>124.829022858155</v>
      </c>
      <c r="AS1120" t="s">
        <v>67</v>
      </c>
      <c r="AT1120" t="s">
        <v>67</v>
      </c>
      <c r="AU1120">
        <v>89</v>
      </c>
      <c r="AV1120">
        <v>1</v>
      </c>
      <c r="AW1120" s="2">
        <v>40</v>
      </c>
      <c r="AX1120" s="4" t="s">
        <v>67</v>
      </c>
      <c r="AY1120">
        <v>1</v>
      </c>
      <c r="AZ1120">
        <v>0</v>
      </c>
      <c r="BA1120">
        <v>1</v>
      </c>
      <c r="BB1120" t="s">
        <v>67</v>
      </c>
      <c r="BC1120" t="s">
        <v>67</v>
      </c>
      <c r="BD1120" t="s">
        <v>67</v>
      </c>
      <c r="BE1120">
        <v>0.04</v>
      </c>
      <c r="BF1120" t="b">
        <v>1</v>
      </c>
      <c r="BG1120" t="s">
        <v>67</v>
      </c>
      <c r="BH1120" t="b">
        <v>0</v>
      </c>
      <c r="BI1120" t="s">
        <v>67</v>
      </c>
      <c r="BJ1120" t="b">
        <v>0</v>
      </c>
      <c r="BK1120">
        <v>1</v>
      </c>
      <c r="BL1120" t="b">
        <v>0</v>
      </c>
      <c r="BM1120">
        <v>1</v>
      </c>
      <c r="BN1120">
        <v>1</v>
      </c>
    </row>
    <row r="1121" spans="1:66" x14ac:dyDescent="0.25">
      <c r="A1121" t="s">
        <v>106</v>
      </c>
      <c r="B1121">
        <v>1978</v>
      </c>
      <c r="C1121">
        <v>2</v>
      </c>
      <c r="D1121">
        <v>2</v>
      </c>
      <c r="E1121">
        <v>2.1072932369999999</v>
      </c>
      <c r="F1121">
        <v>4.1072932370000004</v>
      </c>
      <c r="G1121">
        <v>2.442032502</v>
      </c>
      <c r="H1121">
        <v>4.442032502</v>
      </c>
      <c r="I1121">
        <v>1</v>
      </c>
      <c r="J1121">
        <v>2</v>
      </c>
      <c r="K1121" t="s">
        <v>67</v>
      </c>
      <c r="L1121" t="s">
        <v>67</v>
      </c>
      <c r="M1121" t="s">
        <v>107</v>
      </c>
      <c r="N1121">
        <v>0</v>
      </c>
      <c r="O1121">
        <v>0.19791666699999999</v>
      </c>
      <c r="P1121">
        <v>0.69791666699999999</v>
      </c>
      <c r="Q1121">
        <v>0.104166667</v>
      </c>
      <c r="R1121">
        <v>0</v>
      </c>
      <c r="S1121">
        <v>1</v>
      </c>
      <c r="T1121" t="s">
        <v>75</v>
      </c>
      <c r="U1121">
        <v>0.03</v>
      </c>
      <c r="V1121">
        <v>0.1</v>
      </c>
      <c r="W1121">
        <v>0.3</v>
      </c>
      <c r="X1121">
        <v>0.13</v>
      </c>
      <c r="Y1121">
        <v>0.26</v>
      </c>
      <c r="Z1121">
        <v>0.26</v>
      </c>
      <c r="AA1121">
        <v>0.7326097506</v>
      </c>
      <c r="AB1121">
        <v>0.77737831631335996</v>
      </c>
      <c r="AC1121">
        <v>1.48</v>
      </c>
      <c r="AD1121">
        <v>2.52</v>
      </c>
      <c r="AE1121">
        <v>1.48</v>
      </c>
      <c r="AF1121">
        <v>2.52</v>
      </c>
      <c r="AG1121">
        <v>0.9768130008</v>
      </c>
      <c r="AH1121">
        <v>3.9072520032</v>
      </c>
      <c r="AI1121">
        <v>2.8872758693732798</v>
      </c>
      <c r="AJ1121">
        <v>5.9967891346267201</v>
      </c>
      <c r="AK1121">
        <v>0</v>
      </c>
      <c r="AL1121" t="s">
        <v>67</v>
      </c>
      <c r="AM1121" t="s">
        <v>67</v>
      </c>
      <c r="AN1121" t="s">
        <v>67</v>
      </c>
      <c r="AO1121" t="s">
        <v>67</v>
      </c>
      <c r="AP1121" t="s">
        <v>67</v>
      </c>
      <c r="AQ1121" t="s">
        <v>67</v>
      </c>
      <c r="AR1121">
        <v>0</v>
      </c>
      <c r="AS1121" t="s">
        <v>67</v>
      </c>
      <c r="AT1121" t="s">
        <v>67</v>
      </c>
      <c r="AU1121">
        <v>86</v>
      </c>
      <c r="AV1121">
        <v>1</v>
      </c>
      <c r="AW1121" s="2">
        <v>2</v>
      </c>
      <c r="AX1121" s="4" t="s">
        <v>67</v>
      </c>
      <c r="AY1121">
        <v>1</v>
      </c>
      <c r="AZ1121" t="s">
        <v>67</v>
      </c>
      <c r="BA1121" t="s">
        <v>67</v>
      </c>
      <c r="BB1121" t="s">
        <v>67</v>
      </c>
      <c r="BC1121" t="s">
        <v>67</v>
      </c>
      <c r="BD1121" t="s">
        <v>67</v>
      </c>
      <c r="BE1121">
        <v>0</v>
      </c>
      <c r="BF1121" t="b">
        <v>1</v>
      </c>
      <c r="BG1121" t="s">
        <v>67</v>
      </c>
      <c r="BH1121" t="b">
        <v>0</v>
      </c>
      <c r="BI1121" t="s">
        <v>67</v>
      </c>
      <c r="BJ1121" t="b">
        <v>0</v>
      </c>
      <c r="BK1121">
        <v>1</v>
      </c>
      <c r="BL1121" t="b">
        <v>0</v>
      </c>
      <c r="BM1121">
        <v>1</v>
      </c>
      <c r="BN1121">
        <v>1</v>
      </c>
    </row>
    <row r="1122" spans="1:66" x14ac:dyDescent="0.25">
      <c r="A1122" t="s">
        <v>106</v>
      </c>
      <c r="B1122">
        <v>1979</v>
      </c>
      <c r="C1122">
        <v>200</v>
      </c>
      <c r="D1122">
        <v>200</v>
      </c>
      <c r="E1122">
        <v>188.9882824</v>
      </c>
      <c r="F1122">
        <v>388.9882824</v>
      </c>
      <c r="G1122">
        <v>210.8044194</v>
      </c>
      <c r="H1122">
        <v>410.80441939999997</v>
      </c>
      <c r="I1122">
        <v>1</v>
      </c>
      <c r="J1122">
        <v>200</v>
      </c>
      <c r="K1122" t="s">
        <v>67</v>
      </c>
      <c r="L1122" t="s">
        <v>67</v>
      </c>
      <c r="M1122" t="s">
        <v>107</v>
      </c>
      <c r="N1122">
        <v>0</v>
      </c>
      <c r="O1122">
        <v>0.19791666699999999</v>
      </c>
      <c r="P1122">
        <v>0.69791666699999999</v>
      </c>
      <c r="Q1122">
        <v>0.104166667</v>
      </c>
      <c r="R1122">
        <v>0</v>
      </c>
      <c r="S1122">
        <v>1</v>
      </c>
      <c r="T1122" t="s">
        <v>75</v>
      </c>
      <c r="U1122">
        <v>0.03</v>
      </c>
      <c r="V1122">
        <v>0.1</v>
      </c>
      <c r="W1122">
        <v>0.3</v>
      </c>
      <c r="X1122">
        <v>0.13</v>
      </c>
      <c r="Y1122">
        <v>26</v>
      </c>
      <c r="Z1122">
        <v>26</v>
      </c>
      <c r="AA1122">
        <v>63.24132582</v>
      </c>
      <c r="AB1122">
        <v>68.377374119451204</v>
      </c>
      <c r="AC1122">
        <v>148</v>
      </c>
      <c r="AD1122">
        <v>252</v>
      </c>
      <c r="AE1122">
        <v>148</v>
      </c>
      <c r="AF1122">
        <v>252</v>
      </c>
      <c r="AG1122">
        <v>84.32176776</v>
      </c>
      <c r="AH1122">
        <v>337.28707104</v>
      </c>
      <c r="AI1122">
        <v>274.04967116109799</v>
      </c>
      <c r="AJ1122">
        <v>547.55916763890195</v>
      </c>
      <c r="AK1122" t="s">
        <v>67</v>
      </c>
      <c r="AL1122" t="s">
        <v>67</v>
      </c>
      <c r="AM1122" t="s">
        <v>67</v>
      </c>
      <c r="AN1122" t="s">
        <v>67</v>
      </c>
      <c r="AO1122" t="s">
        <v>67</v>
      </c>
      <c r="AP1122" t="s">
        <v>67</v>
      </c>
      <c r="AQ1122" t="s">
        <v>67</v>
      </c>
      <c r="AR1122">
        <v>0</v>
      </c>
      <c r="AS1122" t="s">
        <v>67</v>
      </c>
      <c r="AT1122" t="s">
        <v>67</v>
      </c>
      <c r="AU1122">
        <v>90</v>
      </c>
      <c r="AV1122">
        <v>1</v>
      </c>
      <c r="AW1122" s="2">
        <v>200</v>
      </c>
      <c r="AX1122" s="4" t="s">
        <v>67</v>
      </c>
      <c r="AY1122">
        <v>1</v>
      </c>
      <c r="AZ1122" t="s">
        <v>67</v>
      </c>
      <c r="BA1122" t="s">
        <v>67</v>
      </c>
      <c r="BB1122" t="s">
        <v>67</v>
      </c>
      <c r="BC1122" t="s">
        <v>67</v>
      </c>
      <c r="BD1122" t="s">
        <v>67</v>
      </c>
      <c r="BE1122">
        <v>0.19</v>
      </c>
      <c r="BF1122" t="b">
        <v>0</v>
      </c>
      <c r="BG1122" t="s">
        <v>67</v>
      </c>
      <c r="BH1122" t="b">
        <v>0</v>
      </c>
      <c r="BI1122" t="s">
        <v>67</v>
      </c>
      <c r="BJ1122" t="b">
        <v>0</v>
      </c>
      <c r="BK1122">
        <v>1</v>
      </c>
      <c r="BL1122" t="b">
        <v>0</v>
      </c>
      <c r="BM1122">
        <v>0</v>
      </c>
      <c r="BN1122">
        <v>0</v>
      </c>
    </row>
    <row r="1123" spans="1:66" x14ac:dyDescent="0.25">
      <c r="A1123" t="s">
        <v>106</v>
      </c>
      <c r="B1123">
        <v>1980</v>
      </c>
      <c r="C1123">
        <v>600</v>
      </c>
      <c r="D1123">
        <v>600</v>
      </c>
      <c r="E1123">
        <v>508.50423396000002</v>
      </c>
      <c r="F1123">
        <v>1108.504234</v>
      </c>
      <c r="G1123">
        <v>709.99257780000005</v>
      </c>
      <c r="H1123">
        <v>1309.9925773</v>
      </c>
      <c r="I1123">
        <v>1</v>
      </c>
      <c r="J1123">
        <v>600</v>
      </c>
      <c r="K1123" t="s">
        <v>67</v>
      </c>
      <c r="L1123" t="s">
        <v>67</v>
      </c>
      <c r="M1123" t="s">
        <v>107</v>
      </c>
      <c r="N1123">
        <v>0</v>
      </c>
      <c r="O1123">
        <v>0.19791666699999999</v>
      </c>
      <c r="P1123">
        <v>0.69791666699999999</v>
      </c>
      <c r="Q1123">
        <v>0.104166667</v>
      </c>
      <c r="R1123">
        <v>0</v>
      </c>
      <c r="S1123">
        <v>1</v>
      </c>
      <c r="T1123" t="s">
        <v>75</v>
      </c>
      <c r="U1123">
        <v>0.03</v>
      </c>
      <c r="V1123">
        <v>0.1</v>
      </c>
      <c r="W1123">
        <v>0.3</v>
      </c>
      <c r="X1123">
        <v>0.13</v>
      </c>
      <c r="Y1123">
        <v>78</v>
      </c>
      <c r="Z1123">
        <v>78</v>
      </c>
      <c r="AA1123">
        <v>212.99777334000001</v>
      </c>
      <c r="AB1123">
        <v>226.83044647444899</v>
      </c>
      <c r="AC1123">
        <v>444</v>
      </c>
      <c r="AD1123">
        <v>756</v>
      </c>
      <c r="AE1123">
        <v>444</v>
      </c>
      <c r="AF1123">
        <v>756</v>
      </c>
      <c r="AG1123">
        <v>283.99703111999997</v>
      </c>
      <c r="AH1123">
        <v>1135.9881244799999</v>
      </c>
      <c r="AI1123">
        <v>856.33168435110099</v>
      </c>
      <c r="AJ1123">
        <v>1763.6534702489</v>
      </c>
      <c r="AK1123" t="s">
        <v>67</v>
      </c>
      <c r="AL1123" t="s">
        <v>67</v>
      </c>
      <c r="AM1123" t="s">
        <v>67</v>
      </c>
      <c r="AN1123" t="s">
        <v>67</v>
      </c>
      <c r="AO1123">
        <v>0</v>
      </c>
      <c r="AP1123" t="s">
        <v>67</v>
      </c>
      <c r="AQ1123" t="s">
        <v>67</v>
      </c>
      <c r="AR1123">
        <v>0</v>
      </c>
      <c r="AS1123" t="s">
        <v>67</v>
      </c>
      <c r="AT1123" t="s">
        <v>67</v>
      </c>
      <c r="AU1123">
        <v>72</v>
      </c>
      <c r="AV1123">
        <v>1</v>
      </c>
      <c r="AW1123" s="2">
        <v>600</v>
      </c>
      <c r="AX1123" s="4" t="s">
        <v>67</v>
      </c>
      <c r="AY1123">
        <v>1</v>
      </c>
      <c r="AZ1123" t="s">
        <v>67</v>
      </c>
      <c r="BA1123" t="s">
        <v>67</v>
      </c>
      <c r="BB1123" t="s">
        <v>67</v>
      </c>
      <c r="BC1123" t="s">
        <v>67</v>
      </c>
      <c r="BD1123" t="s">
        <v>67</v>
      </c>
      <c r="BE1123">
        <v>0.56000000000000005</v>
      </c>
      <c r="BF1123" t="b">
        <v>0</v>
      </c>
      <c r="BG1123" t="s">
        <v>67</v>
      </c>
      <c r="BH1123" t="b">
        <v>0</v>
      </c>
      <c r="BI1123" t="s">
        <v>67</v>
      </c>
      <c r="BJ1123" t="b">
        <v>0</v>
      </c>
      <c r="BK1123">
        <v>1</v>
      </c>
      <c r="BL1123" t="b">
        <v>0</v>
      </c>
      <c r="BM1123">
        <v>0</v>
      </c>
      <c r="BN1123">
        <v>0</v>
      </c>
    </row>
    <row r="1124" spans="1:66" x14ac:dyDescent="0.25">
      <c r="A1124" t="s">
        <v>106</v>
      </c>
      <c r="B1124">
        <v>1981</v>
      </c>
      <c r="C1124">
        <v>300</v>
      </c>
      <c r="D1124">
        <v>300</v>
      </c>
      <c r="E1124">
        <v>299.79671949999999</v>
      </c>
      <c r="F1124">
        <v>599.79671949999999</v>
      </c>
      <c r="G1124">
        <v>330.7150618</v>
      </c>
      <c r="H1124">
        <v>630.71506179999994</v>
      </c>
      <c r="I1124">
        <v>1</v>
      </c>
      <c r="J1124">
        <v>300</v>
      </c>
      <c r="K1124" t="s">
        <v>67</v>
      </c>
      <c r="L1124" t="s">
        <v>67</v>
      </c>
      <c r="M1124" t="s">
        <v>107</v>
      </c>
      <c r="N1124">
        <v>0</v>
      </c>
      <c r="O1124">
        <v>0.19791666699999999</v>
      </c>
      <c r="P1124">
        <v>0.69791666699999999</v>
      </c>
      <c r="Q1124">
        <v>0.104166667</v>
      </c>
      <c r="R1124">
        <v>0</v>
      </c>
      <c r="S1124">
        <v>1</v>
      </c>
      <c r="T1124" t="s">
        <v>75</v>
      </c>
      <c r="U1124">
        <v>0.03</v>
      </c>
      <c r="V1124">
        <v>0.1</v>
      </c>
      <c r="W1124">
        <v>0.3</v>
      </c>
      <c r="X1124">
        <v>0.13</v>
      </c>
      <c r="Y1124">
        <v>39</v>
      </c>
      <c r="Z1124">
        <v>39</v>
      </c>
      <c r="AA1124">
        <v>99.21451854</v>
      </c>
      <c r="AB1124">
        <v>106.60450595131501</v>
      </c>
      <c r="AC1124">
        <v>222</v>
      </c>
      <c r="AD1124">
        <v>378</v>
      </c>
      <c r="AE1124">
        <v>222</v>
      </c>
      <c r="AF1124">
        <v>378</v>
      </c>
      <c r="AG1124">
        <v>132.28602472</v>
      </c>
      <c r="AH1124">
        <v>529.14409888</v>
      </c>
      <c r="AI1124">
        <v>417.50604989737002</v>
      </c>
      <c r="AJ1124">
        <v>843.92407370263004</v>
      </c>
      <c r="AK1124" t="s">
        <v>67</v>
      </c>
      <c r="AL1124" t="s">
        <v>67</v>
      </c>
      <c r="AM1124" t="s">
        <v>67</v>
      </c>
      <c r="AN1124">
        <v>140.77115156505101</v>
      </c>
      <c r="AO1124">
        <v>0</v>
      </c>
      <c r="AP1124" t="s">
        <v>67</v>
      </c>
      <c r="AQ1124" t="s">
        <v>67</v>
      </c>
      <c r="AR1124">
        <v>140.77115156505101</v>
      </c>
      <c r="AS1124" t="s">
        <v>67</v>
      </c>
      <c r="AT1124" t="s">
        <v>67</v>
      </c>
      <c r="AU1124">
        <v>91</v>
      </c>
      <c r="AV1124">
        <v>1</v>
      </c>
      <c r="AW1124" s="2">
        <v>300</v>
      </c>
      <c r="AX1124" s="4" t="s">
        <v>67</v>
      </c>
      <c r="AY1124">
        <v>1</v>
      </c>
      <c r="AZ1124" t="s">
        <v>67</v>
      </c>
      <c r="BA1124" t="s">
        <v>67</v>
      </c>
      <c r="BB1124" t="s">
        <v>67</v>
      </c>
      <c r="BC1124">
        <v>1</v>
      </c>
      <c r="BD1124">
        <v>0</v>
      </c>
      <c r="BE1124">
        <v>0.28000000000000003</v>
      </c>
      <c r="BF1124" t="b">
        <v>0</v>
      </c>
      <c r="BG1124" t="s">
        <v>67</v>
      </c>
      <c r="BH1124" t="b">
        <v>0</v>
      </c>
      <c r="BI1124" t="s">
        <v>67</v>
      </c>
      <c r="BJ1124" t="b">
        <v>0</v>
      </c>
      <c r="BK1124">
        <v>1</v>
      </c>
      <c r="BL1124" t="b">
        <v>0</v>
      </c>
      <c r="BM1124">
        <v>0</v>
      </c>
      <c r="BN1124">
        <v>0</v>
      </c>
    </row>
    <row r="1125" spans="1:66" x14ac:dyDescent="0.25">
      <c r="A1125" t="s">
        <v>106</v>
      </c>
      <c r="B1125">
        <v>1982</v>
      </c>
      <c r="C1125" t="s">
        <v>67</v>
      </c>
      <c r="D1125" t="s">
        <v>67</v>
      </c>
      <c r="E1125" t="s">
        <v>67</v>
      </c>
      <c r="F1125" t="s">
        <v>67</v>
      </c>
      <c r="G1125" t="s">
        <v>67</v>
      </c>
      <c r="H1125" t="s">
        <v>67</v>
      </c>
      <c r="I1125" t="s">
        <v>67</v>
      </c>
      <c r="J1125" t="s">
        <v>67</v>
      </c>
      <c r="K1125" t="s">
        <v>67</v>
      </c>
      <c r="L1125" t="s">
        <v>67</v>
      </c>
      <c r="M1125" t="s">
        <v>107</v>
      </c>
      <c r="N1125">
        <v>0</v>
      </c>
      <c r="O1125">
        <v>0.19791666699999999</v>
      </c>
      <c r="P1125">
        <v>0.69791666699999999</v>
      </c>
      <c r="Q1125">
        <v>0.104166667</v>
      </c>
      <c r="R1125">
        <v>0</v>
      </c>
      <c r="S1125">
        <v>1</v>
      </c>
      <c r="T1125" t="s">
        <v>67</v>
      </c>
      <c r="U1125" t="s">
        <v>67</v>
      </c>
      <c r="V1125">
        <v>0.1</v>
      </c>
      <c r="W1125">
        <v>0.3</v>
      </c>
      <c r="X1125" t="s">
        <v>67</v>
      </c>
      <c r="Y1125" t="s">
        <v>67</v>
      </c>
      <c r="Z1125" t="s">
        <v>67</v>
      </c>
      <c r="AA1125" t="s">
        <v>67</v>
      </c>
      <c r="AB1125" t="s">
        <v>67</v>
      </c>
      <c r="AC1125" t="s">
        <v>67</v>
      </c>
      <c r="AD1125" t="s">
        <v>67</v>
      </c>
      <c r="AE1125" t="s">
        <v>67</v>
      </c>
      <c r="AF1125" t="s">
        <v>67</v>
      </c>
      <c r="AG1125" t="s">
        <v>67</v>
      </c>
      <c r="AH1125" t="s">
        <v>67</v>
      </c>
      <c r="AI1125" t="s">
        <v>67</v>
      </c>
      <c r="AJ1125" t="s">
        <v>67</v>
      </c>
      <c r="AK1125" t="s">
        <v>67</v>
      </c>
      <c r="AL1125" t="s">
        <v>67</v>
      </c>
      <c r="AM1125">
        <v>943.16671291817602</v>
      </c>
      <c r="AN1125">
        <v>143.40383475055901</v>
      </c>
      <c r="AO1125" t="s">
        <v>67</v>
      </c>
      <c r="AP1125" t="s">
        <v>67</v>
      </c>
      <c r="AQ1125" t="s">
        <v>67</v>
      </c>
      <c r="AR1125">
        <v>1086.5705476687299</v>
      </c>
      <c r="AS1125" t="s">
        <v>67</v>
      </c>
      <c r="AT1125" t="s">
        <v>67</v>
      </c>
      <c r="AU1125" t="s">
        <v>67</v>
      </c>
      <c r="AV1125" t="s">
        <v>67</v>
      </c>
      <c r="AW1125" s="2" t="s">
        <v>67</v>
      </c>
      <c r="AX1125" s="4" t="s">
        <v>67</v>
      </c>
      <c r="AY1125" t="s">
        <v>67</v>
      </c>
      <c r="AZ1125" t="s">
        <v>67</v>
      </c>
      <c r="BA1125" t="s">
        <v>67</v>
      </c>
      <c r="BB1125">
        <v>0.86799999999999999</v>
      </c>
      <c r="BC1125">
        <v>0.13200000000000001</v>
      </c>
      <c r="BD1125" t="s">
        <v>67</v>
      </c>
      <c r="BE1125" t="s">
        <v>67</v>
      </c>
      <c r="BF1125" t="b">
        <v>0</v>
      </c>
      <c r="BG1125" t="s">
        <v>67</v>
      </c>
      <c r="BH1125" t="b">
        <v>0</v>
      </c>
      <c r="BI1125" t="s">
        <v>67</v>
      </c>
      <c r="BJ1125" t="b">
        <v>0</v>
      </c>
      <c r="BK1125" t="s">
        <v>67</v>
      </c>
      <c r="BL1125" t="b">
        <v>0</v>
      </c>
      <c r="BM1125">
        <v>0</v>
      </c>
      <c r="BN1125">
        <v>0</v>
      </c>
    </row>
    <row r="1126" spans="1:66" x14ac:dyDescent="0.25">
      <c r="A1126" t="s">
        <v>106</v>
      </c>
      <c r="B1126">
        <v>1983</v>
      </c>
      <c r="C1126" t="s">
        <v>67</v>
      </c>
      <c r="D1126" t="s">
        <v>67</v>
      </c>
      <c r="E1126" t="s">
        <v>67</v>
      </c>
      <c r="F1126" t="s">
        <v>67</v>
      </c>
      <c r="G1126" t="s">
        <v>67</v>
      </c>
      <c r="H1126" t="s">
        <v>67</v>
      </c>
      <c r="I1126" t="s">
        <v>67</v>
      </c>
      <c r="J1126" t="s">
        <v>67</v>
      </c>
      <c r="K1126" t="s">
        <v>67</v>
      </c>
      <c r="L1126" t="s">
        <v>67</v>
      </c>
      <c r="M1126" t="s">
        <v>107</v>
      </c>
      <c r="N1126">
        <v>0</v>
      </c>
      <c r="O1126">
        <v>0.19791666699999999</v>
      </c>
      <c r="P1126">
        <v>0.69791666699999999</v>
      </c>
      <c r="Q1126">
        <v>0.104166667</v>
      </c>
      <c r="R1126">
        <v>0</v>
      </c>
      <c r="S1126">
        <v>1</v>
      </c>
      <c r="T1126" t="s">
        <v>67</v>
      </c>
      <c r="U1126" t="s">
        <v>67</v>
      </c>
      <c r="V1126">
        <v>0.1</v>
      </c>
      <c r="W1126">
        <v>0.3</v>
      </c>
      <c r="X1126" t="s">
        <v>67</v>
      </c>
      <c r="Y1126" t="s">
        <v>67</v>
      </c>
      <c r="Z1126" t="s">
        <v>67</v>
      </c>
      <c r="AA1126" t="s">
        <v>67</v>
      </c>
      <c r="AB1126" t="s">
        <v>67</v>
      </c>
      <c r="AC1126" t="s">
        <v>67</v>
      </c>
      <c r="AD1126" t="s">
        <v>67</v>
      </c>
      <c r="AE1126" t="s">
        <v>67</v>
      </c>
      <c r="AF1126" t="s">
        <v>67</v>
      </c>
      <c r="AG1126" t="s">
        <v>67</v>
      </c>
      <c r="AH1126" t="s">
        <v>67</v>
      </c>
      <c r="AI1126" t="s">
        <v>67</v>
      </c>
      <c r="AJ1126" t="s">
        <v>67</v>
      </c>
      <c r="AK1126" t="s">
        <v>67</v>
      </c>
      <c r="AL1126">
        <v>267.46518756817602</v>
      </c>
      <c r="AM1126">
        <v>960.80569021305905</v>
      </c>
      <c r="AN1126" t="s">
        <v>67</v>
      </c>
      <c r="AO1126">
        <v>0</v>
      </c>
      <c r="AP1126" t="s">
        <v>67</v>
      </c>
      <c r="AQ1126" t="s">
        <v>67</v>
      </c>
      <c r="AR1126">
        <v>1228.27087778123</v>
      </c>
      <c r="AS1126" t="s">
        <v>67</v>
      </c>
      <c r="AT1126" t="s">
        <v>67</v>
      </c>
      <c r="AU1126" t="s">
        <v>67</v>
      </c>
      <c r="AV1126" t="s">
        <v>67</v>
      </c>
      <c r="AW1126" s="2" t="s">
        <v>67</v>
      </c>
      <c r="AX1126" s="4" t="s">
        <v>67</v>
      </c>
      <c r="AY1126" t="s">
        <v>67</v>
      </c>
      <c r="AZ1126" t="s">
        <v>67</v>
      </c>
      <c r="BA1126">
        <v>0.21779999999999999</v>
      </c>
      <c r="BB1126">
        <v>0.78220000000000001</v>
      </c>
      <c r="BC1126" t="s">
        <v>67</v>
      </c>
      <c r="BD1126">
        <v>0</v>
      </c>
      <c r="BE1126" t="s">
        <v>67</v>
      </c>
      <c r="BF1126" t="b">
        <v>0</v>
      </c>
      <c r="BG1126" t="s">
        <v>67</v>
      </c>
      <c r="BH1126" t="b">
        <v>0</v>
      </c>
      <c r="BI1126" t="s">
        <v>67</v>
      </c>
      <c r="BJ1126" t="b">
        <v>0</v>
      </c>
      <c r="BK1126" t="s">
        <v>67</v>
      </c>
      <c r="BL1126" t="b">
        <v>0</v>
      </c>
      <c r="BM1126">
        <v>0</v>
      </c>
      <c r="BN1126">
        <v>0</v>
      </c>
    </row>
    <row r="1127" spans="1:66" x14ac:dyDescent="0.25">
      <c r="A1127" t="s">
        <v>106</v>
      </c>
      <c r="B1127">
        <v>1984</v>
      </c>
      <c r="C1127" t="s">
        <v>67</v>
      </c>
      <c r="D1127" t="s">
        <v>67</v>
      </c>
      <c r="E1127" t="s">
        <v>67</v>
      </c>
      <c r="F1127" t="s">
        <v>67</v>
      </c>
      <c r="G1127" t="s">
        <v>67</v>
      </c>
      <c r="H1127" t="s">
        <v>67</v>
      </c>
      <c r="I1127" t="s">
        <v>67</v>
      </c>
      <c r="J1127" t="s">
        <v>67</v>
      </c>
      <c r="K1127" t="s">
        <v>67</v>
      </c>
      <c r="L1127" t="s">
        <v>67</v>
      </c>
      <c r="M1127" t="s">
        <v>107</v>
      </c>
      <c r="N1127">
        <v>0</v>
      </c>
      <c r="O1127">
        <v>0.19791666699999999</v>
      </c>
      <c r="P1127">
        <v>0.69791666699999999</v>
      </c>
      <c r="Q1127">
        <v>0.104166667</v>
      </c>
      <c r="R1127">
        <v>0</v>
      </c>
      <c r="S1127">
        <v>1</v>
      </c>
      <c r="T1127" t="s">
        <v>67</v>
      </c>
      <c r="U1127" t="s">
        <v>67</v>
      </c>
      <c r="V1127">
        <v>0.1</v>
      </c>
      <c r="W1127">
        <v>0.3</v>
      </c>
      <c r="X1127" t="s">
        <v>67</v>
      </c>
      <c r="Y1127" t="s">
        <v>67</v>
      </c>
      <c r="Z1127" t="s">
        <v>67</v>
      </c>
      <c r="AA1127" t="s">
        <v>67</v>
      </c>
      <c r="AB1127" t="s">
        <v>67</v>
      </c>
      <c r="AC1127" t="s">
        <v>67</v>
      </c>
      <c r="AD1127" t="s">
        <v>67</v>
      </c>
      <c r="AE1127" t="s">
        <v>67</v>
      </c>
      <c r="AF1127" t="s">
        <v>67</v>
      </c>
      <c r="AG1127" t="s">
        <v>67</v>
      </c>
      <c r="AH1127" t="s">
        <v>67</v>
      </c>
      <c r="AI1127" t="s">
        <v>67</v>
      </c>
      <c r="AJ1127" t="s">
        <v>67</v>
      </c>
      <c r="AK1127">
        <v>0</v>
      </c>
      <c r="AL1127">
        <v>272.467285613059</v>
      </c>
      <c r="AM1127" t="s">
        <v>67</v>
      </c>
      <c r="AN1127">
        <v>36.141546782319601</v>
      </c>
      <c r="AO1127" t="s">
        <v>67</v>
      </c>
      <c r="AP1127" t="s">
        <v>67</v>
      </c>
      <c r="AQ1127" t="s">
        <v>67</v>
      </c>
      <c r="AR1127">
        <v>308.60883239537799</v>
      </c>
      <c r="AS1127" t="s">
        <v>67</v>
      </c>
      <c r="AT1127" t="s">
        <v>67</v>
      </c>
      <c r="AU1127" t="s">
        <v>67</v>
      </c>
      <c r="AV1127" t="s">
        <v>67</v>
      </c>
      <c r="AW1127" s="2" t="s">
        <v>67</v>
      </c>
      <c r="AX1127" s="4" t="s">
        <v>67</v>
      </c>
      <c r="AY1127" t="s">
        <v>67</v>
      </c>
      <c r="AZ1127">
        <v>0</v>
      </c>
      <c r="BA1127">
        <v>0.88290000000000002</v>
      </c>
      <c r="BB1127" t="s">
        <v>67</v>
      </c>
      <c r="BC1127">
        <v>0.1171</v>
      </c>
      <c r="BD1127" t="s">
        <v>67</v>
      </c>
      <c r="BE1127" t="s">
        <v>67</v>
      </c>
      <c r="BF1127" t="b">
        <v>0</v>
      </c>
      <c r="BG1127" t="s">
        <v>67</v>
      </c>
      <c r="BH1127" t="b">
        <v>0</v>
      </c>
      <c r="BI1127" t="s">
        <v>67</v>
      </c>
      <c r="BJ1127" t="b">
        <v>0</v>
      </c>
      <c r="BK1127" t="s">
        <v>67</v>
      </c>
      <c r="BL1127" t="b">
        <v>0</v>
      </c>
      <c r="BM1127">
        <v>0</v>
      </c>
      <c r="BN1127">
        <v>0</v>
      </c>
    </row>
    <row r="1128" spans="1:66" x14ac:dyDescent="0.25">
      <c r="A1128" t="s">
        <v>106</v>
      </c>
      <c r="B1128">
        <v>1985</v>
      </c>
      <c r="C1128" t="s">
        <v>67</v>
      </c>
      <c r="D1128" t="s">
        <v>67</v>
      </c>
      <c r="E1128" t="s">
        <v>67</v>
      </c>
      <c r="F1128" t="s">
        <v>67</v>
      </c>
      <c r="G1128" t="s">
        <v>67</v>
      </c>
      <c r="H1128" t="s">
        <v>67</v>
      </c>
      <c r="I1128" t="s">
        <v>67</v>
      </c>
      <c r="J1128" t="s">
        <v>67</v>
      </c>
      <c r="K1128" t="s">
        <v>67</v>
      </c>
      <c r="L1128" t="s">
        <v>67</v>
      </c>
      <c r="M1128" t="s">
        <v>107</v>
      </c>
      <c r="N1128">
        <v>0</v>
      </c>
      <c r="O1128">
        <v>0.19791666699999999</v>
      </c>
      <c r="P1128">
        <v>0.69791666699999999</v>
      </c>
      <c r="Q1128">
        <v>0.104166667</v>
      </c>
      <c r="R1128">
        <v>0</v>
      </c>
      <c r="S1128">
        <v>1</v>
      </c>
      <c r="T1128" t="s">
        <v>67</v>
      </c>
      <c r="U1128" t="s">
        <v>67</v>
      </c>
      <c r="V1128">
        <v>0.1</v>
      </c>
      <c r="W1128">
        <v>0.3</v>
      </c>
      <c r="X1128" t="s">
        <v>67</v>
      </c>
      <c r="Y1128" t="s">
        <v>67</v>
      </c>
      <c r="Z1128" t="s">
        <v>67</v>
      </c>
      <c r="AA1128" t="s">
        <v>67</v>
      </c>
      <c r="AB1128" t="s">
        <v>67</v>
      </c>
      <c r="AC1128" t="s">
        <v>67</v>
      </c>
      <c r="AD1128" t="s">
        <v>67</v>
      </c>
      <c r="AE1128" t="s">
        <v>67</v>
      </c>
      <c r="AF1128" t="s">
        <v>67</v>
      </c>
      <c r="AG1128" t="s">
        <v>67</v>
      </c>
      <c r="AH1128" t="s">
        <v>67</v>
      </c>
      <c r="AI1128" t="s">
        <v>67</v>
      </c>
      <c r="AJ1128" t="s">
        <v>67</v>
      </c>
      <c r="AK1128">
        <v>0</v>
      </c>
      <c r="AL1128" t="s">
        <v>67</v>
      </c>
      <c r="AM1128">
        <v>242.14836278231999</v>
      </c>
      <c r="AN1128" t="s">
        <v>67</v>
      </c>
      <c r="AO1128">
        <v>0</v>
      </c>
      <c r="AP1128" t="s">
        <v>67</v>
      </c>
      <c r="AQ1128" t="s">
        <v>67</v>
      </c>
      <c r="AR1128">
        <v>242.14836278231999</v>
      </c>
      <c r="AS1128" t="s">
        <v>67</v>
      </c>
      <c r="AT1128" t="s">
        <v>67</v>
      </c>
      <c r="AU1128" t="s">
        <v>67</v>
      </c>
      <c r="AV1128" t="s">
        <v>67</v>
      </c>
      <c r="AW1128" s="2" t="s">
        <v>67</v>
      </c>
      <c r="AX1128" s="4" t="s">
        <v>67</v>
      </c>
      <c r="AY1128" t="s">
        <v>67</v>
      </c>
      <c r="AZ1128">
        <v>0</v>
      </c>
      <c r="BA1128" t="s">
        <v>67</v>
      </c>
      <c r="BB1128">
        <v>1</v>
      </c>
      <c r="BC1128" t="s">
        <v>67</v>
      </c>
      <c r="BD1128">
        <v>0</v>
      </c>
      <c r="BE1128" t="s">
        <v>67</v>
      </c>
      <c r="BF1128" t="b">
        <v>0</v>
      </c>
      <c r="BG1128" t="s">
        <v>67</v>
      </c>
      <c r="BH1128" t="b">
        <v>0</v>
      </c>
      <c r="BI1128" t="s">
        <v>67</v>
      </c>
      <c r="BJ1128" t="b">
        <v>0</v>
      </c>
      <c r="BK1128" t="s">
        <v>67</v>
      </c>
      <c r="BL1128" t="b">
        <v>0</v>
      </c>
      <c r="BM1128">
        <v>0</v>
      </c>
      <c r="BN1128">
        <v>0</v>
      </c>
    </row>
    <row r="1129" spans="1:66" x14ac:dyDescent="0.25">
      <c r="A1129" t="s">
        <v>106</v>
      </c>
      <c r="B1129">
        <v>1986</v>
      </c>
      <c r="C1129" t="s">
        <v>67</v>
      </c>
      <c r="D1129" t="s">
        <v>67</v>
      </c>
      <c r="E1129" t="s">
        <v>67</v>
      </c>
      <c r="F1129" t="s">
        <v>67</v>
      </c>
      <c r="G1129" t="s">
        <v>67</v>
      </c>
      <c r="H1129" t="s">
        <v>67</v>
      </c>
      <c r="I1129" t="s">
        <v>67</v>
      </c>
      <c r="J1129" t="s">
        <v>67</v>
      </c>
      <c r="K1129" t="s">
        <v>67</v>
      </c>
      <c r="L1129" t="s">
        <v>67</v>
      </c>
      <c r="M1129" t="s">
        <v>107</v>
      </c>
      <c r="N1129">
        <v>0</v>
      </c>
      <c r="O1129">
        <v>0.19791666699999999</v>
      </c>
      <c r="P1129">
        <v>0.69791666699999999</v>
      </c>
      <c r="Q1129">
        <v>0.104166667</v>
      </c>
      <c r="R1129">
        <v>0</v>
      </c>
      <c r="S1129">
        <v>1</v>
      </c>
      <c r="T1129" t="s">
        <v>67</v>
      </c>
      <c r="U1129" t="s">
        <v>67</v>
      </c>
      <c r="V1129">
        <v>0.1</v>
      </c>
      <c r="W1129">
        <v>0.3</v>
      </c>
      <c r="X1129" t="s">
        <v>67</v>
      </c>
      <c r="Y1129" t="s">
        <v>67</v>
      </c>
      <c r="Z1129" t="s">
        <v>67</v>
      </c>
      <c r="AA1129" t="s">
        <v>67</v>
      </c>
      <c r="AB1129" t="s">
        <v>67</v>
      </c>
      <c r="AC1129" t="s">
        <v>67</v>
      </c>
      <c r="AD1129" t="s">
        <v>67</v>
      </c>
      <c r="AE1129" t="s">
        <v>67</v>
      </c>
      <c r="AF1129" t="s">
        <v>67</v>
      </c>
      <c r="AG1129" t="s">
        <v>67</v>
      </c>
      <c r="AH1129" t="s">
        <v>67</v>
      </c>
      <c r="AI1129" t="s">
        <v>67</v>
      </c>
      <c r="AJ1129" t="s">
        <v>67</v>
      </c>
      <c r="AK1129" t="s">
        <v>67</v>
      </c>
      <c r="AL1129">
        <v>68.6689387823196</v>
      </c>
      <c r="AM1129" t="s">
        <v>67</v>
      </c>
      <c r="AN1129">
        <v>1200.1487117571401</v>
      </c>
      <c r="AO1129">
        <v>0</v>
      </c>
      <c r="AP1129" t="s">
        <v>67</v>
      </c>
      <c r="AQ1129" t="s">
        <v>67</v>
      </c>
      <c r="AR1129">
        <v>1268.8176505394599</v>
      </c>
      <c r="AS1129" t="s">
        <v>67</v>
      </c>
      <c r="AT1129" t="s">
        <v>67</v>
      </c>
      <c r="AU1129" t="s">
        <v>67</v>
      </c>
      <c r="AV1129" t="s">
        <v>67</v>
      </c>
      <c r="AW1129" s="2" t="s">
        <v>67</v>
      </c>
      <c r="AX1129" s="4" t="s">
        <v>67</v>
      </c>
      <c r="AY1129" t="s">
        <v>67</v>
      </c>
      <c r="AZ1129" t="s">
        <v>67</v>
      </c>
      <c r="BA1129">
        <v>5.4100000000000002E-2</v>
      </c>
      <c r="BB1129" t="s">
        <v>67</v>
      </c>
      <c r="BC1129">
        <v>0.94589999999999996</v>
      </c>
      <c r="BD1129">
        <v>0</v>
      </c>
      <c r="BE1129" t="s">
        <v>67</v>
      </c>
      <c r="BF1129" t="b">
        <v>0</v>
      </c>
      <c r="BG1129" t="s">
        <v>67</v>
      </c>
      <c r="BH1129" t="b">
        <v>0</v>
      </c>
      <c r="BI1129" t="s">
        <v>67</v>
      </c>
      <c r="BJ1129" t="b">
        <v>0</v>
      </c>
      <c r="BK1129" t="s">
        <v>67</v>
      </c>
      <c r="BL1129" t="b">
        <v>0</v>
      </c>
      <c r="BM1129">
        <v>0</v>
      </c>
      <c r="BN1129">
        <v>0</v>
      </c>
    </row>
    <row r="1130" spans="1:66" x14ac:dyDescent="0.25">
      <c r="A1130" t="s">
        <v>106</v>
      </c>
      <c r="B1130">
        <v>1987</v>
      </c>
      <c r="C1130">
        <v>900</v>
      </c>
      <c r="D1130">
        <v>900</v>
      </c>
      <c r="E1130">
        <v>421.80732380000001</v>
      </c>
      <c r="F1130">
        <v>1321.8073237999999</v>
      </c>
      <c r="G1130">
        <v>451.40305069999999</v>
      </c>
      <c r="H1130">
        <v>1351.4030507</v>
      </c>
      <c r="I1130">
        <v>1</v>
      </c>
      <c r="J1130">
        <v>900</v>
      </c>
      <c r="K1130" t="s">
        <v>67</v>
      </c>
      <c r="L1130" t="s">
        <v>67</v>
      </c>
      <c r="M1130" t="s">
        <v>107</v>
      </c>
      <c r="N1130">
        <v>0</v>
      </c>
      <c r="O1130">
        <v>0.19791666699999999</v>
      </c>
      <c r="P1130">
        <v>0.69791666699999999</v>
      </c>
      <c r="Q1130">
        <v>0.104166667</v>
      </c>
      <c r="R1130">
        <v>0</v>
      </c>
      <c r="S1130">
        <v>1</v>
      </c>
      <c r="T1130" t="s">
        <v>75</v>
      </c>
      <c r="U1130">
        <v>0.03</v>
      </c>
      <c r="V1130">
        <v>0.1</v>
      </c>
      <c r="W1130">
        <v>0.3</v>
      </c>
      <c r="X1130">
        <v>0.13</v>
      </c>
      <c r="Y1130">
        <v>117</v>
      </c>
      <c r="Z1130">
        <v>117</v>
      </c>
      <c r="AA1130">
        <v>135.42091521</v>
      </c>
      <c r="AB1130">
        <v>178.96319251822101</v>
      </c>
      <c r="AC1130">
        <v>666</v>
      </c>
      <c r="AD1130">
        <v>1134</v>
      </c>
      <c r="AE1130">
        <v>666</v>
      </c>
      <c r="AF1130">
        <v>1134</v>
      </c>
      <c r="AG1130">
        <v>180.56122027999999</v>
      </c>
      <c r="AH1130">
        <v>722.24488111999995</v>
      </c>
      <c r="AI1130">
        <v>993.47666566355701</v>
      </c>
      <c r="AJ1130">
        <v>1709.32943573644</v>
      </c>
      <c r="AK1130">
        <v>0</v>
      </c>
      <c r="AL1130" t="s">
        <v>67</v>
      </c>
      <c r="AM1130">
        <v>8040.9963468821397</v>
      </c>
      <c r="AN1130">
        <v>799.53123880850001</v>
      </c>
      <c r="AO1130">
        <v>0</v>
      </c>
      <c r="AP1130" t="s">
        <v>67</v>
      </c>
      <c r="AQ1130" t="s">
        <v>67</v>
      </c>
      <c r="AR1130">
        <v>8840.5275856906392</v>
      </c>
      <c r="AS1130" t="s">
        <v>67</v>
      </c>
      <c r="AT1130" t="s">
        <v>67</v>
      </c>
      <c r="AU1130">
        <v>93</v>
      </c>
      <c r="AV1130">
        <v>0</v>
      </c>
      <c r="AW1130" s="2">
        <v>900</v>
      </c>
      <c r="AX1130" s="4" t="s">
        <v>67</v>
      </c>
      <c r="AY1130">
        <v>1</v>
      </c>
      <c r="AZ1130">
        <v>0</v>
      </c>
      <c r="BA1130" t="s">
        <v>67</v>
      </c>
      <c r="BB1130">
        <v>0.90959999999999996</v>
      </c>
      <c r="BC1130">
        <v>9.0399999999999994E-2</v>
      </c>
      <c r="BD1130">
        <v>0</v>
      </c>
      <c r="BE1130">
        <v>0.85</v>
      </c>
      <c r="BF1130" t="b">
        <v>0</v>
      </c>
      <c r="BG1130" t="s">
        <v>67</v>
      </c>
      <c r="BH1130" t="b">
        <v>0</v>
      </c>
      <c r="BI1130" t="s">
        <v>67</v>
      </c>
      <c r="BJ1130" t="b">
        <v>0</v>
      </c>
      <c r="BK1130">
        <v>1</v>
      </c>
      <c r="BL1130" t="b">
        <v>0</v>
      </c>
      <c r="BM1130">
        <v>0</v>
      </c>
      <c r="BN1130">
        <v>0</v>
      </c>
    </row>
    <row r="1131" spans="1:66" x14ac:dyDescent="0.25">
      <c r="A1131" t="s">
        <v>106</v>
      </c>
      <c r="B1131">
        <v>1988</v>
      </c>
      <c r="C1131">
        <v>550</v>
      </c>
      <c r="D1131">
        <v>550</v>
      </c>
      <c r="E1131">
        <v>727.96908206000001</v>
      </c>
      <c r="F1131">
        <v>1277.9690825</v>
      </c>
      <c r="G1131">
        <v>826.67680930999995</v>
      </c>
      <c r="H1131">
        <v>1376.6768092</v>
      </c>
      <c r="I1131">
        <v>1</v>
      </c>
      <c r="J1131">
        <v>550</v>
      </c>
      <c r="K1131" t="s">
        <v>67</v>
      </c>
      <c r="L1131" t="s">
        <v>67</v>
      </c>
      <c r="M1131" t="s">
        <v>107</v>
      </c>
      <c r="N1131">
        <v>0</v>
      </c>
      <c r="O1131">
        <v>0.19791666699999999</v>
      </c>
      <c r="P1131">
        <v>0.69791666699999999</v>
      </c>
      <c r="Q1131">
        <v>0.104166667</v>
      </c>
      <c r="R1131">
        <v>0</v>
      </c>
      <c r="S1131">
        <v>1</v>
      </c>
      <c r="T1131" t="s">
        <v>75</v>
      </c>
      <c r="U1131">
        <v>0.03</v>
      </c>
      <c r="V1131">
        <v>0.1</v>
      </c>
      <c r="W1131">
        <v>0.3</v>
      </c>
      <c r="X1131">
        <v>0.13</v>
      </c>
      <c r="Y1131">
        <v>71.5</v>
      </c>
      <c r="Z1131">
        <v>71.5</v>
      </c>
      <c r="AA1131">
        <v>248.00304279299999</v>
      </c>
      <c r="AB1131">
        <v>258.10416353593899</v>
      </c>
      <c r="AC1131">
        <v>407</v>
      </c>
      <c r="AD1131">
        <v>693</v>
      </c>
      <c r="AE1131">
        <v>407</v>
      </c>
      <c r="AF1131">
        <v>693</v>
      </c>
      <c r="AG1131">
        <v>330.67072372400003</v>
      </c>
      <c r="AH1131">
        <v>1322.6828948960001</v>
      </c>
      <c r="AI1131">
        <v>860.46848212812301</v>
      </c>
      <c r="AJ1131">
        <v>1892.8851362718799</v>
      </c>
      <c r="AK1131" t="s">
        <v>67</v>
      </c>
      <c r="AL1131">
        <v>2280.28254888214</v>
      </c>
      <c r="AM1131">
        <v>5356.8592854335002</v>
      </c>
      <c r="AN1131">
        <v>1058.47545630379</v>
      </c>
      <c r="AO1131">
        <v>0</v>
      </c>
      <c r="AP1131">
        <v>8695.6172906194297</v>
      </c>
      <c r="AQ1131">
        <v>8695.6172906194297</v>
      </c>
      <c r="AR1131">
        <v>8695.6172906194297</v>
      </c>
      <c r="AS1131">
        <v>15.8102132556717</v>
      </c>
      <c r="AT1131">
        <v>2.7606561397877001</v>
      </c>
      <c r="AU1131">
        <v>88</v>
      </c>
      <c r="AV1131">
        <v>1</v>
      </c>
      <c r="AW1131" s="2">
        <v>550</v>
      </c>
      <c r="AX1131" s="4">
        <v>8695.6172906194297</v>
      </c>
      <c r="AY1131">
        <v>1</v>
      </c>
      <c r="AZ1131" t="s">
        <v>67</v>
      </c>
      <c r="BA1131">
        <v>0.26219999999999999</v>
      </c>
      <c r="BB1131">
        <v>0.61599999999999999</v>
      </c>
      <c r="BC1131">
        <v>0.1217</v>
      </c>
      <c r="BD1131">
        <v>0</v>
      </c>
      <c r="BE1131">
        <v>0.52</v>
      </c>
      <c r="BF1131" t="b">
        <v>0</v>
      </c>
      <c r="BG1131">
        <v>3.43</v>
      </c>
      <c r="BH1131" t="b">
        <v>0</v>
      </c>
      <c r="BI1131">
        <v>15.81</v>
      </c>
      <c r="BJ1131" t="b">
        <v>1</v>
      </c>
      <c r="BK1131">
        <v>1</v>
      </c>
      <c r="BL1131" t="b">
        <v>0</v>
      </c>
      <c r="BM1131">
        <v>1</v>
      </c>
      <c r="BN1131">
        <v>1</v>
      </c>
    </row>
    <row r="1132" spans="1:66" x14ac:dyDescent="0.25">
      <c r="A1132" t="s">
        <v>106</v>
      </c>
      <c r="B1132">
        <v>1989</v>
      </c>
      <c r="C1132" t="s">
        <v>67</v>
      </c>
      <c r="D1132" t="s">
        <v>67</v>
      </c>
      <c r="E1132" t="s">
        <v>67</v>
      </c>
      <c r="F1132" t="s">
        <v>67</v>
      </c>
      <c r="G1132" t="s">
        <v>67</v>
      </c>
      <c r="H1132" t="s">
        <v>67</v>
      </c>
      <c r="I1132" t="s">
        <v>67</v>
      </c>
      <c r="J1132" t="s">
        <v>67</v>
      </c>
      <c r="K1132" t="s">
        <v>67</v>
      </c>
      <c r="L1132" t="s">
        <v>67</v>
      </c>
      <c r="M1132" t="s">
        <v>107</v>
      </c>
      <c r="N1132">
        <v>0</v>
      </c>
      <c r="O1132">
        <v>0.19791666699999999</v>
      </c>
      <c r="P1132">
        <v>0.69791666699999999</v>
      </c>
      <c r="Q1132">
        <v>0.104166667</v>
      </c>
      <c r="R1132">
        <v>0</v>
      </c>
      <c r="S1132">
        <v>1</v>
      </c>
      <c r="T1132" t="s">
        <v>67</v>
      </c>
      <c r="U1132" t="s">
        <v>67</v>
      </c>
      <c r="V1132">
        <v>0.1</v>
      </c>
      <c r="W1132">
        <v>0.3</v>
      </c>
      <c r="X1132" t="s">
        <v>67</v>
      </c>
      <c r="Y1132" t="s">
        <v>67</v>
      </c>
      <c r="Z1132" t="s">
        <v>67</v>
      </c>
      <c r="AA1132" t="s">
        <v>67</v>
      </c>
      <c r="AB1132" t="s">
        <v>67</v>
      </c>
      <c r="AC1132" t="s">
        <v>67</v>
      </c>
      <c r="AD1132" t="s">
        <v>67</v>
      </c>
      <c r="AE1132" t="s">
        <v>67</v>
      </c>
      <c r="AF1132" t="s">
        <v>67</v>
      </c>
      <c r="AG1132" t="s">
        <v>67</v>
      </c>
      <c r="AH1132" t="s">
        <v>67</v>
      </c>
      <c r="AI1132" t="s">
        <v>67</v>
      </c>
      <c r="AJ1132" t="s">
        <v>67</v>
      </c>
      <c r="AK1132">
        <v>0</v>
      </c>
      <c r="AL1132">
        <v>1519.1093514335</v>
      </c>
      <c r="AM1132">
        <v>7091.7855379287903</v>
      </c>
      <c r="AN1132">
        <v>312.51603503130099</v>
      </c>
      <c r="AO1132" t="s">
        <v>67</v>
      </c>
      <c r="AP1132">
        <v>8923.4109243935909</v>
      </c>
      <c r="AQ1132">
        <v>8923.4109243935909</v>
      </c>
      <c r="AR1132">
        <v>8923.4109243935909</v>
      </c>
      <c r="AS1132" t="s">
        <v>67</v>
      </c>
      <c r="AT1132" t="s">
        <v>67</v>
      </c>
      <c r="AU1132" t="s">
        <v>67</v>
      </c>
      <c r="AV1132" t="s">
        <v>67</v>
      </c>
      <c r="AW1132" s="2" t="s">
        <v>67</v>
      </c>
      <c r="AX1132" s="4">
        <v>8923.4109243935909</v>
      </c>
      <c r="AY1132" t="s">
        <v>67</v>
      </c>
      <c r="AZ1132">
        <v>0</v>
      </c>
      <c r="BA1132">
        <v>0.17019999999999999</v>
      </c>
      <c r="BB1132">
        <v>0.79469999999999996</v>
      </c>
      <c r="BC1132">
        <v>3.5000000000000003E-2</v>
      </c>
      <c r="BD1132" t="s">
        <v>67</v>
      </c>
      <c r="BE1132" t="s">
        <v>67</v>
      </c>
      <c r="BF1132" t="b">
        <v>0</v>
      </c>
      <c r="BG1132">
        <v>3.52</v>
      </c>
      <c r="BH1132" t="b">
        <v>0</v>
      </c>
      <c r="BI1132" t="s">
        <v>67</v>
      </c>
      <c r="BJ1132" t="b">
        <v>0</v>
      </c>
      <c r="BK1132" t="s">
        <v>67</v>
      </c>
      <c r="BL1132" t="b">
        <v>0</v>
      </c>
      <c r="BM1132">
        <v>0</v>
      </c>
      <c r="BN1132">
        <v>0</v>
      </c>
    </row>
    <row r="1133" spans="1:66" x14ac:dyDescent="0.25">
      <c r="A1133" t="s">
        <v>106</v>
      </c>
      <c r="B1133">
        <v>1990</v>
      </c>
      <c r="C1133">
        <v>170</v>
      </c>
      <c r="D1133">
        <v>170</v>
      </c>
      <c r="E1133">
        <v>149.20214009</v>
      </c>
      <c r="F1133">
        <v>319.20214010000001</v>
      </c>
      <c r="G1133">
        <v>176.95884796999999</v>
      </c>
      <c r="H1133">
        <v>346.95884799999999</v>
      </c>
      <c r="I1133">
        <v>1</v>
      </c>
      <c r="J1133">
        <v>170</v>
      </c>
      <c r="K1133" t="s">
        <v>67</v>
      </c>
      <c r="L1133" t="s">
        <v>67</v>
      </c>
      <c r="M1133" t="s">
        <v>107</v>
      </c>
      <c r="N1133">
        <v>0</v>
      </c>
      <c r="O1133">
        <v>0.19791666699999999</v>
      </c>
      <c r="P1133">
        <v>0.69791666699999999</v>
      </c>
      <c r="Q1133">
        <v>0.104166667</v>
      </c>
      <c r="R1133">
        <v>0</v>
      </c>
      <c r="S1133">
        <v>1</v>
      </c>
      <c r="T1133" t="s">
        <v>75</v>
      </c>
      <c r="U1133">
        <v>0.03</v>
      </c>
      <c r="V1133">
        <v>0.1</v>
      </c>
      <c r="W1133">
        <v>0.3</v>
      </c>
      <c r="X1133">
        <v>0.13</v>
      </c>
      <c r="Y1133">
        <v>22.1</v>
      </c>
      <c r="Z1133">
        <v>22.1</v>
      </c>
      <c r="AA1133">
        <v>53.087654391000001</v>
      </c>
      <c r="AB1133">
        <v>57.503991589612802</v>
      </c>
      <c r="AC1133">
        <v>125.8</v>
      </c>
      <c r="AD1133">
        <v>214.2</v>
      </c>
      <c r="AE1133">
        <v>125.8</v>
      </c>
      <c r="AF1133">
        <v>214.2</v>
      </c>
      <c r="AG1133">
        <v>70.783539188000006</v>
      </c>
      <c r="AH1133">
        <v>283.13415675200002</v>
      </c>
      <c r="AI1133">
        <v>231.950864820774</v>
      </c>
      <c r="AJ1133">
        <v>461.96683117922601</v>
      </c>
      <c r="AK1133">
        <v>0</v>
      </c>
      <c r="AL1133">
        <v>2011.10336392879</v>
      </c>
      <c r="AM1133">
        <v>2093.8574290094298</v>
      </c>
      <c r="AN1133" t="s">
        <v>67</v>
      </c>
      <c r="AO1133" t="s">
        <v>67</v>
      </c>
      <c r="AP1133" t="s">
        <v>67</v>
      </c>
      <c r="AQ1133" t="s">
        <v>67</v>
      </c>
      <c r="AR1133">
        <v>4104.96079293821</v>
      </c>
      <c r="AS1133" t="s">
        <v>67</v>
      </c>
      <c r="AT1133" t="s">
        <v>67</v>
      </c>
      <c r="AU1133">
        <v>84</v>
      </c>
      <c r="AV1133">
        <v>1</v>
      </c>
      <c r="AW1133" s="2">
        <v>170</v>
      </c>
      <c r="AX1133" s="4" t="s">
        <v>67</v>
      </c>
      <c r="AY1133">
        <v>1</v>
      </c>
      <c r="AZ1133">
        <v>0</v>
      </c>
      <c r="BA1133">
        <v>0.4899</v>
      </c>
      <c r="BB1133">
        <v>0.5101</v>
      </c>
      <c r="BC1133" t="s">
        <v>67</v>
      </c>
      <c r="BD1133" t="s">
        <v>67</v>
      </c>
      <c r="BE1133">
        <v>0.16</v>
      </c>
      <c r="BF1133" t="b">
        <v>0</v>
      </c>
      <c r="BG1133" t="s">
        <v>67</v>
      </c>
      <c r="BH1133" t="b">
        <v>0</v>
      </c>
      <c r="BI1133" t="s">
        <v>67</v>
      </c>
      <c r="BJ1133" t="b">
        <v>0</v>
      </c>
      <c r="BK1133">
        <v>1</v>
      </c>
      <c r="BL1133" t="b">
        <v>0</v>
      </c>
      <c r="BM1133">
        <v>0</v>
      </c>
      <c r="BN1133">
        <v>0</v>
      </c>
    </row>
    <row r="1134" spans="1:66" x14ac:dyDescent="0.25">
      <c r="A1134" t="s">
        <v>106</v>
      </c>
      <c r="B1134">
        <v>1991</v>
      </c>
      <c r="C1134" t="s">
        <v>67</v>
      </c>
      <c r="D1134" t="s">
        <v>67</v>
      </c>
      <c r="E1134" t="s">
        <v>67</v>
      </c>
      <c r="F1134" t="s">
        <v>67</v>
      </c>
      <c r="G1134" t="s">
        <v>67</v>
      </c>
      <c r="H1134" t="s">
        <v>67</v>
      </c>
      <c r="I1134" t="s">
        <v>67</v>
      </c>
      <c r="J1134" t="s">
        <v>67</v>
      </c>
      <c r="K1134" t="s">
        <v>67</v>
      </c>
      <c r="L1134" t="s">
        <v>67</v>
      </c>
      <c r="M1134" t="s">
        <v>107</v>
      </c>
      <c r="N1134">
        <v>0</v>
      </c>
      <c r="O1134">
        <v>0.19791666699999999</v>
      </c>
      <c r="P1134">
        <v>0.69791666699999999</v>
      </c>
      <c r="Q1134">
        <v>0.104166667</v>
      </c>
      <c r="R1134">
        <v>0</v>
      </c>
      <c r="S1134">
        <v>1</v>
      </c>
      <c r="T1134" t="s">
        <v>67</v>
      </c>
      <c r="U1134" t="s">
        <v>67</v>
      </c>
      <c r="V1134">
        <v>0.1</v>
      </c>
      <c r="W1134">
        <v>0.3</v>
      </c>
      <c r="X1134" t="s">
        <v>67</v>
      </c>
      <c r="Y1134" t="s">
        <v>67</v>
      </c>
      <c r="Z1134" t="s">
        <v>67</v>
      </c>
      <c r="AA1134" t="s">
        <v>67</v>
      </c>
      <c r="AB1134" t="s">
        <v>67</v>
      </c>
      <c r="AC1134" t="s">
        <v>67</v>
      </c>
      <c r="AD1134" t="s">
        <v>67</v>
      </c>
      <c r="AE1134" t="s">
        <v>67</v>
      </c>
      <c r="AF1134" t="s">
        <v>67</v>
      </c>
      <c r="AG1134" t="s">
        <v>67</v>
      </c>
      <c r="AH1134" t="s">
        <v>67</v>
      </c>
      <c r="AI1134" t="s">
        <v>67</v>
      </c>
      <c r="AJ1134" t="s">
        <v>67</v>
      </c>
      <c r="AK1134">
        <v>0</v>
      </c>
      <c r="AL1134">
        <v>593.780465659426</v>
      </c>
      <c r="AM1134" t="s">
        <v>67</v>
      </c>
      <c r="AN1134" t="s">
        <v>67</v>
      </c>
      <c r="AO1134" t="s">
        <v>67</v>
      </c>
      <c r="AP1134" t="s">
        <v>67</v>
      </c>
      <c r="AQ1134" t="s">
        <v>67</v>
      </c>
      <c r="AR1134">
        <v>593.780465659426</v>
      </c>
      <c r="AS1134" t="s">
        <v>67</v>
      </c>
      <c r="AT1134" t="s">
        <v>67</v>
      </c>
      <c r="AU1134" t="s">
        <v>67</v>
      </c>
      <c r="AV1134" t="s">
        <v>67</v>
      </c>
      <c r="AW1134" s="2" t="s">
        <v>67</v>
      </c>
      <c r="AX1134" s="4" t="s">
        <v>67</v>
      </c>
      <c r="AY1134" t="s">
        <v>67</v>
      </c>
      <c r="AZ1134">
        <v>0</v>
      </c>
      <c r="BA1134">
        <v>1</v>
      </c>
      <c r="BB1134" t="s">
        <v>67</v>
      </c>
      <c r="BC1134" t="s">
        <v>67</v>
      </c>
      <c r="BD1134" t="s">
        <v>67</v>
      </c>
      <c r="BE1134" t="s">
        <v>67</v>
      </c>
      <c r="BF1134" t="b">
        <v>0</v>
      </c>
      <c r="BG1134" t="s">
        <v>67</v>
      </c>
      <c r="BH1134" t="b">
        <v>0</v>
      </c>
      <c r="BI1134" t="s">
        <v>67</v>
      </c>
      <c r="BJ1134" t="b">
        <v>0</v>
      </c>
      <c r="BK1134" t="s">
        <v>67</v>
      </c>
      <c r="BL1134" t="b">
        <v>0</v>
      </c>
      <c r="BM1134">
        <v>0</v>
      </c>
      <c r="BN1134">
        <v>0</v>
      </c>
    </row>
    <row r="1135" spans="1:66" x14ac:dyDescent="0.25">
      <c r="A1135" t="s">
        <v>106</v>
      </c>
      <c r="B1135">
        <v>1992</v>
      </c>
      <c r="C1135">
        <v>5200</v>
      </c>
      <c r="D1135">
        <v>5200</v>
      </c>
      <c r="E1135">
        <v>5857.1140640000003</v>
      </c>
      <c r="F1135">
        <v>11057.114063999999</v>
      </c>
      <c r="G1135">
        <v>6321.4275960000004</v>
      </c>
      <c r="H1135">
        <v>11521.427596</v>
      </c>
      <c r="I1135">
        <v>1</v>
      </c>
      <c r="J1135">
        <v>5200</v>
      </c>
      <c r="K1135" t="s">
        <v>67</v>
      </c>
      <c r="L1135" t="s">
        <v>67</v>
      </c>
      <c r="M1135" t="s">
        <v>107</v>
      </c>
      <c r="N1135">
        <v>0</v>
      </c>
      <c r="O1135">
        <v>0.19791666699999999</v>
      </c>
      <c r="P1135">
        <v>0.69791666699999999</v>
      </c>
      <c r="Q1135">
        <v>0.104166667</v>
      </c>
      <c r="R1135">
        <v>0</v>
      </c>
      <c r="S1135">
        <v>1</v>
      </c>
      <c r="T1135" t="s">
        <v>75</v>
      </c>
      <c r="U1135">
        <v>0.03</v>
      </c>
      <c r="V1135">
        <v>0.1</v>
      </c>
      <c r="W1135">
        <v>0.3</v>
      </c>
      <c r="X1135">
        <v>0.13</v>
      </c>
      <c r="Y1135">
        <v>676</v>
      </c>
      <c r="Z1135">
        <v>676</v>
      </c>
      <c r="AA1135">
        <v>1896.4282788</v>
      </c>
      <c r="AB1135">
        <v>2013.30976668578</v>
      </c>
      <c r="AC1135">
        <v>3848</v>
      </c>
      <c r="AD1135">
        <v>6552</v>
      </c>
      <c r="AE1135">
        <v>3848</v>
      </c>
      <c r="AF1135">
        <v>6552</v>
      </c>
      <c r="AG1135">
        <v>2528.5710383999999</v>
      </c>
      <c r="AH1135">
        <v>10114.2841536</v>
      </c>
      <c r="AI1135">
        <v>7494.80806262845</v>
      </c>
      <c r="AJ1135">
        <v>15548.0471293715</v>
      </c>
      <c r="AK1135">
        <v>0</v>
      </c>
      <c r="AL1135" t="s">
        <v>67</v>
      </c>
      <c r="AM1135" t="s">
        <v>67</v>
      </c>
      <c r="AN1135" t="s">
        <v>67</v>
      </c>
      <c r="AO1135" t="s">
        <v>67</v>
      </c>
      <c r="AP1135" t="s">
        <v>67</v>
      </c>
      <c r="AQ1135" t="s">
        <v>67</v>
      </c>
      <c r="AR1135">
        <v>0</v>
      </c>
      <c r="AS1135" t="s">
        <v>67</v>
      </c>
      <c r="AT1135" t="s">
        <v>67</v>
      </c>
      <c r="AU1135">
        <v>93</v>
      </c>
      <c r="AV1135">
        <v>1</v>
      </c>
      <c r="AW1135" s="2">
        <v>5200</v>
      </c>
      <c r="AX1135" s="4" t="s">
        <v>67</v>
      </c>
      <c r="AY1135">
        <v>1</v>
      </c>
      <c r="AZ1135" t="s">
        <v>67</v>
      </c>
      <c r="BA1135" t="s">
        <v>67</v>
      </c>
      <c r="BB1135" t="s">
        <v>67</v>
      </c>
      <c r="BC1135" t="s">
        <v>67</v>
      </c>
      <c r="BD1135" t="s">
        <v>67</v>
      </c>
      <c r="BE1135">
        <v>4.9000000000000004</v>
      </c>
      <c r="BF1135" t="b">
        <v>0</v>
      </c>
      <c r="BG1135" t="s">
        <v>67</v>
      </c>
      <c r="BH1135" t="b">
        <v>0</v>
      </c>
      <c r="BI1135" t="s">
        <v>67</v>
      </c>
      <c r="BJ1135" t="b">
        <v>0</v>
      </c>
      <c r="BK1135">
        <v>1</v>
      </c>
      <c r="BL1135" t="b">
        <v>0</v>
      </c>
      <c r="BM1135">
        <v>0</v>
      </c>
      <c r="BN1135">
        <v>0</v>
      </c>
    </row>
    <row r="1136" spans="1:66" x14ac:dyDescent="0.25">
      <c r="A1136" t="s">
        <v>106</v>
      </c>
      <c r="B1136">
        <v>1993</v>
      </c>
      <c r="C1136">
        <v>3190</v>
      </c>
      <c r="D1136">
        <v>3190</v>
      </c>
      <c r="E1136">
        <v>4199.9712719999998</v>
      </c>
      <c r="F1136">
        <v>7389.9712719999998</v>
      </c>
      <c r="G1136">
        <v>4485.4998679999999</v>
      </c>
      <c r="H1136">
        <v>7675.4998679999999</v>
      </c>
      <c r="I1136">
        <v>1</v>
      </c>
      <c r="J1136">
        <v>3190</v>
      </c>
      <c r="K1136" t="s">
        <v>67</v>
      </c>
      <c r="L1136" t="s">
        <v>67</v>
      </c>
      <c r="M1136" t="s">
        <v>107</v>
      </c>
      <c r="N1136">
        <v>0</v>
      </c>
      <c r="O1136">
        <v>0.19791666699999999</v>
      </c>
      <c r="P1136">
        <v>0.69791666699999999</v>
      </c>
      <c r="Q1136">
        <v>0.104166667</v>
      </c>
      <c r="R1136">
        <v>0</v>
      </c>
      <c r="S1136">
        <v>1</v>
      </c>
      <c r="T1136" t="s">
        <v>75</v>
      </c>
      <c r="U1136">
        <v>0.03</v>
      </c>
      <c r="V1136">
        <v>0.1</v>
      </c>
      <c r="W1136">
        <v>0.3</v>
      </c>
      <c r="X1136">
        <v>0.13</v>
      </c>
      <c r="Y1136">
        <v>414.7</v>
      </c>
      <c r="Z1136">
        <v>414.7</v>
      </c>
      <c r="AA1136">
        <v>1345.6499604000001</v>
      </c>
      <c r="AB1136">
        <v>1408.1015254322101</v>
      </c>
      <c r="AC1136">
        <v>2360.6</v>
      </c>
      <c r="AD1136">
        <v>4019.4</v>
      </c>
      <c r="AE1136">
        <v>2360.6</v>
      </c>
      <c r="AF1136">
        <v>4019.4</v>
      </c>
      <c r="AG1136">
        <v>1794.1999472</v>
      </c>
      <c r="AH1136">
        <v>7176.7997888</v>
      </c>
      <c r="AI1136">
        <v>4859.2968171355797</v>
      </c>
      <c r="AJ1136">
        <v>10491.702918864399</v>
      </c>
      <c r="AK1136" t="s">
        <v>67</v>
      </c>
      <c r="AL1136" t="s">
        <v>67</v>
      </c>
      <c r="AM1136" t="s">
        <v>67</v>
      </c>
      <c r="AN1136" t="s">
        <v>67</v>
      </c>
      <c r="AO1136" t="s">
        <v>67</v>
      </c>
      <c r="AP1136" t="s">
        <v>67</v>
      </c>
      <c r="AQ1136" t="s">
        <v>67</v>
      </c>
      <c r="AR1136">
        <v>0</v>
      </c>
      <c r="AS1136" t="s">
        <v>67</v>
      </c>
      <c r="AT1136" t="s">
        <v>67</v>
      </c>
      <c r="AU1136">
        <v>94</v>
      </c>
      <c r="AV1136">
        <v>1</v>
      </c>
      <c r="AW1136" s="2">
        <v>3190</v>
      </c>
      <c r="AX1136" s="4" t="s">
        <v>67</v>
      </c>
      <c r="AY1136">
        <v>1</v>
      </c>
      <c r="AZ1136" t="s">
        <v>67</v>
      </c>
      <c r="BA1136" t="s">
        <v>67</v>
      </c>
      <c r="BB1136" t="s">
        <v>67</v>
      </c>
      <c r="BC1136" t="s">
        <v>67</v>
      </c>
      <c r="BD1136" t="s">
        <v>67</v>
      </c>
      <c r="BE1136">
        <v>3</v>
      </c>
      <c r="BF1136" t="b">
        <v>0</v>
      </c>
      <c r="BG1136" t="s">
        <v>67</v>
      </c>
      <c r="BH1136" t="b">
        <v>0</v>
      </c>
      <c r="BI1136" t="s">
        <v>67</v>
      </c>
      <c r="BJ1136" t="b">
        <v>0</v>
      </c>
      <c r="BK1136">
        <v>1</v>
      </c>
      <c r="BL1136" t="b">
        <v>0</v>
      </c>
      <c r="BM1136">
        <v>0</v>
      </c>
      <c r="BN1136">
        <v>0</v>
      </c>
    </row>
    <row r="1137" spans="1:66" x14ac:dyDescent="0.25">
      <c r="A1137" t="s">
        <v>106</v>
      </c>
      <c r="B1137">
        <v>1994</v>
      </c>
      <c r="C1137">
        <v>3737</v>
      </c>
      <c r="D1137">
        <v>3737</v>
      </c>
      <c r="E1137">
        <v>5978.280452</v>
      </c>
      <c r="F1137">
        <v>9715.2804520000009</v>
      </c>
      <c r="G1137">
        <v>6424.3643480000001</v>
      </c>
      <c r="H1137">
        <v>10161.364347999999</v>
      </c>
      <c r="I1137">
        <v>1</v>
      </c>
      <c r="J1137">
        <v>3737</v>
      </c>
      <c r="K1137" t="s">
        <v>67</v>
      </c>
      <c r="L1137" t="s">
        <v>67</v>
      </c>
      <c r="M1137" t="s">
        <v>107</v>
      </c>
      <c r="N1137">
        <v>0</v>
      </c>
      <c r="O1137">
        <v>0.19791666699999999</v>
      </c>
      <c r="P1137">
        <v>0.69791666699999999</v>
      </c>
      <c r="Q1137">
        <v>0.104166667</v>
      </c>
      <c r="R1137">
        <v>0</v>
      </c>
      <c r="S1137">
        <v>1</v>
      </c>
      <c r="T1137" t="s">
        <v>75</v>
      </c>
      <c r="U1137">
        <v>0.03</v>
      </c>
      <c r="V1137">
        <v>0.1</v>
      </c>
      <c r="W1137">
        <v>0.3</v>
      </c>
      <c r="X1137">
        <v>0.13</v>
      </c>
      <c r="Y1137">
        <v>485.81</v>
      </c>
      <c r="Z1137">
        <v>485.81</v>
      </c>
      <c r="AA1137">
        <v>1927.3093044</v>
      </c>
      <c r="AB1137">
        <v>1987.59465458297</v>
      </c>
      <c r="AC1137">
        <v>2765.38</v>
      </c>
      <c r="AD1137">
        <v>4708.62</v>
      </c>
      <c r="AE1137">
        <v>2765.38</v>
      </c>
      <c r="AF1137">
        <v>4708.62</v>
      </c>
      <c r="AG1137">
        <v>2569.7457392000001</v>
      </c>
      <c r="AH1137">
        <v>10278.9829568</v>
      </c>
      <c r="AI1137">
        <v>6186.1750388340497</v>
      </c>
      <c r="AJ1137">
        <v>14136.553657165899</v>
      </c>
      <c r="AK1137" t="s">
        <v>67</v>
      </c>
      <c r="AL1137" t="s">
        <v>67</v>
      </c>
      <c r="AM1137" t="s">
        <v>67</v>
      </c>
      <c r="AN1137" t="s">
        <v>67</v>
      </c>
      <c r="AO1137">
        <v>0</v>
      </c>
      <c r="AP1137" t="s">
        <v>67</v>
      </c>
      <c r="AQ1137" t="s">
        <v>67</v>
      </c>
      <c r="AR1137">
        <v>0</v>
      </c>
      <c r="AS1137" t="s">
        <v>67</v>
      </c>
      <c r="AT1137" t="s">
        <v>67</v>
      </c>
      <c r="AU1137">
        <v>93</v>
      </c>
      <c r="AV1137">
        <v>1</v>
      </c>
      <c r="AW1137" s="2">
        <v>3737</v>
      </c>
      <c r="AX1137" s="4" t="s">
        <v>67</v>
      </c>
      <c r="AY1137">
        <v>1</v>
      </c>
      <c r="AZ1137" t="s">
        <v>67</v>
      </c>
      <c r="BA1137" t="s">
        <v>67</v>
      </c>
      <c r="BB1137" t="s">
        <v>67</v>
      </c>
      <c r="BC1137" t="s">
        <v>67</v>
      </c>
      <c r="BD1137" t="s">
        <v>67</v>
      </c>
      <c r="BE1137">
        <v>3.52</v>
      </c>
      <c r="BF1137" t="b">
        <v>0</v>
      </c>
      <c r="BG1137" t="s">
        <v>67</v>
      </c>
      <c r="BH1137" t="b">
        <v>0</v>
      </c>
      <c r="BI1137" t="s">
        <v>67</v>
      </c>
      <c r="BJ1137" t="b">
        <v>0</v>
      </c>
      <c r="BK1137">
        <v>1</v>
      </c>
      <c r="BL1137" t="b">
        <v>0</v>
      </c>
      <c r="BM1137">
        <v>0</v>
      </c>
      <c r="BN1137">
        <v>0</v>
      </c>
    </row>
    <row r="1138" spans="1:66" x14ac:dyDescent="0.25">
      <c r="A1138" t="s">
        <v>106</v>
      </c>
      <c r="B1138">
        <v>1995</v>
      </c>
      <c r="C1138">
        <v>1130</v>
      </c>
      <c r="D1138">
        <v>1130</v>
      </c>
      <c r="E1138">
        <v>1798.1502323</v>
      </c>
      <c r="F1138">
        <v>2928.1502323</v>
      </c>
      <c r="G1138">
        <v>1870.1539267000001</v>
      </c>
      <c r="H1138">
        <v>3000.1539266999998</v>
      </c>
      <c r="I1138">
        <v>1</v>
      </c>
      <c r="J1138">
        <v>1130</v>
      </c>
      <c r="K1138" t="s">
        <v>67</v>
      </c>
      <c r="L1138" t="s">
        <v>67</v>
      </c>
      <c r="M1138" t="s">
        <v>107</v>
      </c>
      <c r="N1138">
        <v>0</v>
      </c>
      <c r="O1138">
        <v>0.19791666699999999</v>
      </c>
      <c r="P1138">
        <v>0.69791666699999999</v>
      </c>
      <c r="Q1138">
        <v>0.104166667</v>
      </c>
      <c r="R1138">
        <v>0</v>
      </c>
      <c r="S1138">
        <v>1</v>
      </c>
      <c r="T1138" t="s">
        <v>75</v>
      </c>
      <c r="U1138">
        <v>0.03</v>
      </c>
      <c r="V1138">
        <v>0.1</v>
      </c>
      <c r="W1138">
        <v>0.3</v>
      </c>
      <c r="X1138">
        <v>0.13</v>
      </c>
      <c r="Y1138">
        <v>146.9</v>
      </c>
      <c r="Z1138">
        <v>146.9</v>
      </c>
      <c r="AA1138">
        <v>561.04617800999995</v>
      </c>
      <c r="AB1138">
        <v>579.95898463566198</v>
      </c>
      <c r="AC1138">
        <v>836.2</v>
      </c>
      <c r="AD1138">
        <v>1423.8</v>
      </c>
      <c r="AE1138">
        <v>836.2</v>
      </c>
      <c r="AF1138">
        <v>1423.8</v>
      </c>
      <c r="AG1138">
        <v>748.06157068000005</v>
      </c>
      <c r="AH1138">
        <v>2992.2462827200002</v>
      </c>
      <c r="AI1138">
        <v>1840.23595742867</v>
      </c>
      <c r="AJ1138">
        <v>4160.0718959713204</v>
      </c>
      <c r="AK1138" t="s">
        <v>67</v>
      </c>
      <c r="AL1138" t="s">
        <v>67</v>
      </c>
      <c r="AM1138" t="s">
        <v>67</v>
      </c>
      <c r="AN1138">
        <v>325.00006547750002</v>
      </c>
      <c r="AO1138">
        <v>0</v>
      </c>
      <c r="AP1138" t="s">
        <v>67</v>
      </c>
      <c r="AQ1138" t="s">
        <v>67</v>
      </c>
      <c r="AR1138">
        <v>325.00006547750002</v>
      </c>
      <c r="AS1138" t="s">
        <v>67</v>
      </c>
      <c r="AT1138" t="s">
        <v>67</v>
      </c>
      <c r="AU1138">
        <v>96</v>
      </c>
      <c r="AV1138">
        <v>1</v>
      </c>
      <c r="AW1138" s="2">
        <v>1130</v>
      </c>
      <c r="AX1138" s="4" t="s">
        <v>67</v>
      </c>
      <c r="AY1138">
        <v>1</v>
      </c>
      <c r="AZ1138" t="s">
        <v>67</v>
      </c>
      <c r="BA1138" t="s">
        <v>67</v>
      </c>
      <c r="BB1138" t="s">
        <v>67</v>
      </c>
      <c r="BC1138">
        <v>1</v>
      </c>
      <c r="BD1138">
        <v>0</v>
      </c>
      <c r="BE1138">
        <v>1.06</v>
      </c>
      <c r="BF1138" t="b">
        <v>0</v>
      </c>
      <c r="BG1138" t="s">
        <v>67</v>
      </c>
      <c r="BH1138" t="b">
        <v>0</v>
      </c>
      <c r="BI1138" t="s">
        <v>67</v>
      </c>
      <c r="BJ1138" t="b">
        <v>0</v>
      </c>
      <c r="BK1138">
        <v>1</v>
      </c>
      <c r="BL1138" t="b">
        <v>0</v>
      </c>
      <c r="BM1138">
        <v>0</v>
      </c>
      <c r="BN1138">
        <v>0</v>
      </c>
    </row>
    <row r="1139" spans="1:66" x14ac:dyDescent="0.25">
      <c r="A1139" t="s">
        <v>106</v>
      </c>
      <c r="B1139">
        <v>1996</v>
      </c>
      <c r="C1139" t="s">
        <v>67</v>
      </c>
      <c r="D1139" t="s">
        <v>67</v>
      </c>
      <c r="E1139" t="s">
        <v>67</v>
      </c>
      <c r="F1139" t="s">
        <v>67</v>
      </c>
      <c r="G1139" t="s">
        <v>67</v>
      </c>
      <c r="H1139" t="s">
        <v>67</v>
      </c>
      <c r="I1139" t="s">
        <v>67</v>
      </c>
      <c r="J1139" t="s">
        <v>67</v>
      </c>
      <c r="K1139" t="s">
        <v>67</v>
      </c>
      <c r="L1139" t="s">
        <v>67</v>
      </c>
      <c r="M1139" t="s">
        <v>107</v>
      </c>
      <c r="N1139">
        <v>0</v>
      </c>
      <c r="O1139">
        <v>0.19791666699999999</v>
      </c>
      <c r="P1139">
        <v>0.69791666699999999</v>
      </c>
      <c r="Q1139">
        <v>0.104166667</v>
      </c>
      <c r="R1139">
        <v>0</v>
      </c>
      <c r="S1139">
        <v>1</v>
      </c>
      <c r="T1139" t="s">
        <v>67</v>
      </c>
      <c r="U1139" t="s">
        <v>67</v>
      </c>
      <c r="V1139">
        <v>0.1</v>
      </c>
      <c r="W1139">
        <v>0.3</v>
      </c>
      <c r="X1139" t="s">
        <v>67</v>
      </c>
      <c r="Y1139" t="s">
        <v>67</v>
      </c>
      <c r="Z1139" t="s">
        <v>67</v>
      </c>
      <c r="AA1139" t="s">
        <v>67</v>
      </c>
      <c r="AB1139" t="s">
        <v>67</v>
      </c>
      <c r="AC1139" t="s">
        <v>67</v>
      </c>
      <c r="AD1139" t="s">
        <v>67</v>
      </c>
      <c r="AE1139" t="s">
        <v>67</v>
      </c>
      <c r="AF1139" t="s">
        <v>67</v>
      </c>
      <c r="AG1139" t="s">
        <v>67</v>
      </c>
      <c r="AH1139" t="s">
        <v>67</v>
      </c>
      <c r="AI1139" t="s">
        <v>67</v>
      </c>
      <c r="AJ1139" t="s">
        <v>67</v>
      </c>
      <c r="AK1139" t="s">
        <v>67</v>
      </c>
      <c r="AL1139" t="s">
        <v>67</v>
      </c>
      <c r="AM1139">
        <v>2177.50043277125</v>
      </c>
      <c r="AN1139">
        <v>369.31735752556602</v>
      </c>
      <c r="AO1139">
        <v>0</v>
      </c>
      <c r="AP1139" t="s">
        <v>67</v>
      </c>
      <c r="AQ1139" t="s">
        <v>67</v>
      </c>
      <c r="AR1139">
        <v>2546.81779029682</v>
      </c>
      <c r="AS1139" t="s">
        <v>67</v>
      </c>
      <c r="AT1139" t="s">
        <v>67</v>
      </c>
      <c r="AU1139" t="s">
        <v>67</v>
      </c>
      <c r="AV1139" t="s">
        <v>67</v>
      </c>
      <c r="AW1139" s="2" t="s">
        <v>67</v>
      </c>
      <c r="AX1139" s="4" t="s">
        <v>67</v>
      </c>
      <c r="AY1139" t="s">
        <v>67</v>
      </c>
      <c r="AZ1139" t="s">
        <v>67</v>
      </c>
      <c r="BA1139" t="s">
        <v>67</v>
      </c>
      <c r="BB1139">
        <v>0.85499999999999998</v>
      </c>
      <c r="BC1139">
        <v>0.14499999999999999</v>
      </c>
      <c r="BD1139">
        <v>0</v>
      </c>
      <c r="BE1139" t="s">
        <v>67</v>
      </c>
      <c r="BF1139" t="b">
        <v>0</v>
      </c>
      <c r="BG1139" t="s">
        <v>67</v>
      </c>
      <c r="BH1139" t="b">
        <v>0</v>
      </c>
      <c r="BI1139" t="s">
        <v>67</v>
      </c>
      <c r="BJ1139" t="b">
        <v>0</v>
      </c>
      <c r="BK1139" t="s">
        <v>67</v>
      </c>
      <c r="BL1139" t="b">
        <v>0</v>
      </c>
      <c r="BM1139">
        <v>0</v>
      </c>
      <c r="BN1139">
        <v>0</v>
      </c>
    </row>
    <row r="1140" spans="1:66" x14ac:dyDescent="0.25">
      <c r="A1140" t="s">
        <v>106</v>
      </c>
      <c r="B1140">
        <v>1997</v>
      </c>
      <c r="C1140" t="s">
        <v>67</v>
      </c>
      <c r="D1140" t="s">
        <v>67</v>
      </c>
      <c r="E1140" t="s">
        <v>67</v>
      </c>
      <c r="F1140" t="s">
        <v>67</v>
      </c>
      <c r="G1140" t="s">
        <v>67</v>
      </c>
      <c r="H1140" t="s">
        <v>67</v>
      </c>
      <c r="I1140" t="s">
        <v>67</v>
      </c>
      <c r="J1140" t="s">
        <v>67</v>
      </c>
      <c r="K1140" t="s">
        <v>67</v>
      </c>
      <c r="L1140" t="s">
        <v>67</v>
      </c>
      <c r="M1140" t="s">
        <v>107</v>
      </c>
      <c r="N1140">
        <v>0</v>
      </c>
      <c r="O1140">
        <v>0.19791666699999999</v>
      </c>
      <c r="P1140">
        <v>0.69791666699999999</v>
      </c>
      <c r="Q1140">
        <v>0.104166667</v>
      </c>
      <c r="R1140">
        <v>0</v>
      </c>
      <c r="S1140">
        <v>1</v>
      </c>
      <c r="T1140" t="s">
        <v>67</v>
      </c>
      <c r="U1140" t="s">
        <v>67</v>
      </c>
      <c r="V1140">
        <v>0.1</v>
      </c>
      <c r="W1140">
        <v>0.3</v>
      </c>
      <c r="X1140" t="s">
        <v>67</v>
      </c>
      <c r="Y1140" t="s">
        <v>67</v>
      </c>
      <c r="Z1140" t="s">
        <v>67</v>
      </c>
      <c r="AA1140" t="s">
        <v>67</v>
      </c>
      <c r="AB1140" t="s">
        <v>67</v>
      </c>
      <c r="AC1140" t="s">
        <v>67</v>
      </c>
      <c r="AD1140" t="s">
        <v>67</v>
      </c>
      <c r="AE1140" t="s">
        <v>67</v>
      </c>
      <c r="AF1140" t="s">
        <v>67</v>
      </c>
      <c r="AG1140" t="s">
        <v>67</v>
      </c>
      <c r="AH1140" t="s">
        <v>67</v>
      </c>
      <c r="AI1140" t="s">
        <v>67</v>
      </c>
      <c r="AJ1140" t="s">
        <v>67</v>
      </c>
      <c r="AK1140" t="s">
        <v>67</v>
      </c>
      <c r="AL1140">
        <v>617.50012347125005</v>
      </c>
      <c r="AM1140">
        <v>2474.4262886849401</v>
      </c>
      <c r="AN1140">
        <v>1103.83996644895</v>
      </c>
      <c r="AO1140">
        <v>0</v>
      </c>
      <c r="AP1140">
        <v>4195.7663786051498</v>
      </c>
      <c r="AQ1140">
        <v>4195.7663786051498</v>
      </c>
      <c r="AR1140">
        <v>4195.7663786051498</v>
      </c>
      <c r="AS1140" t="s">
        <v>67</v>
      </c>
      <c r="AT1140" t="s">
        <v>67</v>
      </c>
      <c r="AU1140" t="s">
        <v>67</v>
      </c>
      <c r="AV1140" t="s">
        <v>67</v>
      </c>
      <c r="AW1140" s="2" t="s">
        <v>67</v>
      </c>
      <c r="AX1140" s="4">
        <v>4195.7663786051498</v>
      </c>
      <c r="AY1140" t="s">
        <v>67</v>
      </c>
      <c r="AZ1140" t="s">
        <v>67</v>
      </c>
      <c r="BA1140">
        <v>0.1472</v>
      </c>
      <c r="BB1140">
        <v>0.5897</v>
      </c>
      <c r="BC1140">
        <v>0.2631</v>
      </c>
      <c r="BD1140">
        <v>0</v>
      </c>
      <c r="BE1140" t="s">
        <v>67</v>
      </c>
      <c r="BF1140" t="b">
        <v>0</v>
      </c>
      <c r="BG1140">
        <v>1.66</v>
      </c>
      <c r="BH1140" t="b">
        <v>0</v>
      </c>
      <c r="BI1140" t="s">
        <v>67</v>
      </c>
      <c r="BJ1140" t="b">
        <v>0</v>
      </c>
      <c r="BK1140" t="s">
        <v>67</v>
      </c>
      <c r="BL1140" t="b">
        <v>0</v>
      </c>
      <c r="BM1140">
        <v>0</v>
      </c>
      <c r="BN1140">
        <v>0</v>
      </c>
    </row>
    <row r="1141" spans="1:66" x14ac:dyDescent="0.25">
      <c r="A1141" t="s">
        <v>106</v>
      </c>
      <c r="B1141">
        <v>1998</v>
      </c>
      <c r="C1141" t="s">
        <v>67</v>
      </c>
      <c r="D1141" t="s">
        <v>67</v>
      </c>
      <c r="E1141" t="s">
        <v>67</v>
      </c>
      <c r="F1141" t="s">
        <v>67</v>
      </c>
      <c r="G1141" t="s">
        <v>67</v>
      </c>
      <c r="H1141" t="s">
        <v>67</v>
      </c>
      <c r="I1141" t="s">
        <v>67</v>
      </c>
      <c r="J1141" t="s">
        <v>67</v>
      </c>
      <c r="K1141" t="s">
        <v>67</v>
      </c>
      <c r="L1141" t="s">
        <v>67</v>
      </c>
      <c r="M1141" t="s">
        <v>107</v>
      </c>
      <c r="N1141">
        <v>0</v>
      </c>
      <c r="O1141">
        <v>0.19791666699999999</v>
      </c>
      <c r="P1141">
        <v>0.69791666699999999</v>
      </c>
      <c r="Q1141">
        <v>0.104166667</v>
      </c>
      <c r="R1141">
        <v>0</v>
      </c>
      <c r="S1141">
        <v>1</v>
      </c>
      <c r="T1141" t="s">
        <v>67</v>
      </c>
      <c r="U1141" t="s">
        <v>67</v>
      </c>
      <c r="V1141">
        <v>0.1</v>
      </c>
      <c r="W1141">
        <v>0.3</v>
      </c>
      <c r="X1141" t="s">
        <v>67</v>
      </c>
      <c r="Y1141" t="s">
        <v>67</v>
      </c>
      <c r="Z1141" t="s">
        <v>67</v>
      </c>
      <c r="AA1141" t="s">
        <v>67</v>
      </c>
      <c r="AB1141" t="s">
        <v>67</v>
      </c>
      <c r="AC1141" t="s">
        <v>67</v>
      </c>
      <c r="AD1141" t="s">
        <v>67</v>
      </c>
      <c r="AE1141" t="s">
        <v>67</v>
      </c>
      <c r="AF1141" t="s">
        <v>67</v>
      </c>
      <c r="AG1141" t="s">
        <v>67</v>
      </c>
      <c r="AH1141" t="s">
        <v>67</v>
      </c>
      <c r="AI1141" t="s">
        <v>67</v>
      </c>
      <c r="AJ1141" t="s">
        <v>67</v>
      </c>
      <c r="AK1141">
        <v>0</v>
      </c>
      <c r="AL1141">
        <v>701.70297823494104</v>
      </c>
      <c r="AM1141">
        <v>7395.72775507395</v>
      </c>
      <c r="AN1141">
        <v>333.97440717288498</v>
      </c>
      <c r="AO1141">
        <v>0</v>
      </c>
      <c r="AP1141">
        <v>8431.4051404817801</v>
      </c>
      <c r="AQ1141">
        <v>8431.4051404817801</v>
      </c>
      <c r="AR1141">
        <v>8431.4051404817801</v>
      </c>
      <c r="AS1141" t="s">
        <v>67</v>
      </c>
      <c r="AT1141" t="s">
        <v>67</v>
      </c>
      <c r="AU1141" t="s">
        <v>67</v>
      </c>
      <c r="AV1141" t="s">
        <v>67</v>
      </c>
      <c r="AW1141" s="2" t="s">
        <v>67</v>
      </c>
      <c r="AX1141" s="4">
        <v>8431.4051404817801</v>
      </c>
      <c r="AY1141" t="s">
        <v>67</v>
      </c>
      <c r="AZ1141">
        <v>0</v>
      </c>
      <c r="BA1141">
        <v>8.3199999999999996E-2</v>
      </c>
      <c r="BB1141">
        <v>0.87719999999999998</v>
      </c>
      <c r="BC1141">
        <v>3.9600000000000003E-2</v>
      </c>
      <c r="BD1141">
        <v>0</v>
      </c>
      <c r="BE1141" t="s">
        <v>67</v>
      </c>
      <c r="BF1141" t="b">
        <v>0</v>
      </c>
      <c r="BG1141">
        <v>3.33</v>
      </c>
      <c r="BH1141" t="b">
        <v>0</v>
      </c>
      <c r="BI1141" t="s">
        <v>67</v>
      </c>
      <c r="BJ1141" t="b">
        <v>0</v>
      </c>
      <c r="BK1141" t="s">
        <v>67</v>
      </c>
      <c r="BL1141" t="b">
        <v>0</v>
      </c>
      <c r="BM1141">
        <v>0</v>
      </c>
      <c r="BN1141">
        <v>0</v>
      </c>
    </row>
    <row r="1142" spans="1:66" x14ac:dyDescent="0.25">
      <c r="A1142" t="s">
        <v>106</v>
      </c>
      <c r="B1142">
        <v>1999</v>
      </c>
      <c r="C1142" t="s">
        <v>67</v>
      </c>
      <c r="D1142" t="s">
        <v>67</v>
      </c>
      <c r="E1142" t="s">
        <v>67</v>
      </c>
      <c r="F1142" t="s">
        <v>67</v>
      </c>
      <c r="G1142" t="s">
        <v>67</v>
      </c>
      <c r="H1142" t="s">
        <v>67</v>
      </c>
      <c r="I1142" t="s">
        <v>67</v>
      </c>
      <c r="J1142" t="s">
        <v>67</v>
      </c>
      <c r="K1142" t="s">
        <v>67</v>
      </c>
      <c r="L1142" t="s">
        <v>67</v>
      </c>
      <c r="M1142" t="s">
        <v>107</v>
      </c>
      <c r="N1142">
        <v>0</v>
      </c>
      <c r="O1142">
        <v>0.19791666699999999</v>
      </c>
      <c r="P1142">
        <v>0.69791666699999999</v>
      </c>
      <c r="Q1142">
        <v>0.104166667</v>
      </c>
      <c r="R1142">
        <v>0</v>
      </c>
      <c r="S1142">
        <v>1</v>
      </c>
      <c r="T1142" t="s">
        <v>67</v>
      </c>
      <c r="U1142" t="s">
        <v>67</v>
      </c>
      <c r="V1142">
        <v>0.1</v>
      </c>
      <c r="W1142">
        <v>0.3</v>
      </c>
      <c r="X1142" t="s">
        <v>67</v>
      </c>
      <c r="Y1142" t="s">
        <v>67</v>
      </c>
      <c r="Z1142" t="s">
        <v>67</v>
      </c>
      <c r="AA1142" t="s">
        <v>67</v>
      </c>
      <c r="AB1142" t="s">
        <v>67</v>
      </c>
      <c r="AC1142" t="s">
        <v>67</v>
      </c>
      <c r="AD1142" t="s">
        <v>67</v>
      </c>
      <c r="AE1142" t="s">
        <v>67</v>
      </c>
      <c r="AF1142" t="s">
        <v>67</v>
      </c>
      <c r="AG1142" t="s">
        <v>67</v>
      </c>
      <c r="AH1142" t="s">
        <v>67</v>
      </c>
      <c r="AI1142" t="s">
        <v>67</v>
      </c>
      <c r="AJ1142" t="s">
        <v>67</v>
      </c>
      <c r="AK1142">
        <v>0</v>
      </c>
      <c r="AL1142">
        <v>2097.29593307395</v>
      </c>
      <c r="AM1142">
        <v>2237.6285219666302</v>
      </c>
      <c r="AN1142">
        <v>325.42462861427498</v>
      </c>
      <c r="AO1142">
        <v>0</v>
      </c>
      <c r="AP1142">
        <v>4660.3490836548599</v>
      </c>
      <c r="AQ1142">
        <v>4660.3490836548599</v>
      </c>
      <c r="AR1142">
        <v>4660.3490836548599</v>
      </c>
      <c r="AS1142" t="s">
        <v>67</v>
      </c>
      <c r="AT1142" t="s">
        <v>67</v>
      </c>
      <c r="AU1142" t="s">
        <v>67</v>
      </c>
      <c r="AV1142" t="s">
        <v>67</v>
      </c>
      <c r="AW1142" s="2" t="s">
        <v>67</v>
      </c>
      <c r="AX1142" s="4">
        <v>4660.3490836548599</v>
      </c>
      <c r="AY1142" t="s">
        <v>67</v>
      </c>
      <c r="AZ1142">
        <v>0</v>
      </c>
      <c r="BA1142">
        <v>0.45</v>
      </c>
      <c r="BB1142">
        <v>0.48010000000000003</v>
      </c>
      <c r="BC1142">
        <v>6.9800000000000001E-2</v>
      </c>
      <c r="BD1142">
        <v>0</v>
      </c>
      <c r="BE1142" t="s">
        <v>67</v>
      </c>
      <c r="BF1142" t="b">
        <v>0</v>
      </c>
      <c r="BG1142">
        <v>1.84</v>
      </c>
      <c r="BH1142" t="b">
        <v>0</v>
      </c>
      <c r="BI1142" t="s">
        <v>67</v>
      </c>
      <c r="BJ1142" t="b">
        <v>0</v>
      </c>
      <c r="BK1142" t="s">
        <v>67</v>
      </c>
      <c r="BL1142" t="b">
        <v>0</v>
      </c>
      <c r="BM1142">
        <v>0</v>
      </c>
      <c r="BN1142">
        <v>0</v>
      </c>
    </row>
    <row r="1143" spans="1:66" x14ac:dyDescent="0.25">
      <c r="A1143" t="s">
        <v>106</v>
      </c>
      <c r="B1143">
        <v>2000</v>
      </c>
      <c r="C1143" t="s">
        <v>67</v>
      </c>
      <c r="D1143" t="s">
        <v>67</v>
      </c>
      <c r="E1143" t="s">
        <v>67</v>
      </c>
      <c r="F1143" t="s">
        <v>67</v>
      </c>
      <c r="G1143" t="s">
        <v>67</v>
      </c>
      <c r="H1143" t="s">
        <v>67</v>
      </c>
      <c r="I1143" t="s">
        <v>67</v>
      </c>
      <c r="J1143" t="s">
        <v>67</v>
      </c>
      <c r="K1143" t="s">
        <v>67</v>
      </c>
      <c r="L1143" t="s">
        <v>67</v>
      </c>
      <c r="M1143" t="s">
        <v>107</v>
      </c>
      <c r="N1143">
        <v>0</v>
      </c>
      <c r="O1143">
        <v>0.19791666699999999</v>
      </c>
      <c r="P1143">
        <v>0.69791666699999999</v>
      </c>
      <c r="Q1143">
        <v>0.104166667</v>
      </c>
      <c r="R1143">
        <v>0</v>
      </c>
      <c r="S1143">
        <v>1</v>
      </c>
      <c r="T1143" t="s">
        <v>67</v>
      </c>
      <c r="U1143" t="s">
        <v>67</v>
      </c>
      <c r="V1143">
        <v>0.1</v>
      </c>
      <c r="W1143">
        <v>0.3</v>
      </c>
      <c r="X1143" t="s">
        <v>67</v>
      </c>
      <c r="Y1143" t="s">
        <v>67</v>
      </c>
      <c r="Z1143" t="s">
        <v>67</v>
      </c>
      <c r="AA1143" t="s">
        <v>67</v>
      </c>
      <c r="AB1143" t="s">
        <v>67</v>
      </c>
      <c r="AC1143" t="s">
        <v>67</v>
      </c>
      <c r="AD1143" t="s">
        <v>67</v>
      </c>
      <c r="AE1143" t="s">
        <v>67</v>
      </c>
      <c r="AF1143" t="s">
        <v>67</v>
      </c>
      <c r="AG1143" t="s">
        <v>67</v>
      </c>
      <c r="AH1143" t="s">
        <v>67</v>
      </c>
      <c r="AI1143" t="s">
        <v>67</v>
      </c>
      <c r="AJ1143" t="s">
        <v>67</v>
      </c>
      <c r="AK1143">
        <v>0</v>
      </c>
      <c r="AL1143">
        <v>634.55137266663496</v>
      </c>
      <c r="AM1143">
        <v>2180.3450057799</v>
      </c>
      <c r="AN1143">
        <v>314.85357698669799</v>
      </c>
      <c r="AO1143">
        <v>0</v>
      </c>
      <c r="AP1143">
        <v>3129.7499554332298</v>
      </c>
      <c r="AQ1143">
        <v>3129.7499554332298</v>
      </c>
      <c r="AR1143">
        <v>3129.7499554332298</v>
      </c>
      <c r="AS1143" t="s">
        <v>67</v>
      </c>
      <c r="AT1143" t="s">
        <v>67</v>
      </c>
      <c r="AU1143" t="s">
        <v>67</v>
      </c>
      <c r="AV1143" t="s">
        <v>67</v>
      </c>
      <c r="AW1143" s="2" t="s">
        <v>67</v>
      </c>
      <c r="AX1143" s="4">
        <v>3129.7499554332298</v>
      </c>
      <c r="AY1143" t="s">
        <v>67</v>
      </c>
      <c r="AZ1143">
        <v>0</v>
      </c>
      <c r="BA1143">
        <v>0.20269999999999999</v>
      </c>
      <c r="BB1143">
        <v>0.69669999999999999</v>
      </c>
      <c r="BC1143">
        <v>0.10059999999999999</v>
      </c>
      <c r="BD1143">
        <v>0</v>
      </c>
      <c r="BE1143" t="s">
        <v>67</v>
      </c>
      <c r="BF1143" t="b">
        <v>0</v>
      </c>
      <c r="BG1143">
        <v>1.24</v>
      </c>
      <c r="BH1143" t="b">
        <v>0</v>
      </c>
      <c r="BI1143" t="s">
        <v>67</v>
      </c>
      <c r="BJ1143" t="b">
        <v>0</v>
      </c>
      <c r="BK1143" t="s">
        <v>67</v>
      </c>
      <c r="BL1143" t="b">
        <v>0</v>
      </c>
      <c r="BM1143">
        <v>0</v>
      </c>
      <c r="BN1143">
        <v>0</v>
      </c>
    </row>
    <row r="1144" spans="1:66" x14ac:dyDescent="0.25">
      <c r="A1144" t="s">
        <v>106</v>
      </c>
      <c r="B1144">
        <v>2001</v>
      </c>
      <c r="C1144">
        <v>1256.9999998000001</v>
      </c>
      <c r="D1144">
        <v>1256.9999998000001</v>
      </c>
      <c r="E1144">
        <v>1736.0165939999999</v>
      </c>
      <c r="F1144">
        <v>2993.0165938</v>
      </c>
      <c r="G1144">
        <v>1863.0006188</v>
      </c>
      <c r="H1144">
        <v>3120.0006186000001</v>
      </c>
      <c r="I1144">
        <v>1</v>
      </c>
      <c r="J1144">
        <v>1256.9999998000001</v>
      </c>
      <c r="K1144" t="s">
        <v>67</v>
      </c>
      <c r="L1144" t="s">
        <v>67</v>
      </c>
      <c r="M1144" t="s">
        <v>107</v>
      </c>
      <c r="N1144">
        <v>0</v>
      </c>
      <c r="O1144">
        <v>0.19791666699999999</v>
      </c>
      <c r="P1144">
        <v>0.69791666699999999</v>
      </c>
      <c r="Q1144">
        <v>0.104166667</v>
      </c>
      <c r="R1144">
        <v>0</v>
      </c>
      <c r="S1144">
        <v>1</v>
      </c>
      <c r="T1144" t="s">
        <v>75</v>
      </c>
      <c r="U1144">
        <v>0.03</v>
      </c>
      <c r="V1144">
        <v>0.1</v>
      </c>
      <c r="W1144">
        <v>0.3</v>
      </c>
      <c r="X1144">
        <v>0.13</v>
      </c>
      <c r="Y1144">
        <v>163.40999997399999</v>
      </c>
      <c r="Z1144">
        <v>163.40999997399999</v>
      </c>
      <c r="AA1144">
        <v>558.90018564000002</v>
      </c>
      <c r="AB1144">
        <v>582.29910321065199</v>
      </c>
      <c r="AC1144">
        <v>930.17999985200004</v>
      </c>
      <c r="AD1144">
        <v>1583.8199997480001</v>
      </c>
      <c r="AE1144">
        <v>930.17999985200004</v>
      </c>
      <c r="AF1144">
        <v>1583.8199997480001</v>
      </c>
      <c r="AG1144">
        <v>745.20024751999995</v>
      </c>
      <c r="AH1144">
        <v>2980.8009900799998</v>
      </c>
      <c r="AI1144">
        <v>1955.4024121786999</v>
      </c>
      <c r="AJ1144">
        <v>4284.5988250213004</v>
      </c>
      <c r="AK1144">
        <v>0</v>
      </c>
      <c r="AL1144">
        <v>618.30679342990004</v>
      </c>
      <c r="AM1144">
        <v>2109.51896006795</v>
      </c>
      <c r="AN1144">
        <v>461.22754278842802</v>
      </c>
      <c r="AO1144">
        <v>0</v>
      </c>
      <c r="AP1144">
        <v>3189.0532962862799</v>
      </c>
      <c r="AQ1144">
        <v>3189.0532962862799</v>
      </c>
      <c r="AR1144">
        <v>3189.0532962862799</v>
      </c>
      <c r="AS1144">
        <v>2.5370352400904399</v>
      </c>
      <c r="AT1144">
        <v>0.93099617097807996</v>
      </c>
      <c r="AU1144">
        <v>93</v>
      </c>
      <c r="AV1144">
        <v>1</v>
      </c>
      <c r="AW1144" s="2">
        <v>1256.9999998000001</v>
      </c>
      <c r="AX1144" s="4">
        <v>3189.0532962862799</v>
      </c>
      <c r="AY1144">
        <v>1</v>
      </c>
      <c r="AZ1144">
        <v>0</v>
      </c>
      <c r="BA1144">
        <v>0.19389999999999999</v>
      </c>
      <c r="BB1144">
        <v>0.66149999999999998</v>
      </c>
      <c r="BC1144">
        <v>0.14460000000000001</v>
      </c>
      <c r="BD1144">
        <v>0</v>
      </c>
      <c r="BE1144">
        <v>1.18</v>
      </c>
      <c r="BF1144" t="b">
        <v>0</v>
      </c>
      <c r="BG1144">
        <v>1.26</v>
      </c>
      <c r="BH1144" t="b">
        <v>0</v>
      </c>
      <c r="BI1144">
        <v>2.54</v>
      </c>
      <c r="BJ1144" t="b">
        <v>0</v>
      </c>
      <c r="BK1144">
        <v>1</v>
      </c>
      <c r="BL1144" t="b">
        <v>0</v>
      </c>
      <c r="BM1144">
        <v>0</v>
      </c>
      <c r="BN1144">
        <v>0</v>
      </c>
    </row>
    <row r="1145" spans="1:66" x14ac:dyDescent="0.25">
      <c r="A1145" t="s">
        <v>106</v>
      </c>
      <c r="B1145">
        <v>2002</v>
      </c>
      <c r="C1145">
        <v>988</v>
      </c>
      <c r="D1145">
        <v>988</v>
      </c>
      <c r="E1145">
        <v>2460.3013842</v>
      </c>
      <c r="F1145">
        <v>3448.3013839</v>
      </c>
      <c r="G1145">
        <v>2557.4466213000001</v>
      </c>
      <c r="H1145">
        <v>3545.4466209000002</v>
      </c>
      <c r="I1145">
        <v>1</v>
      </c>
      <c r="J1145">
        <v>988</v>
      </c>
      <c r="K1145" t="s">
        <v>67</v>
      </c>
      <c r="L1145" t="s">
        <v>67</v>
      </c>
      <c r="M1145" t="s">
        <v>107</v>
      </c>
      <c r="N1145">
        <v>0</v>
      </c>
      <c r="O1145">
        <v>0.19791666699999999</v>
      </c>
      <c r="P1145">
        <v>0.69791666699999999</v>
      </c>
      <c r="Q1145">
        <v>0.104166667</v>
      </c>
      <c r="R1145">
        <v>0</v>
      </c>
      <c r="S1145">
        <v>1</v>
      </c>
      <c r="T1145" t="s">
        <v>75</v>
      </c>
      <c r="U1145">
        <v>0.03</v>
      </c>
      <c r="V1145">
        <v>0.1</v>
      </c>
      <c r="W1145">
        <v>0.3</v>
      </c>
      <c r="X1145">
        <v>0.13</v>
      </c>
      <c r="Y1145">
        <v>128.44</v>
      </c>
      <c r="Z1145">
        <v>128.44</v>
      </c>
      <c r="AA1145">
        <v>767.23398639000004</v>
      </c>
      <c r="AB1145">
        <v>777.91054978827196</v>
      </c>
      <c r="AC1145">
        <v>731.12</v>
      </c>
      <c r="AD1145">
        <v>1244.8800000000001</v>
      </c>
      <c r="AE1145">
        <v>731.12</v>
      </c>
      <c r="AF1145">
        <v>1244.8800000000001</v>
      </c>
      <c r="AG1145">
        <v>1022.97864852</v>
      </c>
      <c r="AH1145">
        <v>4091.9145940799999</v>
      </c>
      <c r="AI1145">
        <v>1989.6255213234599</v>
      </c>
      <c r="AJ1145">
        <v>5101.2677204765396</v>
      </c>
      <c r="AK1145">
        <v>0</v>
      </c>
      <c r="AL1145">
        <v>598.22179536794795</v>
      </c>
      <c r="AM1145">
        <v>3090.2245282696799</v>
      </c>
      <c r="AN1145">
        <v>103.302826757652</v>
      </c>
      <c r="AO1145">
        <v>0</v>
      </c>
      <c r="AP1145">
        <v>3791.7491503952801</v>
      </c>
      <c r="AQ1145">
        <v>3791.7491503952801</v>
      </c>
      <c r="AR1145">
        <v>3791.7491503952801</v>
      </c>
      <c r="AS1145">
        <v>3.8378027838008899</v>
      </c>
      <c r="AT1145">
        <v>1.34490001111696</v>
      </c>
      <c r="AU1145">
        <v>96</v>
      </c>
      <c r="AV1145">
        <v>1</v>
      </c>
      <c r="AW1145" s="2">
        <v>988</v>
      </c>
      <c r="AX1145" s="4">
        <v>3791.7491503952801</v>
      </c>
      <c r="AY1145">
        <v>1</v>
      </c>
      <c r="AZ1145">
        <v>0</v>
      </c>
      <c r="BA1145">
        <v>0.1578</v>
      </c>
      <c r="BB1145">
        <v>0.81499999999999995</v>
      </c>
      <c r="BC1145">
        <v>2.7199999999999998E-2</v>
      </c>
      <c r="BD1145">
        <v>0</v>
      </c>
      <c r="BE1145">
        <v>0.93</v>
      </c>
      <c r="BF1145" t="b">
        <v>0</v>
      </c>
      <c r="BG1145">
        <v>1.5</v>
      </c>
      <c r="BH1145" t="b">
        <v>0</v>
      </c>
      <c r="BI1145">
        <v>3.84</v>
      </c>
      <c r="BJ1145" t="b">
        <v>0</v>
      </c>
      <c r="BK1145">
        <v>1</v>
      </c>
      <c r="BL1145" t="b">
        <v>0</v>
      </c>
      <c r="BM1145">
        <v>0</v>
      </c>
      <c r="BN1145">
        <v>0</v>
      </c>
    </row>
    <row r="1146" spans="1:66" x14ac:dyDescent="0.25">
      <c r="A1146" t="s">
        <v>106</v>
      </c>
      <c r="B1146">
        <v>2003</v>
      </c>
      <c r="C1146">
        <v>4991.9999995999997</v>
      </c>
      <c r="D1146">
        <v>4991.9999995999997</v>
      </c>
      <c r="E1146">
        <v>5382.3295072000001</v>
      </c>
      <c r="F1146">
        <v>10374.329508000001</v>
      </c>
      <c r="G1146">
        <v>5604.863644</v>
      </c>
      <c r="H1146">
        <v>10596.863643999999</v>
      </c>
      <c r="I1146">
        <v>1</v>
      </c>
      <c r="J1146">
        <v>4991.9999995999997</v>
      </c>
      <c r="K1146" t="s">
        <v>67</v>
      </c>
      <c r="L1146" t="s">
        <v>67</v>
      </c>
      <c r="M1146" t="s">
        <v>107</v>
      </c>
      <c r="N1146">
        <v>0</v>
      </c>
      <c r="O1146">
        <v>0.19791666699999999</v>
      </c>
      <c r="P1146">
        <v>0.69791666699999999</v>
      </c>
      <c r="Q1146">
        <v>0.104166667</v>
      </c>
      <c r="R1146">
        <v>0</v>
      </c>
      <c r="S1146">
        <v>1</v>
      </c>
      <c r="T1146" t="s">
        <v>75</v>
      </c>
      <c r="U1146">
        <v>0.03</v>
      </c>
      <c r="V1146">
        <v>0.1</v>
      </c>
      <c r="W1146">
        <v>0.3</v>
      </c>
      <c r="X1146">
        <v>0.13</v>
      </c>
      <c r="Y1146">
        <v>648.95999994800002</v>
      </c>
      <c r="Z1146">
        <v>648.95999994800002</v>
      </c>
      <c r="AA1146">
        <v>1681.4590932000001</v>
      </c>
      <c r="AB1146">
        <v>1802.3467379051899</v>
      </c>
      <c r="AC1146">
        <v>3694.0799997039999</v>
      </c>
      <c r="AD1146">
        <v>6289.9199994959999</v>
      </c>
      <c r="AE1146">
        <v>3694.0799997039999</v>
      </c>
      <c r="AF1146">
        <v>6289.9199994959999</v>
      </c>
      <c r="AG1146">
        <v>2241.9454575999998</v>
      </c>
      <c r="AH1146">
        <v>8967.7818303999993</v>
      </c>
      <c r="AI1146">
        <v>6992.1701681896202</v>
      </c>
      <c r="AJ1146">
        <v>14201.557119810401</v>
      </c>
      <c r="AK1146">
        <v>0</v>
      </c>
      <c r="AL1146">
        <v>876.33232996967797</v>
      </c>
      <c r="AM1146">
        <v>692.12893739202696</v>
      </c>
      <c r="AN1146">
        <v>177.74235091252601</v>
      </c>
      <c r="AO1146">
        <v>0</v>
      </c>
      <c r="AP1146">
        <v>1746.2036182742299</v>
      </c>
      <c r="AQ1146">
        <v>1746.2036182742299</v>
      </c>
      <c r="AR1146">
        <v>1746.2036182742299</v>
      </c>
      <c r="AS1146">
        <v>0.34980040432975801</v>
      </c>
      <c r="AT1146">
        <v>-1.05039256050992</v>
      </c>
      <c r="AU1146">
        <v>96</v>
      </c>
      <c r="AV1146">
        <v>1</v>
      </c>
      <c r="AW1146" s="2">
        <v>4991.9999995999997</v>
      </c>
      <c r="AX1146" s="4">
        <v>1746.2036182742299</v>
      </c>
      <c r="AY1146">
        <v>1</v>
      </c>
      <c r="AZ1146">
        <v>0</v>
      </c>
      <c r="BA1146">
        <v>0.50190000000000001</v>
      </c>
      <c r="BB1146">
        <v>0.39639999999999997</v>
      </c>
      <c r="BC1146">
        <v>0.1018</v>
      </c>
      <c r="BD1146">
        <v>0</v>
      </c>
      <c r="BE1146">
        <v>4.7</v>
      </c>
      <c r="BF1146" t="b">
        <v>0</v>
      </c>
      <c r="BG1146">
        <v>0.69</v>
      </c>
      <c r="BH1146" t="b">
        <v>0</v>
      </c>
      <c r="BI1146">
        <v>0.35</v>
      </c>
      <c r="BJ1146" t="b">
        <v>0</v>
      </c>
      <c r="BK1146">
        <v>1</v>
      </c>
      <c r="BL1146" t="b">
        <v>0</v>
      </c>
      <c r="BM1146">
        <v>0</v>
      </c>
      <c r="BN1146">
        <v>0</v>
      </c>
    </row>
    <row r="1147" spans="1:66" x14ac:dyDescent="0.25">
      <c r="A1147" t="s">
        <v>106</v>
      </c>
      <c r="B1147">
        <v>2004</v>
      </c>
      <c r="C1147">
        <v>1604.0000001000001</v>
      </c>
      <c r="D1147">
        <v>1604.0000001000001</v>
      </c>
      <c r="E1147">
        <v>1511.7407479000001</v>
      </c>
      <c r="F1147">
        <v>3115.7407480000002</v>
      </c>
      <c r="G1147">
        <v>1602.1542995</v>
      </c>
      <c r="H1147">
        <v>3206.1542985999999</v>
      </c>
      <c r="I1147">
        <v>1</v>
      </c>
      <c r="J1147">
        <v>1604.0000001000001</v>
      </c>
      <c r="K1147" t="s">
        <v>67</v>
      </c>
      <c r="L1147" t="s">
        <v>67</v>
      </c>
      <c r="M1147" t="s">
        <v>107</v>
      </c>
      <c r="N1147">
        <v>0</v>
      </c>
      <c r="O1147">
        <v>0.19791666699999999</v>
      </c>
      <c r="P1147">
        <v>0.69791666699999999</v>
      </c>
      <c r="Q1147">
        <v>0.104166667</v>
      </c>
      <c r="R1147">
        <v>0</v>
      </c>
      <c r="S1147">
        <v>1</v>
      </c>
      <c r="T1147" t="s">
        <v>75</v>
      </c>
      <c r="U1147">
        <v>0.03</v>
      </c>
      <c r="V1147">
        <v>0.1</v>
      </c>
      <c r="W1147">
        <v>0.3</v>
      </c>
      <c r="X1147">
        <v>0.13</v>
      </c>
      <c r="Y1147">
        <v>208.52000001299999</v>
      </c>
      <c r="Z1147">
        <v>208.52000001299999</v>
      </c>
      <c r="AA1147">
        <v>480.64628985000002</v>
      </c>
      <c r="AB1147">
        <v>523.92885619327296</v>
      </c>
      <c r="AC1147">
        <v>1186.9600000739999</v>
      </c>
      <c r="AD1147">
        <v>2021.040000126</v>
      </c>
      <c r="AE1147">
        <v>1186.9600000739999</v>
      </c>
      <c r="AF1147">
        <v>2021.040000126</v>
      </c>
      <c r="AG1147">
        <v>640.86171979999995</v>
      </c>
      <c r="AH1147">
        <v>2563.4468791999998</v>
      </c>
      <c r="AI1147">
        <v>2158.2965862134502</v>
      </c>
      <c r="AJ1147">
        <v>4254.0120109865502</v>
      </c>
      <c r="AK1147">
        <v>0</v>
      </c>
      <c r="AL1147">
        <v>196.27537054202699</v>
      </c>
      <c r="AM1147">
        <v>1190.8737478718999</v>
      </c>
      <c r="AN1147">
        <v>147.84850281686499</v>
      </c>
      <c r="AO1147">
        <v>0</v>
      </c>
      <c r="AP1147">
        <v>1534.9976212307899</v>
      </c>
      <c r="AQ1147">
        <v>1534.9976212307899</v>
      </c>
      <c r="AR1147">
        <v>1534.9976212307899</v>
      </c>
      <c r="AS1147">
        <v>0.956981060558039</v>
      </c>
      <c r="AT1147">
        <v>-4.3971678155487103E-2</v>
      </c>
      <c r="AU1147">
        <v>94</v>
      </c>
      <c r="AV1147">
        <v>0</v>
      </c>
      <c r="AW1147" s="2">
        <v>1604.0000001000001</v>
      </c>
      <c r="AX1147" s="4">
        <v>1534.9976212307899</v>
      </c>
      <c r="AY1147">
        <v>1</v>
      </c>
      <c r="AZ1147">
        <v>0</v>
      </c>
      <c r="BA1147">
        <v>0.12790000000000001</v>
      </c>
      <c r="BB1147">
        <v>0.77580000000000005</v>
      </c>
      <c r="BC1147">
        <v>9.6299999999999997E-2</v>
      </c>
      <c r="BD1147">
        <v>0</v>
      </c>
      <c r="BE1147">
        <v>1.51</v>
      </c>
      <c r="BF1147" t="b">
        <v>0</v>
      </c>
      <c r="BG1147">
        <v>0.61</v>
      </c>
      <c r="BH1147" t="b">
        <v>0</v>
      </c>
      <c r="BI1147">
        <v>0.96</v>
      </c>
      <c r="BJ1147" t="b">
        <v>0</v>
      </c>
      <c r="BK1147">
        <v>1</v>
      </c>
      <c r="BL1147" t="b">
        <v>0</v>
      </c>
      <c r="BM1147">
        <v>0</v>
      </c>
      <c r="BN1147">
        <v>0</v>
      </c>
    </row>
    <row r="1148" spans="1:66" x14ac:dyDescent="0.25">
      <c r="A1148" t="s">
        <v>106</v>
      </c>
      <c r="B1148">
        <v>2005</v>
      </c>
      <c r="C1148">
        <v>1175</v>
      </c>
      <c r="D1148">
        <v>1175</v>
      </c>
      <c r="E1148">
        <v>1638.8556352999999</v>
      </c>
      <c r="F1148">
        <v>2813.8556358000001</v>
      </c>
      <c r="G1148">
        <v>1949.0764240999999</v>
      </c>
      <c r="H1148">
        <v>3124.0764247000002</v>
      </c>
      <c r="I1148">
        <v>1</v>
      </c>
      <c r="J1148">
        <v>1175</v>
      </c>
      <c r="K1148" t="s">
        <v>67</v>
      </c>
      <c r="L1148" t="s">
        <v>67</v>
      </c>
      <c r="M1148" t="s">
        <v>107</v>
      </c>
      <c r="N1148">
        <v>0</v>
      </c>
      <c r="O1148">
        <v>0.19791666699999999</v>
      </c>
      <c r="P1148">
        <v>0.69791666699999999</v>
      </c>
      <c r="Q1148">
        <v>0.104166667</v>
      </c>
      <c r="R1148">
        <v>0</v>
      </c>
      <c r="S1148">
        <v>1</v>
      </c>
      <c r="T1148" t="s">
        <v>75</v>
      </c>
      <c r="U1148">
        <v>0.03</v>
      </c>
      <c r="V1148">
        <v>0.1</v>
      </c>
      <c r="W1148">
        <v>0.3</v>
      </c>
      <c r="X1148">
        <v>0.13</v>
      </c>
      <c r="Y1148">
        <v>152.75</v>
      </c>
      <c r="Z1148">
        <v>152.75</v>
      </c>
      <c r="AA1148">
        <v>584.72292722999998</v>
      </c>
      <c r="AB1148">
        <v>604.34548408043895</v>
      </c>
      <c r="AC1148">
        <v>869.5</v>
      </c>
      <c r="AD1148">
        <v>1480.5</v>
      </c>
      <c r="AE1148">
        <v>869.5</v>
      </c>
      <c r="AF1148">
        <v>1480.5</v>
      </c>
      <c r="AG1148">
        <v>779.63056963999998</v>
      </c>
      <c r="AH1148">
        <v>3118.5222785599999</v>
      </c>
      <c r="AI1148">
        <v>1915.38545653912</v>
      </c>
      <c r="AJ1148">
        <v>4332.7673928608801</v>
      </c>
      <c r="AK1148">
        <v>0</v>
      </c>
      <c r="AL1148">
        <v>337.71046622190102</v>
      </c>
      <c r="AM1148">
        <v>990.58496617623996</v>
      </c>
      <c r="AN1148">
        <v>368.602632887862</v>
      </c>
      <c r="AO1148">
        <v>0</v>
      </c>
      <c r="AP1148">
        <v>1696.898065286</v>
      </c>
      <c r="AQ1148">
        <v>1696.898065286</v>
      </c>
      <c r="AR1148">
        <v>1696.898065286</v>
      </c>
      <c r="AS1148">
        <v>1.4441685662008501</v>
      </c>
      <c r="AT1148">
        <v>0.367533769253724</v>
      </c>
      <c r="AU1148">
        <v>84</v>
      </c>
      <c r="AV1148">
        <v>1</v>
      </c>
      <c r="AW1148" s="2">
        <v>1175</v>
      </c>
      <c r="AX1148" s="4">
        <v>1696.898065286</v>
      </c>
      <c r="AY1148">
        <v>1</v>
      </c>
      <c r="AZ1148">
        <v>0</v>
      </c>
      <c r="BA1148">
        <v>0.19900000000000001</v>
      </c>
      <c r="BB1148">
        <v>0.58379999999999999</v>
      </c>
      <c r="BC1148">
        <v>0.2172</v>
      </c>
      <c r="BD1148">
        <v>0</v>
      </c>
      <c r="BE1148">
        <v>1.1100000000000001</v>
      </c>
      <c r="BF1148" t="b">
        <v>0</v>
      </c>
      <c r="BG1148">
        <v>0.67</v>
      </c>
      <c r="BH1148" t="b">
        <v>0</v>
      </c>
      <c r="BI1148">
        <v>1.44</v>
      </c>
      <c r="BJ1148" t="b">
        <v>0</v>
      </c>
      <c r="BK1148">
        <v>1</v>
      </c>
      <c r="BL1148" t="b">
        <v>0</v>
      </c>
      <c r="BM1148">
        <v>0</v>
      </c>
      <c r="BN1148">
        <v>0</v>
      </c>
    </row>
    <row r="1149" spans="1:66" x14ac:dyDescent="0.25">
      <c r="A1149" t="s">
        <v>106</v>
      </c>
      <c r="B1149">
        <v>2006</v>
      </c>
      <c r="C1149">
        <v>808</v>
      </c>
      <c r="D1149">
        <v>808</v>
      </c>
      <c r="E1149">
        <v>2104.2696365000002</v>
      </c>
      <c r="F1149">
        <v>2912.2696368000002</v>
      </c>
      <c r="G1149">
        <v>2214.5943290999999</v>
      </c>
      <c r="H1149">
        <v>3022.5943293999999</v>
      </c>
      <c r="I1149">
        <v>1</v>
      </c>
      <c r="J1149">
        <v>808</v>
      </c>
      <c r="K1149" t="s">
        <v>67</v>
      </c>
      <c r="L1149" t="s">
        <v>67</v>
      </c>
      <c r="M1149" t="s">
        <v>107</v>
      </c>
      <c r="N1149">
        <v>0</v>
      </c>
      <c r="O1149">
        <v>0.19791666699999999</v>
      </c>
      <c r="P1149">
        <v>0.69791666699999999</v>
      </c>
      <c r="Q1149">
        <v>0.104166667</v>
      </c>
      <c r="R1149">
        <v>0</v>
      </c>
      <c r="S1149">
        <v>1</v>
      </c>
      <c r="T1149" t="s">
        <v>75</v>
      </c>
      <c r="U1149">
        <v>0.03</v>
      </c>
      <c r="V1149">
        <v>0.1</v>
      </c>
      <c r="W1149">
        <v>0.3</v>
      </c>
      <c r="X1149">
        <v>0.13</v>
      </c>
      <c r="Y1149">
        <v>105.04</v>
      </c>
      <c r="Z1149">
        <v>105.04</v>
      </c>
      <c r="AA1149">
        <v>664.37829872999998</v>
      </c>
      <c r="AB1149">
        <v>672.630601016166</v>
      </c>
      <c r="AC1149">
        <v>597.91999999999996</v>
      </c>
      <c r="AD1149">
        <v>1018.08</v>
      </c>
      <c r="AE1149">
        <v>597.91999999999996</v>
      </c>
      <c r="AF1149">
        <v>1018.08</v>
      </c>
      <c r="AG1149">
        <v>885.83773164000002</v>
      </c>
      <c r="AH1149">
        <v>3543.3509265600001</v>
      </c>
      <c r="AI1149">
        <v>1677.3331273676699</v>
      </c>
      <c r="AJ1149">
        <v>4367.8555314323303</v>
      </c>
      <c r="AK1149">
        <v>0</v>
      </c>
      <c r="AL1149">
        <v>280.91215492624002</v>
      </c>
      <c r="AM1149">
        <v>2469.6376336253602</v>
      </c>
      <c r="AN1149">
        <v>264.861200680889</v>
      </c>
      <c r="AO1149">
        <v>0</v>
      </c>
      <c r="AP1149">
        <v>3015.41098923249</v>
      </c>
      <c r="AQ1149">
        <v>3015.41098923249</v>
      </c>
      <c r="AR1149">
        <v>3015.41098923249</v>
      </c>
      <c r="AS1149">
        <v>3.7319442936045699</v>
      </c>
      <c r="AT1149">
        <v>1.3169293561868101</v>
      </c>
      <c r="AU1149">
        <v>95</v>
      </c>
      <c r="AV1149">
        <v>1</v>
      </c>
      <c r="AW1149" s="2">
        <v>808</v>
      </c>
      <c r="AX1149" s="4">
        <v>3015.41098923249</v>
      </c>
      <c r="AY1149">
        <v>1</v>
      </c>
      <c r="AZ1149">
        <v>0</v>
      </c>
      <c r="BA1149">
        <v>9.3200000000000005E-2</v>
      </c>
      <c r="BB1149">
        <v>0.81899999999999995</v>
      </c>
      <c r="BC1149">
        <v>8.7800000000000003E-2</v>
      </c>
      <c r="BD1149">
        <v>0</v>
      </c>
      <c r="BE1149">
        <v>0.76</v>
      </c>
      <c r="BF1149" t="b">
        <v>0</v>
      </c>
      <c r="BG1149">
        <v>1.19</v>
      </c>
      <c r="BH1149" t="b">
        <v>0</v>
      </c>
      <c r="BI1149">
        <v>3.73</v>
      </c>
      <c r="BJ1149" t="b">
        <v>0</v>
      </c>
      <c r="BK1149">
        <v>1</v>
      </c>
      <c r="BL1149" t="b">
        <v>0</v>
      </c>
      <c r="BM1149">
        <v>0</v>
      </c>
      <c r="BN1149">
        <v>0</v>
      </c>
    </row>
    <row r="1150" spans="1:66" x14ac:dyDescent="0.25">
      <c r="A1150" t="s">
        <v>106</v>
      </c>
      <c r="B1150">
        <v>2007</v>
      </c>
      <c r="C1150">
        <v>2468.9999997999998</v>
      </c>
      <c r="D1150">
        <v>2468.9999997999998</v>
      </c>
      <c r="E1150">
        <v>1773.7030090999999</v>
      </c>
      <c r="F1150">
        <v>4242.7030089</v>
      </c>
      <c r="G1150">
        <v>1958.7843968</v>
      </c>
      <c r="H1150">
        <v>4427.7843966</v>
      </c>
      <c r="I1150">
        <v>1</v>
      </c>
      <c r="J1150">
        <v>2468.9999997999998</v>
      </c>
      <c r="K1150" t="s">
        <v>67</v>
      </c>
      <c r="L1150" t="s">
        <v>67</v>
      </c>
      <c r="M1150" t="s">
        <v>107</v>
      </c>
      <c r="N1150">
        <v>0</v>
      </c>
      <c r="O1150">
        <v>0.19791666699999999</v>
      </c>
      <c r="P1150">
        <v>0.69791666699999999</v>
      </c>
      <c r="Q1150">
        <v>0.104166667</v>
      </c>
      <c r="R1150">
        <v>0</v>
      </c>
      <c r="S1150">
        <v>1</v>
      </c>
      <c r="T1150" t="s">
        <v>75</v>
      </c>
      <c r="U1150">
        <v>0.03</v>
      </c>
      <c r="V1150">
        <v>0.1</v>
      </c>
      <c r="W1150">
        <v>0.3</v>
      </c>
      <c r="X1150">
        <v>0.13</v>
      </c>
      <c r="Y1150">
        <v>320.96999997400002</v>
      </c>
      <c r="Z1150">
        <v>320.96999997400002</v>
      </c>
      <c r="AA1150">
        <v>587.63531904000001</v>
      </c>
      <c r="AB1150">
        <v>669.57972569855497</v>
      </c>
      <c r="AC1150">
        <v>1827.0599998519999</v>
      </c>
      <c r="AD1150">
        <v>3110.939999748</v>
      </c>
      <c r="AE1150">
        <v>1827.0599998519999</v>
      </c>
      <c r="AF1150">
        <v>3110.939999748</v>
      </c>
      <c r="AG1150">
        <v>783.51375872000006</v>
      </c>
      <c r="AH1150">
        <v>3134.0550348800002</v>
      </c>
      <c r="AI1150">
        <v>3088.6249452028901</v>
      </c>
      <c r="AJ1150">
        <v>5766.9438479971104</v>
      </c>
      <c r="AK1150">
        <v>0</v>
      </c>
      <c r="AL1150">
        <v>700.34500142536206</v>
      </c>
      <c r="AM1150">
        <v>1774.5700397308899</v>
      </c>
      <c r="AN1150">
        <v>251.22502088725301</v>
      </c>
      <c r="AO1150">
        <v>0</v>
      </c>
      <c r="AP1150">
        <v>2726.1400620435002</v>
      </c>
      <c r="AQ1150">
        <v>2726.1400620435002</v>
      </c>
      <c r="AR1150">
        <v>2726.1400620435002</v>
      </c>
      <c r="AS1150">
        <v>1.1041474533269899</v>
      </c>
      <c r="AT1150">
        <v>9.9073501732372199E-2</v>
      </c>
      <c r="AU1150">
        <v>91</v>
      </c>
      <c r="AV1150">
        <v>0</v>
      </c>
      <c r="AW1150" s="2">
        <v>2468.9999997999998</v>
      </c>
      <c r="AX1150" s="4">
        <v>2726.1400620435002</v>
      </c>
      <c r="AY1150">
        <v>1</v>
      </c>
      <c r="AZ1150">
        <v>0</v>
      </c>
      <c r="BA1150">
        <v>0.25690000000000002</v>
      </c>
      <c r="BB1150">
        <v>0.65090000000000003</v>
      </c>
      <c r="BC1150">
        <v>9.2200000000000004E-2</v>
      </c>
      <c r="BD1150">
        <v>0</v>
      </c>
      <c r="BE1150">
        <v>2.3199999999999998</v>
      </c>
      <c r="BF1150" t="b">
        <v>0</v>
      </c>
      <c r="BG1150">
        <v>1.08</v>
      </c>
      <c r="BH1150" t="b">
        <v>0</v>
      </c>
      <c r="BI1150">
        <v>1.1000000000000001</v>
      </c>
      <c r="BJ1150" t="b">
        <v>0</v>
      </c>
      <c r="BK1150">
        <v>1</v>
      </c>
      <c r="BL1150" t="b">
        <v>0</v>
      </c>
      <c r="BM1150">
        <v>0</v>
      </c>
      <c r="BN1150">
        <v>0</v>
      </c>
    </row>
    <row r="1151" spans="1:66" x14ac:dyDescent="0.25">
      <c r="A1151" t="s">
        <v>106</v>
      </c>
      <c r="B1151">
        <v>2008</v>
      </c>
      <c r="C1151">
        <v>211.99999998999999</v>
      </c>
      <c r="D1151">
        <v>211.99999998999999</v>
      </c>
      <c r="E1151">
        <v>774.15357370000004</v>
      </c>
      <c r="F1151">
        <v>986.15357370000004</v>
      </c>
      <c r="G1151">
        <v>779.70713369999999</v>
      </c>
      <c r="H1151">
        <v>991.70713369999999</v>
      </c>
      <c r="I1151">
        <v>1</v>
      </c>
      <c r="J1151">
        <v>211.99999998999999</v>
      </c>
      <c r="K1151" t="s">
        <v>67</v>
      </c>
      <c r="L1151" t="s">
        <v>67</v>
      </c>
      <c r="M1151" t="s">
        <v>107</v>
      </c>
      <c r="N1151">
        <v>0</v>
      </c>
      <c r="O1151">
        <v>0.19791666699999999</v>
      </c>
      <c r="P1151">
        <v>0.69791666699999999</v>
      </c>
      <c r="Q1151">
        <v>0.104166667</v>
      </c>
      <c r="R1151">
        <v>0</v>
      </c>
      <c r="S1151">
        <v>1</v>
      </c>
      <c r="T1151" t="s">
        <v>75</v>
      </c>
      <c r="U1151">
        <v>0.03</v>
      </c>
      <c r="V1151">
        <v>0.1</v>
      </c>
      <c r="W1151">
        <v>0.3</v>
      </c>
      <c r="X1151">
        <v>0.13</v>
      </c>
      <c r="Y1151">
        <v>27.5599999987</v>
      </c>
      <c r="Z1151">
        <v>27.5599999987</v>
      </c>
      <c r="AA1151">
        <v>233.91214011</v>
      </c>
      <c r="AB1151">
        <v>235.53013159841899</v>
      </c>
      <c r="AC1151">
        <v>156.87999999260001</v>
      </c>
      <c r="AD1151">
        <v>267.11999998739998</v>
      </c>
      <c r="AE1151">
        <v>156.87999999260001</v>
      </c>
      <c r="AF1151">
        <v>267.11999998739998</v>
      </c>
      <c r="AG1151">
        <v>311.88285347999999</v>
      </c>
      <c r="AH1151">
        <v>1247.53141392</v>
      </c>
      <c r="AI1151">
        <v>520.64687050316195</v>
      </c>
      <c r="AJ1151">
        <v>1462.76739689684</v>
      </c>
      <c r="AK1151">
        <v>0</v>
      </c>
      <c r="AL1151">
        <v>503.23628053088902</v>
      </c>
      <c r="AM1151">
        <v>1683.2076353622499</v>
      </c>
      <c r="AN1151">
        <v>173.376767367306</v>
      </c>
      <c r="AO1151">
        <v>0</v>
      </c>
      <c r="AP1151">
        <v>2359.8206832604501</v>
      </c>
      <c r="AQ1151">
        <v>2359.8206832604501</v>
      </c>
      <c r="AR1151">
        <v>2359.8206832604501</v>
      </c>
      <c r="AS1151">
        <v>11.131229638545999</v>
      </c>
      <c r="AT1151">
        <v>2.4097546388387601</v>
      </c>
      <c r="AU1151">
        <v>99</v>
      </c>
      <c r="AV1151">
        <v>1</v>
      </c>
      <c r="AW1151" s="2">
        <v>211.99999998999999</v>
      </c>
      <c r="AX1151" s="4">
        <v>2359.8206832604501</v>
      </c>
      <c r="AY1151">
        <v>1</v>
      </c>
      <c r="AZ1151">
        <v>0</v>
      </c>
      <c r="BA1151">
        <v>0.21329999999999999</v>
      </c>
      <c r="BB1151">
        <v>0.71330000000000005</v>
      </c>
      <c r="BC1151">
        <v>7.3499999999999996E-2</v>
      </c>
      <c r="BD1151">
        <v>0</v>
      </c>
      <c r="BE1151">
        <v>0.2</v>
      </c>
      <c r="BF1151" t="b">
        <v>0</v>
      </c>
      <c r="BG1151">
        <v>0.93</v>
      </c>
      <c r="BH1151" t="b">
        <v>0</v>
      </c>
      <c r="BI1151">
        <v>11.13</v>
      </c>
      <c r="BJ1151" t="b">
        <v>0</v>
      </c>
      <c r="BK1151">
        <v>1</v>
      </c>
      <c r="BL1151" t="b">
        <v>0</v>
      </c>
      <c r="BM1151">
        <v>0</v>
      </c>
      <c r="BN1151">
        <v>0</v>
      </c>
    </row>
    <row r="1152" spans="1:66" x14ac:dyDescent="0.25">
      <c r="A1152" t="s">
        <v>106</v>
      </c>
      <c r="B1152">
        <v>2009</v>
      </c>
      <c r="C1152">
        <v>540</v>
      </c>
      <c r="D1152">
        <v>540</v>
      </c>
      <c r="E1152">
        <v>1134.4182561</v>
      </c>
      <c r="F1152">
        <v>1674.4182556999999</v>
      </c>
      <c r="G1152">
        <v>1166.3265629</v>
      </c>
      <c r="H1152">
        <v>1706.3265633000001</v>
      </c>
      <c r="I1152">
        <v>1</v>
      </c>
      <c r="J1152">
        <v>540</v>
      </c>
      <c r="K1152" t="s">
        <v>67</v>
      </c>
      <c r="L1152" t="s">
        <v>67</v>
      </c>
      <c r="M1152" t="s">
        <v>107</v>
      </c>
      <c r="N1152">
        <v>0</v>
      </c>
      <c r="O1152">
        <v>0.19791666699999999</v>
      </c>
      <c r="P1152">
        <v>0.69791666699999999</v>
      </c>
      <c r="Q1152">
        <v>0.104166667</v>
      </c>
      <c r="R1152">
        <v>0</v>
      </c>
      <c r="S1152">
        <v>1</v>
      </c>
      <c r="T1152" t="s">
        <v>75</v>
      </c>
      <c r="U1152">
        <v>0.03</v>
      </c>
      <c r="V1152">
        <v>0.1</v>
      </c>
      <c r="W1152">
        <v>0.3</v>
      </c>
      <c r="X1152">
        <v>0.13</v>
      </c>
      <c r="Y1152">
        <v>70.2</v>
      </c>
      <c r="Z1152">
        <v>70.2</v>
      </c>
      <c r="AA1152">
        <v>349.89796887</v>
      </c>
      <c r="AB1152">
        <v>356.87060486870001</v>
      </c>
      <c r="AC1152">
        <v>399.6</v>
      </c>
      <c r="AD1152">
        <v>680.4</v>
      </c>
      <c r="AE1152">
        <v>399.6</v>
      </c>
      <c r="AF1152">
        <v>680.4</v>
      </c>
      <c r="AG1152">
        <v>466.53062516</v>
      </c>
      <c r="AH1152">
        <v>1866.12250064</v>
      </c>
      <c r="AI1152">
        <v>992.58535356260097</v>
      </c>
      <c r="AJ1152">
        <v>2420.0677730374</v>
      </c>
      <c r="AK1152">
        <v>0</v>
      </c>
      <c r="AL1152">
        <v>477.32753896225302</v>
      </c>
      <c r="AM1152">
        <v>1161.6243381985601</v>
      </c>
      <c r="AN1152">
        <v>266.26027888328298</v>
      </c>
      <c r="AO1152">
        <v>0</v>
      </c>
      <c r="AP1152">
        <v>1905.2121560440901</v>
      </c>
      <c r="AQ1152">
        <v>1905.2121560440901</v>
      </c>
      <c r="AR1152">
        <v>1905.2121560440901</v>
      </c>
      <c r="AS1152">
        <v>3.5281706593409101</v>
      </c>
      <c r="AT1152">
        <v>1.26077950980367</v>
      </c>
      <c r="AU1152">
        <v>97</v>
      </c>
      <c r="AV1152">
        <v>1</v>
      </c>
      <c r="AW1152" s="2">
        <v>540</v>
      </c>
      <c r="AX1152" s="4">
        <v>1905.2121560440901</v>
      </c>
      <c r="AY1152">
        <v>1</v>
      </c>
      <c r="AZ1152">
        <v>0</v>
      </c>
      <c r="BA1152">
        <v>0.2505</v>
      </c>
      <c r="BB1152">
        <v>0.60970000000000002</v>
      </c>
      <c r="BC1152">
        <v>0.13980000000000001</v>
      </c>
      <c r="BD1152">
        <v>0</v>
      </c>
      <c r="BE1152">
        <v>0.51</v>
      </c>
      <c r="BF1152" t="b">
        <v>0</v>
      </c>
      <c r="BG1152">
        <v>0.75</v>
      </c>
      <c r="BH1152" t="b">
        <v>0</v>
      </c>
      <c r="BI1152">
        <v>3.53</v>
      </c>
      <c r="BJ1152" t="b">
        <v>0</v>
      </c>
      <c r="BK1152">
        <v>1</v>
      </c>
      <c r="BL1152" t="b">
        <v>0</v>
      </c>
      <c r="BM1152">
        <v>0</v>
      </c>
      <c r="BN1152">
        <v>0</v>
      </c>
    </row>
    <row r="1153" spans="1:66" x14ac:dyDescent="0.25">
      <c r="A1153" t="s">
        <v>106</v>
      </c>
      <c r="B1153">
        <v>2010</v>
      </c>
      <c r="C1153">
        <v>425.99999997999998</v>
      </c>
      <c r="D1153">
        <v>425.99999997999998</v>
      </c>
      <c r="E1153">
        <v>972.48124180000002</v>
      </c>
      <c r="F1153">
        <v>1398.4812423000001</v>
      </c>
      <c r="G1153">
        <v>993.34562249999999</v>
      </c>
      <c r="H1153">
        <v>1419.3456225</v>
      </c>
      <c r="I1153">
        <v>1</v>
      </c>
      <c r="J1153">
        <v>425.99999997999998</v>
      </c>
      <c r="K1153" t="s">
        <v>67</v>
      </c>
      <c r="L1153" t="s">
        <v>67</v>
      </c>
      <c r="M1153" t="s">
        <v>107</v>
      </c>
      <c r="N1153">
        <v>0</v>
      </c>
      <c r="O1153">
        <v>0.19791666699999999</v>
      </c>
      <c r="P1153">
        <v>0.69791666699999999</v>
      </c>
      <c r="Q1153">
        <v>0.104166667</v>
      </c>
      <c r="R1153">
        <v>0</v>
      </c>
      <c r="S1153">
        <v>1</v>
      </c>
      <c r="T1153" t="s">
        <v>75</v>
      </c>
      <c r="U1153">
        <v>0.03</v>
      </c>
      <c r="V1153">
        <v>0.1</v>
      </c>
      <c r="W1153">
        <v>0.3</v>
      </c>
      <c r="X1153">
        <v>0.13</v>
      </c>
      <c r="Y1153">
        <v>55.379999997399999</v>
      </c>
      <c r="Z1153">
        <v>55.379999997399999</v>
      </c>
      <c r="AA1153">
        <v>298.00368674999999</v>
      </c>
      <c r="AB1153">
        <v>303.10582593593301</v>
      </c>
      <c r="AC1153">
        <v>315.23999998519997</v>
      </c>
      <c r="AD1153">
        <v>536.75999997480005</v>
      </c>
      <c r="AE1153">
        <v>315.23999998519997</v>
      </c>
      <c r="AF1153">
        <v>536.75999997480005</v>
      </c>
      <c r="AG1153">
        <v>397.33824900000002</v>
      </c>
      <c r="AH1153">
        <v>1589.3529960000001</v>
      </c>
      <c r="AI1153">
        <v>813.13397062813397</v>
      </c>
      <c r="AJ1153">
        <v>2025.5572743718701</v>
      </c>
      <c r="AK1153">
        <v>0</v>
      </c>
      <c r="AL1153">
        <v>329.41585749855602</v>
      </c>
      <c r="AM1153">
        <v>1783.94386366141</v>
      </c>
      <c r="AN1153">
        <v>287.891075192085</v>
      </c>
      <c r="AO1153">
        <v>0</v>
      </c>
      <c r="AP1153">
        <v>2401.2507963520502</v>
      </c>
      <c r="AQ1153">
        <v>2401.2507963520502</v>
      </c>
      <c r="AR1153">
        <v>2401.2507963520502</v>
      </c>
      <c r="AS1153">
        <v>5.6367389588375199</v>
      </c>
      <c r="AT1153">
        <v>1.72930569950091</v>
      </c>
      <c r="AU1153">
        <v>98</v>
      </c>
      <c r="AV1153">
        <v>1</v>
      </c>
      <c r="AW1153" s="2">
        <v>425.99999997999998</v>
      </c>
      <c r="AX1153" s="4">
        <v>2401.2507963520502</v>
      </c>
      <c r="AY1153">
        <v>1</v>
      </c>
      <c r="AZ1153">
        <v>0</v>
      </c>
      <c r="BA1153">
        <v>0.13719999999999999</v>
      </c>
      <c r="BB1153">
        <v>0.7429</v>
      </c>
      <c r="BC1153">
        <v>0.11990000000000001</v>
      </c>
      <c r="BD1153">
        <v>0</v>
      </c>
      <c r="BE1153">
        <v>0.4</v>
      </c>
      <c r="BF1153" t="b">
        <v>0</v>
      </c>
      <c r="BG1153">
        <v>0.95</v>
      </c>
      <c r="BH1153" t="b">
        <v>0</v>
      </c>
      <c r="BI1153">
        <v>5.64</v>
      </c>
      <c r="BJ1153" t="b">
        <v>0</v>
      </c>
      <c r="BK1153">
        <v>1</v>
      </c>
      <c r="BL1153" t="b">
        <v>0</v>
      </c>
      <c r="BM1153">
        <v>0</v>
      </c>
      <c r="BN1153">
        <v>0</v>
      </c>
    </row>
    <row r="1154" spans="1:66" x14ac:dyDescent="0.25">
      <c r="A1154" t="s">
        <v>106</v>
      </c>
      <c r="B1154">
        <v>2011</v>
      </c>
      <c r="C1154">
        <v>1884</v>
      </c>
      <c r="D1154">
        <v>1884</v>
      </c>
      <c r="E1154">
        <v>1553.7355843</v>
      </c>
      <c r="F1154">
        <v>3437.7355843</v>
      </c>
      <c r="G1154">
        <v>1654.5852643999999</v>
      </c>
      <c r="H1154">
        <v>3538.5852644000001</v>
      </c>
      <c r="I1154">
        <v>1</v>
      </c>
      <c r="J1154">
        <v>1884</v>
      </c>
      <c r="K1154" t="s">
        <v>67</v>
      </c>
      <c r="L1154" t="s">
        <v>67</v>
      </c>
      <c r="M1154" t="s">
        <v>107</v>
      </c>
      <c r="N1154">
        <v>0</v>
      </c>
      <c r="O1154">
        <v>0.19791666699999999</v>
      </c>
      <c r="P1154">
        <v>0.69791666699999999</v>
      </c>
      <c r="Q1154">
        <v>0.104166667</v>
      </c>
      <c r="R1154">
        <v>0</v>
      </c>
      <c r="S1154">
        <v>1</v>
      </c>
      <c r="T1154" t="s">
        <v>75</v>
      </c>
      <c r="U1154">
        <v>0.03</v>
      </c>
      <c r="V1154">
        <v>0.1</v>
      </c>
      <c r="W1154">
        <v>0.3</v>
      </c>
      <c r="X1154">
        <v>0.13</v>
      </c>
      <c r="Y1154">
        <v>244.92</v>
      </c>
      <c r="Z1154">
        <v>244.92</v>
      </c>
      <c r="AA1154">
        <v>496.37557931999999</v>
      </c>
      <c r="AB1154">
        <v>553.51108583773203</v>
      </c>
      <c r="AC1154">
        <v>1394.16</v>
      </c>
      <c r="AD1154">
        <v>2373.84</v>
      </c>
      <c r="AE1154">
        <v>1394.16</v>
      </c>
      <c r="AF1154">
        <v>2373.84</v>
      </c>
      <c r="AG1154">
        <v>661.83410576000006</v>
      </c>
      <c r="AH1154">
        <v>2647.3364230400002</v>
      </c>
      <c r="AI1154">
        <v>2431.5630927245402</v>
      </c>
      <c r="AJ1154">
        <v>4645.6074360754601</v>
      </c>
      <c r="AK1154">
        <v>0</v>
      </c>
      <c r="AL1154">
        <v>505.89452911140802</v>
      </c>
      <c r="AM1154">
        <v>1928.87019853583</v>
      </c>
      <c r="AN1154">
        <v>392.24109534892199</v>
      </c>
      <c r="AO1154">
        <v>0</v>
      </c>
      <c r="AP1154">
        <v>2827.0058229961601</v>
      </c>
      <c r="AQ1154">
        <v>2827.0058229961601</v>
      </c>
      <c r="AR1154">
        <v>2827.0058229961601</v>
      </c>
      <c r="AS1154">
        <v>1.5005338763249301</v>
      </c>
      <c r="AT1154">
        <v>0.40582096233449</v>
      </c>
      <c r="AU1154">
        <v>94</v>
      </c>
      <c r="AV1154">
        <v>0</v>
      </c>
      <c r="AW1154" s="2">
        <v>1884</v>
      </c>
      <c r="AX1154" s="4">
        <v>2827.0058229961601</v>
      </c>
      <c r="AY1154">
        <v>1</v>
      </c>
      <c r="AZ1154">
        <v>0</v>
      </c>
      <c r="BA1154">
        <v>0.17899999999999999</v>
      </c>
      <c r="BB1154">
        <v>0.68230000000000002</v>
      </c>
      <c r="BC1154">
        <v>0.13869999999999999</v>
      </c>
      <c r="BD1154">
        <v>0</v>
      </c>
      <c r="BE1154">
        <v>1.77</v>
      </c>
      <c r="BF1154" t="b">
        <v>0</v>
      </c>
      <c r="BG1154">
        <v>1.1200000000000001</v>
      </c>
      <c r="BH1154" t="b">
        <v>0</v>
      </c>
      <c r="BI1154">
        <v>1.5</v>
      </c>
      <c r="BJ1154" t="b">
        <v>0</v>
      </c>
      <c r="BK1154">
        <v>1</v>
      </c>
      <c r="BL1154" t="b">
        <v>0</v>
      </c>
      <c r="BM1154">
        <v>0</v>
      </c>
      <c r="BN1154">
        <v>0</v>
      </c>
    </row>
    <row r="1155" spans="1:66" x14ac:dyDescent="0.25">
      <c r="A1155" t="s">
        <v>106</v>
      </c>
      <c r="B1155">
        <v>2012</v>
      </c>
      <c r="C1155">
        <v>1309.00000013</v>
      </c>
      <c r="D1155">
        <v>1309.00000013</v>
      </c>
      <c r="E1155">
        <v>1207.9865760299999</v>
      </c>
      <c r="F1155">
        <v>2516.9865761999999</v>
      </c>
      <c r="G1155">
        <v>1233.6675182700001</v>
      </c>
      <c r="H1155">
        <v>2542.6675184000001</v>
      </c>
      <c r="I1155">
        <v>1</v>
      </c>
      <c r="J1155">
        <v>1309.00000013</v>
      </c>
      <c r="K1155" t="s">
        <v>67</v>
      </c>
      <c r="L1155" t="s">
        <v>67</v>
      </c>
      <c r="M1155" t="s">
        <v>107</v>
      </c>
      <c r="N1155">
        <v>0</v>
      </c>
      <c r="O1155">
        <v>0.19791666699999999</v>
      </c>
      <c r="P1155">
        <v>0.69791666699999999</v>
      </c>
      <c r="Q1155">
        <v>0.104166667</v>
      </c>
      <c r="R1155">
        <v>0</v>
      </c>
      <c r="S1155">
        <v>1</v>
      </c>
      <c r="T1155" t="s">
        <v>75</v>
      </c>
      <c r="U1155">
        <v>0.03</v>
      </c>
      <c r="V1155">
        <v>0.1</v>
      </c>
      <c r="W1155">
        <v>0.3</v>
      </c>
      <c r="X1155">
        <v>0.13</v>
      </c>
      <c r="Y1155">
        <v>170.17000001689999</v>
      </c>
      <c r="Z1155">
        <v>170.17000001689999</v>
      </c>
      <c r="AA1155">
        <v>370.10025548099998</v>
      </c>
      <c r="AB1155">
        <v>407.34755186799998</v>
      </c>
      <c r="AC1155">
        <v>968.66000009619995</v>
      </c>
      <c r="AD1155">
        <v>1649.3400001637999</v>
      </c>
      <c r="AE1155">
        <v>968.66000009619995</v>
      </c>
      <c r="AF1155">
        <v>1649.3400001637999</v>
      </c>
      <c r="AG1155">
        <v>493.46700730800001</v>
      </c>
      <c r="AH1155">
        <v>1973.868029232</v>
      </c>
      <c r="AI1155">
        <v>1727.9724146640001</v>
      </c>
      <c r="AJ1155">
        <v>3357.362622136</v>
      </c>
      <c r="AK1155">
        <v>0</v>
      </c>
      <c r="AL1155">
        <v>546.99304203583495</v>
      </c>
      <c r="AM1155">
        <v>2628.0153316832998</v>
      </c>
      <c r="AN1155">
        <v>316.77084872199998</v>
      </c>
      <c r="AO1155">
        <v>0</v>
      </c>
      <c r="AP1155">
        <v>3491.7792224411301</v>
      </c>
      <c r="AQ1155">
        <v>3491.7792224411301</v>
      </c>
      <c r="AR1155">
        <v>3491.7792224411301</v>
      </c>
      <c r="AS1155">
        <v>2.6675165944189101</v>
      </c>
      <c r="AT1155">
        <v>0.98114792513746196</v>
      </c>
      <c r="AU1155">
        <v>98</v>
      </c>
      <c r="AV1155">
        <v>0</v>
      </c>
      <c r="AW1155" s="2">
        <v>1309.00000013</v>
      </c>
      <c r="AX1155" s="4">
        <v>3491.7792224411301</v>
      </c>
      <c r="AY1155">
        <v>1</v>
      </c>
      <c r="AZ1155">
        <v>0</v>
      </c>
      <c r="BA1155">
        <v>0.15670000000000001</v>
      </c>
      <c r="BB1155">
        <v>0.75260000000000005</v>
      </c>
      <c r="BC1155">
        <v>9.0700000000000003E-2</v>
      </c>
      <c r="BD1155">
        <v>0</v>
      </c>
      <c r="BE1155">
        <v>1.23</v>
      </c>
      <c r="BF1155" t="b">
        <v>0</v>
      </c>
      <c r="BG1155">
        <v>1.38</v>
      </c>
      <c r="BH1155" t="b">
        <v>0</v>
      </c>
      <c r="BI1155">
        <v>2.67</v>
      </c>
      <c r="BJ1155" t="b">
        <v>0</v>
      </c>
      <c r="BK1155">
        <v>1</v>
      </c>
      <c r="BL1155" t="b">
        <v>0</v>
      </c>
      <c r="BM1155">
        <v>0</v>
      </c>
      <c r="BN1155">
        <v>0</v>
      </c>
    </row>
    <row r="1156" spans="1:66" x14ac:dyDescent="0.25">
      <c r="A1156" t="s">
        <v>106</v>
      </c>
      <c r="B1156">
        <v>2013</v>
      </c>
      <c r="C1156">
        <v>1365.9999995999999</v>
      </c>
      <c r="D1156">
        <v>1365.9999995999999</v>
      </c>
      <c r="E1156">
        <v>1009.5837898</v>
      </c>
      <c r="F1156">
        <v>2375.5837898999998</v>
      </c>
      <c r="G1156">
        <v>1045.7601926</v>
      </c>
      <c r="H1156">
        <v>2411.7601927999999</v>
      </c>
      <c r="I1156">
        <v>1</v>
      </c>
      <c r="J1156">
        <v>1365.9999995999999</v>
      </c>
      <c r="K1156" t="s">
        <v>67</v>
      </c>
      <c r="L1156" t="s">
        <v>67</v>
      </c>
      <c r="M1156" t="s">
        <v>107</v>
      </c>
      <c r="N1156">
        <v>0</v>
      </c>
      <c r="O1156">
        <v>0.19791666699999999</v>
      </c>
      <c r="P1156">
        <v>0.69791666699999999</v>
      </c>
      <c r="Q1156">
        <v>0.104166667</v>
      </c>
      <c r="R1156">
        <v>0</v>
      </c>
      <c r="S1156">
        <v>1</v>
      </c>
      <c r="T1156" t="s">
        <v>75</v>
      </c>
      <c r="U1156">
        <v>0.03</v>
      </c>
      <c r="V1156">
        <v>0.1</v>
      </c>
      <c r="W1156">
        <v>0.3</v>
      </c>
      <c r="X1156">
        <v>0.13</v>
      </c>
      <c r="Y1156">
        <v>177.57999994799999</v>
      </c>
      <c r="Z1156">
        <v>177.57999994799999</v>
      </c>
      <c r="AA1156">
        <v>313.72805777999997</v>
      </c>
      <c r="AB1156">
        <v>360.499584770833</v>
      </c>
      <c r="AC1156">
        <v>1010.839999704</v>
      </c>
      <c r="AD1156">
        <v>1721.159999496</v>
      </c>
      <c r="AE1156">
        <v>1010.839999704</v>
      </c>
      <c r="AF1156">
        <v>1721.159999496</v>
      </c>
      <c r="AG1156">
        <v>418.30407703999998</v>
      </c>
      <c r="AH1156">
        <v>1673.2163081599999</v>
      </c>
      <c r="AI1156">
        <v>1690.7610232583299</v>
      </c>
      <c r="AJ1156">
        <v>3132.7593623416701</v>
      </c>
      <c r="AK1156">
        <v>0</v>
      </c>
      <c r="AL1156">
        <v>745.25808003329598</v>
      </c>
      <c r="AM1156">
        <v>2122.3646806595002</v>
      </c>
      <c r="AN1156">
        <v>317.37382674476299</v>
      </c>
      <c r="AO1156" t="s">
        <v>67</v>
      </c>
      <c r="AP1156">
        <v>3184.9965874375598</v>
      </c>
      <c r="AQ1156">
        <v>3184.9965874375598</v>
      </c>
      <c r="AR1156">
        <v>3184.9965874375598</v>
      </c>
      <c r="AS1156">
        <v>2.33162268548331</v>
      </c>
      <c r="AT1156">
        <v>0.84656445671960401</v>
      </c>
      <c r="AU1156">
        <v>97</v>
      </c>
      <c r="AV1156">
        <v>0</v>
      </c>
      <c r="AW1156" s="2">
        <v>1365.9999995999999</v>
      </c>
      <c r="AX1156" s="4">
        <v>3184.9965874375598</v>
      </c>
      <c r="AY1156">
        <v>1</v>
      </c>
      <c r="AZ1156">
        <v>0</v>
      </c>
      <c r="BA1156">
        <v>0.23400000000000001</v>
      </c>
      <c r="BB1156">
        <v>0.66639999999999999</v>
      </c>
      <c r="BC1156">
        <v>9.9599999999999994E-2</v>
      </c>
      <c r="BD1156" t="s">
        <v>67</v>
      </c>
      <c r="BE1156">
        <v>1.29</v>
      </c>
      <c r="BF1156" t="b">
        <v>0</v>
      </c>
      <c r="BG1156">
        <v>1.26</v>
      </c>
      <c r="BH1156" t="b">
        <v>0</v>
      </c>
      <c r="BI1156">
        <v>2.33</v>
      </c>
      <c r="BJ1156" t="b">
        <v>0</v>
      </c>
      <c r="BK1156">
        <v>1</v>
      </c>
      <c r="BL1156" t="b">
        <v>0</v>
      </c>
      <c r="BM1156">
        <v>0</v>
      </c>
      <c r="BN1156">
        <v>0</v>
      </c>
    </row>
    <row r="1157" spans="1:66" x14ac:dyDescent="0.25">
      <c r="A1157" t="s">
        <v>106</v>
      </c>
      <c r="B1157">
        <v>2014</v>
      </c>
      <c r="C1157">
        <v>1062</v>
      </c>
      <c r="D1157">
        <v>1062</v>
      </c>
      <c r="E1157">
        <v>546.82543469999996</v>
      </c>
      <c r="F1157">
        <v>1608.8254343000001</v>
      </c>
      <c r="G1157">
        <v>602.41696119999995</v>
      </c>
      <c r="H1157">
        <v>1664.4169614</v>
      </c>
      <c r="I1157">
        <v>1</v>
      </c>
      <c r="J1157">
        <v>1062</v>
      </c>
      <c r="K1157" t="s">
        <v>67</v>
      </c>
      <c r="L1157" t="s">
        <v>67</v>
      </c>
      <c r="M1157" t="s">
        <v>107</v>
      </c>
      <c r="N1157">
        <v>0</v>
      </c>
      <c r="O1157">
        <v>0.19791666699999999</v>
      </c>
      <c r="P1157">
        <v>0.69791666699999999</v>
      </c>
      <c r="Q1157">
        <v>0.104166667</v>
      </c>
      <c r="R1157">
        <v>0</v>
      </c>
      <c r="S1157">
        <v>1</v>
      </c>
      <c r="T1157" t="s">
        <v>75</v>
      </c>
      <c r="U1157">
        <v>0.03</v>
      </c>
      <c r="V1157">
        <v>0.1</v>
      </c>
      <c r="W1157">
        <v>0.3</v>
      </c>
      <c r="X1157">
        <v>0.13</v>
      </c>
      <c r="Y1157">
        <v>138.06</v>
      </c>
      <c r="Z1157">
        <v>138.06</v>
      </c>
      <c r="AA1157">
        <v>180.72508836</v>
      </c>
      <c r="AB1157">
        <v>227.42497919694301</v>
      </c>
      <c r="AC1157">
        <v>785.88</v>
      </c>
      <c r="AD1157">
        <v>1338.12</v>
      </c>
      <c r="AE1157">
        <v>785.88</v>
      </c>
      <c r="AF1157">
        <v>1338.12</v>
      </c>
      <c r="AG1157">
        <v>240.96678448</v>
      </c>
      <c r="AH1157">
        <v>963.86713792</v>
      </c>
      <c r="AI1157">
        <v>1209.5670030061101</v>
      </c>
      <c r="AJ1157">
        <v>2119.2669197938899</v>
      </c>
      <c r="AK1157">
        <v>0</v>
      </c>
      <c r="AL1157">
        <v>601.86461165950004</v>
      </c>
      <c r="AM1157">
        <v>2126.40463340101</v>
      </c>
      <c r="AN1157" t="s">
        <v>67</v>
      </c>
      <c r="AO1157" t="s">
        <v>67</v>
      </c>
      <c r="AP1157" t="s">
        <v>67</v>
      </c>
      <c r="AQ1157" t="s">
        <v>67</v>
      </c>
      <c r="AR1157">
        <v>2728.26924506051</v>
      </c>
      <c r="AS1157" t="s">
        <v>67</v>
      </c>
      <c r="AT1157" t="s">
        <v>67</v>
      </c>
      <c r="AU1157">
        <v>91</v>
      </c>
      <c r="AV1157">
        <v>0</v>
      </c>
      <c r="AW1157" s="2">
        <v>1062</v>
      </c>
      <c r="AX1157" s="4" t="s">
        <v>67</v>
      </c>
      <c r="AY1157">
        <v>1</v>
      </c>
      <c r="AZ1157">
        <v>0</v>
      </c>
      <c r="BA1157">
        <v>0.22059999999999999</v>
      </c>
      <c r="BB1157">
        <v>0.77939999999999998</v>
      </c>
      <c r="BC1157" t="s">
        <v>67</v>
      </c>
      <c r="BD1157" t="s">
        <v>67</v>
      </c>
      <c r="BE1157">
        <v>1</v>
      </c>
      <c r="BF1157" t="b">
        <v>0</v>
      </c>
      <c r="BG1157" t="s">
        <v>67</v>
      </c>
      <c r="BH1157" t="b">
        <v>0</v>
      </c>
      <c r="BI1157" t="s">
        <v>67</v>
      </c>
      <c r="BJ1157" t="b">
        <v>0</v>
      </c>
      <c r="BK1157">
        <v>1</v>
      </c>
      <c r="BL1157" t="b">
        <v>0</v>
      </c>
      <c r="BM1157">
        <v>0</v>
      </c>
      <c r="BN1157">
        <v>0</v>
      </c>
    </row>
    <row r="1158" spans="1:66" x14ac:dyDescent="0.25">
      <c r="A1158" t="s">
        <v>106</v>
      </c>
      <c r="B1158">
        <v>2015</v>
      </c>
      <c r="C1158">
        <v>1463.9999995999999</v>
      </c>
      <c r="D1158">
        <v>1463.9999995999999</v>
      </c>
      <c r="E1158">
        <v>1037.9093771</v>
      </c>
      <c r="F1158">
        <v>2501.9093773</v>
      </c>
      <c r="G1158">
        <v>1092.0986688999999</v>
      </c>
      <c r="H1158">
        <v>2556.0986690999998</v>
      </c>
      <c r="I1158">
        <v>1</v>
      </c>
      <c r="J1158">
        <v>1463.9999995999999</v>
      </c>
      <c r="K1158" t="s">
        <v>67</v>
      </c>
      <c r="L1158" t="s">
        <v>67</v>
      </c>
      <c r="M1158" t="s">
        <v>107</v>
      </c>
      <c r="N1158">
        <v>0</v>
      </c>
      <c r="O1158">
        <v>0.19791666699999999</v>
      </c>
      <c r="P1158">
        <v>0.69791666699999999</v>
      </c>
      <c r="Q1158">
        <v>0.104166667</v>
      </c>
      <c r="R1158">
        <v>0</v>
      </c>
      <c r="S1158">
        <v>1</v>
      </c>
      <c r="T1158" t="s">
        <v>75</v>
      </c>
      <c r="U1158">
        <v>0.03</v>
      </c>
      <c r="V1158">
        <v>0.1</v>
      </c>
      <c r="W1158">
        <v>0.3</v>
      </c>
      <c r="X1158">
        <v>0.13</v>
      </c>
      <c r="Y1158">
        <v>190.319999948</v>
      </c>
      <c r="Z1158">
        <v>190.319999948</v>
      </c>
      <c r="AA1158">
        <v>327.62960067</v>
      </c>
      <c r="AB1158">
        <v>378.89689575845102</v>
      </c>
      <c r="AC1158">
        <v>1083.3599997040001</v>
      </c>
      <c r="AD1158">
        <v>1844.639999496</v>
      </c>
      <c r="AE1158">
        <v>1083.3599997040001</v>
      </c>
      <c r="AF1158">
        <v>1844.639999496</v>
      </c>
      <c r="AG1158">
        <v>436.83946756</v>
      </c>
      <c r="AH1158">
        <v>1747.35787024</v>
      </c>
      <c r="AI1158">
        <v>1798.3048775831001</v>
      </c>
      <c r="AJ1158">
        <v>3313.8924606168998</v>
      </c>
      <c r="AK1158">
        <v>0</v>
      </c>
      <c r="AL1158">
        <v>603.01026990101298</v>
      </c>
      <c r="AM1158" t="s">
        <v>67</v>
      </c>
      <c r="AN1158" t="s">
        <v>67</v>
      </c>
      <c r="AO1158" t="s">
        <v>67</v>
      </c>
      <c r="AP1158" t="s">
        <v>67</v>
      </c>
      <c r="AQ1158" t="s">
        <v>67</v>
      </c>
      <c r="AR1158">
        <v>603.01026990101298</v>
      </c>
      <c r="AS1158" t="s">
        <v>67</v>
      </c>
      <c r="AT1158" t="s">
        <v>67</v>
      </c>
      <c r="AU1158">
        <v>95</v>
      </c>
      <c r="AV1158">
        <v>0</v>
      </c>
      <c r="AW1158" s="2">
        <v>1463.9999995999999</v>
      </c>
      <c r="AX1158" s="4" t="s">
        <v>67</v>
      </c>
      <c r="AY1158">
        <v>1</v>
      </c>
      <c r="AZ1158">
        <v>0</v>
      </c>
      <c r="BA1158">
        <v>1</v>
      </c>
      <c r="BB1158" t="s">
        <v>67</v>
      </c>
      <c r="BC1158" t="s">
        <v>67</v>
      </c>
      <c r="BD1158" t="s">
        <v>67</v>
      </c>
      <c r="BE1158">
        <v>1.38</v>
      </c>
      <c r="BF1158" t="b">
        <v>0</v>
      </c>
      <c r="BG1158" t="s">
        <v>67</v>
      </c>
      <c r="BH1158" t="b">
        <v>0</v>
      </c>
      <c r="BI1158" t="s">
        <v>67</v>
      </c>
      <c r="BJ1158" t="b">
        <v>0</v>
      </c>
      <c r="BK1158">
        <v>1</v>
      </c>
      <c r="BL1158" t="b">
        <v>0</v>
      </c>
      <c r="BM1158">
        <v>0</v>
      </c>
      <c r="BN1158">
        <v>0</v>
      </c>
    </row>
    <row r="1159" spans="1:66" x14ac:dyDescent="0.25">
      <c r="A1159" t="s">
        <v>106</v>
      </c>
      <c r="B1159">
        <v>2016</v>
      </c>
      <c r="C1159">
        <v>1262.9999995999999</v>
      </c>
      <c r="D1159">
        <v>1262.9999995999999</v>
      </c>
      <c r="E1159">
        <v>1263.6241927999999</v>
      </c>
      <c r="F1159">
        <v>2526.6241924000001</v>
      </c>
      <c r="G1159">
        <v>1500.7543123999999</v>
      </c>
      <c r="H1159">
        <v>2763.7543129999999</v>
      </c>
      <c r="I1159">
        <v>1</v>
      </c>
      <c r="J1159">
        <v>1262.9999995999999</v>
      </c>
      <c r="K1159" t="s">
        <v>67</v>
      </c>
      <c r="L1159" t="s">
        <v>67</v>
      </c>
      <c r="M1159" t="s">
        <v>107</v>
      </c>
      <c r="N1159">
        <v>0</v>
      </c>
      <c r="O1159">
        <v>0.19791666699999999</v>
      </c>
      <c r="P1159">
        <v>0.69791666699999999</v>
      </c>
      <c r="Q1159">
        <v>0.104166667</v>
      </c>
      <c r="R1159">
        <v>0</v>
      </c>
      <c r="S1159">
        <v>1</v>
      </c>
      <c r="T1159" t="s">
        <v>75</v>
      </c>
      <c r="U1159">
        <v>0.03</v>
      </c>
      <c r="V1159">
        <v>0.1</v>
      </c>
      <c r="W1159">
        <v>0.3</v>
      </c>
      <c r="X1159">
        <v>0.13</v>
      </c>
      <c r="Y1159">
        <v>164.18999994800001</v>
      </c>
      <c r="Z1159">
        <v>164.18999994800001</v>
      </c>
      <c r="AA1159">
        <v>450.22629372</v>
      </c>
      <c r="AB1159">
        <v>479.230708156074</v>
      </c>
      <c r="AC1159">
        <v>934.61999970399995</v>
      </c>
      <c r="AD1159">
        <v>1591.379999496</v>
      </c>
      <c r="AE1159">
        <v>934.61999970399995</v>
      </c>
      <c r="AF1159">
        <v>1591.379999496</v>
      </c>
      <c r="AG1159">
        <v>600.30172496</v>
      </c>
      <c r="AH1159">
        <v>2401.20689984</v>
      </c>
      <c r="AI1159">
        <v>1805.2928966878501</v>
      </c>
      <c r="AJ1159">
        <v>3722.21572931215</v>
      </c>
      <c r="AK1159">
        <v>0</v>
      </c>
      <c r="AL1159" t="s">
        <v>67</v>
      </c>
      <c r="AM1159" t="s">
        <v>67</v>
      </c>
      <c r="AN1159" t="s">
        <v>67</v>
      </c>
      <c r="AO1159" t="s">
        <v>67</v>
      </c>
      <c r="AP1159" t="s">
        <v>67</v>
      </c>
      <c r="AQ1159" t="s">
        <v>67</v>
      </c>
      <c r="AR1159">
        <v>0</v>
      </c>
      <c r="AS1159" t="s">
        <v>67</v>
      </c>
      <c r="AT1159" t="s">
        <v>67</v>
      </c>
      <c r="AU1159">
        <v>84</v>
      </c>
      <c r="AV1159">
        <v>1</v>
      </c>
      <c r="AW1159" s="2">
        <v>1262.9999995999999</v>
      </c>
      <c r="AX1159" s="4" t="s">
        <v>67</v>
      </c>
      <c r="AY1159">
        <v>1</v>
      </c>
      <c r="AZ1159" t="s">
        <v>67</v>
      </c>
      <c r="BA1159" t="s">
        <v>67</v>
      </c>
      <c r="BB1159" t="s">
        <v>67</v>
      </c>
      <c r="BC1159" t="s">
        <v>67</v>
      </c>
      <c r="BD1159" t="s">
        <v>67</v>
      </c>
      <c r="BE1159">
        <v>1.19</v>
      </c>
      <c r="BF1159" t="b">
        <v>0</v>
      </c>
      <c r="BG1159" t="s">
        <v>67</v>
      </c>
      <c r="BH1159" t="b">
        <v>0</v>
      </c>
      <c r="BI1159" t="s">
        <v>67</v>
      </c>
      <c r="BJ1159" t="b">
        <v>0</v>
      </c>
      <c r="BK1159">
        <v>1</v>
      </c>
      <c r="BL1159" t="b">
        <v>0</v>
      </c>
      <c r="BM1159">
        <v>0</v>
      </c>
      <c r="BN1159">
        <v>0</v>
      </c>
    </row>
    <row r="1160" spans="1:66" x14ac:dyDescent="0.25">
      <c r="A1160" t="s">
        <v>106</v>
      </c>
      <c r="B1160">
        <v>2017</v>
      </c>
      <c r="C1160">
        <v>2818</v>
      </c>
      <c r="D1160">
        <v>2818</v>
      </c>
      <c r="E1160">
        <v>906.09384390000002</v>
      </c>
      <c r="F1160">
        <v>3724.0938443</v>
      </c>
      <c r="G1160">
        <v>947.51450350000005</v>
      </c>
      <c r="H1160">
        <v>3765.5145032999999</v>
      </c>
      <c r="I1160">
        <v>1</v>
      </c>
      <c r="J1160">
        <v>2818</v>
      </c>
      <c r="K1160" t="s">
        <v>67</v>
      </c>
      <c r="L1160" t="s">
        <v>67</v>
      </c>
      <c r="M1160" t="s">
        <v>107</v>
      </c>
      <c r="N1160">
        <v>0</v>
      </c>
      <c r="O1160">
        <v>0.19791666699999999</v>
      </c>
      <c r="P1160">
        <v>0.69791666699999999</v>
      </c>
      <c r="Q1160">
        <v>0.104166667</v>
      </c>
      <c r="R1160">
        <v>0</v>
      </c>
      <c r="S1160">
        <v>1</v>
      </c>
      <c r="T1160" t="s">
        <v>75</v>
      </c>
      <c r="U1160">
        <v>0.03</v>
      </c>
      <c r="V1160">
        <v>0.1</v>
      </c>
      <c r="W1160">
        <v>0.3</v>
      </c>
      <c r="X1160">
        <v>0.13</v>
      </c>
      <c r="Y1160">
        <v>366.34</v>
      </c>
      <c r="Z1160">
        <v>366.34</v>
      </c>
      <c r="AA1160">
        <v>284.25435105000003</v>
      </c>
      <c r="AB1160">
        <v>463.68688971207399</v>
      </c>
      <c r="AC1160">
        <v>2085.3200000000002</v>
      </c>
      <c r="AD1160">
        <v>3550.68</v>
      </c>
      <c r="AE1160">
        <v>2085.3200000000002</v>
      </c>
      <c r="AF1160">
        <v>3550.68</v>
      </c>
      <c r="AG1160">
        <v>379.0058014</v>
      </c>
      <c r="AH1160">
        <v>1516.0232056</v>
      </c>
      <c r="AI1160">
        <v>2838.1407238758502</v>
      </c>
      <c r="AJ1160">
        <v>4692.8882827241496</v>
      </c>
      <c r="AK1160" t="s">
        <v>67</v>
      </c>
      <c r="AL1160" t="s">
        <v>67</v>
      </c>
      <c r="AM1160" t="s">
        <v>67</v>
      </c>
      <c r="AN1160" t="s">
        <v>67</v>
      </c>
      <c r="AO1160" t="s">
        <v>67</v>
      </c>
      <c r="AP1160" t="s">
        <v>67</v>
      </c>
      <c r="AQ1160" t="s">
        <v>67</v>
      </c>
      <c r="AR1160">
        <v>0</v>
      </c>
      <c r="AS1160" t="s">
        <v>67</v>
      </c>
      <c r="AT1160" t="s">
        <v>67</v>
      </c>
      <c r="AU1160">
        <v>96</v>
      </c>
      <c r="AV1160">
        <v>0</v>
      </c>
      <c r="AW1160" s="2">
        <v>2818</v>
      </c>
      <c r="AX1160" s="4" t="s">
        <v>67</v>
      </c>
      <c r="AY1160">
        <v>1</v>
      </c>
      <c r="AZ1160" t="s">
        <v>67</v>
      </c>
      <c r="BA1160" t="s">
        <v>67</v>
      </c>
      <c r="BB1160" t="s">
        <v>67</v>
      </c>
      <c r="BC1160" t="s">
        <v>67</v>
      </c>
      <c r="BD1160" t="s">
        <v>67</v>
      </c>
      <c r="BE1160">
        <v>2.65</v>
      </c>
      <c r="BF1160" t="b">
        <v>0</v>
      </c>
      <c r="BG1160" t="s">
        <v>67</v>
      </c>
      <c r="BH1160" t="b">
        <v>0</v>
      </c>
      <c r="BI1160" t="s">
        <v>67</v>
      </c>
      <c r="BJ1160" t="b">
        <v>0</v>
      </c>
      <c r="BK1160">
        <v>1</v>
      </c>
      <c r="BL1160" t="b">
        <v>0</v>
      </c>
      <c r="BM1160">
        <v>0</v>
      </c>
      <c r="BN1160">
        <v>0</v>
      </c>
    </row>
    <row r="1161" spans="1:66" x14ac:dyDescent="0.25">
      <c r="A1161" t="s">
        <v>106</v>
      </c>
      <c r="B1161">
        <v>2018</v>
      </c>
      <c r="C1161">
        <v>1864.9999998999999</v>
      </c>
      <c r="D1161">
        <v>1864.9999998999999</v>
      </c>
      <c r="E1161">
        <v>1168.0935374000001</v>
      </c>
      <c r="F1161">
        <v>3033.0935376000002</v>
      </c>
      <c r="G1161">
        <v>1176.0001377000001</v>
      </c>
      <c r="H1161">
        <v>3041.0001379999999</v>
      </c>
      <c r="I1161">
        <v>1</v>
      </c>
      <c r="J1161">
        <v>1864.9999998999999</v>
      </c>
      <c r="K1161" t="s">
        <v>67</v>
      </c>
      <c r="L1161" t="s">
        <v>67</v>
      </c>
      <c r="M1161" t="s">
        <v>107</v>
      </c>
      <c r="N1161">
        <v>0</v>
      </c>
      <c r="O1161">
        <v>0.19791666699999999</v>
      </c>
      <c r="P1161">
        <v>0.69791666699999999</v>
      </c>
      <c r="Q1161">
        <v>0.104166667</v>
      </c>
      <c r="R1161">
        <v>0</v>
      </c>
      <c r="S1161">
        <v>1</v>
      </c>
      <c r="T1161" t="s">
        <v>75</v>
      </c>
      <c r="U1161">
        <v>0.03</v>
      </c>
      <c r="V1161">
        <v>0.1</v>
      </c>
      <c r="W1161">
        <v>0.3</v>
      </c>
      <c r="X1161">
        <v>0.13</v>
      </c>
      <c r="Y1161">
        <v>242.44999998700001</v>
      </c>
      <c r="Z1161">
        <v>242.44999998700001</v>
      </c>
      <c r="AA1161">
        <v>352.80004130999998</v>
      </c>
      <c r="AB1161">
        <v>428.07694593616498</v>
      </c>
      <c r="AC1161">
        <v>1380.099999926</v>
      </c>
      <c r="AD1161">
        <v>2349.8999998740001</v>
      </c>
      <c r="AE1161">
        <v>1380.099999926</v>
      </c>
      <c r="AF1161">
        <v>2349.8999998740001</v>
      </c>
      <c r="AG1161">
        <v>470.40005508000002</v>
      </c>
      <c r="AH1161">
        <v>1881.6002203200001</v>
      </c>
      <c r="AI1161">
        <v>2184.8462461276699</v>
      </c>
      <c r="AJ1161">
        <v>3897.1540298723298</v>
      </c>
      <c r="AK1161" t="s">
        <v>67</v>
      </c>
      <c r="AL1161" t="s">
        <v>67</v>
      </c>
      <c r="AM1161" t="s">
        <v>67</v>
      </c>
      <c r="AN1161" t="s">
        <v>67</v>
      </c>
      <c r="AO1161" t="s">
        <v>67</v>
      </c>
      <c r="AP1161" t="s">
        <v>67</v>
      </c>
      <c r="AQ1161" t="s">
        <v>67</v>
      </c>
      <c r="AR1161">
        <v>0</v>
      </c>
      <c r="AS1161" t="s">
        <v>67</v>
      </c>
      <c r="AT1161" t="s">
        <v>67</v>
      </c>
      <c r="AU1161">
        <v>99</v>
      </c>
      <c r="AV1161">
        <v>0</v>
      </c>
      <c r="AW1161" s="2">
        <v>1864.9999998999999</v>
      </c>
      <c r="AX1161" s="4" t="s">
        <v>67</v>
      </c>
      <c r="AY1161">
        <v>1</v>
      </c>
      <c r="AZ1161" t="s">
        <v>67</v>
      </c>
      <c r="BA1161" t="s">
        <v>67</v>
      </c>
      <c r="BB1161" t="s">
        <v>67</v>
      </c>
      <c r="BC1161" t="s">
        <v>67</v>
      </c>
      <c r="BD1161" t="s">
        <v>67</v>
      </c>
      <c r="BE1161">
        <v>1.76</v>
      </c>
      <c r="BF1161" t="b">
        <v>0</v>
      </c>
      <c r="BG1161" t="s">
        <v>67</v>
      </c>
      <c r="BH1161" t="b">
        <v>0</v>
      </c>
      <c r="BI1161" t="s">
        <v>67</v>
      </c>
      <c r="BJ1161" t="b">
        <v>0</v>
      </c>
      <c r="BK1161">
        <v>1</v>
      </c>
      <c r="BL1161" t="b">
        <v>0</v>
      </c>
      <c r="BM1161">
        <v>0</v>
      </c>
      <c r="BN1161">
        <v>0</v>
      </c>
    </row>
    <row r="1162" spans="1:66" x14ac:dyDescent="0.25">
      <c r="A1162" t="s">
        <v>106</v>
      </c>
      <c r="B1162">
        <v>2019</v>
      </c>
      <c r="C1162">
        <v>2620.9999997999998</v>
      </c>
      <c r="D1162">
        <v>2620.9999997999998</v>
      </c>
      <c r="E1162">
        <v>365.15763156000003</v>
      </c>
      <c r="F1162">
        <v>2986.1576316999999</v>
      </c>
      <c r="G1162">
        <v>425.78872729</v>
      </c>
      <c r="H1162">
        <v>3046.7887270000001</v>
      </c>
      <c r="I1162">
        <v>1</v>
      </c>
      <c r="J1162">
        <v>2620.9999997999998</v>
      </c>
      <c r="K1162" t="s">
        <v>67</v>
      </c>
      <c r="L1162" t="s">
        <v>67</v>
      </c>
      <c r="M1162" t="s">
        <v>107</v>
      </c>
      <c r="N1162">
        <v>0</v>
      </c>
      <c r="O1162">
        <v>0.19791666699999999</v>
      </c>
      <c r="P1162">
        <v>0.69791666699999999</v>
      </c>
      <c r="Q1162">
        <v>0.104166667</v>
      </c>
      <c r="R1162">
        <v>0</v>
      </c>
      <c r="S1162">
        <v>1</v>
      </c>
      <c r="T1162" t="s">
        <v>75</v>
      </c>
      <c r="U1162">
        <v>0.03</v>
      </c>
      <c r="V1162">
        <v>0.1</v>
      </c>
      <c r="W1162">
        <v>0.3</v>
      </c>
      <c r="X1162">
        <v>0.13</v>
      </c>
      <c r="Y1162">
        <v>340.72999997400001</v>
      </c>
      <c r="Z1162">
        <v>340.72999997400001</v>
      </c>
      <c r="AA1162">
        <v>127.736618187</v>
      </c>
      <c r="AB1162">
        <v>363.88676330437403</v>
      </c>
      <c r="AC1162">
        <v>1939.5399998519999</v>
      </c>
      <c r="AD1162">
        <v>3302.459999748</v>
      </c>
      <c r="AE1162">
        <v>1939.5399998519999</v>
      </c>
      <c r="AF1162">
        <v>3302.459999748</v>
      </c>
      <c r="AG1162">
        <v>170.31549091599999</v>
      </c>
      <c r="AH1162">
        <v>681.26196366399995</v>
      </c>
      <c r="AI1162">
        <v>2319.0152003912499</v>
      </c>
      <c r="AJ1162">
        <v>3774.5622536087499</v>
      </c>
      <c r="AK1162" t="s">
        <v>67</v>
      </c>
      <c r="AL1162" t="s">
        <v>67</v>
      </c>
      <c r="AM1162" t="s">
        <v>67</v>
      </c>
      <c r="AN1162" t="s">
        <v>67</v>
      </c>
      <c r="AO1162" t="s">
        <v>67</v>
      </c>
      <c r="AP1162" t="s">
        <v>67</v>
      </c>
      <c r="AQ1162" t="s">
        <v>67</v>
      </c>
      <c r="AR1162">
        <v>0</v>
      </c>
      <c r="AS1162" t="s">
        <v>67</v>
      </c>
      <c r="AT1162" t="s">
        <v>67</v>
      </c>
      <c r="AU1162">
        <v>86</v>
      </c>
      <c r="AV1162">
        <v>0</v>
      </c>
      <c r="AW1162" s="2">
        <v>2620.9999997999998</v>
      </c>
      <c r="AX1162" s="4" t="s">
        <v>67</v>
      </c>
      <c r="AY1162">
        <v>1</v>
      </c>
      <c r="AZ1162" t="s">
        <v>67</v>
      </c>
      <c r="BA1162" t="s">
        <v>67</v>
      </c>
      <c r="BB1162" t="s">
        <v>67</v>
      </c>
      <c r="BC1162" t="s">
        <v>67</v>
      </c>
      <c r="BD1162" t="s">
        <v>67</v>
      </c>
      <c r="BE1162">
        <v>2.4700000000000002</v>
      </c>
      <c r="BF1162" t="b">
        <v>0</v>
      </c>
      <c r="BG1162" t="s">
        <v>67</v>
      </c>
      <c r="BH1162" t="b">
        <v>0</v>
      </c>
      <c r="BI1162" t="s">
        <v>67</v>
      </c>
      <c r="BJ1162" t="b">
        <v>0</v>
      </c>
      <c r="BK1162">
        <v>1</v>
      </c>
      <c r="BL1162" t="b">
        <v>0</v>
      </c>
      <c r="BM1162">
        <v>0</v>
      </c>
      <c r="BN1162">
        <v>0</v>
      </c>
    </row>
    <row r="1163" spans="1:66" x14ac:dyDescent="0.25">
      <c r="A1163" t="s">
        <v>108</v>
      </c>
      <c r="B1163">
        <v>1954</v>
      </c>
      <c r="C1163" t="s">
        <v>67</v>
      </c>
      <c r="D1163" t="s">
        <v>67</v>
      </c>
      <c r="E1163" t="s">
        <v>67</v>
      </c>
      <c r="F1163" t="s">
        <v>67</v>
      </c>
      <c r="G1163" t="s">
        <v>67</v>
      </c>
      <c r="H1163" t="s">
        <v>67</v>
      </c>
      <c r="I1163" t="s">
        <v>67</v>
      </c>
      <c r="J1163" t="s">
        <v>67</v>
      </c>
      <c r="K1163">
        <v>1496</v>
      </c>
      <c r="L1163" t="s">
        <v>67</v>
      </c>
      <c r="M1163" t="s">
        <v>109</v>
      </c>
      <c r="N1163">
        <v>0.01</v>
      </c>
      <c r="O1163">
        <v>0.09</v>
      </c>
      <c r="P1163">
        <v>0.9</v>
      </c>
      <c r="Q1163">
        <v>0</v>
      </c>
      <c r="R1163">
        <v>0</v>
      </c>
      <c r="S1163">
        <v>1</v>
      </c>
      <c r="T1163" t="s">
        <v>67</v>
      </c>
      <c r="U1163" t="s">
        <v>67</v>
      </c>
      <c r="V1163">
        <v>0.1</v>
      </c>
      <c r="W1163">
        <v>0.2</v>
      </c>
      <c r="X1163" t="s">
        <v>67</v>
      </c>
      <c r="Y1163" t="s">
        <v>67</v>
      </c>
      <c r="Z1163" t="s">
        <v>67</v>
      </c>
      <c r="AA1163" t="s">
        <v>67</v>
      </c>
      <c r="AB1163" t="s">
        <v>67</v>
      </c>
      <c r="AC1163" t="s">
        <v>67</v>
      </c>
      <c r="AD1163" t="s">
        <v>67</v>
      </c>
      <c r="AE1163" t="s">
        <v>67</v>
      </c>
      <c r="AF1163" t="s">
        <v>67</v>
      </c>
      <c r="AG1163" t="s">
        <v>67</v>
      </c>
      <c r="AH1163" t="s">
        <v>67</v>
      </c>
      <c r="AI1163" t="s">
        <v>67</v>
      </c>
      <c r="AJ1163" t="s">
        <v>67</v>
      </c>
      <c r="AK1163" t="s">
        <v>67</v>
      </c>
      <c r="AL1163" t="s">
        <v>67</v>
      </c>
      <c r="AM1163" t="s">
        <v>67</v>
      </c>
      <c r="AN1163">
        <v>0</v>
      </c>
      <c r="AO1163">
        <v>0</v>
      </c>
      <c r="AP1163" t="s">
        <v>67</v>
      </c>
      <c r="AQ1163" t="s">
        <v>67</v>
      </c>
      <c r="AR1163">
        <v>0</v>
      </c>
      <c r="AS1163" t="s">
        <v>67</v>
      </c>
      <c r="AT1163" t="s">
        <v>67</v>
      </c>
      <c r="AU1163" t="s">
        <v>67</v>
      </c>
      <c r="AV1163" t="s">
        <v>67</v>
      </c>
      <c r="AW1163" s="2" t="s">
        <v>67</v>
      </c>
      <c r="AX1163" s="4" t="s">
        <v>67</v>
      </c>
      <c r="AY1163" t="s">
        <v>67</v>
      </c>
      <c r="AZ1163" t="s">
        <v>67</v>
      </c>
      <c r="BA1163" t="s">
        <v>67</v>
      </c>
      <c r="BB1163" t="s">
        <v>67</v>
      </c>
      <c r="BC1163" t="s">
        <v>67</v>
      </c>
      <c r="BD1163" t="s">
        <v>67</v>
      </c>
      <c r="BE1163" t="s">
        <v>67</v>
      </c>
      <c r="BF1163" t="b">
        <v>0</v>
      </c>
      <c r="BG1163" t="s">
        <v>67</v>
      </c>
      <c r="BH1163" t="b">
        <v>0</v>
      </c>
      <c r="BI1163" t="s">
        <v>67</v>
      </c>
      <c r="BJ1163" t="b">
        <v>0</v>
      </c>
      <c r="BK1163" t="s">
        <v>67</v>
      </c>
      <c r="BL1163" t="b">
        <v>0</v>
      </c>
      <c r="BM1163">
        <v>0</v>
      </c>
      <c r="BN1163">
        <v>0</v>
      </c>
    </row>
    <row r="1164" spans="1:66" x14ac:dyDescent="0.25">
      <c r="A1164" t="s">
        <v>108</v>
      </c>
      <c r="B1164">
        <v>1955</v>
      </c>
      <c r="C1164" t="s">
        <v>67</v>
      </c>
      <c r="D1164" t="s">
        <v>67</v>
      </c>
      <c r="E1164" t="s">
        <v>67</v>
      </c>
      <c r="F1164" t="s">
        <v>67</v>
      </c>
      <c r="G1164" t="s">
        <v>67</v>
      </c>
      <c r="H1164" t="s">
        <v>67</v>
      </c>
      <c r="I1164" t="s">
        <v>67</v>
      </c>
      <c r="J1164" t="s">
        <v>67</v>
      </c>
      <c r="K1164">
        <v>13121</v>
      </c>
      <c r="L1164" t="s">
        <v>67</v>
      </c>
      <c r="M1164" t="s">
        <v>109</v>
      </c>
      <c r="N1164">
        <v>0.01</v>
      </c>
      <c r="O1164">
        <v>0.09</v>
      </c>
      <c r="P1164">
        <v>0.9</v>
      </c>
      <c r="Q1164">
        <v>0</v>
      </c>
      <c r="R1164">
        <v>0</v>
      </c>
      <c r="S1164">
        <v>1</v>
      </c>
      <c r="T1164" t="s">
        <v>67</v>
      </c>
      <c r="U1164" t="s">
        <v>67</v>
      </c>
      <c r="V1164">
        <v>0.1</v>
      </c>
      <c r="W1164">
        <v>0.2</v>
      </c>
      <c r="X1164" t="s">
        <v>67</v>
      </c>
      <c r="Y1164" t="s">
        <v>67</v>
      </c>
      <c r="Z1164" t="s">
        <v>67</v>
      </c>
      <c r="AA1164" t="s">
        <v>67</v>
      </c>
      <c r="AB1164" t="s">
        <v>67</v>
      </c>
      <c r="AC1164" t="s">
        <v>67</v>
      </c>
      <c r="AD1164" t="s">
        <v>67</v>
      </c>
      <c r="AE1164" t="s">
        <v>67</v>
      </c>
      <c r="AF1164" t="s">
        <v>67</v>
      </c>
      <c r="AG1164" t="s">
        <v>67</v>
      </c>
      <c r="AH1164" t="s">
        <v>67</v>
      </c>
      <c r="AI1164" t="s">
        <v>67</v>
      </c>
      <c r="AJ1164" t="s">
        <v>67</v>
      </c>
      <c r="AK1164" t="s">
        <v>67</v>
      </c>
      <c r="AL1164" t="s">
        <v>67</v>
      </c>
      <c r="AM1164">
        <v>21645.182027700001</v>
      </c>
      <c r="AN1164">
        <v>0</v>
      </c>
      <c r="AO1164">
        <v>0</v>
      </c>
      <c r="AP1164" t="s">
        <v>67</v>
      </c>
      <c r="AQ1164" t="s">
        <v>67</v>
      </c>
      <c r="AR1164">
        <v>21645.182027700001</v>
      </c>
      <c r="AS1164" t="s">
        <v>67</v>
      </c>
      <c r="AT1164" t="s">
        <v>67</v>
      </c>
      <c r="AU1164" t="s">
        <v>67</v>
      </c>
      <c r="AV1164" t="s">
        <v>67</v>
      </c>
      <c r="AW1164" s="2" t="s">
        <v>67</v>
      </c>
      <c r="AX1164" s="4" t="s">
        <v>67</v>
      </c>
      <c r="AY1164" t="s">
        <v>67</v>
      </c>
      <c r="AZ1164" t="s">
        <v>67</v>
      </c>
      <c r="BA1164" t="s">
        <v>67</v>
      </c>
      <c r="BB1164">
        <v>1</v>
      </c>
      <c r="BC1164">
        <v>0</v>
      </c>
      <c r="BD1164">
        <v>0</v>
      </c>
      <c r="BE1164" t="s">
        <v>67</v>
      </c>
      <c r="BF1164" t="b">
        <v>0</v>
      </c>
      <c r="BG1164" t="s">
        <v>67</v>
      </c>
      <c r="BH1164" t="b">
        <v>0</v>
      </c>
      <c r="BI1164" t="s">
        <v>67</v>
      </c>
      <c r="BJ1164" t="b">
        <v>0</v>
      </c>
      <c r="BK1164" t="s">
        <v>67</v>
      </c>
      <c r="BL1164" t="b">
        <v>0</v>
      </c>
      <c r="BM1164">
        <v>0</v>
      </c>
      <c r="BN1164">
        <v>0</v>
      </c>
    </row>
    <row r="1165" spans="1:66" x14ac:dyDescent="0.25">
      <c r="A1165" t="s">
        <v>108</v>
      </c>
      <c r="B1165">
        <v>1956</v>
      </c>
      <c r="C1165" t="s">
        <v>67</v>
      </c>
      <c r="D1165" t="s">
        <v>67</v>
      </c>
      <c r="E1165" t="s">
        <v>67</v>
      </c>
      <c r="F1165" t="s">
        <v>67</v>
      </c>
      <c r="G1165" t="s">
        <v>67</v>
      </c>
      <c r="H1165" t="s">
        <v>67</v>
      </c>
      <c r="I1165" t="s">
        <v>67</v>
      </c>
      <c r="J1165" t="s">
        <v>67</v>
      </c>
      <c r="K1165">
        <v>11579</v>
      </c>
      <c r="L1165" t="s">
        <v>67</v>
      </c>
      <c r="M1165" t="s">
        <v>109</v>
      </c>
      <c r="N1165">
        <v>0.01</v>
      </c>
      <c r="O1165">
        <v>0.09</v>
      </c>
      <c r="P1165">
        <v>0.9</v>
      </c>
      <c r="Q1165">
        <v>0</v>
      </c>
      <c r="R1165">
        <v>0</v>
      </c>
      <c r="S1165">
        <v>1</v>
      </c>
      <c r="T1165" t="s">
        <v>67</v>
      </c>
      <c r="U1165" t="s">
        <v>67</v>
      </c>
      <c r="V1165">
        <v>0.1</v>
      </c>
      <c r="W1165">
        <v>0.2</v>
      </c>
      <c r="X1165" t="s">
        <v>67</v>
      </c>
      <c r="Y1165" t="s">
        <v>67</v>
      </c>
      <c r="Z1165" t="s">
        <v>67</v>
      </c>
      <c r="AA1165" t="s">
        <v>67</v>
      </c>
      <c r="AB1165" t="s">
        <v>67</v>
      </c>
      <c r="AC1165" t="s">
        <v>67</v>
      </c>
      <c r="AD1165" t="s">
        <v>67</v>
      </c>
      <c r="AE1165" t="s">
        <v>67</v>
      </c>
      <c r="AF1165" t="s">
        <v>67</v>
      </c>
      <c r="AG1165" t="s">
        <v>67</v>
      </c>
      <c r="AH1165" t="s">
        <v>67</v>
      </c>
      <c r="AI1165" t="s">
        <v>67</v>
      </c>
      <c r="AJ1165" t="s">
        <v>67</v>
      </c>
      <c r="AK1165" t="s">
        <v>67</v>
      </c>
      <c r="AL1165">
        <v>2164.5182027699998</v>
      </c>
      <c r="AM1165">
        <v>2331.1610172000001</v>
      </c>
      <c r="AN1165">
        <v>0</v>
      </c>
      <c r="AO1165">
        <v>0</v>
      </c>
      <c r="AP1165" t="s">
        <v>67</v>
      </c>
      <c r="AQ1165">
        <v>4495.6792199700003</v>
      </c>
      <c r="AR1165">
        <v>4495.6792199700003</v>
      </c>
      <c r="AS1165" t="s">
        <v>67</v>
      </c>
      <c r="AT1165" t="s">
        <v>67</v>
      </c>
      <c r="AU1165" t="s">
        <v>67</v>
      </c>
      <c r="AV1165" t="s">
        <v>67</v>
      </c>
      <c r="AW1165" s="2" t="s">
        <v>67</v>
      </c>
      <c r="AX1165" s="4">
        <v>4495.6792199700003</v>
      </c>
      <c r="AY1165" t="s">
        <v>67</v>
      </c>
      <c r="AZ1165" t="s">
        <v>67</v>
      </c>
      <c r="BA1165">
        <v>0.48149999999999998</v>
      </c>
      <c r="BB1165">
        <v>0.51849999999999996</v>
      </c>
      <c r="BC1165">
        <v>0</v>
      </c>
      <c r="BD1165">
        <v>0</v>
      </c>
      <c r="BE1165" t="s">
        <v>67</v>
      </c>
      <c r="BF1165" t="b">
        <v>0</v>
      </c>
      <c r="BG1165">
        <v>0.17</v>
      </c>
      <c r="BH1165" t="b">
        <v>0</v>
      </c>
      <c r="BI1165" t="s">
        <v>67</v>
      </c>
      <c r="BJ1165" t="b">
        <v>0</v>
      </c>
      <c r="BK1165" t="s">
        <v>67</v>
      </c>
      <c r="BL1165" t="b">
        <v>0</v>
      </c>
      <c r="BM1165">
        <v>0</v>
      </c>
      <c r="BN1165">
        <v>0</v>
      </c>
    </row>
    <row r="1166" spans="1:66" x14ac:dyDescent="0.25">
      <c r="A1166" t="s">
        <v>108</v>
      </c>
      <c r="B1166">
        <v>1957</v>
      </c>
      <c r="C1166" t="s">
        <v>67</v>
      </c>
      <c r="D1166" t="s">
        <v>67</v>
      </c>
      <c r="E1166" t="s">
        <v>67</v>
      </c>
      <c r="F1166" t="s">
        <v>67</v>
      </c>
      <c r="G1166" t="s">
        <v>67</v>
      </c>
      <c r="H1166" t="s">
        <v>67</v>
      </c>
      <c r="I1166" t="s">
        <v>67</v>
      </c>
      <c r="J1166" t="s">
        <v>67</v>
      </c>
      <c r="K1166">
        <v>2146</v>
      </c>
      <c r="L1166" t="s">
        <v>67</v>
      </c>
      <c r="M1166" t="s">
        <v>109</v>
      </c>
      <c r="N1166">
        <v>0.01</v>
      </c>
      <c r="O1166">
        <v>0.09</v>
      </c>
      <c r="P1166">
        <v>0.9</v>
      </c>
      <c r="Q1166">
        <v>0</v>
      </c>
      <c r="R1166">
        <v>0</v>
      </c>
      <c r="S1166">
        <v>1</v>
      </c>
      <c r="T1166" t="s">
        <v>67</v>
      </c>
      <c r="U1166" t="s">
        <v>67</v>
      </c>
      <c r="V1166">
        <v>0.1</v>
      </c>
      <c r="W1166">
        <v>0.2</v>
      </c>
      <c r="X1166" t="s">
        <v>67</v>
      </c>
      <c r="Y1166" t="s">
        <v>67</v>
      </c>
      <c r="Z1166" t="s">
        <v>67</v>
      </c>
      <c r="AA1166" t="s">
        <v>67</v>
      </c>
      <c r="AB1166" t="s">
        <v>67</v>
      </c>
      <c r="AC1166" t="s">
        <v>67</v>
      </c>
      <c r="AD1166" t="s">
        <v>67</v>
      </c>
      <c r="AE1166" t="s">
        <v>67</v>
      </c>
      <c r="AF1166" t="s">
        <v>67</v>
      </c>
      <c r="AG1166" t="s">
        <v>67</v>
      </c>
      <c r="AH1166" t="s">
        <v>67</v>
      </c>
      <c r="AI1166" t="s">
        <v>67</v>
      </c>
      <c r="AJ1166" t="s">
        <v>67</v>
      </c>
      <c r="AK1166">
        <v>240.50202253</v>
      </c>
      <c r="AL1166">
        <v>233.11610171999999</v>
      </c>
      <c r="AM1166">
        <v>3.2753664675</v>
      </c>
      <c r="AN1166">
        <v>0</v>
      </c>
      <c r="AO1166">
        <v>0</v>
      </c>
      <c r="AP1166">
        <v>476.89349071750001</v>
      </c>
      <c r="AQ1166">
        <v>236.39146818750001</v>
      </c>
      <c r="AR1166">
        <v>476.89349071750001</v>
      </c>
      <c r="AS1166" t="s">
        <v>67</v>
      </c>
      <c r="AT1166" t="s">
        <v>67</v>
      </c>
      <c r="AU1166" t="s">
        <v>67</v>
      </c>
      <c r="AV1166" t="s">
        <v>67</v>
      </c>
      <c r="AW1166" s="2" t="s">
        <v>67</v>
      </c>
      <c r="AX1166" s="4">
        <v>236.39146818750001</v>
      </c>
      <c r="AY1166" t="s">
        <v>67</v>
      </c>
      <c r="AZ1166">
        <v>0.50429999999999997</v>
      </c>
      <c r="BA1166">
        <v>0.48880000000000001</v>
      </c>
      <c r="BB1166">
        <v>6.8999999999999999E-3</v>
      </c>
      <c r="BC1166">
        <v>0</v>
      </c>
      <c r="BD1166">
        <v>0</v>
      </c>
      <c r="BE1166" t="s">
        <v>67</v>
      </c>
      <c r="BF1166" t="b">
        <v>0</v>
      </c>
      <c r="BG1166">
        <v>0.01</v>
      </c>
      <c r="BH1166" t="b">
        <v>1</v>
      </c>
      <c r="BI1166" t="s">
        <v>67</v>
      </c>
      <c r="BJ1166" t="b">
        <v>0</v>
      </c>
      <c r="BK1166" t="s">
        <v>67</v>
      </c>
      <c r="BL1166" t="b">
        <v>0</v>
      </c>
      <c r="BM1166">
        <v>1</v>
      </c>
      <c r="BN1166">
        <v>1</v>
      </c>
    </row>
    <row r="1167" spans="1:66" x14ac:dyDescent="0.25">
      <c r="A1167" t="s">
        <v>108</v>
      </c>
      <c r="B1167">
        <v>1958</v>
      </c>
      <c r="C1167" t="s">
        <v>67</v>
      </c>
      <c r="D1167" t="s">
        <v>67</v>
      </c>
      <c r="E1167" t="s">
        <v>67</v>
      </c>
      <c r="F1167" t="s">
        <v>67</v>
      </c>
      <c r="G1167" t="s">
        <v>67</v>
      </c>
      <c r="H1167" t="s">
        <v>67</v>
      </c>
      <c r="I1167" t="s">
        <v>67</v>
      </c>
      <c r="J1167" t="s">
        <v>67</v>
      </c>
      <c r="K1167">
        <v>9415</v>
      </c>
      <c r="L1167" t="s">
        <v>67</v>
      </c>
      <c r="M1167" t="s">
        <v>109</v>
      </c>
      <c r="N1167">
        <v>0.01</v>
      </c>
      <c r="O1167">
        <v>0.09</v>
      </c>
      <c r="P1167">
        <v>0.9</v>
      </c>
      <c r="Q1167">
        <v>0</v>
      </c>
      <c r="R1167">
        <v>0</v>
      </c>
      <c r="S1167">
        <v>1</v>
      </c>
      <c r="T1167" t="s">
        <v>67</v>
      </c>
      <c r="U1167" t="s">
        <v>67</v>
      </c>
      <c r="V1167">
        <v>0.1</v>
      </c>
      <c r="W1167">
        <v>0.2</v>
      </c>
      <c r="X1167" t="s">
        <v>67</v>
      </c>
      <c r="Y1167" t="s">
        <v>67</v>
      </c>
      <c r="Z1167" t="s">
        <v>67</v>
      </c>
      <c r="AA1167" t="s">
        <v>67</v>
      </c>
      <c r="AB1167" t="s">
        <v>67</v>
      </c>
      <c r="AC1167" t="s">
        <v>67</v>
      </c>
      <c r="AD1167" t="s">
        <v>67</v>
      </c>
      <c r="AE1167" t="s">
        <v>67</v>
      </c>
      <c r="AF1167" t="s">
        <v>67</v>
      </c>
      <c r="AG1167" t="s">
        <v>67</v>
      </c>
      <c r="AH1167" t="s">
        <v>67</v>
      </c>
      <c r="AI1167" t="s">
        <v>67</v>
      </c>
      <c r="AJ1167" t="s">
        <v>67</v>
      </c>
      <c r="AK1167">
        <v>25.90178908</v>
      </c>
      <c r="AL1167">
        <v>0.32753664674999999</v>
      </c>
      <c r="AM1167">
        <v>12187.12788</v>
      </c>
      <c r="AN1167">
        <v>0</v>
      </c>
      <c r="AO1167">
        <v>0</v>
      </c>
      <c r="AP1167">
        <v>12213.357205726799</v>
      </c>
      <c r="AQ1167">
        <v>12187.455416646701</v>
      </c>
      <c r="AR1167">
        <v>12213.357205726799</v>
      </c>
      <c r="AS1167" t="s">
        <v>67</v>
      </c>
      <c r="AT1167" t="s">
        <v>67</v>
      </c>
      <c r="AU1167" t="s">
        <v>67</v>
      </c>
      <c r="AV1167" t="s">
        <v>67</v>
      </c>
      <c r="AW1167" s="2" t="s">
        <v>67</v>
      </c>
      <c r="AX1167" s="4">
        <v>12187.455416646701</v>
      </c>
      <c r="AY1167" t="s">
        <v>67</v>
      </c>
      <c r="AZ1167">
        <v>2.0999999999999999E-3</v>
      </c>
      <c r="BA1167">
        <v>0</v>
      </c>
      <c r="BB1167">
        <v>0.99790000000000001</v>
      </c>
      <c r="BC1167">
        <v>0</v>
      </c>
      <c r="BD1167">
        <v>0</v>
      </c>
      <c r="BE1167" t="s">
        <v>67</v>
      </c>
      <c r="BF1167" t="b">
        <v>0</v>
      </c>
      <c r="BG1167">
        <v>0.46</v>
      </c>
      <c r="BH1167" t="b">
        <v>0</v>
      </c>
      <c r="BI1167" t="s">
        <v>67</v>
      </c>
      <c r="BJ1167" t="b">
        <v>0</v>
      </c>
      <c r="BK1167" t="s">
        <v>67</v>
      </c>
      <c r="BL1167" t="b">
        <v>0</v>
      </c>
      <c r="BM1167">
        <v>0</v>
      </c>
      <c r="BN1167">
        <v>0</v>
      </c>
    </row>
    <row r="1168" spans="1:66" x14ac:dyDescent="0.25">
      <c r="A1168" t="s">
        <v>108</v>
      </c>
      <c r="B1168">
        <v>1959</v>
      </c>
      <c r="C1168" t="s">
        <v>67</v>
      </c>
      <c r="D1168" t="s">
        <v>67</v>
      </c>
      <c r="E1168" t="s">
        <v>67</v>
      </c>
      <c r="F1168" t="s">
        <v>67</v>
      </c>
      <c r="G1168" t="s">
        <v>67</v>
      </c>
      <c r="H1168" t="s">
        <v>67</v>
      </c>
      <c r="I1168" t="s">
        <v>67</v>
      </c>
      <c r="J1168" t="s">
        <v>67</v>
      </c>
      <c r="K1168">
        <v>26033</v>
      </c>
      <c r="L1168" t="s">
        <v>67</v>
      </c>
      <c r="M1168" t="s">
        <v>109</v>
      </c>
      <c r="N1168">
        <v>0.01</v>
      </c>
      <c r="O1168">
        <v>0.09</v>
      </c>
      <c r="P1168">
        <v>0.9</v>
      </c>
      <c r="Q1168">
        <v>0</v>
      </c>
      <c r="R1168">
        <v>0</v>
      </c>
      <c r="S1168">
        <v>1</v>
      </c>
      <c r="T1168" t="s">
        <v>67</v>
      </c>
      <c r="U1168" t="s">
        <v>67</v>
      </c>
      <c r="V1168">
        <v>0.1</v>
      </c>
      <c r="W1168">
        <v>0.2</v>
      </c>
      <c r="X1168" t="s">
        <v>67</v>
      </c>
      <c r="Y1168" t="s">
        <v>67</v>
      </c>
      <c r="Z1168" t="s">
        <v>67</v>
      </c>
      <c r="AA1168" t="s">
        <v>67</v>
      </c>
      <c r="AB1168" t="s">
        <v>67</v>
      </c>
      <c r="AC1168" t="s">
        <v>67</v>
      </c>
      <c r="AD1168" t="s">
        <v>67</v>
      </c>
      <c r="AE1168" t="s">
        <v>67</v>
      </c>
      <c r="AF1168" t="s">
        <v>67</v>
      </c>
      <c r="AG1168" t="s">
        <v>67</v>
      </c>
      <c r="AH1168" t="s">
        <v>67</v>
      </c>
      <c r="AI1168" t="s">
        <v>67</v>
      </c>
      <c r="AJ1168" t="s">
        <v>67</v>
      </c>
      <c r="AK1168">
        <v>3.6392960750000002E-2</v>
      </c>
      <c r="AL1168">
        <v>1218.712788</v>
      </c>
      <c r="AM1168">
        <v>32024.834012700001</v>
      </c>
      <c r="AN1168">
        <v>0</v>
      </c>
      <c r="AO1168">
        <v>0</v>
      </c>
      <c r="AP1168">
        <v>33243.583193660801</v>
      </c>
      <c r="AQ1168">
        <v>33243.546800700002</v>
      </c>
      <c r="AR1168">
        <v>33243.583193660801</v>
      </c>
      <c r="AS1168" t="s">
        <v>67</v>
      </c>
      <c r="AT1168" t="s">
        <v>67</v>
      </c>
      <c r="AU1168" t="s">
        <v>67</v>
      </c>
      <c r="AV1168" t="s">
        <v>67</v>
      </c>
      <c r="AW1168" s="2" t="s">
        <v>67</v>
      </c>
      <c r="AX1168" s="4">
        <v>33243.546800700002</v>
      </c>
      <c r="AY1168" t="s">
        <v>67</v>
      </c>
      <c r="AZ1168">
        <v>0</v>
      </c>
      <c r="BA1168">
        <v>3.6700000000000003E-2</v>
      </c>
      <c r="BB1168">
        <v>0.96330000000000005</v>
      </c>
      <c r="BC1168">
        <v>0</v>
      </c>
      <c r="BD1168">
        <v>0</v>
      </c>
      <c r="BE1168" t="s">
        <v>67</v>
      </c>
      <c r="BF1168" t="b">
        <v>0</v>
      </c>
      <c r="BG1168">
        <v>1.27</v>
      </c>
      <c r="BH1168" t="b">
        <v>0</v>
      </c>
      <c r="BI1168" t="s">
        <v>67</v>
      </c>
      <c r="BJ1168" t="b">
        <v>0</v>
      </c>
      <c r="BK1168" t="s">
        <v>67</v>
      </c>
      <c r="BL1168" t="b">
        <v>0</v>
      </c>
      <c r="BM1168">
        <v>0</v>
      </c>
      <c r="BN1168">
        <v>0</v>
      </c>
    </row>
    <row r="1169" spans="1:66" x14ac:dyDescent="0.25">
      <c r="A1169" t="s">
        <v>108</v>
      </c>
      <c r="B1169">
        <v>1960</v>
      </c>
      <c r="C1169">
        <v>3250</v>
      </c>
      <c r="D1169">
        <v>15021.180227000001</v>
      </c>
      <c r="E1169">
        <v>6939.5901210000002</v>
      </c>
      <c r="F1169">
        <v>21960.770349999999</v>
      </c>
      <c r="G1169">
        <v>9029.0220279999994</v>
      </c>
      <c r="H1169">
        <v>24050.202252999999</v>
      </c>
      <c r="I1169">
        <v>4.62</v>
      </c>
      <c r="J1169">
        <v>15021.180227000001</v>
      </c>
      <c r="K1169">
        <v>26787</v>
      </c>
      <c r="L1169">
        <v>15471</v>
      </c>
      <c r="M1169" t="s">
        <v>109</v>
      </c>
      <c r="N1169">
        <v>0.01</v>
      </c>
      <c r="O1169">
        <v>0.09</v>
      </c>
      <c r="P1169">
        <v>0.9</v>
      </c>
      <c r="Q1169">
        <v>0</v>
      </c>
      <c r="R1169">
        <v>0</v>
      </c>
      <c r="S1169">
        <v>1</v>
      </c>
      <c r="T1169" t="s">
        <v>70</v>
      </c>
      <c r="U1169">
        <v>0.3</v>
      </c>
      <c r="V1169">
        <v>0.1</v>
      </c>
      <c r="W1169">
        <v>0.2</v>
      </c>
      <c r="X1169">
        <v>0.4</v>
      </c>
      <c r="Y1169">
        <v>6008.4720907999999</v>
      </c>
      <c r="Z1169">
        <v>6008.4720907999999</v>
      </c>
      <c r="AA1169">
        <v>1805.8044056000001</v>
      </c>
      <c r="AB1169">
        <v>6273.9673586341596</v>
      </c>
      <c r="AC1169">
        <v>3004.2360454</v>
      </c>
      <c r="AD1169">
        <v>27038.124408600001</v>
      </c>
      <c r="AE1169">
        <v>3004.2360454</v>
      </c>
      <c r="AF1169">
        <v>27038.124408600001</v>
      </c>
      <c r="AG1169">
        <v>5417.4132167999996</v>
      </c>
      <c r="AH1169">
        <v>12640.630839199999</v>
      </c>
      <c r="AI1169">
        <v>11502.2675357317</v>
      </c>
      <c r="AJ1169">
        <v>36598.136970268301</v>
      </c>
      <c r="AK1169">
        <v>135.412532</v>
      </c>
      <c r="AL1169">
        <v>3202.4834012699998</v>
      </c>
      <c r="AM1169">
        <v>14687.561876399999</v>
      </c>
      <c r="AN1169">
        <v>0</v>
      </c>
      <c r="AO1169">
        <v>0</v>
      </c>
      <c r="AP1169">
        <v>18025.457809669999</v>
      </c>
      <c r="AQ1169">
        <v>17890.04527767</v>
      </c>
      <c r="AR1169">
        <v>18025.457809669999</v>
      </c>
      <c r="AS1169">
        <v>1.1909879921095201</v>
      </c>
      <c r="AT1169">
        <v>0.17478320813050099</v>
      </c>
      <c r="AU1169">
        <v>77</v>
      </c>
      <c r="AV1169">
        <v>0</v>
      </c>
      <c r="AW1169" s="2">
        <v>15021.180227000001</v>
      </c>
      <c r="AX1169" s="4">
        <v>17890.04527767</v>
      </c>
      <c r="AY1169">
        <v>4.62</v>
      </c>
      <c r="AZ1169">
        <v>7.4999999999999997E-3</v>
      </c>
      <c r="BA1169">
        <v>0.1777</v>
      </c>
      <c r="BB1169">
        <v>0.81479999999999997</v>
      </c>
      <c r="BC1169">
        <v>0</v>
      </c>
      <c r="BD1169">
        <v>0</v>
      </c>
      <c r="BE1169">
        <v>0.79</v>
      </c>
      <c r="BF1169" t="b">
        <v>0</v>
      </c>
      <c r="BG1169">
        <v>0.68</v>
      </c>
      <c r="BH1169" t="b">
        <v>0</v>
      </c>
      <c r="BI1169">
        <v>1.19</v>
      </c>
      <c r="BJ1169" t="b">
        <v>0</v>
      </c>
      <c r="BK1169">
        <v>1.3</v>
      </c>
      <c r="BL1169" t="b">
        <v>0</v>
      </c>
      <c r="BM1169">
        <v>0</v>
      </c>
      <c r="BN1169">
        <v>0</v>
      </c>
    </row>
    <row r="1170" spans="1:66" x14ac:dyDescent="0.25">
      <c r="A1170" t="s">
        <v>108</v>
      </c>
      <c r="B1170">
        <v>1961</v>
      </c>
      <c r="C1170">
        <v>750</v>
      </c>
      <c r="D1170">
        <v>1671.3557780000001</v>
      </c>
      <c r="E1170">
        <v>885.76335110000002</v>
      </c>
      <c r="F1170">
        <v>2557.11913</v>
      </c>
      <c r="G1170">
        <v>918.82312939999997</v>
      </c>
      <c r="H1170">
        <v>2590.1789079999999</v>
      </c>
      <c r="I1170">
        <v>2.23</v>
      </c>
      <c r="J1170">
        <v>1671.3557780000001</v>
      </c>
      <c r="K1170">
        <v>33508</v>
      </c>
      <c r="L1170" t="s">
        <v>67</v>
      </c>
      <c r="M1170" t="s">
        <v>109</v>
      </c>
      <c r="N1170">
        <v>0.01</v>
      </c>
      <c r="O1170">
        <v>0.09</v>
      </c>
      <c r="P1170">
        <v>0.9</v>
      </c>
      <c r="Q1170">
        <v>0</v>
      </c>
      <c r="R1170">
        <v>0</v>
      </c>
      <c r="S1170">
        <v>1</v>
      </c>
      <c r="T1170" t="s">
        <v>69</v>
      </c>
      <c r="U1170">
        <v>0.1</v>
      </c>
      <c r="V1170">
        <v>0.1</v>
      </c>
      <c r="W1170">
        <v>0.2</v>
      </c>
      <c r="X1170">
        <v>0.2</v>
      </c>
      <c r="Y1170">
        <v>334.27115559999999</v>
      </c>
      <c r="Z1170">
        <v>334.27115559999999</v>
      </c>
      <c r="AA1170">
        <v>183.76462588000001</v>
      </c>
      <c r="AB1170">
        <v>381.45333029215499</v>
      </c>
      <c r="AC1170">
        <v>1002.8134668</v>
      </c>
      <c r="AD1170">
        <v>2339.8980892</v>
      </c>
      <c r="AE1170">
        <v>1002.8134668</v>
      </c>
      <c r="AF1170">
        <v>2339.8980892</v>
      </c>
      <c r="AG1170">
        <v>551.29387764000001</v>
      </c>
      <c r="AH1170">
        <v>1286.35238116</v>
      </c>
      <c r="AI1170">
        <v>1827.2722474156899</v>
      </c>
      <c r="AJ1170">
        <v>3353.0855685843098</v>
      </c>
      <c r="AK1170">
        <v>355.83148903</v>
      </c>
      <c r="AL1170">
        <v>1468.75618764</v>
      </c>
      <c r="AM1170">
        <v>35860.974036300002</v>
      </c>
      <c r="AN1170">
        <v>0</v>
      </c>
      <c r="AO1170">
        <v>0</v>
      </c>
      <c r="AP1170">
        <v>37685.561712969997</v>
      </c>
      <c r="AQ1170">
        <v>37329.730223940001</v>
      </c>
      <c r="AR1170">
        <v>37685.561712969997</v>
      </c>
      <c r="AS1170">
        <v>22.3349993552001</v>
      </c>
      <c r="AT1170">
        <v>3.1061549259346002</v>
      </c>
      <c r="AU1170">
        <v>96</v>
      </c>
      <c r="AV1170">
        <v>0</v>
      </c>
      <c r="AW1170" s="2">
        <v>1671.3557780000001</v>
      </c>
      <c r="AX1170" s="4">
        <v>37329.730223940001</v>
      </c>
      <c r="AY1170">
        <v>2.23</v>
      </c>
      <c r="AZ1170">
        <v>9.4000000000000004E-3</v>
      </c>
      <c r="BA1170">
        <v>3.9E-2</v>
      </c>
      <c r="BB1170">
        <v>0.9516</v>
      </c>
      <c r="BC1170">
        <v>0</v>
      </c>
      <c r="BD1170">
        <v>0</v>
      </c>
      <c r="BE1170">
        <v>0.09</v>
      </c>
      <c r="BF1170" t="b">
        <v>1</v>
      </c>
      <c r="BG1170">
        <v>1.42</v>
      </c>
      <c r="BH1170" t="b">
        <v>0</v>
      </c>
      <c r="BI1170">
        <v>22.33</v>
      </c>
      <c r="BJ1170" t="b">
        <v>1</v>
      </c>
      <c r="BK1170">
        <v>0.63</v>
      </c>
      <c r="BL1170" t="b">
        <v>0</v>
      </c>
      <c r="BM1170">
        <v>2</v>
      </c>
      <c r="BN1170">
        <v>2</v>
      </c>
    </row>
    <row r="1171" spans="1:66" x14ac:dyDescent="0.25">
      <c r="A1171" t="s">
        <v>108</v>
      </c>
      <c r="B1171">
        <v>1962</v>
      </c>
      <c r="C1171">
        <v>1</v>
      </c>
      <c r="D1171">
        <v>2.2284743709999999</v>
      </c>
      <c r="E1171">
        <v>1.2334974439999999</v>
      </c>
      <c r="F1171">
        <v>3.4619718150000001</v>
      </c>
      <c r="G1171">
        <v>1.410821704</v>
      </c>
      <c r="H1171">
        <v>3.6392960749999999</v>
      </c>
      <c r="I1171">
        <v>2.23</v>
      </c>
      <c r="J1171">
        <v>2.2284743709999999</v>
      </c>
      <c r="K1171">
        <v>56329</v>
      </c>
      <c r="L1171" t="s">
        <v>67</v>
      </c>
      <c r="M1171" t="s">
        <v>109</v>
      </c>
      <c r="N1171">
        <v>0.01</v>
      </c>
      <c r="O1171">
        <v>0.09</v>
      </c>
      <c r="P1171">
        <v>0.9</v>
      </c>
      <c r="Q1171">
        <v>0</v>
      </c>
      <c r="R1171">
        <v>0</v>
      </c>
      <c r="S1171">
        <v>1</v>
      </c>
      <c r="T1171" t="s">
        <v>69</v>
      </c>
      <c r="U1171">
        <v>0.1</v>
      </c>
      <c r="V1171">
        <v>0.1</v>
      </c>
      <c r="W1171">
        <v>0.2</v>
      </c>
      <c r="X1171">
        <v>0.2</v>
      </c>
      <c r="Y1171">
        <v>0.44569487419999998</v>
      </c>
      <c r="Z1171">
        <v>0.44569487419999998</v>
      </c>
      <c r="AA1171">
        <v>0.28216434080000002</v>
      </c>
      <c r="AB1171">
        <v>0.52750415743124901</v>
      </c>
      <c r="AC1171">
        <v>1.3370846225999999</v>
      </c>
      <c r="AD1171">
        <v>3.1198641193999999</v>
      </c>
      <c r="AE1171">
        <v>1.3370846225999999</v>
      </c>
      <c r="AF1171">
        <v>3.1198641193999999</v>
      </c>
      <c r="AG1171">
        <v>0.84649302240000002</v>
      </c>
      <c r="AH1171">
        <v>1.9751503855999999</v>
      </c>
      <c r="AI1171">
        <v>2.5842877601374998</v>
      </c>
      <c r="AJ1171">
        <v>4.6943043898625003</v>
      </c>
      <c r="AK1171">
        <v>163.19513196</v>
      </c>
      <c r="AL1171">
        <v>3586.0974036299999</v>
      </c>
      <c r="AM1171">
        <v>62838.811177199997</v>
      </c>
      <c r="AN1171">
        <v>0</v>
      </c>
      <c r="AO1171">
        <v>0</v>
      </c>
      <c r="AP1171">
        <v>66588.103712790005</v>
      </c>
      <c r="AQ1171">
        <v>66424.908580830001</v>
      </c>
      <c r="AR1171">
        <v>66588.103712790005</v>
      </c>
      <c r="AS1171">
        <v>29807.3468760705</v>
      </c>
      <c r="AT1171">
        <v>10.3025101815731</v>
      </c>
      <c r="AU1171">
        <v>87</v>
      </c>
      <c r="AV1171">
        <v>0</v>
      </c>
      <c r="AW1171" s="2">
        <v>2.2284743709999999</v>
      </c>
      <c r="AX1171" s="4">
        <v>66424.908580830001</v>
      </c>
      <c r="AY1171">
        <v>2.23</v>
      </c>
      <c r="AZ1171">
        <v>2.5000000000000001E-3</v>
      </c>
      <c r="BA1171">
        <v>5.3900000000000003E-2</v>
      </c>
      <c r="BB1171">
        <v>0.94369999999999998</v>
      </c>
      <c r="BC1171">
        <v>0</v>
      </c>
      <c r="BD1171">
        <v>0</v>
      </c>
      <c r="BE1171">
        <v>0</v>
      </c>
      <c r="BF1171" t="b">
        <v>1</v>
      </c>
      <c r="BG1171">
        <v>2.5299999999999998</v>
      </c>
      <c r="BH1171" t="b">
        <v>0</v>
      </c>
      <c r="BI1171">
        <v>29807.35</v>
      </c>
      <c r="BJ1171" t="b">
        <v>1</v>
      </c>
      <c r="BK1171">
        <v>0.63</v>
      </c>
      <c r="BL1171" t="b">
        <v>0</v>
      </c>
      <c r="BM1171">
        <v>2</v>
      </c>
      <c r="BN1171">
        <v>2</v>
      </c>
    </row>
    <row r="1172" spans="1:66" x14ac:dyDescent="0.25">
      <c r="A1172" t="s">
        <v>108</v>
      </c>
      <c r="B1172">
        <v>1963</v>
      </c>
      <c r="C1172">
        <v>3700</v>
      </c>
      <c r="D1172">
        <v>10319.65878</v>
      </c>
      <c r="E1172">
        <v>2404.4644929999999</v>
      </c>
      <c r="F1172">
        <v>12724.123272000001</v>
      </c>
      <c r="G1172">
        <v>3221.5944166999998</v>
      </c>
      <c r="H1172">
        <v>13541.253199999999</v>
      </c>
      <c r="I1172">
        <v>2.79</v>
      </c>
      <c r="J1172">
        <v>10319.65878</v>
      </c>
      <c r="K1172">
        <v>40277</v>
      </c>
      <c r="L1172">
        <v>10447</v>
      </c>
      <c r="M1172" t="s">
        <v>109</v>
      </c>
      <c r="N1172">
        <v>0.01</v>
      </c>
      <c r="O1172">
        <v>0.09</v>
      </c>
      <c r="P1172">
        <v>0.9</v>
      </c>
      <c r="Q1172">
        <v>0</v>
      </c>
      <c r="R1172">
        <v>0</v>
      </c>
      <c r="S1172">
        <v>1</v>
      </c>
      <c r="T1172" t="s">
        <v>69</v>
      </c>
      <c r="U1172">
        <v>0.1</v>
      </c>
      <c r="V1172">
        <v>0.1</v>
      </c>
      <c r="W1172">
        <v>0.2</v>
      </c>
      <c r="X1172">
        <v>0.2</v>
      </c>
      <c r="Y1172">
        <v>2063.931756</v>
      </c>
      <c r="Z1172">
        <v>2063.931756</v>
      </c>
      <c r="AA1172">
        <v>644.31888333999996</v>
      </c>
      <c r="AB1172">
        <v>2162.1658393503799</v>
      </c>
      <c r="AC1172">
        <v>6191.7952679999999</v>
      </c>
      <c r="AD1172">
        <v>14447.522292</v>
      </c>
      <c r="AE1172">
        <v>6191.7952679999999</v>
      </c>
      <c r="AF1172">
        <v>14447.522292</v>
      </c>
      <c r="AG1172">
        <v>1932.9566500200001</v>
      </c>
      <c r="AH1172">
        <v>4510.2321833799997</v>
      </c>
      <c r="AI1172">
        <v>9216.9215212992294</v>
      </c>
      <c r="AJ1172">
        <v>17865.5848787008</v>
      </c>
      <c r="AK1172">
        <v>398.45526706999999</v>
      </c>
      <c r="AL1172">
        <v>6283.8811177199996</v>
      </c>
      <c r="AM1172">
        <v>12298.299236999999</v>
      </c>
      <c r="AN1172">
        <v>0</v>
      </c>
      <c r="AO1172">
        <v>0</v>
      </c>
      <c r="AP1172">
        <v>18980.635621789999</v>
      </c>
      <c r="AQ1172">
        <v>18582.18035472</v>
      </c>
      <c r="AR1172">
        <v>18980.635621789999</v>
      </c>
      <c r="AS1172">
        <v>1.8006584084672601</v>
      </c>
      <c r="AT1172">
        <v>0.58815238050182805</v>
      </c>
      <c r="AU1172">
        <v>75</v>
      </c>
      <c r="AV1172">
        <v>0</v>
      </c>
      <c r="AW1172" s="2">
        <v>10319.65878</v>
      </c>
      <c r="AX1172" s="4">
        <v>18582.18035472</v>
      </c>
      <c r="AY1172">
        <v>2.79</v>
      </c>
      <c r="AZ1172">
        <v>2.1000000000000001E-2</v>
      </c>
      <c r="BA1172">
        <v>0.33110000000000001</v>
      </c>
      <c r="BB1172">
        <v>0.64790000000000003</v>
      </c>
      <c r="BC1172">
        <v>0</v>
      </c>
      <c r="BD1172">
        <v>0</v>
      </c>
      <c r="BE1172">
        <v>0.54</v>
      </c>
      <c r="BF1172" t="b">
        <v>0</v>
      </c>
      <c r="BG1172">
        <v>0.71</v>
      </c>
      <c r="BH1172" t="b">
        <v>0</v>
      </c>
      <c r="BI1172">
        <v>1.8</v>
      </c>
      <c r="BJ1172" t="b">
        <v>0</v>
      </c>
      <c r="BK1172">
        <v>0.79</v>
      </c>
      <c r="BL1172" t="b">
        <v>0</v>
      </c>
      <c r="BM1172">
        <v>0</v>
      </c>
      <c r="BN1172">
        <v>0</v>
      </c>
    </row>
    <row r="1173" spans="1:66" x14ac:dyDescent="0.25">
      <c r="A1173" t="s">
        <v>108</v>
      </c>
      <c r="B1173">
        <v>1964</v>
      </c>
      <c r="C1173">
        <v>3000</v>
      </c>
      <c r="D1173">
        <v>22242.700156999999</v>
      </c>
      <c r="E1173">
        <v>11477.999180999999</v>
      </c>
      <c r="F1173">
        <v>33720.699332999997</v>
      </c>
      <c r="G1173">
        <v>13340.448746</v>
      </c>
      <c r="H1173">
        <v>35583.148903000001</v>
      </c>
      <c r="I1173">
        <v>7.41</v>
      </c>
      <c r="J1173">
        <v>22242.700156999999</v>
      </c>
      <c r="K1173">
        <v>29913</v>
      </c>
      <c r="L1173">
        <v>23132</v>
      </c>
      <c r="M1173" t="s">
        <v>109</v>
      </c>
      <c r="N1173">
        <v>0.01</v>
      </c>
      <c r="O1173">
        <v>0.09</v>
      </c>
      <c r="P1173">
        <v>0.9</v>
      </c>
      <c r="Q1173">
        <v>0</v>
      </c>
      <c r="R1173">
        <v>0</v>
      </c>
      <c r="S1173">
        <v>1</v>
      </c>
      <c r="T1173" t="s">
        <v>81</v>
      </c>
      <c r="U1173">
        <v>0.5</v>
      </c>
      <c r="V1173">
        <v>0.1</v>
      </c>
      <c r="W1173">
        <v>0.2</v>
      </c>
      <c r="X1173">
        <v>0.6</v>
      </c>
      <c r="Y1173">
        <v>13345.6200942</v>
      </c>
      <c r="Z1173">
        <v>13345.6200942</v>
      </c>
      <c r="AA1173">
        <v>2668.0897491999999</v>
      </c>
      <c r="AB1173">
        <v>13609.712657087999</v>
      </c>
      <c r="AC1173">
        <v>-4448.5400313999999</v>
      </c>
      <c r="AD1173">
        <v>48933.940345399998</v>
      </c>
      <c r="AE1173">
        <v>-4448.5400313999999</v>
      </c>
      <c r="AF1173">
        <v>48933.940345399998</v>
      </c>
      <c r="AG1173">
        <v>8004.2692476000002</v>
      </c>
      <c r="AH1173">
        <v>18676.628244399999</v>
      </c>
      <c r="AI1173">
        <v>8363.7235888240302</v>
      </c>
      <c r="AJ1173">
        <v>62802.574217175999</v>
      </c>
      <c r="AK1173">
        <v>698.20901307999998</v>
      </c>
      <c r="AL1173">
        <v>1229.8299237000001</v>
      </c>
      <c r="AM1173">
        <v>37121.238791999996</v>
      </c>
      <c r="AN1173">
        <v>0</v>
      </c>
      <c r="AO1173">
        <v>0</v>
      </c>
      <c r="AP1173">
        <v>39049.277728779998</v>
      </c>
      <c r="AQ1173">
        <v>38351.068715699999</v>
      </c>
      <c r="AR1173">
        <v>39049.277728779998</v>
      </c>
      <c r="AS1173">
        <v>1.7242092212275999</v>
      </c>
      <c r="AT1173">
        <v>0.54476852289886302</v>
      </c>
      <c r="AU1173">
        <v>86</v>
      </c>
      <c r="AV1173">
        <v>0</v>
      </c>
      <c r="AW1173" s="2">
        <v>22242.700156999999</v>
      </c>
      <c r="AX1173" s="4">
        <v>38351.068715699999</v>
      </c>
      <c r="AY1173">
        <v>7.41</v>
      </c>
      <c r="AZ1173">
        <v>1.7899999999999999E-2</v>
      </c>
      <c r="BA1173">
        <v>3.15E-2</v>
      </c>
      <c r="BB1173">
        <v>0.9506</v>
      </c>
      <c r="BC1173">
        <v>0</v>
      </c>
      <c r="BD1173">
        <v>0</v>
      </c>
      <c r="BE1173">
        <v>1.17</v>
      </c>
      <c r="BF1173" t="b">
        <v>0</v>
      </c>
      <c r="BG1173">
        <v>1.46</v>
      </c>
      <c r="BH1173" t="b">
        <v>0</v>
      </c>
      <c r="BI1173">
        <v>1.72</v>
      </c>
      <c r="BJ1173" t="b">
        <v>0</v>
      </c>
      <c r="BK1173">
        <v>2.09</v>
      </c>
      <c r="BL1173" t="b">
        <v>0</v>
      </c>
      <c r="BM1173">
        <v>0</v>
      </c>
      <c r="BN1173">
        <v>0</v>
      </c>
    </row>
    <row r="1174" spans="1:66" x14ac:dyDescent="0.25">
      <c r="A1174" t="s">
        <v>108</v>
      </c>
      <c r="B1174">
        <v>1965</v>
      </c>
      <c r="C1174">
        <v>1500</v>
      </c>
      <c r="D1174">
        <v>11121.350076999999</v>
      </c>
      <c r="E1174">
        <v>3828.7942758999998</v>
      </c>
      <c r="F1174">
        <v>14950.144358</v>
      </c>
      <c r="G1174">
        <v>5198.1631193000003</v>
      </c>
      <c r="H1174">
        <v>16319.513196</v>
      </c>
      <c r="I1174">
        <v>7.41</v>
      </c>
      <c r="J1174">
        <v>11121.350076999999</v>
      </c>
      <c r="K1174">
        <v>31049</v>
      </c>
      <c r="L1174">
        <v>11566</v>
      </c>
      <c r="M1174" t="s">
        <v>109</v>
      </c>
      <c r="N1174">
        <v>0.01</v>
      </c>
      <c r="O1174">
        <v>0.09</v>
      </c>
      <c r="P1174">
        <v>0.9</v>
      </c>
      <c r="Q1174">
        <v>0</v>
      </c>
      <c r="R1174">
        <v>0</v>
      </c>
      <c r="S1174">
        <v>1</v>
      </c>
      <c r="T1174" t="s">
        <v>81</v>
      </c>
      <c r="U1174">
        <v>0.5</v>
      </c>
      <c r="V1174">
        <v>0.1</v>
      </c>
      <c r="W1174">
        <v>0.2</v>
      </c>
      <c r="X1174">
        <v>0.6</v>
      </c>
      <c r="Y1174">
        <v>6672.8100462000002</v>
      </c>
      <c r="Z1174">
        <v>6672.8100462000002</v>
      </c>
      <c r="AA1174">
        <v>1039.63262386</v>
      </c>
      <c r="AB1174">
        <v>6753.3125135196897</v>
      </c>
      <c r="AC1174">
        <v>-2224.2700153999999</v>
      </c>
      <c r="AD1174">
        <v>24466.9701694</v>
      </c>
      <c r="AE1174">
        <v>-2224.2700153999999</v>
      </c>
      <c r="AF1174">
        <v>24466.9701694</v>
      </c>
      <c r="AG1174">
        <v>3118.8978715799999</v>
      </c>
      <c r="AH1174">
        <v>7277.4283670200002</v>
      </c>
      <c r="AI1174">
        <v>2812.8881689606201</v>
      </c>
      <c r="AJ1174">
        <v>29826.138223039401</v>
      </c>
      <c r="AK1174">
        <v>136.64776929999999</v>
      </c>
      <c r="AL1174">
        <v>3712.1238791999999</v>
      </c>
      <c r="AM1174">
        <v>17924.958254699999</v>
      </c>
      <c r="AN1174">
        <v>0</v>
      </c>
      <c r="AO1174">
        <v>0</v>
      </c>
      <c r="AP1174">
        <v>21773.729903200001</v>
      </c>
      <c r="AQ1174">
        <v>21637.082133899999</v>
      </c>
      <c r="AR1174">
        <v>21773.729903200001</v>
      </c>
      <c r="AS1174">
        <v>1.94554455925702</v>
      </c>
      <c r="AT1174">
        <v>0.66554191693604203</v>
      </c>
      <c r="AU1174">
        <v>74</v>
      </c>
      <c r="AV1174">
        <v>0</v>
      </c>
      <c r="AW1174" s="2">
        <v>11121.350076999999</v>
      </c>
      <c r="AX1174" s="4">
        <v>21637.082133899999</v>
      </c>
      <c r="AY1174">
        <v>7.41</v>
      </c>
      <c r="AZ1174">
        <v>6.3E-3</v>
      </c>
      <c r="BA1174">
        <v>0.17050000000000001</v>
      </c>
      <c r="BB1174">
        <v>0.82320000000000004</v>
      </c>
      <c r="BC1174">
        <v>0</v>
      </c>
      <c r="BD1174">
        <v>0</v>
      </c>
      <c r="BE1174">
        <v>0.57999999999999996</v>
      </c>
      <c r="BF1174" t="b">
        <v>0</v>
      </c>
      <c r="BG1174">
        <v>0.82</v>
      </c>
      <c r="BH1174" t="b">
        <v>0</v>
      </c>
      <c r="BI1174">
        <v>1.95</v>
      </c>
      <c r="BJ1174" t="b">
        <v>0</v>
      </c>
      <c r="BK1174">
        <v>2.09</v>
      </c>
      <c r="BL1174" t="b">
        <v>0</v>
      </c>
      <c r="BM1174">
        <v>0</v>
      </c>
      <c r="BN1174">
        <v>0</v>
      </c>
    </row>
    <row r="1175" spans="1:66" x14ac:dyDescent="0.25">
      <c r="A1175" t="s">
        <v>108</v>
      </c>
      <c r="B1175">
        <v>1966</v>
      </c>
      <c r="C1175">
        <v>3000</v>
      </c>
      <c r="D1175">
        <v>22242.700156999999</v>
      </c>
      <c r="E1175">
        <v>16619.390576999998</v>
      </c>
      <c r="F1175">
        <v>38862.090733999998</v>
      </c>
      <c r="G1175">
        <v>17602.826550000002</v>
      </c>
      <c r="H1175">
        <v>39845.526706999997</v>
      </c>
      <c r="I1175">
        <v>7.41</v>
      </c>
      <c r="J1175">
        <v>22242.700156999999</v>
      </c>
      <c r="K1175">
        <v>35058</v>
      </c>
      <c r="L1175">
        <v>23132</v>
      </c>
      <c r="M1175" t="s">
        <v>109</v>
      </c>
      <c r="N1175">
        <v>0.01</v>
      </c>
      <c r="O1175">
        <v>0.09</v>
      </c>
      <c r="P1175">
        <v>0.9</v>
      </c>
      <c r="Q1175">
        <v>0</v>
      </c>
      <c r="R1175">
        <v>0</v>
      </c>
      <c r="S1175">
        <v>1</v>
      </c>
      <c r="T1175" t="s">
        <v>81</v>
      </c>
      <c r="U1175">
        <v>0.5</v>
      </c>
      <c r="V1175">
        <v>0.1</v>
      </c>
      <c r="W1175">
        <v>0.2</v>
      </c>
      <c r="X1175">
        <v>0.6</v>
      </c>
      <c r="Y1175">
        <v>13345.6200942</v>
      </c>
      <c r="Z1175">
        <v>13345.6200942</v>
      </c>
      <c r="AA1175">
        <v>3520.56531</v>
      </c>
      <c r="AB1175">
        <v>13802.1721406701</v>
      </c>
      <c r="AC1175">
        <v>-4448.5400313999999</v>
      </c>
      <c r="AD1175">
        <v>48933.940345399998</v>
      </c>
      <c r="AE1175">
        <v>-4448.5400313999999</v>
      </c>
      <c r="AF1175">
        <v>48933.940345399998</v>
      </c>
      <c r="AG1175">
        <v>10561.69593</v>
      </c>
      <c r="AH1175">
        <v>24643.957170000001</v>
      </c>
      <c r="AI1175">
        <v>12241.182425659799</v>
      </c>
      <c r="AJ1175">
        <v>67449.870988340204</v>
      </c>
      <c r="AK1175">
        <v>412.45820880000002</v>
      </c>
      <c r="AL1175">
        <v>1792.49582547</v>
      </c>
      <c r="AM1175">
        <v>39088.38177</v>
      </c>
      <c r="AN1175">
        <v>0</v>
      </c>
      <c r="AO1175">
        <v>0</v>
      </c>
      <c r="AP1175">
        <v>41293.335804269998</v>
      </c>
      <c r="AQ1175">
        <v>40880.877595470003</v>
      </c>
      <c r="AR1175">
        <v>41293.335804269998</v>
      </c>
      <c r="AS1175">
        <v>1.8379458117455401</v>
      </c>
      <c r="AT1175">
        <v>0.608648541314741</v>
      </c>
      <c r="AU1175">
        <v>94</v>
      </c>
      <c r="AV1175">
        <v>0</v>
      </c>
      <c r="AW1175" s="2">
        <v>22242.700156999999</v>
      </c>
      <c r="AX1175" s="4">
        <v>40880.877595470003</v>
      </c>
      <c r="AY1175">
        <v>7.41</v>
      </c>
      <c r="AZ1175">
        <v>0.01</v>
      </c>
      <c r="BA1175">
        <v>4.3400000000000001E-2</v>
      </c>
      <c r="BB1175">
        <v>0.9466</v>
      </c>
      <c r="BC1175">
        <v>0</v>
      </c>
      <c r="BD1175">
        <v>0</v>
      </c>
      <c r="BE1175">
        <v>1.17</v>
      </c>
      <c r="BF1175" t="b">
        <v>0</v>
      </c>
      <c r="BG1175">
        <v>1.56</v>
      </c>
      <c r="BH1175" t="b">
        <v>0</v>
      </c>
      <c r="BI1175">
        <v>1.84</v>
      </c>
      <c r="BJ1175" t="b">
        <v>0</v>
      </c>
      <c r="BK1175">
        <v>2.09</v>
      </c>
      <c r="BL1175" t="b">
        <v>0</v>
      </c>
      <c r="BM1175">
        <v>0</v>
      </c>
      <c r="BN1175">
        <v>0</v>
      </c>
    </row>
    <row r="1176" spans="1:66" x14ac:dyDescent="0.25">
      <c r="A1176" t="s">
        <v>108</v>
      </c>
      <c r="B1176">
        <v>1967</v>
      </c>
      <c r="C1176">
        <v>4500</v>
      </c>
      <c r="D1176">
        <v>35956.929743000001</v>
      </c>
      <c r="E1176">
        <v>28817.033898000001</v>
      </c>
      <c r="F1176">
        <v>64773.963640000002</v>
      </c>
      <c r="G1176">
        <v>33863.971565</v>
      </c>
      <c r="H1176">
        <v>69820.901308</v>
      </c>
      <c r="I1176">
        <v>7.99</v>
      </c>
      <c r="J1176">
        <v>35956.929743000001</v>
      </c>
      <c r="K1176">
        <v>44528</v>
      </c>
      <c r="L1176">
        <v>37438</v>
      </c>
      <c r="M1176" t="s">
        <v>109</v>
      </c>
      <c r="N1176">
        <v>0.01</v>
      </c>
      <c r="O1176">
        <v>0.09</v>
      </c>
      <c r="P1176">
        <v>0.9</v>
      </c>
      <c r="Q1176">
        <v>0</v>
      </c>
      <c r="R1176">
        <v>0</v>
      </c>
      <c r="S1176">
        <v>1</v>
      </c>
      <c r="T1176" t="s">
        <v>81</v>
      </c>
      <c r="U1176">
        <v>0.5</v>
      </c>
      <c r="V1176">
        <v>0.1</v>
      </c>
      <c r="W1176">
        <v>0.2</v>
      </c>
      <c r="X1176">
        <v>0.6</v>
      </c>
      <c r="Y1176">
        <v>21574.1578458</v>
      </c>
      <c r="Z1176">
        <v>21574.1578458</v>
      </c>
      <c r="AA1176">
        <v>6772.7943130000003</v>
      </c>
      <c r="AB1176">
        <v>22612.276080963198</v>
      </c>
      <c r="AC1176">
        <v>-7191.3859486000001</v>
      </c>
      <c r="AD1176">
        <v>79105.245434600001</v>
      </c>
      <c r="AE1176">
        <v>-7191.3859486000001</v>
      </c>
      <c r="AF1176">
        <v>79105.245434600001</v>
      </c>
      <c r="AG1176">
        <v>20318.382938999999</v>
      </c>
      <c r="AH1176">
        <v>47409.560190999997</v>
      </c>
      <c r="AI1176">
        <v>24596.349146073699</v>
      </c>
      <c r="AJ1176">
        <v>115045.453469926</v>
      </c>
      <c r="AK1176">
        <v>199.16620283</v>
      </c>
      <c r="AL1176">
        <v>3908.8381770000001</v>
      </c>
      <c r="AM1176">
        <v>39709.420569000002</v>
      </c>
      <c r="AN1176">
        <v>0</v>
      </c>
      <c r="AO1176">
        <v>0</v>
      </c>
      <c r="AP1176">
        <v>43817.424948829997</v>
      </c>
      <c r="AQ1176">
        <v>43618.258746</v>
      </c>
      <c r="AR1176">
        <v>43817.424948829997</v>
      </c>
      <c r="AS1176">
        <v>1.2130696101630201</v>
      </c>
      <c r="AT1176">
        <v>0.193154015094429</v>
      </c>
      <c r="AU1176">
        <v>85</v>
      </c>
      <c r="AV1176">
        <v>0</v>
      </c>
      <c r="AW1176" s="2">
        <v>35956.929743000001</v>
      </c>
      <c r="AX1176" s="4">
        <v>43618.258746</v>
      </c>
      <c r="AY1176">
        <v>7.99</v>
      </c>
      <c r="AZ1176">
        <v>4.4999999999999997E-3</v>
      </c>
      <c r="BA1176">
        <v>8.9200000000000002E-2</v>
      </c>
      <c r="BB1176">
        <v>0.90620000000000001</v>
      </c>
      <c r="BC1176">
        <v>0</v>
      </c>
      <c r="BD1176">
        <v>0</v>
      </c>
      <c r="BE1176">
        <v>1.89</v>
      </c>
      <c r="BF1176" t="b">
        <v>0</v>
      </c>
      <c r="BG1176">
        <v>1.66</v>
      </c>
      <c r="BH1176" t="b">
        <v>0</v>
      </c>
      <c r="BI1176">
        <v>1.21</v>
      </c>
      <c r="BJ1176" t="b">
        <v>0</v>
      </c>
      <c r="BK1176">
        <v>2.25</v>
      </c>
      <c r="BL1176" t="b">
        <v>0</v>
      </c>
      <c r="BM1176">
        <v>0</v>
      </c>
      <c r="BN1176">
        <v>0</v>
      </c>
    </row>
    <row r="1177" spans="1:66" x14ac:dyDescent="0.25">
      <c r="A1177" t="s">
        <v>108</v>
      </c>
      <c r="B1177">
        <v>1968</v>
      </c>
      <c r="C1177">
        <v>3500</v>
      </c>
      <c r="D1177">
        <v>7799.6602999999996</v>
      </c>
      <c r="E1177">
        <v>5479.529724</v>
      </c>
      <c r="F1177">
        <v>13279.19002</v>
      </c>
      <c r="G1177">
        <v>5865.1166279999998</v>
      </c>
      <c r="H1177">
        <v>13664.77693</v>
      </c>
      <c r="I1177">
        <v>2.23</v>
      </c>
      <c r="J1177">
        <v>7799.6602999999996</v>
      </c>
      <c r="K1177">
        <v>37913</v>
      </c>
      <c r="L1177" t="s">
        <v>67</v>
      </c>
      <c r="M1177" t="s">
        <v>109</v>
      </c>
      <c r="N1177">
        <v>0.01</v>
      </c>
      <c r="O1177">
        <v>0.09</v>
      </c>
      <c r="P1177">
        <v>0.9</v>
      </c>
      <c r="Q1177">
        <v>0</v>
      </c>
      <c r="R1177">
        <v>0</v>
      </c>
      <c r="S1177">
        <v>1</v>
      </c>
      <c r="T1177" t="s">
        <v>69</v>
      </c>
      <c r="U1177">
        <v>0.1</v>
      </c>
      <c r="V1177">
        <v>0.1</v>
      </c>
      <c r="W1177">
        <v>0.2</v>
      </c>
      <c r="X1177">
        <v>0.2</v>
      </c>
      <c r="Y1177">
        <v>1559.9320600000001</v>
      </c>
      <c r="Z1177">
        <v>1559.9320600000001</v>
      </c>
      <c r="AA1177">
        <v>1173.0233255999999</v>
      </c>
      <c r="AB1177">
        <v>1951.7611929274401</v>
      </c>
      <c r="AC1177">
        <v>4679.7961800000003</v>
      </c>
      <c r="AD1177">
        <v>10919.52442</v>
      </c>
      <c r="AE1177">
        <v>4679.7961800000003</v>
      </c>
      <c r="AF1177">
        <v>10919.52442</v>
      </c>
      <c r="AG1177">
        <v>3519.0699767999999</v>
      </c>
      <c r="AH1177">
        <v>8211.1632792</v>
      </c>
      <c r="AI1177">
        <v>9761.2545441451293</v>
      </c>
      <c r="AJ1177">
        <v>17568.2993158549</v>
      </c>
      <c r="AK1177">
        <v>434.31535300000002</v>
      </c>
      <c r="AL1177">
        <v>3970.9420568999999</v>
      </c>
      <c r="AM1177">
        <v>27727.183287</v>
      </c>
      <c r="AN1177">
        <v>0</v>
      </c>
      <c r="AO1177">
        <v>0</v>
      </c>
      <c r="AP1177">
        <v>32132.440696900001</v>
      </c>
      <c r="AQ1177">
        <v>31698.125343899999</v>
      </c>
      <c r="AR1177">
        <v>32132.440696900001</v>
      </c>
      <c r="AS1177">
        <v>4.0640392176951599</v>
      </c>
      <c r="AT1177">
        <v>1.4021773602530401</v>
      </c>
      <c r="AU1177">
        <v>93</v>
      </c>
      <c r="AV1177">
        <v>0</v>
      </c>
      <c r="AW1177" s="2">
        <v>7799.6602999999996</v>
      </c>
      <c r="AX1177" s="4">
        <v>31698.125343899999</v>
      </c>
      <c r="AY1177">
        <v>2.23</v>
      </c>
      <c r="AZ1177">
        <v>1.35E-2</v>
      </c>
      <c r="BA1177">
        <v>0.1236</v>
      </c>
      <c r="BB1177">
        <v>0.8629</v>
      </c>
      <c r="BC1177">
        <v>0</v>
      </c>
      <c r="BD1177">
        <v>0</v>
      </c>
      <c r="BE1177">
        <v>0.41</v>
      </c>
      <c r="BF1177" t="b">
        <v>0</v>
      </c>
      <c r="BG1177">
        <v>1.21</v>
      </c>
      <c r="BH1177" t="b">
        <v>0</v>
      </c>
      <c r="BI1177">
        <v>4.0599999999999996</v>
      </c>
      <c r="BJ1177" t="b">
        <v>0</v>
      </c>
      <c r="BK1177">
        <v>0.63</v>
      </c>
      <c r="BL1177" t="b">
        <v>0</v>
      </c>
      <c r="BM1177">
        <v>0</v>
      </c>
      <c r="BN1177">
        <v>0</v>
      </c>
    </row>
    <row r="1178" spans="1:66" x14ac:dyDescent="0.25">
      <c r="A1178" t="s">
        <v>108</v>
      </c>
      <c r="B1178">
        <v>1969</v>
      </c>
      <c r="C1178">
        <v>5000</v>
      </c>
      <c r="D1178">
        <v>26699.6489</v>
      </c>
      <c r="E1178">
        <v>13154.219204999999</v>
      </c>
      <c r="F1178">
        <v>39853.8681</v>
      </c>
      <c r="G1178">
        <v>14546.171979000001</v>
      </c>
      <c r="H1178">
        <v>41245.820879999999</v>
      </c>
      <c r="I1178">
        <v>5.34</v>
      </c>
      <c r="J1178">
        <v>26699.6489</v>
      </c>
      <c r="K1178">
        <v>32819</v>
      </c>
      <c r="L1178">
        <v>27594</v>
      </c>
      <c r="M1178" t="s">
        <v>109</v>
      </c>
      <c r="N1178">
        <v>0.01</v>
      </c>
      <c r="O1178">
        <v>0.09</v>
      </c>
      <c r="P1178">
        <v>0.9</v>
      </c>
      <c r="Q1178">
        <v>0</v>
      </c>
      <c r="R1178">
        <v>0</v>
      </c>
      <c r="S1178">
        <v>1</v>
      </c>
      <c r="T1178" t="s">
        <v>81</v>
      </c>
      <c r="U1178">
        <v>0.5</v>
      </c>
      <c r="V1178">
        <v>0.1</v>
      </c>
      <c r="W1178">
        <v>0.2</v>
      </c>
      <c r="X1178">
        <v>0.6</v>
      </c>
      <c r="Y1178">
        <v>16019.789339999999</v>
      </c>
      <c r="Z1178">
        <v>16019.789339999999</v>
      </c>
      <c r="AA1178">
        <v>2909.2343958000001</v>
      </c>
      <c r="AB1178">
        <v>16281.8087222422</v>
      </c>
      <c r="AC1178">
        <v>-5339.9297800000004</v>
      </c>
      <c r="AD1178">
        <v>58739.227579999999</v>
      </c>
      <c r="AE1178">
        <v>-5339.9297800000004</v>
      </c>
      <c r="AF1178">
        <v>58739.227579999999</v>
      </c>
      <c r="AG1178">
        <v>8727.7031874000004</v>
      </c>
      <c r="AH1178">
        <v>20364.640770599999</v>
      </c>
      <c r="AI1178">
        <v>8682.2034355155192</v>
      </c>
      <c r="AJ1178">
        <v>73809.438324484494</v>
      </c>
      <c r="AK1178">
        <v>441.21578410000001</v>
      </c>
      <c r="AL1178">
        <v>2772.7183286999998</v>
      </c>
      <c r="AM1178">
        <v>29670.793055999999</v>
      </c>
      <c r="AN1178">
        <v>0</v>
      </c>
      <c r="AO1178">
        <v>0</v>
      </c>
      <c r="AP1178">
        <v>32884.727168799996</v>
      </c>
      <c r="AQ1178">
        <v>32443.511384699999</v>
      </c>
      <c r="AR1178">
        <v>32884.727168799996</v>
      </c>
      <c r="AS1178">
        <v>1.2151287646595199</v>
      </c>
      <c r="AT1178">
        <v>0.19485005032076</v>
      </c>
      <c r="AU1178">
        <v>90</v>
      </c>
      <c r="AV1178">
        <v>0</v>
      </c>
      <c r="AW1178" s="2">
        <v>26699.6489</v>
      </c>
      <c r="AX1178" s="4">
        <v>32443.511384699999</v>
      </c>
      <c r="AY1178">
        <v>5.34</v>
      </c>
      <c r="AZ1178">
        <v>1.34E-2</v>
      </c>
      <c r="BA1178">
        <v>8.43E-2</v>
      </c>
      <c r="BB1178">
        <v>0.90229999999999999</v>
      </c>
      <c r="BC1178">
        <v>0</v>
      </c>
      <c r="BD1178">
        <v>0</v>
      </c>
      <c r="BE1178">
        <v>1.4</v>
      </c>
      <c r="BF1178" t="b">
        <v>0</v>
      </c>
      <c r="BG1178">
        <v>1.24</v>
      </c>
      <c r="BH1178" t="b">
        <v>0</v>
      </c>
      <c r="BI1178">
        <v>1.22</v>
      </c>
      <c r="BJ1178" t="b">
        <v>0</v>
      </c>
      <c r="BK1178">
        <v>1.5</v>
      </c>
      <c r="BL1178" t="b">
        <v>0</v>
      </c>
      <c r="BM1178">
        <v>0</v>
      </c>
      <c r="BN1178">
        <v>0</v>
      </c>
    </row>
    <row r="1179" spans="1:66" x14ac:dyDescent="0.25">
      <c r="A1179" t="s">
        <v>108</v>
      </c>
      <c r="B1179">
        <v>1970</v>
      </c>
      <c r="C1179">
        <v>3900</v>
      </c>
      <c r="D1179">
        <v>12839.65726</v>
      </c>
      <c r="E1179">
        <v>6774.133116</v>
      </c>
      <c r="F1179">
        <v>19613.790377000001</v>
      </c>
      <c r="G1179">
        <v>7076.9630239999997</v>
      </c>
      <c r="H1179">
        <v>19916.620283</v>
      </c>
      <c r="I1179">
        <v>3.29</v>
      </c>
      <c r="J1179">
        <v>12839.65726</v>
      </c>
      <c r="K1179">
        <v>27600</v>
      </c>
      <c r="L1179">
        <v>13085</v>
      </c>
      <c r="M1179" t="s">
        <v>109</v>
      </c>
      <c r="N1179">
        <v>0.01</v>
      </c>
      <c r="O1179">
        <v>0.09</v>
      </c>
      <c r="P1179">
        <v>0.9</v>
      </c>
      <c r="Q1179">
        <v>0</v>
      </c>
      <c r="R1179">
        <v>0</v>
      </c>
      <c r="S1179">
        <v>1</v>
      </c>
      <c r="T1179" t="s">
        <v>70</v>
      </c>
      <c r="U1179">
        <v>0.3</v>
      </c>
      <c r="V1179">
        <v>0.1</v>
      </c>
      <c r="W1179">
        <v>0.2</v>
      </c>
      <c r="X1179">
        <v>0.4</v>
      </c>
      <c r="Y1179">
        <v>5135.8629039999996</v>
      </c>
      <c r="Z1179">
        <v>5135.8629039999996</v>
      </c>
      <c r="AA1179">
        <v>1415.3926048000001</v>
      </c>
      <c r="AB1179">
        <v>5327.32803517916</v>
      </c>
      <c r="AC1179">
        <v>2567.9314519999998</v>
      </c>
      <c r="AD1179">
        <v>23111.383067999999</v>
      </c>
      <c r="AE1179">
        <v>2567.9314519999998</v>
      </c>
      <c r="AF1179">
        <v>23111.383067999999</v>
      </c>
      <c r="AG1179">
        <v>4246.1778144</v>
      </c>
      <c r="AH1179">
        <v>9907.7482335999994</v>
      </c>
      <c r="AI1179">
        <v>9261.9642126416802</v>
      </c>
      <c r="AJ1179">
        <v>30571.276353358298</v>
      </c>
      <c r="AK1179">
        <v>308.07981430000001</v>
      </c>
      <c r="AL1179">
        <v>2967.0793056000002</v>
      </c>
      <c r="AM1179">
        <v>22075.057053</v>
      </c>
      <c r="AN1179">
        <v>0</v>
      </c>
      <c r="AO1179">
        <v>0</v>
      </c>
      <c r="AP1179">
        <v>25350.2161729</v>
      </c>
      <c r="AQ1179">
        <v>25042.136358600001</v>
      </c>
      <c r="AR1179">
        <v>25350.2161729</v>
      </c>
      <c r="AS1179">
        <v>1.95037420793271</v>
      </c>
      <c r="AT1179">
        <v>0.66802125566887205</v>
      </c>
      <c r="AU1179">
        <v>96</v>
      </c>
      <c r="AV1179">
        <v>0</v>
      </c>
      <c r="AW1179" s="2">
        <v>12839.65726</v>
      </c>
      <c r="AX1179" s="4">
        <v>25042.136358600001</v>
      </c>
      <c r="AY1179">
        <v>3.29</v>
      </c>
      <c r="AZ1179">
        <v>1.2200000000000001E-2</v>
      </c>
      <c r="BA1179">
        <v>0.11700000000000001</v>
      </c>
      <c r="BB1179">
        <v>0.87080000000000002</v>
      </c>
      <c r="BC1179">
        <v>0</v>
      </c>
      <c r="BD1179">
        <v>0</v>
      </c>
      <c r="BE1179">
        <v>0.67</v>
      </c>
      <c r="BF1179" t="b">
        <v>0</v>
      </c>
      <c r="BG1179">
        <v>0.95</v>
      </c>
      <c r="BH1179" t="b">
        <v>0</v>
      </c>
      <c r="BI1179">
        <v>1.95</v>
      </c>
      <c r="BJ1179" t="b">
        <v>0</v>
      </c>
      <c r="BK1179">
        <v>0.93</v>
      </c>
      <c r="BL1179" t="b">
        <v>0</v>
      </c>
      <c r="BM1179">
        <v>0</v>
      </c>
      <c r="BN1179">
        <v>0</v>
      </c>
    </row>
    <row r="1180" spans="1:66" x14ac:dyDescent="0.25">
      <c r="A1180" t="s">
        <v>108</v>
      </c>
      <c r="B1180">
        <v>1971</v>
      </c>
      <c r="C1180">
        <v>5000</v>
      </c>
      <c r="D1180">
        <v>26699.6489</v>
      </c>
      <c r="E1180">
        <v>16162.956561999999</v>
      </c>
      <c r="F1180">
        <v>42862.605459999999</v>
      </c>
      <c r="G1180">
        <v>16731.886413</v>
      </c>
      <c r="H1180">
        <v>43431.535300000003</v>
      </c>
      <c r="I1180">
        <v>5.34</v>
      </c>
      <c r="J1180">
        <v>26699.6489</v>
      </c>
      <c r="K1180">
        <v>13114</v>
      </c>
      <c r="L1180">
        <v>27594</v>
      </c>
      <c r="M1180" t="s">
        <v>109</v>
      </c>
      <c r="N1180">
        <v>0.01</v>
      </c>
      <c r="O1180">
        <v>0.09</v>
      </c>
      <c r="P1180">
        <v>0.9</v>
      </c>
      <c r="Q1180">
        <v>0</v>
      </c>
      <c r="R1180">
        <v>0</v>
      </c>
      <c r="S1180">
        <v>1</v>
      </c>
      <c r="T1180" t="s">
        <v>81</v>
      </c>
      <c r="U1180">
        <v>0.5</v>
      </c>
      <c r="V1180">
        <v>0.1</v>
      </c>
      <c r="W1180">
        <v>0.2</v>
      </c>
      <c r="X1180">
        <v>0.6</v>
      </c>
      <c r="Y1180">
        <v>16019.789339999999</v>
      </c>
      <c r="Z1180">
        <v>16019.789339999999</v>
      </c>
      <c r="AA1180">
        <v>3346.3772825999999</v>
      </c>
      <c r="AB1180">
        <v>16365.5703052316</v>
      </c>
      <c r="AC1180">
        <v>-5339.9297800000004</v>
      </c>
      <c r="AD1180">
        <v>58739.227579999999</v>
      </c>
      <c r="AE1180">
        <v>-5339.9297800000004</v>
      </c>
      <c r="AF1180">
        <v>58739.227579999999</v>
      </c>
      <c r="AG1180">
        <v>10039.131847799999</v>
      </c>
      <c r="AH1180">
        <v>23424.640978200001</v>
      </c>
      <c r="AI1180">
        <v>10700.394689536801</v>
      </c>
      <c r="AJ1180">
        <v>76162.675910463193</v>
      </c>
      <c r="AK1180">
        <v>329.67547839999997</v>
      </c>
      <c r="AL1180">
        <v>2207.5057053</v>
      </c>
      <c r="AM1180">
        <v>1817.36590473</v>
      </c>
      <c r="AN1180">
        <v>0</v>
      </c>
      <c r="AO1180">
        <v>0</v>
      </c>
      <c r="AP1180">
        <v>4354.5470884300003</v>
      </c>
      <c r="AQ1180">
        <v>4024.8716100299998</v>
      </c>
      <c r="AR1180">
        <v>4354.5470884300003</v>
      </c>
      <c r="AS1180">
        <v>0.150746237342095</v>
      </c>
      <c r="AT1180">
        <v>-1.8921574032744299</v>
      </c>
      <c r="AU1180">
        <v>97</v>
      </c>
      <c r="AV1180">
        <v>0</v>
      </c>
      <c r="AW1180" s="2">
        <v>26699.6489</v>
      </c>
      <c r="AX1180" s="4">
        <v>4024.8716100299998</v>
      </c>
      <c r="AY1180">
        <v>5.34</v>
      </c>
      <c r="AZ1180">
        <v>7.5700000000000003E-2</v>
      </c>
      <c r="BA1180">
        <v>0.50690000000000002</v>
      </c>
      <c r="BB1180">
        <v>0.4173</v>
      </c>
      <c r="BC1180">
        <v>0</v>
      </c>
      <c r="BD1180">
        <v>0</v>
      </c>
      <c r="BE1180">
        <v>1.4</v>
      </c>
      <c r="BF1180" t="b">
        <v>0</v>
      </c>
      <c r="BG1180">
        <v>0.15</v>
      </c>
      <c r="BH1180" t="b">
        <v>0</v>
      </c>
      <c r="BI1180">
        <v>0.15</v>
      </c>
      <c r="BJ1180" t="b">
        <v>1</v>
      </c>
      <c r="BK1180">
        <v>1.5</v>
      </c>
      <c r="BL1180" t="b">
        <v>0</v>
      </c>
      <c r="BM1180">
        <v>1</v>
      </c>
      <c r="BN1180">
        <v>1</v>
      </c>
    </row>
    <row r="1181" spans="1:66" x14ac:dyDescent="0.25">
      <c r="A1181" t="s">
        <v>108</v>
      </c>
      <c r="B1181">
        <v>1972</v>
      </c>
      <c r="C1181">
        <v>5000</v>
      </c>
      <c r="D1181">
        <v>26699.6489</v>
      </c>
      <c r="E1181">
        <v>15723.916225999999</v>
      </c>
      <c r="F1181">
        <v>42423.565130000003</v>
      </c>
      <c r="G1181">
        <v>17421.929510999998</v>
      </c>
      <c r="H1181">
        <v>44121.578410000002</v>
      </c>
      <c r="I1181">
        <v>5.34</v>
      </c>
      <c r="J1181">
        <v>26699.6489</v>
      </c>
      <c r="K1181">
        <v>12703</v>
      </c>
      <c r="L1181">
        <v>27594</v>
      </c>
      <c r="M1181" t="s">
        <v>109</v>
      </c>
      <c r="N1181">
        <v>0.01</v>
      </c>
      <c r="O1181">
        <v>0.09</v>
      </c>
      <c r="P1181">
        <v>0.9</v>
      </c>
      <c r="Q1181">
        <v>0</v>
      </c>
      <c r="R1181">
        <v>0</v>
      </c>
      <c r="S1181">
        <v>1</v>
      </c>
      <c r="T1181" t="s">
        <v>81</v>
      </c>
      <c r="U1181">
        <v>0.5</v>
      </c>
      <c r="V1181">
        <v>0.1</v>
      </c>
      <c r="W1181">
        <v>0.2</v>
      </c>
      <c r="X1181">
        <v>0.6</v>
      </c>
      <c r="Y1181">
        <v>16019.789339999999</v>
      </c>
      <c r="Z1181">
        <v>16019.789339999999</v>
      </c>
      <c r="AA1181">
        <v>3484.3859022000001</v>
      </c>
      <c r="AB1181">
        <v>16394.346452769201</v>
      </c>
      <c r="AC1181">
        <v>-5339.9297800000004</v>
      </c>
      <c r="AD1181">
        <v>58739.227579999999</v>
      </c>
      <c r="AE1181">
        <v>-5339.9297800000004</v>
      </c>
      <c r="AF1181">
        <v>58739.227579999999</v>
      </c>
      <c r="AG1181">
        <v>10453.157706600001</v>
      </c>
      <c r="AH1181">
        <v>24390.701315400001</v>
      </c>
      <c r="AI1181">
        <v>11332.885504461499</v>
      </c>
      <c r="AJ1181">
        <v>76910.271315538499</v>
      </c>
      <c r="AK1181">
        <v>245.27841169999999</v>
      </c>
      <c r="AL1181">
        <v>181.73659047300001</v>
      </c>
      <c r="AM1181">
        <v>19483.7303187</v>
      </c>
      <c r="AN1181">
        <v>0</v>
      </c>
      <c r="AO1181">
        <v>0</v>
      </c>
      <c r="AP1181">
        <v>19910.745320873</v>
      </c>
      <c r="AQ1181">
        <v>19665.466909172999</v>
      </c>
      <c r="AR1181">
        <v>19910.745320873</v>
      </c>
      <c r="AS1181">
        <v>0.73654402658354801</v>
      </c>
      <c r="AT1181">
        <v>-0.30578626674858</v>
      </c>
      <c r="AU1181">
        <v>90</v>
      </c>
      <c r="AV1181">
        <v>0</v>
      </c>
      <c r="AW1181" s="2">
        <v>26699.6489</v>
      </c>
      <c r="AX1181" s="4">
        <v>19665.466909172999</v>
      </c>
      <c r="AY1181">
        <v>5.34</v>
      </c>
      <c r="AZ1181">
        <v>1.23E-2</v>
      </c>
      <c r="BA1181">
        <v>9.1000000000000004E-3</v>
      </c>
      <c r="BB1181">
        <v>0.97860000000000003</v>
      </c>
      <c r="BC1181">
        <v>0</v>
      </c>
      <c r="BD1181">
        <v>0</v>
      </c>
      <c r="BE1181">
        <v>1.4</v>
      </c>
      <c r="BF1181" t="b">
        <v>0</v>
      </c>
      <c r="BG1181">
        <v>0.75</v>
      </c>
      <c r="BH1181" t="b">
        <v>0</v>
      </c>
      <c r="BI1181">
        <v>0.74</v>
      </c>
      <c r="BJ1181" t="b">
        <v>0</v>
      </c>
      <c r="BK1181">
        <v>1.5</v>
      </c>
      <c r="BL1181" t="b">
        <v>0</v>
      </c>
      <c r="BM1181">
        <v>0</v>
      </c>
      <c r="BN1181">
        <v>0</v>
      </c>
    </row>
    <row r="1182" spans="1:66" x14ac:dyDescent="0.25">
      <c r="A1182" t="s">
        <v>108</v>
      </c>
      <c r="B1182">
        <v>1973</v>
      </c>
      <c r="C1182">
        <v>4250</v>
      </c>
      <c r="D1182">
        <v>17249.654599000001</v>
      </c>
      <c r="E1182">
        <v>12704.999980000001</v>
      </c>
      <c r="F1182">
        <v>29954.654579999999</v>
      </c>
      <c r="G1182">
        <v>13558.326834</v>
      </c>
      <c r="H1182">
        <v>30807.98143</v>
      </c>
      <c r="I1182">
        <v>4.0599999999999996</v>
      </c>
      <c r="J1182">
        <v>17249.654599000001</v>
      </c>
      <c r="K1182">
        <v>12296</v>
      </c>
      <c r="L1182">
        <v>17702</v>
      </c>
      <c r="M1182" t="s">
        <v>109</v>
      </c>
      <c r="N1182">
        <v>0.01</v>
      </c>
      <c r="O1182">
        <v>0.09</v>
      </c>
      <c r="P1182">
        <v>0.9</v>
      </c>
      <c r="Q1182">
        <v>0</v>
      </c>
      <c r="R1182">
        <v>0</v>
      </c>
      <c r="S1182">
        <v>1</v>
      </c>
      <c r="T1182" t="s">
        <v>70</v>
      </c>
      <c r="U1182">
        <v>0.3</v>
      </c>
      <c r="V1182">
        <v>0.1</v>
      </c>
      <c r="W1182">
        <v>0.2</v>
      </c>
      <c r="X1182">
        <v>0.4</v>
      </c>
      <c r="Y1182">
        <v>6899.8618396000002</v>
      </c>
      <c r="Z1182">
        <v>6899.8618396000002</v>
      </c>
      <c r="AA1182">
        <v>2711.6653667999999</v>
      </c>
      <c r="AB1182">
        <v>7413.5836453816901</v>
      </c>
      <c r="AC1182">
        <v>3449.9309198000001</v>
      </c>
      <c r="AD1182">
        <v>31049.378278200002</v>
      </c>
      <c r="AE1182">
        <v>3449.9309198000001</v>
      </c>
      <c r="AF1182">
        <v>31049.378278200002</v>
      </c>
      <c r="AG1182">
        <v>8134.9961003999997</v>
      </c>
      <c r="AH1182">
        <v>18981.657567599999</v>
      </c>
      <c r="AI1182">
        <v>15980.8141392366</v>
      </c>
      <c r="AJ1182">
        <v>45635.148720763398</v>
      </c>
      <c r="AK1182">
        <v>20.192954496999999</v>
      </c>
      <c r="AL1182">
        <v>1948.37303187</v>
      </c>
      <c r="AM1182">
        <v>695.46604860000002</v>
      </c>
      <c r="AN1182">
        <v>0</v>
      </c>
      <c r="AO1182">
        <v>0</v>
      </c>
      <c r="AP1182">
        <v>2664.0320349670001</v>
      </c>
      <c r="AQ1182">
        <v>2643.8390804700002</v>
      </c>
      <c r="AR1182">
        <v>2664.0320349670001</v>
      </c>
      <c r="AS1182">
        <v>0.15326910259543799</v>
      </c>
      <c r="AT1182">
        <v>-1.8755600620452999</v>
      </c>
      <c r="AU1182">
        <v>94</v>
      </c>
      <c r="AV1182">
        <v>0</v>
      </c>
      <c r="AW1182" s="2">
        <v>17249.654599000001</v>
      </c>
      <c r="AX1182" s="4">
        <v>2643.8390804700002</v>
      </c>
      <c r="AY1182">
        <v>4.0599999999999996</v>
      </c>
      <c r="AZ1182">
        <v>7.6E-3</v>
      </c>
      <c r="BA1182">
        <v>0.73140000000000005</v>
      </c>
      <c r="BB1182">
        <v>0.2611</v>
      </c>
      <c r="BC1182">
        <v>0</v>
      </c>
      <c r="BD1182">
        <v>0</v>
      </c>
      <c r="BE1182">
        <v>0.91</v>
      </c>
      <c r="BF1182" t="b">
        <v>0</v>
      </c>
      <c r="BG1182">
        <v>0.1</v>
      </c>
      <c r="BH1182" t="b">
        <v>0</v>
      </c>
      <c r="BI1182">
        <v>0.15</v>
      </c>
      <c r="BJ1182" t="b">
        <v>1</v>
      </c>
      <c r="BK1182">
        <v>1.1399999999999999</v>
      </c>
      <c r="BL1182" t="b">
        <v>0</v>
      </c>
      <c r="BM1182">
        <v>1</v>
      </c>
      <c r="BN1182">
        <v>1</v>
      </c>
    </row>
    <row r="1183" spans="1:66" x14ac:dyDescent="0.25">
      <c r="A1183" t="s">
        <v>108</v>
      </c>
      <c r="B1183">
        <v>1974</v>
      </c>
      <c r="C1183">
        <v>4250</v>
      </c>
      <c r="D1183">
        <v>17249.654599000001</v>
      </c>
      <c r="E1183">
        <v>14771.580682</v>
      </c>
      <c r="F1183">
        <v>32021.235280000001</v>
      </c>
      <c r="G1183">
        <v>15717.893238000001</v>
      </c>
      <c r="H1183">
        <v>32967.547839999999</v>
      </c>
      <c r="I1183">
        <v>4.0599999999999996</v>
      </c>
      <c r="J1183">
        <v>17249.654599000001</v>
      </c>
      <c r="K1183">
        <v>26152</v>
      </c>
      <c r="L1183">
        <v>17702</v>
      </c>
      <c r="M1183" t="s">
        <v>109</v>
      </c>
      <c r="N1183">
        <v>0.01</v>
      </c>
      <c r="O1183">
        <v>0.09</v>
      </c>
      <c r="P1183">
        <v>0.9</v>
      </c>
      <c r="Q1183">
        <v>0</v>
      </c>
      <c r="R1183">
        <v>0</v>
      </c>
      <c r="S1183">
        <v>1</v>
      </c>
      <c r="T1183" t="s">
        <v>70</v>
      </c>
      <c r="U1183">
        <v>0.3</v>
      </c>
      <c r="V1183">
        <v>0.1</v>
      </c>
      <c r="W1183">
        <v>0.2</v>
      </c>
      <c r="X1183">
        <v>0.4</v>
      </c>
      <c r="Y1183">
        <v>6899.8618396000002</v>
      </c>
      <c r="Z1183">
        <v>6899.8618396000002</v>
      </c>
      <c r="AA1183">
        <v>3143.5786475999998</v>
      </c>
      <c r="AB1183">
        <v>7582.2279126398598</v>
      </c>
      <c r="AC1183">
        <v>3449.9309198000001</v>
      </c>
      <c r="AD1183">
        <v>31049.378278200002</v>
      </c>
      <c r="AE1183">
        <v>3449.9309198000001</v>
      </c>
      <c r="AF1183">
        <v>31049.378278200002</v>
      </c>
      <c r="AG1183">
        <v>9430.7359428</v>
      </c>
      <c r="AH1183">
        <v>22005.050533199999</v>
      </c>
      <c r="AI1183">
        <v>17803.0920147203</v>
      </c>
      <c r="AJ1183">
        <v>48132.003665279699</v>
      </c>
      <c r="AK1183">
        <v>216.48589243000001</v>
      </c>
      <c r="AL1183">
        <v>69.546604860000002</v>
      </c>
      <c r="AM1183">
        <v>39721.599063000001</v>
      </c>
      <c r="AN1183">
        <v>0</v>
      </c>
      <c r="AO1183">
        <v>0</v>
      </c>
      <c r="AP1183">
        <v>40007.631560289999</v>
      </c>
      <c r="AQ1183">
        <v>39791.145667860001</v>
      </c>
      <c r="AR1183">
        <v>40007.631560289999</v>
      </c>
      <c r="AS1183">
        <v>2.3067792714044701</v>
      </c>
      <c r="AT1183">
        <v>0.83585229685281603</v>
      </c>
      <c r="AU1183">
        <v>94</v>
      </c>
      <c r="AV1183">
        <v>0</v>
      </c>
      <c r="AW1183" s="2">
        <v>17249.654599000001</v>
      </c>
      <c r="AX1183" s="4">
        <v>39791.145667860001</v>
      </c>
      <c r="AY1183">
        <v>4.0599999999999996</v>
      </c>
      <c r="AZ1183">
        <v>5.4000000000000003E-3</v>
      </c>
      <c r="BA1183">
        <v>1.6999999999999999E-3</v>
      </c>
      <c r="BB1183">
        <v>0.9929</v>
      </c>
      <c r="BC1183">
        <v>0</v>
      </c>
      <c r="BD1183">
        <v>0</v>
      </c>
      <c r="BE1183">
        <v>0.91</v>
      </c>
      <c r="BF1183" t="b">
        <v>0</v>
      </c>
      <c r="BG1183">
        <v>1.52</v>
      </c>
      <c r="BH1183" t="b">
        <v>0</v>
      </c>
      <c r="BI1183">
        <v>2.31</v>
      </c>
      <c r="BJ1183" t="b">
        <v>0</v>
      </c>
      <c r="BK1183">
        <v>1.1399999999999999</v>
      </c>
      <c r="BL1183" t="b">
        <v>0</v>
      </c>
      <c r="BM1183">
        <v>0</v>
      </c>
      <c r="BN1183">
        <v>0</v>
      </c>
    </row>
    <row r="1184" spans="1:66" x14ac:dyDescent="0.25">
      <c r="A1184" t="s">
        <v>108</v>
      </c>
      <c r="B1184">
        <v>1975</v>
      </c>
      <c r="C1184">
        <v>4250</v>
      </c>
      <c r="D1184">
        <v>17249.654599000001</v>
      </c>
      <c r="E1184">
        <v>7002.4702969999998</v>
      </c>
      <c r="F1184">
        <v>24252.124899999999</v>
      </c>
      <c r="G1184">
        <v>7278.186565</v>
      </c>
      <c r="H1184">
        <v>24527.84117</v>
      </c>
      <c r="I1184">
        <v>4.0599999999999996</v>
      </c>
      <c r="J1184">
        <v>17249.654599000001</v>
      </c>
      <c r="K1184">
        <v>37111</v>
      </c>
      <c r="L1184">
        <v>17702</v>
      </c>
      <c r="M1184" t="s">
        <v>109</v>
      </c>
      <c r="N1184">
        <v>0.01</v>
      </c>
      <c r="O1184">
        <v>0.09</v>
      </c>
      <c r="P1184">
        <v>0.9</v>
      </c>
      <c r="Q1184">
        <v>0</v>
      </c>
      <c r="R1184">
        <v>0</v>
      </c>
      <c r="S1184">
        <v>1</v>
      </c>
      <c r="T1184" t="s">
        <v>70</v>
      </c>
      <c r="U1184">
        <v>0.3</v>
      </c>
      <c r="V1184">
        <v>0.1</v>
      </c>
      <c r="W1184">
        <v>0.2</v>
      </c>
      <c r="X1184">
        <v>0.4</v>
      </c>
      <c r="Y1184">
        <v>6899.8618396000002</v>
      </c>
      <c r="Z1184">
        <v>6899.8618396000002</v>
      </c>
      <c r="AA1184">
        <v>1455.6373129999999</v>
      </c>
      <c r="AB1184">
        <v>7051.73548798919</v>
      </c>
      <c r="AC1184">
        <v>3449.9309198000001</v>
      </c>
      <c r="AD1184">
        <v>31049.378278200002</v>
      </c>
      <c r="AE1184">
        <v>3449.9309198000001</v>
      </c>
      <c r="AF1184">
        <v>31049.378278200002</v>
      </c>
      <c r="AG1184">
        <v>4366.9119389999996</v>
      </c>
      <c r="AH1184">
        <v>10189.461191</v>
      </c>
      <c r="AI1184">
        <v>10424.3701940216</v>
      </c>
      <c r="AJ1184">
        <v>38631.312145978402</v>
      </c>
      <c r="AK1184">
        <v>7.7274005399999997</v>
      </c>
      <c r="AL1184">
        <v>3972.1599062999999</v>
      </c>
      <c r="AM1184">
        <v>24919.286220000002</v>
      </c>
      <c r="AN1184">
        <v>0</v>
      </c>
      <c r="AO1184">
        <v>0</v>
      </c>
      <c r="AP1184">
        <v>28899.173526840001</v>
      </c>
      <c r="AQ1184">
        <v>28891.446126300001</v>
      </c>
      <c r="AR1184">
        <v>28899.173526840001</v>
      </c>
      <c r="AS1184">
        <v>1.67489997903928</v>
      </c>
      <c r="AT1184">
        <v>0.51575344948767998</v>
      </c>
      <c r="AU1184">
        <v>96</v>
      </c>
      <c r="AV1184">
        <v>0</v>
      </c>
      <c r="AW1184" s="2">
        <v>17249.654599000001</v>
      </c>
      <c r="AX1184" s="4">
        <v>28891.446126300001</v>
      </c>
      <c r="AY1184">
        <v>4.0599999999999996</v>
      </c>
      <c r="AZ1184" s="1">
        <v>2.9999999999999997E-4</v>
      </c>
      <c r="BA1184">
        <v>0.13739999999999999</v>
      </c>
      <c r="BB1184">
        <v>0.86229999999999996</v>
      </c>
      <c r="BC1184">
        <v>0</v>
      </c>
      <c r="BD1184">
        <v>0</v>
      </c>
      <c r="BE1184">
        <v>0.91</v>
      </c>
      <c r="BF1184" t="b">
        <v>0</v>
      </c>
      <c r="BG1184">
        <v>1.1000000000000001</v>
      </c>
      <c r="BH1184" t="b">
        <v>0</v>
      </c>
      <c r="BI1184">
        <v>1.67</v>
      </c>
      <c r="BJ1184" t="b">
        <v>0</v>
      </c>
      <c r="BK1184">
        <v>1.1399999999999999</v>
      </c>
      <c r="BL1184" t="b">
        <v>0</v>
      </c>
      <c r="BM1184">
        <v>0</v>
      </c>
      <c r="BN1184">
        <v>0</v>
      </c>
    </row>
    <row r="1185" spans="1:66" x14ac:dyDescent="0.25">
      <c r="A1185" t="s">
        <v>108</v>
      </c>
      <c r="B1185">
        <v>1976</v>
      </c>
      <c r="C1185">
        <v>425</v>
      </c>
      <c r="D1185">
        <v>1206.3895585</v>
      </c>
      <c r="E1185">
        <v>744.53295209999999</v>
      </c>
      <c r="F1185">
        <v>1950.9225108000001</v>
      </c>
      <c r="G1185">
        <v>812.90589109999996</v>
      </c>
      <c r="H1185">
        <v>2019.2954497000001</v>
      </c>
      <c r="I1185">
        <v>2.84</v>
      </c>
      <c r="J1185">
        <v>1206.3895585</v>
      </c>
      <c r="K1185">
        <v>45509</v>
      </c>
      <c r="L1185">
        <v>1222</v>
      </c>
      <c r="M1185" t="s">
        <v>109</v>
      </c>
      <c r="N1185">
        <v>0.01</v>
      </c>
      <c r="O1185">
        <v>0.09</v>
      </c>
      <c r="P1185">
        <v>0.9</v>
      </c>
      <c r="Q1185">
        <v>0</v>
      </c>
      <c r="R1185">
        <v>0</v>
      </c>
      <c r="S1185">
        <v>1</v>
      </c>
      <c r="T1185" t="s">
        <v>69</v>
      </c>
      <c r="U1185">
        <v>0.1</v>
      </c>
      <c r="V1185">
        <v>0.1</v>
      </c>
      <c r="W1185">
        <v>0.2</v>
      </c>
      <c r="X1185">
        <v>0.2</v>
      </c>
      <c r="Y1185">
        <v>241.2779117</v>
      </c>
      <c r="Z1185">
        <v>241.2779117</v>
      </c>
      <c r="AA1185">
        <v>162.58117822</v>
      </c>
      <c r="AB1185">
        <v>290.94272664171598</v>
      </c>
      <c r="AC1185">
        <v>723.83373510000001</v>
      </c>
      <c r="AD1185">
        <v>1688.9453819</v>
      </c>
      <c r="AE1185">
        <v>723.83373510000001</v>
      </c>
      <c r="AF1185">
        <v>1688.9453819</v>
      </c>
      <c r="AG1185">
        <v>487.74353466000002</v>
      </c>
      <c r="AH1185">
        <v>1138.0682475399999</v>
      </c>
      <c r="AI1185">
        <v>1437.40999641657</v>
      </c>
      <c r="AJ1185">
        <v>2601.1809029834299</v>
      </c>
      <c r="AK1185">
        <v>441.35110070000002</v>
      </c>
      <c r="AL1185">
        <v>2491.9286219999999</v>
      </c>
      <c r="AM1185">
        <v>48122.379774000001</v>
      </c>
      <c r="AN1185">
        <v>0</v>
      </c>
      <c r="AO1185" t="s">
        <v>67</v>
      </c>
      <c r="AP1185">
        <v>51055.659496699998</v>
      </c>
      <c r="AQ1185">
        <v>50614.308396</v>
      </c>
      <c r="AR1185">
        <v>51055.659496699998</v>
      </c>
      <c r="AS1185">
        <v>41.9551943560692</v>
      </c>
      <c r="AT1185">
        <v>3.7366022478001399</v>
      </c>
      <c r="AU1185">
        <v>92</v>
      </c>
      <c r="AV1185">
        <v>0</v>
      </c>
      <c r="AW1185" s="2">
        <v>1206.3895585</v>
      </c>
      <c r="AX1185" s="4">
        <v>50614.308396</v>
      </c>
      <c r="AY1185">
        <v>2.84</v>
      </c>
      <c r="AZ1185">
        <v>8.6E-3</v>
      </c>
      <c r="BA1185">
        <v>4.8800000000000003E-2</v>
      </c>
      <c r="BB1185">
        <v>0.9425</v>
      </c>
      <c r="BC1185">
        <v>0</v>
      </c>
      <c r="BD1185" t="s">
        <v>67</v>
      </c>
      <c r="BE1185">
        <v>0.06</v>
      </c>
      <c r="BF1185" t="b">
        <v>1</v>
      </c>
      <c r="BG1185">
        <v>1.93</v>
      </c>
      <c r="BH1185" t="b">
        <v>0</v>
      </c>
      <c r="BI1185">
        <v>41.96</v>
      </c>
      <c r="BJ1185" t="b">
        <v>1</v>
      </c>
      <c r="BK1185">
        <v>0.8</v>
      </c>
      <c r="BL1185" t="b">
        <v>0</v>
      </c>
      <c r="BM1185">
        <v>2</v>
      </c>
      <c r="BN1185">
        <v>2</v>
      </c>
    </row>
    <row r="1186" spans="1:66" x14ac:dyDescent="0.25">
      <c r="A1186" t="s">
        <v>108</v>
      </c>
      <c r="B1186">
        <v>1977</v>
      </c>
      <c r="C1186">
        <v>3900</v>
      </c>
      <c r="D1186">
        <v>12839.65726</v>
      </c>
      <c r="E1186">
        <v>7815.6665949999997</v>
      </c>
      <c r="F1186">
        <v>20655.323859</v>
      </c>
      <c r="G1186">
        <v>8808.9319820000001</v>
      </c>
      <c r="H1186">
        <v>21648.589242999999</v>
      </c>
      <c r="I1186">
        <v>3.29</v>
      </c>
      <c r="J1186">
        <v>12839.65726</v>
      </c>
      <c r="K1186">
        <v>59907</v>
      </c>
      <c r="L1186">
        <v>13085</v>
      </c>
      <c r="M1186" t="s">
        <v>109</v>
      </c>
      <c r="N1186">
        <v>0.01</v>
      </c>
      <c r="O1186">
        <v>0.09</v>
      </c>
      <c r="P1186">
        <v>0.9</v>
      </c>
      <c r="Q1186">
        <v>0</v>
      </c>
      <c r="R1186">
        <v>0</v>
      </c>
      <c r="S1186">
        <v>1</v>
      </c>
      <c r="T1186" t="s">
        <v>70</v>
      </c>
      <c r="U1186">
        <v>0.3</v>
      </c>
      <c r="V1186">
        <v>0.1</v>
      </c>
      <c r="W1186">
        <v>0.2</v>
      </c>
      <c r="X1186">
        <v>0.4</v>
      </c>
      <c r="Y1186">
        <v>5135.8629039999996</v>
      </c>
      <c r="Z1186">
        <v>5135.8629039999996</v>
      </c>
      <c r="AA1186">
        <v>1761.7863964000001</v>
      </c>
      <c r="AB1186">
        <v>5429.6389451991599</v>
      </c>
      <c r="AC1186">
        <v>2567.9314519999998</v>
      </c>
      <c r="AD1186">
        <v>23111.383067999999</v>
      </c>
      <c r="AE1186">
        <v>2567.9314519999998</v>
      </c>
      <c r="AF1186">
        <v>23111.383067999999</v>
      </c>
      <c r="AG1186">
        <v>5285.3591892000004</v>
      </c>
      <c r="AH1186">
        <v>12332.5047748</v>
      </c>
      <c r="AI1186">
        <v>10789.3113526017</v>
      </c>
      <c r="AJ1186">
        <v>32507.8671333983</v>
      </c>
      <c r="AK1186">
        <v>276.88095800000002</v>
      </c>
      <c r="AL1186">
        <v>4812.2379774000001</v>
      </c>
      <c r="AM1186">
        <v>59953.239161999998</v>
      </c>
      <c r="AN1186" t="s">
        <v>67</v>
      </c>
      <c r="AO1186">
        <v>0</v>
      </c>
      <c r="AP1186">
        <v>65042.3580974</v>
      </c>
      <c r="AQ1186">
        <v>64765.477139399998</v>
      </c>
      <c r="AR1186">
        <v>65042.3580974</v>
      </c>
      <c r="AS1186">
        <v>5.0441749205539104</v>
      </c>
      <c r="AT1186">
        <v>1.6182340964375199</v>
      </c>
      <c r="AU1186">
        <v>89</v>
      </c>
      <c r="AV1186">
        <v>0</v>
      </c>
      <c r="AW1186" s="2">
        <v>12839.65726</v>
      </c>
      <c r="AX1186" s="4">
        <v>64765.477139399998</v>
      </c>
      <c r="AY1186">
        <v>3.29</v>
      </c>
      <c r="AZ1186">
        <v>4.3E-3</v>
      </c>
      <c r="BA1186">
        <v>7.3999999999999996E-2</v>
      </c>
      <c r="BB1186">
        <v>0.92179999999999995</v>
      </c>
      <c r="BC1186" t="s">
        <v>67</v>
      </c>
      <c r="BD1186">
        <v>0</v>
      </c>
      <c r="BE1186">
        <v>0.67</v>
      </c>
      <c r="BF1186" t="b">
        <v>0</v>
      </c>
      <c r="BG1186">
        <v>2.4700000000000002</v>
      </c>
      <c r="BH1186" t="b">
        <v>0</v>
      </c>
      <c r="BI1186">
        <v>5.04</v>
      </c>
      <c r="BJ1186" t="b">
        <v>0</v>
      </c>
      <c r="BK1186">
        <v>0.93</v>
      </c>
      <c r="BL1186" t="b">
        <v>0</v>
      </c>
      <c r="BM1186">
        <v>0</v>
      </c>
      <c r="BN1186">
        <v>0</v>
      </c>
    </row>
    <row r="1187" spans="1:66" x14ac:dyDescent="0.25">
      <c r="A1187" t="s">
        <v>108</v>
      </c>
      <c r="B1187">
        <v>1978</v>
      </c>
      <c r="C1187">
        <v>200</v>
      </c>
      <c r="D1187">
        <v>445.69487429999998</v>
      </c>
      <c r="E1187">
        <v>282.2157752</v>
      </c>
      <c r="F1187">
        <v>727.91064940000001</v>
      </c>
      <c r="G1187">
        <v>327.04517970000001</v>
      </c>
      <c r="H1187">
        <v>772.74005399999999</v>
      </c>
      <c r="I1187">
        <v>2.23</v>
      </c>
      <c r="J1187">
        <v>445.69487429999998</v>
      </c>
      <c r="K1187">
        <v>33092</v>
      </c>
      <c r="L1187" t="s">
        <v>67</v>
      </c>
      <c r="M1187" t="s">
        <v>109</v>
      </c>
      <c r="N1187">
        <v>0.01</v>
      </c>
      <c r="O1187">
        <v>0.09</v>
      </c>
      <c r="P1187">
        <v>0.9</v>
      </c>
      <c r="Q1187">
        <v>0</v>
      </c>
      <c r="R1187">
        <v>0</v>
      </c>
      <c r="S1187">
        <v>1</v>
      </c>
      <c r="T1187" t="s">
        <v>69</v>
      </c>
      <c r="U1187">
        <v>0.1</v>
      </c>
      <c r="V1187">
        <v>0.1</v>
      </c>
      <c r="W1187">
        <v>0.2</v>
      </c>
      <c r="X1187">
        <v>0.2</v>
      </c>
      <c r="Y1187">
        <v>89.138974860000005</v>
      </c>
      <c r="Z1187">
        <v>89.138974860000005</v>
      </c>
      <c r="AA1187">
        <v>65.409035939999995</v>
      </c>
      <c r="AB1187">
        <v>110.56264659319601</v>
      </c>
      <c r="AC1187">
        <v>267.41692458</v>
      </c>
      <c r="AD1187">
        <v>623.97282401999996</v>
      </c>
      <c r="AE1187">
        <v>267.41692458</v>
      </c>
      <c r="AF1187">
        <v>623.97282401999996</v>
      </c>
      <c r="AG1187">
        <v>196.22710781999999</v>
      </c>
      <c r="AH1187">
        <v>457.86325158</v>
      </c>
      <c r="AI1187">
        <v>551.61476081360797</v>
      </c>
      <c r="AJ1187">
        <v>993.865347186392</v>
      </c>
      <c r="AK1187">
        <v>534.69310859999996</v>
      </c>
      <c r="AL1187">
        <v>5995.3239162</v>
      </c>
      <c r="AM1187" t="s">
        <v>67</v>
      </c>
      <c r="AN1187">
        <v>0</v>
      </c>
      <c r="AO1187">
        <v>0</v>
      </c>
      <c r="AP1187" t="s">
        <v>67</v>
      </c>
      <c r="AQ1187" t="s">
        <v>67</v>
      </c>
      <c r="AR1187">
        <v>6530.0170248000004</v>
      </c>
      <c r="AS1187" t="s">
        <v>67</v>
      </c>
      <c r="AT1187" t="s">
        <v>67</v>
      </c>
      <c r="AU1187">
        <v>86</v>
      </c>
      <c r="AV1187">
        <v>0</v>
      </c>
      <c r="AW1187" s="2">
        <v>445.69487429999998</v>
      </c>
      <c r="AX1187" s="4" t="s">
        <v>67</v>
      </c>
      <c r="AY1187">
        <v>2.23</v>
      </c>
      <c r="AZ1187">
        <v>8.1900000000000001E-2</v>
      </c>
      <c r="BA1187">
        <v>0.91810000000000003</v>
      </c>
      <c r="BB1187" t="s">
        <v>67</v>
      </c>
      <c r="BC1187">
        <v>0</v>
      </c>
      <c r="BD1187">
        <v>0</v>
      </c>
      <c r="BE1187">
        <v>0.02</v>
      </c>
      <c r="BF1187" t="b">
        <v>1</v>
      </c>
      <c r="BG1187" t="s">
        <v>67</v>
      </c>
      <c r="BH1187" t="b">
        <v>0</v>
      </c>
      <c r="BI1187" t="s">
        <v>67</v>
      </c>
      <c r="BJ1187" t="b">
        <v>0</v>
      </c>
      <c r="BK1187">
        <v>0.63</v>
      </c>
      <c r="BL1187" t="b">
        <v>0</v>
      </c>
      <c r="BM1187">
        <v>1</v>
      </c>
      <c r="BN1187">
        <v>1</v>
      </c>
    </row>
    <row r="1188" spans="1:66" x14ac:dyDescent="0.25">
      <c r="A1188" t="s">
        <v>108</v>
      </c>
      <c r="B1188">
        <v>1979</v>
      </c>
      <c r="C1188">
        <v>5000</v>
      </c>
      <c r="D1188">
        <v>26699.6489</v>
      </c>
      <c r="E1188">
        <v>15631.066317000001</v>
      </c>
      <c r="F1188">
        <v>42330.715219999998</v>
      </c>
      <c r="G1188">
        <v>17435.461179999998</v>
      </c>
      <c r="H1188">
        <v>44135.110070000002</v>
      </c>
      <c r="I1188">
        <v>5.34</v>
      </c>
      <c r="J1188">
        <v>26699.6489</v>
      </c>
      <c r="K1188">
        <v>36292</v>
      </c>
      <c r="L1188">
        <v>27594</v>
      </c>
      <c r="M1188" t="s">
        <v>109</v>
      </c>
      <c r="N1188">
        <v>0.01</v>
      </c>
      <c r="O1188">
        <v>0.09</v>
      </c>
      <c r="P1188">
        <v>0.9</v>
      </c>
      <c r="Q1188">
        <v>0</v>
      </c>
      <c r="R1188">
        <v>0</v>
      </c>
      <c r="S1188">
        <v>1</v>
      </c>
      <c r="T1188" t="s">
        <v>81</v>
      </c>
      <c r="U1188">
        <v>0.5</v>
      </c>
      <c r="V1188">
        <v>0.1</v>
      </c>
      <c r="W1188">
        <v>0.2</v>
      </c>
      <c r="X1188">
        <v>0.6</v>
      </c>
      <c r="Y1188">
        <v>16019.789339999999</v>
      </c>
      <c r="Z1188">
        <v>16019.789339999999</v>
      </c>
      <c r="AA1188">
        <v>3487.092236</v>
      </c>
      <c r="AB1188">
        <v>16394.921858927799</v>
      </c>
      <c r="AC1188">
        <v>-5339.9297800000004</v>
      </c>
      <c r="AD1188">
        <v>58739.227579999999</v>
      </c>
      <c r="AE1188">
        <v>-5339.9297800000004</v>
      </c>
      <c r="AF1188">
        <v>58739.227579999999</v>
      </c>
      <c r="AG1188">
        <v>10461.276707999999</v>
      </c>
      <c r="AH1188">
        <v>24409.645651999999</v>
      </c>
      <c r="AI1188">
        <v>11345.266352144399</v>
      </c>
      <c r="AJ1188">
        <v>76924.9537878556</v>
      </c>
      <c r="AK1188">
        <v>666.14710179999997</v>
      </c>
      <c r="AL1188" t="s">
        <v>67</v>
      </c>
      <c r="AM1188">
        <v>50408.462879999999</v>
      </c>
      <c r="AN1188">
        <v>0</v>
      </c>
      <c r="AO1188">
        <v>0</v>
      </c>
      <c r="AP1188" t="s">
        <v>67</v>
      </c>
      <c r="AQ1188" t="s">
        <v>67</v>
      </c>
      <c r="AR1188">
        <v>51074.6099818</v>
      </c>
      <c r="AS1188" t="s">
        <v>67</v>
      </c>
      <c r="AT1188" t="s">
        <v>67</v>
      </c>
      <c r="AU1188">
        <v>90</v>
      </c>
      <c r="AV1188">
        <v>0</v>
      </c>
      <c r="AW1188" s="2">
        <v>26699.6489</v>
      </c>
      <c r="AX1188" s="4" t="s">
        <v>67</v>
      </c>
      <c r="AY1188">
        <v>5.34</v>
      </c>
      <c r="AZ1188">
        <v>1.2999999999999999E-2</v>
      </c>
      <c r="BA1188" t="s">
        <v>67</v>
      </c>
      <c r="BB1188">
        <v>0.98699999999999999</v>
      </c>
      <c r="BC1188">
        <v>0</v>
      </c>
      <c r="BD1188">
        <v>0</v>
      </c>
      <c r="BE1188">
        <v>1.4</v>
      </c>
      <c r="BF1188" t="b">
        <v>0</v>
      </c>
      <c r="BG1188" t="s">
        <v>67</v>
      </c>
      <c r="BH1188" t="b">
        <v>0</v>
      </c>
      <c r="BI1188" t="s">
        <v>67</v>
      </c>
      <c r="BJ1188" t="b">
        <v>0</v>
      </c>
      <c r="BK1188">
        <v>1.5</v>
      </c>
      <c r="BL1188" t="b">
        <v>0</v>
      </c>
      <c r="BM1188">
        <v>0</v>
      </c>
      <c r="BN1188">
        <v>0</v>
      </c>
    </row>
    <row r="1189" spans="1:66" x14ac:dyDescent="0.25">
      <c r="A1189" t="s">
        <v>108</v>
      </c>
      <c r="B1189">
        <v>1980</v>
      </c>
      <c r="C1189">
        <v>3750</v>
      </c>
      <c r="D1189">
        <v>16135.417412999999</v>
      </c>
      <c r="E1189">
        <v>8274.1511059999993</v>
      </c>
      <c r="F1189">
        <v>24409.568520000001</v>
      </c>
      <c r="G1189">
        <v>11552.678386</v>
      </c>
      <c r="H1189">
        <v>27688.095799999999</v>
      </c>
      <c r="I1189">
        <v>4.3</v>
      </c>
      <c r="J1189">
        <v>16135.417412999999</v>
      </c>
      <c r="K1189">
        <v>67383</v>
      </c>
      <c r="L1189">
        <v>16586</v>
      </c>
      <c r="M1189" t="s">
        <v>109</v>
      </c>
      <c r="N1189">
        <v>0.01</v>
      </c>
      <c r="O1189">
        <v>0.09</v>
      </c>
      <c r="P1189">
        <v>0.9</v>
      </c>
      <c r="Q1189">
        <v>0</v>
      </c>
      <c r="R1189">
        <v>0</v>
      </c>
      <c r="S1189">
        <v>1</v>
      </c>
      <c r="T1189" t="s">
        <v>70</v>
      </c>
      <c r="U1189">
        <v>0.3</v>
      </c>
      <c r="V1189">
        <v>0.1</v>
      </c>
      <c r="W1189">
        <v>0.2</v>
      </c>
      <c r="X1189">
        <v>0.4</v>
      </c>
      <c r="Y1189">
        <v>6454.1669652</v>
      </c>
      <c r="Z1189">
        <v>6454.1669652</v>
      </c>
      <c r="AA1189">
        <v>2310.5356772</v>
      </c>
      <c r="AB1189">
        <v>6855.2787201027104</v>
      </c>
      <c r="AC1189">
        <v>3227.0834826</v>
      </c>
      <c r="AD1189">
        <v>29043.751343399999</v>
      </c>
      <c r="AE1189">
        <v>3227.0834826</v>
      </c>
      <c r="AF1189">
        <v>29043.751343399999</v>
      </c>
      <c r="AG1189">
        <v>6931.6070315999996</v>
      </c>
      <c r="AH1189">
        <v>16173.749740400001</v>
      </c>
      <c r="AI1189">
        <v>13977.5383597946</v>
      </c>
      <c r="AJ1189">
        <v>41398.6532402054</v>
      </c>
      <c r="AK1189" t="s">
        <v>67</v>
      </c>
      <c r="AL1189">
        <v>5040.8462879999997</v>
      </c>
      <c r="AM1189">
        <v>64293.043419000001</v>
      </c>
      <c r="AN1189">
        <v>0</v>
      </c>
      <c r="AO1189">
        <v>0</v>
      </c>
      <c r="AP1189" t="s">
        <v>67</v>
      </c>
      <c r="AQ1189">
        <v>69333.889706999995</v>
      </c>
      <c r="AR1189">
        <v>69333.889706999995</v>
      </c>
      <c r="AS1189">
        <v>4.2970000671404396</v>
      </c>
      <c r="AT1189">
        <v>1.4579171204178101</v>
      </c>
      <c r="AU1189">
        <v>72</v>
      </c>
      <c r="AV1189">
        <v>0</v>
      </c>
      <c r="AW1189" s="2">
        <v>16135.417412999999</v>
      </c>
      <c r="AX1189" s="4">
        <v>69333.889706999995</v>
      </c>
      <c r="AY1189">
        <v>4.3</v>
      </c>
      <c r="AZ1189" t="s">
        <v>67</v>
      </c>
      <c r="BA1189">
        <v>7.2700000000000001E-2</v>
      </c>
      <c r="BB1189">
        <v>0.92730000000000001</v>
      </c>
      <c r="BC1189">
        <v>0</v>
      </c>
      <c r="BD1189">
        <v>0</v>
      </c>
      <c r="BE1189">
        <v>0.85</v>
      </c>
      <c r="BF1189" t="b">
        <v>0</v>
      </c>
      <c r="BG1189">
        <v>2.64</v>
      </c>
      <c r="BH1189" t="b">
        <v>0</v>
      </c>
      <c r="BI1189">
        <v>4.3</v>
      </c>
      <c r="BJ1189" t="b">
        <v>0</v>
      </c>
      <c r="BK1189">
        <v>1.21</v>
      </c>
      <c r="BL1189" t="b">
        <v>0</v>
      </c>
      <c r="BM1189">
        <v>0</v>
      </c>
      <c r="BN1189">
        <v>0</v>
      </c>
    </row>
    <row r="1190" spans="1:66" x14ac:dyDescent="0.25">
      <c r="A1190" t="s">
        <v>108</v>
      </c>
      <c r="B1190">
        <v>1981</v>
      </c>
      <c r="C1190">
        <v>5000</v>
      </c>
      <c r="D1190">
        <v>31885.407913999999</v>
      </c>
      <c r="E1190">
        <v>19566.037495</v>
      </c>
      <c r="F1190">
        <v>51451.44541</v>
      </c>
      <c r="G1190">
        <v>21583.902955000001</v>
      </c>
      <c r="H1190">
        <v>53469.310859999998</v>
      </c>
      <c r="I1190">
        <v>6.38</v>
      </c>
      <c r="J1190">
        <v>31885.407913999999</v>
      </c>
      <c r="K1190">
        <v>71396</v>
      </c>
      <c r="L1190">
        <v>33074</v>
      </c>
      <c r="M1190" t="s">
        <v>109</v>
      </c>
      <c r="N1190">
        <v>0.01</v>
      </c>
      <c r="O1190">
        <v>0.09</v>
      </c>
      <c r="P1190">
        <v>0.9</v>
      </c>
      <c r="Q1190">
        <v>0</v>
      </c>
      <c r="R1190">
        <v>0</v>
      </c>
      <c r="S1190">
        <v>1</v>
      </c>
      <c r="T1190" t="s">
        <v>81</v>
      </c>
      <c r="U1190">
        <v>0.5</v>
      </c>
      <c r="V1190">
        <v>0.1</v>
      </c>
      <c r="W1190">
        <v>0.2</v>
      </c>
      <c r="X1190">
        <v>0.6</v>
      </c>
      <c r="Y1190">
        <v>19131.2447484</v>
      </c>
      <c r="Z1190">
        <v>19131.2447484</v>
      </c>
      <c r="AA1190">
        <v>4316.7805909999997</v>
      </c>
      <c r="AB1190">
        <v>19612.218647925001</v>
      </c>
      <c r="AC1190">
        <v>-6377.0815828000004</v>
      </c>
      <c r="AD1190">
        <v>70147.897410799997</v>
      </c>
      <c r="AE1190">
        <v>-6377.0815828000004</v>
      </c>
      <c r="AF1190">
        <v>70147.897410799997</v>
      </c>
      <c r="AG1190">
        <v>12950.341773</v>
      </c>
      <c r="AH1190">
        <v>30217.464136999999</v>
      </c>
      <c r="AI1190">
        <v>14244.873564150001</v>
      </c>
      <c r="AJ1190">
        <v>92693.74815585</v>
      </c>
      <c r="AK1190">
        <v>560.09403199999997</v>
      </c>
      <c r="AL1190">
        <v>6429.3043418999996</v>
      </c>
      <c r="AM1190">
        <v>57824.024400000002</v>
      </c>
      <c r="AN1190">
        <v>0</v>
      </c>
      <c r="AO1190">
        <v>0</v>
      </c>
      <c r="AP1190">
        <v>64813.422773899998</v>
      </c>
      <c r="AQ1190">
        <v>64253.328741899997</v>
      </c>
      <c r="AR1190">
        <v>64813.422773899998</v>
      </c>
      <c r="AS1190">
        <v>2.0151327188663002</v>
      </c>
      <c r="AT1190">
        <v>0.70068505867194797</v>
      </c>
      <c r="AU1190">
        <v>91</v>
      </c>
      <c r="AV1190">
        <v>0</v>
      </c>
      <c r="AW1190" s="2">
        <v>31885.407913999999</v>
      </c>
      <c r="AX1190" s="4">
        <v>64253.328741899997</v>
      </c>
      <c r="AY1190">
        <v>6.38</v>
      </c>
      <c r="AZ1190">
        <v>8.6E-3</v>
      </c>
      <c r="BA1190">
        <v>9.9199999999999997E-2</v>
      </c>
      <c r="BB1190">
        <v>0.89219999999999999</v>
      </c>
      <c r="BC1190">
        <v>0</v>
      </c>
      <c r="BD1190">
        <v>0</v>
      </c>
      <c r="BE1190">
        <v>1.67</v>
      </c>
      <c r="BF1190" t="b">
        <v>0</v>
      </c>
      <c r="BG1190">
        <v>2.4500000000000002</v>
      </c>
      <c r="BH1190" t="b">
        <v>0</v>
      </c>
      <c r="BI1190">
        <v>2.02</v>
      </c>
      <c r="BJ1190" t="b">
        <v>0</v>
      </c>
      <c r="BK1190">
        <v>1.8</v>
      </c>
      <c r="BL1190" t="b">
        <v>0</v>
      </c>
      <c r="BM1190">
        <v>0</v>
      </c>
      <c r="BN1190">
        <v>0</v>
      </c>
    </row>
    <row r="1191" spans="1:66" x14ac:dyDescent="0.25">
      <c r="A1191" t="s">
        <v>108</v>
      </c>
      <c r="B1191">
        <v>1982</v>
      </c>
      <c r="C1191">
        <v>7000</v>
      </c>
      <c r="D1191">
        <v>36342.356659999998</v>
      </c>
      <c r="E1191">
        <v>27561.134825000001</v>
      </c>
      <c r="F1191">
        <v>63903.491470000001</v>
      </c>
      <c r="G1191">
        <v>30272.353524999999</v>
      </c>
      <c r="H1191">
        <v>66614.710179999995</v>
      </c>
      <c r="I1191">
        <v>5.19</v>
      </c>
      <c r="J1191">
        <v>36342.356659999998</v>
      </c>
      <c r="K1191">
        <v>89288</v>
      </c>
      <c r="L1191">
        <v>37536</v>
      </c>
      <c r="M1191" t="s">
        <v>109</v>
      </c>
      <c r="N1191">
        <v>0.01</v>
      </c>
      <c r="O1191">
        <v>0.09</v>
      </c>
      <c r="P1191">
        <v>0.9</v>
      </c>
      <c r="Q1191">
        <v>0</v>
      </c>
      <c r="R1191">
        <v>0</v>
      </c>
      <c r="S1191">
        <v>1</v>
      </c>
      <c r="T1191" t="s">
        <v>81</v>
      </c>
      <c r="U1191">
        <v>0.5</v>
      </c>
      <c r="V1191">
        <v>0.1</v>
      </c>
      <c r="W1191">
        <v>0.2</v>
      </c>
      <c r="X1191">
        <v>0.6</v>
      </c>
      <c r="Y1191">
        <v>21805.413995999999</v>
      </c>
      <c r="Z1191">
        <v>21805.413995999999</v>
      </c>
      <c r="AA1191">
        <v>6054.4707049999997</v>
      </c>
      <c r="AB1191">
        <v>22630.348982166801</v>
      </c>
      <c r="AC1191">
        <v>-7268.4713320000001</v>
      </c>
      <c r="AD1191">
        <v>79953.184651999996</v>
      </c>
      <c r="AE1191">
        <v>-7268.4713320000001</v>
      </c>
      <c r="AF1191">
        <v>79953.184651999996</v>
      </c>
      <c r="AG1191">
        <v>18163.412114999999</v>
      </c>
      <c r="AH1191">
        <v>42381.294934999998</v>
      </c>
      <c r="AI1191">
        <v>21354.012215666498</v>
      </c>
      <c r="AJ1191">
        <v>111875.408144334</v>
      </c>
      <c r="AK1191">
        <v>714.36714910000001</v>
      </c>
      <c r="AL1191">
        <v>5782.4024399999998</v>
      </c>
      <c r="AM1191">
        <v>84840.278886</v>
      </c>
      <c r="AN1191">
        <v>0</v>
      </c>
      <c r="AO1191">
        <v>0</v>
      </c>
      <c r="AP1191">
        <v>91337.048475100004</v>
      </c>
      <c r="AQ1191">
        <v>90622.681326000005</v>
      </c>
      <c r="AR1191">
        <v>91337.048475100004</v>
      </c>
      <c r="AS1191">
        <v>2.4935829608910098</v>
      </c>
      <c r="AT1191">
        <v>0.91372061631122004</v>
      </c>
      <c r="AU1191">
        <v>91</v>
      </c>
      <c r="AV1191">
        <v>0</v>
      </c>
      <c r="AW1191" s="2">
        <v>36342.356659999998</v>
      </c>
      <c r="AX1191" s="4">
        <v>90622.681326000005</v>
      </c>
      <c r="AY1191">
        <v>5.19</v>
      </c>
      <c r="AZ1191">
        <v>7.7999999999999996E-3</v>
      </c>
      <c r="BA1191">
        <v>6.3299999999999995E-2</v>
      </c>
      <c r="BB1191">
        <v>0.92889999999999995</v>
      </c>
      <c r="BC1191">
        <v>0</v>
      </c>
      <c r="BD1191">
        <v>0</v>
      </c>
      <c r="BE1191">
        <v>1.91</v>
      </c>
      <c r="BF1191" t="b">
        <v>0</v>
      </c>
      <c r="BG1191">
        <v>3.45</v>
      </c>
      <c r="BH1191" t="b">
        <v>0</v>
      </c>
      <c r="BI1191">
        <v>2.4900000000000002</v>
      </c>
      <c r="BJ1191" t="b">
        <v>0</v>
      </c>
      <c r="BK1191">
        <v>1.46</v>
      </c>
      <c r="BL1191" t="b">
        <v>0</v>
      </c>
      <c r="BM1191">
        <v>0</v>
      </c>
      <c r="BN1191">
        <v>0</v>
      </c>
    </row>
    <row r="1192" spans="1:66" x14ac:dyDescent="0.25">
      <c r="A1192" t="s">
        <v>108</v>
      </c>
      <c r="B1192">
        <v>1983</v>
      </c>
      <c r="C1192" t="s">
        <v>67</v>
      </c>
      <c r="D1192" t="s">
        <v>67</v>
      </c>
      <c r="E1192" t="s">
        <v>67</v>
      </c>
      <c r="F1192" t="s">
        <v>67</v>
      </c>
      <c r="G1192" t="s">
        <v>67</v>
      </c>
      <c r="H1192" t="s">
        <v>67</v>
      </c>
      <c r="I1192" t="s">
        <v>67</v>
      </c>
      <c r="J1192" t="s">
        <v>67</v>
      </c>
      <c r="K1192">
        <v>135613</v>
      </c>
      <c r="L1192" t="s">
        <v>67</v>
      </c>
      <c r="M1192" t="s">
        <v>109</v>
      </c>
      <c r="N1192">
        <v>0.01</v>
      </c>
      <c r="O1192">
        <v>0.09</v>
      </c>
      <c r="P1192">
        <v>0.9</v>
      </c>
      <c r="Q1192">
        <v>0</v>
      </c>
      <c r="R1192">
        <v>0</v>
      </c>
      <c r="S1192">
        <v>1</v>
      </c>
      <c r="T1192" t="s">
        <v>67</v>
      </c>
      <c r="U1192" t="s">
        <v>67</v>
      </c>
      <c r="V1192">
        <v>0.1</v>
      </c>
      <c r="W1192">
        <v>0.2</v>
      </c>
      <c r="X1192" t="s">
        <v>67</v>
      </c>
      <c r="Y1192" t="s">
        <v>67</v>
      </c>
      <c r="Z1192" t="s">
        <v>67</v>
      </c>
      <c r="AA1192" t="s">
        <v>67</v>
      </c>
      <c r="AB1192" t="s">
        <v>67</v>
      </c>
      <c r="AC1192" t="s">
        <v>67</v>
      </c>
      <c r="AD1192" t="s">
        <v>67</v>
      </c>
      <c r="AE1192" t="s">
        <v>67</v>
      </c>
      <c r="AF1192" t="s">
        <v>67</v>
      </c>
      <c r="AG1192" t="s">
        <v>67</v>
      </c>
      <c r="AH1192" t="s">
        <v>67</v>
      </c>
      <c r="AI1192" t="s">
        <v>67</v>
      </c>
      <c r="AJ1192" t="s">
        <v>67</v>
      </c>
      <c r="AK1192">
        <v>642.48915999999997</v>
      </c>
      <c r="AL1192">
        <v>8484.0278885999996</v>
      </c>
      <c r="AM1192">
        <v>150070.11371100001</v>
      </c>
      <c r="AN1192">
        <v>0</v>
      </c>
      <c r="AO1192">
        <v>0</v>
      </c>
      <c r="AP1192">
        <v>159196.6307596</v>
      </c>
      <c r="AQ1192">
        <v>158554.1415996</v>
      </c>
      <c r="AR1192">
        <v>159196.6307596</v>
      </c>
      <c r="AS1192" t="s">
        <v>67</v>
      </c>
      <c r="AT1192" t="s">
        <v>67</v>
      </c>
      <c r="AU1192" t="s">
        <v>67</v>
      </c>
      <c r="AV1192" t="s">
        <v>67</v>
      </c>
      <c r="AW1192" s="2" t="s">
        <v>67</v>
      </c>
      <c r="AX1192" s="4">
        <v>158554.1415996</v>
      </c>
      <c r="AY1192" t="s">
        <v>67</v>
      </c>
      <c r="AZ1192">
        <v>4.0000000000000001E-3</v>
      </c>
      <c r="BA1192">
        <v>5.33E-2</v>
      </c>
      <c r="BB1192">
        <v>0.94269999999999998</v>
      </c>
      <c r="BC1192">
        <v>0</v>
      </c>
      <c r="BD1192">
        <v>0</v>
      </c>
      <c r="BE1192" t="s">
        <v>67</v>
      </c>
      <c r="BF1192" t="b">
        <v>0</v>
      </c>
      <c r="BG1192">
        <v>6.04</v>
      </c>
      <c r="BH1192" t="b">
        <v>0</v>
      </c>
      <c r="BI1192" t="s">
        <v>67</v>
      </c>
      <c r="BJ1192" t="b">
        <v>0</v>
      </c>
      <c r="BK1192" t="s">
        <v>67</v>
      </c>
      <c r="BL1192" t="b">
        <v>0</v>
      </c>
      <c r="BM1192">
        <v>0</v>
      </c>
      <c r="BN1192">
        <v>0</v>
      </c>
    </row>
    <row r="1193" spans="1:66" x14ac:dyDescent="0.25">
      <c r="A1193" t="s">
        <v>108</v>
      </c>
      <c r="B1193">
        <v>1984</v>
      </c>
      <c r="C1193">
        <v>6000</v>
      </c>
      <c r="D1193">
        <v>39299.641300000003</v>
      </c>
      <c r="E1193">
        <v>15597.342175</v>
      </c>
      <c r="F1193">
        <v>54906.017950000001</v>
      </c>
      <c r="G1193">
        <v>16709.761897</v>
      </c>
      <c r="H1193">
        <v>56009.403200000001</v>
      </c>
      <c r="I1193">
        <v>6.55</v>
      </c>
      <c r="J1193">
        <v>39299.641300000003</v>
      </c>
      <c r="K1193">
        <v>107164</v>
      </c>
      <c r="L1193">
        <v>40785</v>
      </c>
      <c r="M1193" t="s">
        <v>109</v>
      </c>
      <c r="N1193">
        <v>0.01</v>
      </c>
      <c r="O1193">
        <v>0.09</v>
      </c>
      <c r="P1193">
        <v>0.9</v>
      </c>
      <c r="Q1193">
        <v>0</v>
      </c>
      <c r="R1193">
        <v>0</v>
      </c>
      <c r="S1193">
        <v>1</v>
      </c>
      <c r="T1193" t="s">
        <v>81</v>
      </c>
      <c r="U1193">
        <v>0.5</v>
      </c>
      <c r="V1193">
        <v>0.1</v>
      </c>
      <c r="W1193">
        <v>0.2</v>
      </c>
      <c r="X1193">
        <v>0.6</v>
      </c>
      <c r="Y1193">
        <v>23579.784780000002</v>
      </c>
      <c r="Z1193">
        <v>23579.784780000002</v>
      </c>
      <c r="AA1193">
        <v>3341.9523794000002</v>
      </c>
      <c r="AB1193">
        <v>23815.433986750999</v>
      </c>
      <c r="AC1193">
        <v>-7859.9282599999997</v>
      </c>
      <c r="AD1193">
        <v>86459.210860000007</v>
      </c>
      <c r="AE1193">
        <v>-7859.9282599999997</v>
      </c>
      <c r="AF1193">
        <v>86459.210860000007</v>
      </c>
      <c r="AG1193">
        <v>10025.857138199999</v>
      </c>
      <c r="AH1193">
        <v>23393.6666558</v>
      </c>
      <c r="AI1193">
        <v>8378.5352264978992</v>
      </c>
      <c r="AJ1193">
        <v>103640.271173502</v>
      </c>
      <c r="AK1193">
        <v>942.66976539999996</v>
      </c>
      <c r="AL1193">
        <v>15007.011371099999</v>
      </c>
      <c r="AM1193">
        <v>49989.432203999997</v>
      </c>
      <c r="AN1193">
        <v>0</v>
      </c>
      <c r="AO1193">
        <v>0</v>
      </c>
      <c r="AP1193">
        <v>65939.1133405</v>
      </c>
      <c r="AQ1193">
        <v>64996.443575099998</v>
      </c>
      <c r="AR1193">
        <v>65939.1133405</v>
      </c>
      <c r="AS1193">
        <v>1.6538686213174201</v>
      </c>
      <c r="AT1193">
        <v>0.503117162562429</v>
      </c>
      <c r="AU1193">
        <v>93</v>
      </c>
      <c r="AV1193">
        <v>0</v>
      </c>
      <c r="AW1193" s="2">
        <v>39299.641300000003</v>
      </c>
      <c r="AX1193" s="4">
        <v>64996.443575099998</v>
      </c>
      <c r="AY1193">
        <v>6.55</v>
      </c>
      <c r="AZ1193">
        <v>1.43E-2</v>
      </c>
      <c r="BA1193">
        <v>0.2276</v>
      </c>
      <c r="BB1193">
        <v>0.7581</v>
      </c>
      <c r="BC1193">
        <v>0</v>
      </c>
      <c r="BD1193">
        <v>0</v>
      </c>
      <c r="BE1193">
        <v>2.06</v>
      </c>
      <c r="BF1193" t="b">
        <v>0</v>
      </c>
      <c r="BG1193">
        <v>2.48</v>
      </c>
      <c r="BH1193" t="b">
        <v>0</v>
      </c>
      <c r="BI1193">
        <v>1.65</v>
      </c>
      <c r="BJ1193" t="b">
        <v>0</v>
      </c>
      <c r="BK1193">
        <v>1.85</v>
      </c>
      <c r="BL1193" t="b">
        <v>0</v>
      </c>
      <c r="BM1193">
        <v>0</v>
      </c>
      <c r="BN1193">
        <v>0</v>
      </c>
    </row>
    <row r="1194" spans="1:66" x14ac:dyDescent="0.25">
      <c r="A1194" t="s">
        <v>108</v>
      </c>
      <c r="B1194">
        <v>1985</v>
      </c>
      <c r="C1194">
        <v>7700</v>
      </c>
      <c r="D1194">
        <v>39976.592320000003</v>
      </c>
      <c r="E1194">
        <v>29752.785100000001</v>
      </c>
      <c r="F1194">
        <v>69729.377420000004</v>
      </c>
      <c r="G1194">
        <v>31460.122587000002</v>
      </c>
      <c r="H1194">
        <v>71436.714909999995</v>
      </c>
      <c r="I1194">
        <v>5.19</v>
      </c>
      <c r="J1194">
        <v>39976.592320000003</v>
      </c>
      <c r="K1194">
        <v>67753</v>
      </c>
      <c r="L1194">
        <v>41290</v>
      </c>
      <c r="M1194" t="s">
        <v>109</v>
      </c>
      <c r="N1194">
        <v>0.01</v>
      </c>
      <c r="O1194">
        <v>0.09</v>
      </c>
      <c r="P1194">
        <v>0.9</v>
      </c>
      <c r="Q1194">
        <v>0</v>
      </c>
      <c r="R1194">
        <v>0</v>
      </c>
      <c r="S1194">
        <v>1</v>
      </c>
      <c r="T1194" t="s">
        <v>81</v>
      </c>
      <c r="U1194">
        <v>0.5</v>
      </c>
      <c r="V1194">
        <v>0.1</v>
      </c>
      <c r="W1194">
        <v>0.2</v>
      </c>
      <c r="X1194">
        <v>0.6</v>
      </c>
      <c r="Y1194">
        <v>23985.955392</v>
      </c>
      <c r="Z1194">
        <v>23985.955392</v>
      </c>
      <c r="AA1194">
        <v>6292.0245174000001</v>
      </c>
      <c r="AB1194">
        <v>24797.4923852106</v>
      </c>
      <c r="AC1194">
        <v>-7995.3184639999999</v>
      </c>
      <c r="AD1194">
        <v>87948.503104000003</v>
      </c>
      <c r="AE1194">
        <v>-7995.3184639999999</v>
      </c>
      <c r="AF1194">
        <v>87948.503104000003</v>
      </c>
      <c r="AG1194">
        <v>18876.0735522</v>
      </c>
      <c r="AH1194">
        <v>44044.1716218</v>
      </c>
      <c r="AI1194">
        <v>21841.730139578802</v>
      </c>
      <c r="AJ1194">
        <v>121031.69968042101</v>
      </c>
      <c r="AK1194">
        <v>1667.4457078999999</v>
      </c>
      <c r="AL1194">
        <v>4998.9432204000004</v>
      </c>
      <c r="AM1194">
        <v>58227.582213000002</v>
      </c>
      <c r="AN1194">
        <v>0</v>
      </c>
      <c r="AO1194">
        <v>0</v>
      </c>
      <c r="AP1194">
        <v>64893.971141299997</v>
      </c>
      <c r="AQ1194">
        <v>63226.525433399998</v>
      </c>
      <c r="AR1194">
        <v>64893.971141299997</v>
      </c>
      <c r="AS1194">
        <v>1.5815886688713101</v>
      </c>
      <c r="AT1194">
        <v>0.45842982850320502</v>
      </c>
      <c r="AU1194">
        <v>95</v>
      </c>
      <c r="AV1194">
        <v>0</v>
      </c>
      <c r="AW1194" s="2">
        <v>39976.592320000003</v>
      </c>
      <c r="AX1194" s="4">
        <v>63226.525433399998</v>
      </c>
      <c r="AY1194">
        <v>5.19</v>
      </c>
      <c r="AZ1194">
        <v>2.5700000000000001E-2</v>
      </c>
      <c r="BA1194">
        <v>7.6999999999999999E-2</v>
      </c>
      <c r="BB1194">
        <v>0.89729999999999999</v>
      </c>
      <c r="BC1194">
        <v>0</v>
      </c>
      <c r="BD1194">
        <v>0</v>
      </c>
      <c r="BE1194">
        <v>2.1</v>
      </c>
      <c r="BF1194" t="b">
        <v>0</v>
      </c>
      <c r="BG1194">
        <v>2.41</v>
      </c>
      <c r="BH1194" t="b">
        <v>0</v>
      </c>
      <c r="BI1194">
        <v>1.58</v>
      </c>
      <c r="BJ1194" t="b">
        <v>0</v>
      </c>
      <c r="BK1194">
        <v>1.46</v>
      </c>
      <c r="BL1194" t="b">
        <v>0</v>
      </c>
      <c r="BM1194">
        <v>0</v>
      </c>
      <c r="BN1194">
        <v>0</v>
      </c>
    </row>
    <row r="1195" spans="1:66" x14ac:dyDescent="0.25">
      <c r="A1195" t="s">
        <v>108</v>
      </c>
      <c r="B1195">
        <v>1986</v>
      </c>
      <c r="C1195">
        <v>6000</v>
      </c>
      <c r="D1195">
        <v>39299.641300000003</v>
      </c>
      <c r="E1195">
        <v>22592.866310000001</v>
      </c>
      <c r="F1195">
        <v>61897.405680000003</v>
      </c>
      <c r="G1195">
        <v>24949.274705</v>
      </c>
      <c r="H1195">
        <v>64248.915999999997</v>
      </c>
      <c r="I1195">
        <v>6.55</v>
      </c>
      <c r="J1195">
        <v>39299.641300000003</v>
      </c>
      <c r="K1195">
        <v>89071</v>
      </c>
      <c r="L1195">
        <v>40785</v>
      </c>
      <c r="M1195" t="s">
        <v>109</v>
      </c>
      <c r="N1195">
        <v>0.01</v>
      </c>
      <c r="O1195">
        <v>0.09</v>
      </c>
      <c r="P1195">
        <v>0.9</v>
      </c>
      <c r="Q1195">
        <v>0</v>
      </c>
      <c r="R1195">
        <v>0</v>
      </c>
      <c r="S1195">
        <v>1</v>
      </c>
      <c r="T1195" t="s">
        <v>81</v>
      </c>
      <c r="U1195">
        <v>0.5</v>
      </c>
      <c r="V1195">
        <v>0.1</v>
      </c>
      <c r="W1195">
        <v>0.2</v>
      </c>
      <c r="X1195">
        <v>0.6</v>
      </c>
      <c r="Y1195">
        <v>23579.784780000002</v>
      </c>
      <c r="Z1195">
        <v>23579.784780000002</v>
      </c>
      <c r="AA1195">
        <v>4989.8549409999996</v>
      </c>
      <c r="AB1195">
        <v>24101.9688532564</v>
      </c>
      <c r="AC1195">
        <v>-7859.9282599999997</v>
      </c>
      <c r="AD1195">
        <v>86459.210860000007</v>
      </c>
      <c r="AE1195">
        <v>-7859.9282599999997</v>
      </c>
      <c r="AF1195">
        <v>86459.210860000007</v>
      </c>
      <c r="AG1195">
        <v>14969.564823000001</v>
      </c>
      <c r="AH1195">
        <v>34928.984586999999</v>
      </c>
      <c r="AI1195">
        <v>16044.9782934872</v>
      </c>
      <c r="AJ1195">
        <v>112452.85370651299</v>
      </c>
      <c r="AK1195">
        <v>555.43813560000001</v>
      </c>
      <c r="AL1195">
        <v>5822.7582212999996</v>
      </c>
      <c r="AM1195">
        <v>83102.760764999999</v>
      </c>
      <c r="AN1195">
        <v>0</v>
      </c>
      <c r="AO1195">
        <v>0</v>
      </c>
      <c r="AP1195">
        <v>89480.957121900006</v>
      </c>
      <c r="AQ1195">
        <v>88925.518986299998</v>
      </c>
      <c r="AR1195">
        <v>89480.957121900006</v>
      </c>
      <c r="AS1195">
        <v>2.26275650475975</v>
      </c>
      <c r="AT1195">
        <v>0.81658376243529796</v>
      </c>
      <c r="AU1195">
        <v>91</v>
      </c>
      <c r="AV1195">
        <v>0</v>
      </c>
      <c r="AW1195" s="2">
        <v>39299.641300000003</v>
      </c>
      <c r="AX1195" s="4">
        <v>88925.518986299998</v>
      </c>
      <c r="AY1195">
        <v>6.55</v>
      </c>
      <c r="AZ1195">
        <v>6.1999999999999998E-3</v>
      </c>
      <c r="BA1195">
        <v>6.5100000000000005E-2</v>
      </c>
      <c r="BB1195">
        <v>0.92869999999999997</v>
      </c>
      <c r="BC1195">
        <v>0</v>
      </c>
      <c r="BD1195">
        <v>0</v>
      </c>
      <c r="BE1195">
        <v>2.06</v>
      </c>
      <c r="BF1195" t="b">
        <v>0</v>
      </c>
      <c r="BG1195">
        <v>3.39</v>
      </c>
      <c r="BH1195" t="b">
        <v>0</v>
      </c>
      <c r="BI1195">
        <v>2.2599999999999998</v>
      </c>
      <c r="BJ1195" t="b">
        <v>0</v>
      </c>
      <c r="BK1195">
        <v>1.85</v>
      </c>
      <c r="BL1195" t="b">
        <v>0</v>
      </c>
      <c r="BM1195">
        <v>0</v>
      </c>
      <c r="BN1195">
        <v>0</v>
      </c>
    </row>
    <row r="1196" spans="1:66" x14ac:dyDescent="0.25">
      <c r="A1196" t="s">
        <v>108</v>
      </c>
      <c r="B1196">
        <v>1987</v>
      </c>
      <c r="C1196">
        <v>9000</v>
      </c>
      <c r="D1196">
        <v>71913.859475000005</v>
      </c>
      <c r="E1196">
        <v>20816.565334999999</v>
      </c>
      <c r="F1196">
        <v>92730.424809999997</v>
      </c>
      <c r="G1196">
        <v>22353.117051000001</v>
      </c>
      <c r="H1196">
        <v>94266.976540000003</v>
      </c>
      <c r="I1196">
        <v>7.99</v>
      </c>
      <c r="J1196">
        <v>71913.859475000005</v>
      </c>
      <c r="K1196">
        <v>130225</v>
      </c>
      <c r="L1196">
        <v>74876</v>
      </c>
      <c r="M1196" t="s">
        <v>109</v>
      </c>
      <c r="N1196">
        <v>0.01</v>
      </c>
      <c r="O1196">
        <v>0.09</v>
      </c>
      <c r="P1196">
        <v>0.9</v>
      </c>
      <c r="Q1196">
        <v>0</v>
      </c>
      <c r="R1196">
        <v>0</v>
      </c>
      <c r="S1196">
        <v>1</v>
      </c>
      <c r="T1196" t="s">
        <v>81</v>
      </c>
      <c r="U1196">
        <v>0.5</v>
      </c>
      <c r="V1196">
        <v>0.1</v>
      </c>
      <c r="W1196">
        <v>0.2</v>
      </c>
      <c r="X1196">
        <v>0.6</v>
      </c>
      <c r="Y1196">
        <v>43148.315685000001</v>
      </c>
      <c r="Z1196">
        <v>43148.315685000001</v>
      </c>
      <c r="AA1196">
        <v>4470.6234101999999</v>
      </c>
      <c r="AB1196">
        <v>43379.2994425711</v>
      </c>
      <c r="AC1196">
        <v>-14382.771895</v>
      </c>
      <c r="AD1196">
        <v>158210.49084499999</v>
      </c>
      <c r="AE1196">
        <v>-14382.771895</v>
      </c>
      <c r="AF1196">
        <v>158210.49084499999</v>
      </c>
      <c r="AG1196">
        <v>13411.8702306</v>
      </c>
      <c r="AH1196">
        <v>31294.363871400001</v>
      </c>
      <c r="AI1196">
        <v>7508.3776548578899</v>
      </c>
      <c r="AJ1196">
        <v>181025.57542514199</v>
      </c>
      <c r="AK1196">
        <v>646.97313569999994</v>
      </c>
      <c r="AL1196">
        <v>8310.2760765000003</v>
      </c>
      <c r="AM1196">
        <v>134534.183292</v>
      </c>
      <c r="AN1196">
        <v>0</v>
      </c>
      <c r="AO1196">
        <v>0</v>
      </c>
      <c r="AP1196">
        <v>143491.4325042</v>
      </c>
      <c r="AQ1196">
        <v>142844.45936850001</v>
      </c>
      <c r="AR1196">
        <v>143491.4325042</v>
      </c>
      <c r="AS1196">
        <v>1.98632725890839</v>
      </c>
      <c r="AT1196">
        <v>0.68628733498250305</v>
      </c>
      <c r="AU1196">
        <v>93</v>
      </c>
      <c r="AV1196">
        <v>0</v>
      </c>
      <c r="AW1196" s="2">
        <v>71913.859475000005</v>
      </c>
      <c r="AX1196" s="4">
        <v>142844.45936850001</v>
      </c>
      <c r="AY1196">
        <v>7.99</v>
      </c>
      <c r="AZ1196">
        <v>4.4999999999999997E-3</v>
      </c>
      <c r="BA1196">
        <v>5.79E-2</v>
      </c>
      <c r="BB1196">
        <v>0.93759999999999999</v>
      </c>
      <c r="BC1196">
        <v>0</v>
      </c>
      <c r="BD1196">
        <v>0</v>
      </c>
      <c r="BE1196">
        <v>3.77</v>
      </c>
      <c r="BF1196" t="b">
        <v>0</v>
      </c>
      <c r="BG1196">
        <v>5.44</v>
      </c>
      <c r="BH1196" t="b">
        <v>0</v>
      </c>
      <c r="BI1196">
        <v>1.99</v>
      </c>
      <c r="BJ1196" t="b">
        <v>0</v>
      </c>
      <c r="BK1196">
        <v>2.25</v>
      </c>
      <c r="BL1196" t="b">
        <v>0</v>
      </c>
      <c r="BM1196">
        <v>0</v>
      </c>
      <c r="BN1196">
        <v>0</v>
      </c>
    </row>
    <row r="1197" spans="1:66" x14ac:dyDescent="0.25">
      <c r="A1197" t="s">
        <v>108</v>
      </c>
      <c r="B1197">
        <v>1988</v>
      </c>
      <c r="C1197">
        <v>9000</v>
      </c>
      <c r="D1197">
        <v>82285.377504000004</v>
      </c>
      <c r="E1197">
        <v>77339.200064999997</v>
      </c>
      <c r="F1197">
        <v>159624.57756999999</v>
      </c>
      <c r="G1197">
        <v>84459.193243000002</v>
      </c>
      <c r="H1197">
        <v>166744.57079</v>
      </c>
      <c r="I1197">
        <v>9.14</v>
      </c>
      <c r="J1197">
        <v>82285.377504000004</v>
      </c>
      <c r="K1197">
        <v>132824</v>
      </c>
      <c r="L1197">
        <v>85835</v>
      </c>
      <c r="M1197" t="s">
        <v>109</v>
      </c>
      <c r="N1197">
        <v>0.01</v>
      </c>
      <c r="O1197">
        <v>0.09</v>
      </c>
      <c r="P1197">
        <v>0.9</v>
      </c>
      <c r="Q1197">
        <v>0</v>
      </c>
      <c r="R1197">
        <v>0</v>
      </c>
      <c r="S1197">
        <v>1</v>
      </c>
      <c r="T1197" t="s">
        <v>81</v>
      </c>
      <c r="U1197">
        <v>0.5</v>
      </c>
      <c r="V1197">
        <v>0.1</v>
      </c>
      <c r="W1197">
        <v>0.2</v>
      </c>
      <c r="X1197">
        <v>0.6</v>
      </c>
      <c r="Y1197">
        <v>49371.226502400001</v>
      </c>
      <c r="Z1197">
        <v>49371.226502400001</v>
      </c>
      <c r="AA1197">
        <v>16891.838648600002</v>
      </c>
      <c r="AB1197">
        <v>52180.956481091998</v>
      </c>
      <c r="AC1197">
        <v>-16457.075500800001</v>
      </c>
      <c r="AD1197">
        <v>181027.83050879999</v>
      </c>
      <c r="AE1197">
        <v>-16457.075500800001</v>
      </c>
      <c r="AF1197">
        <v>181027.83050879999</v>
      </c>
      <c r="AG1197">
        <v>50675.515945799998</v>
      </c>
      <c r="AH1197">
        <v>118242.87054020001</v>
      </c>
      <c r="AI1197">
        <v>62382.6578278159</v>
      </c>
      <c r="AJ1197">
        <v>271106.48375218402</v>
      </c>
      <c r="AK1197">
        <v>923.36400849999995</v>
      </c>
      <c r="AL1197">
        <v>13453.4183292</v>
      </c>
      <c r="AM1197">
        <v>113795.522172</v>
      </c>
      <c r="AN1197">
        <v>0</v>
      </c>
      <c r="AO1197">
        <v>0</v>
      </c>
      <c r="AP1197">
        <v>128172.3045097</v>
      </c>
      <c r="AQ1197">
        <v>127248.94050120001</v>
      </c>
      <c r="AR1197">
        <v>128172.3045097</v>
      </c>
      <c r="AS1197">
        <v>1.5464344256671101</v>
      </c>
      <c r="AT1197">
        <v>0.43595191047686499</v>
      </c>
      <c r="AU1197">
        <v>92</v>
      </c>
      <c r="AV1197">
        <v>1</v>
      </c>
      <c r="AW1197" s="2">
        <v>82285.377504000004</v>
      </c>
      <c r="AX1197" s="4">
        <v>127248.94050120001</v>
      </c>
      <c r="AY1197">
        <v>9.14</v>
      </c>
      <c r="AZ1197">
        <v>7.1999999999999998E-3</v>
      </c>
      <c r="BA1197">
        <v>0.105</v>
      </c>
      <c r="BB1197">
        <v>0.88780000000000003</v>
      </c>
      <c r="BC1197">
        <v>0</v>
      </c>
      <c r="BD1197">
        <v>0</v>
      </c>
      <c r="BE1197">
        <v>4.32</v>
      </c>
      <c r="BF1197" t="b">
        <v>0</v>
      </c>
      <c r="BG1197">
        <v>4.8499999999999996</v>
      </c>
      <c r="BH1197" t="b">
        <v>0</v>
      </c>
      <c r="BI1197">
        <v>1.55</v>
      </c>
      <c r="BJ1197" t="b">
        <v>0</v>
      </c>
      <c r="BK1197">
        <v>2.57</v>
      </c>
      <c r="BL1197" t="b">
        <v>0</v>
      </c>
      <c r="BM1197">
        <v>0</v>
      </c>
      <c r="BN1197">
        <v>0</v>
      </c>
    </row>
    <row r="1198" spans="1:66" x14ac:dyDescent="0.25">
      <c r="A1198" t="s">
        <v>108</v>
      </c>
      <c r="B1198">
        <v>1989</v>
      </c>
      <c r="C1198">
        <v>5500</v>
      </c>
      <c r="D1198">
        <v>32999.645100000002</v>
      </c>
      <c r="E1198">
        <v>20044.696862000001</v>
      </c>
      <c r="F1198">
        <v>53044.341950000002</v>
      </c>
      <c r="G1198">
        <v>22544.168464999999</v>
      </c>
      <c r="H1198">
        <v>55543.813560000002</v>
      </c>
      <c r="I1198">
        <v>6</v>
      </c>
      <c r="J1198">
        <v>32999.645100000002</v>
      </c>
      <c r="K1198">
        <v>58154</v>
      </c>
      <c r="L1198">
        <v>34190</v>
      </c>
      <c r="M1198" t="s">
        <v>109</v>
      </c>
      <c r="N1198">
        <v>0.01</v>
      </c>
      <c r="O1198">
        <v>0.09</v>
      </c>
      <c r="P1198">
        <v>0.9</v>
      </c>
      <c r="Q1198">
        <v>0</v>
      </c>
      <c r="R1198">
        <v>0</v>
      </c>
      <c r="S1198">
        <v>1</v>
      </c>
      <c r="T1198" t="s">
        <v>81</v>
      </c>
      <c r="U1198">
        <v>0.5</v>
      </c>
      <c r="V1198">
        <v>0.1</v>
      </c>
      <c r="W1198">
        <v>0.2</v>
      </c>
      <c r="X1198">
        <v>0.6</v>
      </c>
      <c r="Y1198">
        <v>19799.787059999999</v>
      </c>
      <c r="Z1198">
        <v>19799.787059999999</v>
      </c>
      <c r="AA1198">
        <v>4508.8336929999996</v>
      </c>
      <c r="AB1198">
        <v>20306.677445916001</v>
      </c>
      <c r="AC1198">
        <v>-6599.9290199999996</v>
      </c>
      <c r="AD1198">
        <v>72599.219219999999</v>
      </c>
      <c r="AE1198">
        <v>-6599.9290199999996</v>
      </c>
      <c r="AF1198">
        <v>72599.219219999999</v>
      </c>
      <c r="AG1198">
        <v>13526.501079</v>
      </c>
      <c r="AH1198">
        <v>31561.835851</v>
      </c>
      <c r="AI1198">
        <v>14930.458668167899</v>
      </c>
      <c r="AJ1198">
        <v>96157.168451832098</v>
      </c>
      <c r="AK1198">
        <v>1494.8242588000001</v>
      </c>
      <c r="AL1198">
        <v>11379.5522172</v>
      </c>
      <c r="AM1198">
        <v>13764.622643999999</v>
      </c>
      <c r="AN1198">
        <v>0</v>
      </c>
      <c r="AO1198">
        <v>0</v>
      </c>
      <c r="AP1198">
        <v>26638.99912</v>
      </c>
      <c r="AQ1198">
        <v>25144.174861200001</v>
      </c>
      <c r="AR1198">
        <v>26638.99912</v>
      </c>
      <c r="AS1198">
        <v>0.76195288722059595</v>
      </c>
      <c r="AT1198">
        <v>-0.27187055300140101</v>
      </c>
      <c r="AU1198">
        <v>89</v>
      </c>
      <c r="AV1198">
        <v>0</v>
      </c>
      <c r="AW1198" s="2">
        <v>32999.645100000002</v>
      </c>
      <c r="AX1198" s="4">
        <v>25144.174861200001</v>
      </c>
      <c r="AY1198">
        <v>6</v>
      </c>
      <c r="AZ1198">
        <v>5.6099999999999997E-2</v>
      </c>
      <c r="BA1198">
        <v>0.42720000000000002</v>
      </c>
      <c r="BB1198">
        <v>0.51670000000000005</v>
      </c>
      <c r="BC1198">
        <v>0</v>
      </c>
      <c r="BD1198">
        <v>0</v>
      </c>
      <c r="BE1198">
        <v>1.73</v>
      </c>
      <c r="BF1198" t="b">
        <v>0</v>
      </c>
      <c r="BG1198">
        <v>0.96</v>
      </c>
      <c r="BH1198" t="b">
        <v>0</v>
      </c>
      <c r="BI1198">
        <v>0.76</v>
      </c>
      <c r="BJ1198" t="b">
        <v>0</v>
      </c>
      <c r="BK1198">
        <v>1.69</v>
      </c>
      <c r="BL1198" t="b">
        <v>0</v>
      </c>
      <c r="BM1198">
        <v>0</v>
      </c>
      <c r="BN1198">
        <v>0</v>
      </c>
    </row>
    <row r="1199" spans="1:66" x14ac:dyDescent="0.25">
      <c r="A1199" t="s">
        <v>108</v>
      </c>
      <c r="B1199">
        <v>1990</v>
      </c>
      <c r="C1199">
        <v>6000</v>
      </c>
      <c r="D1199">
        <v>39299.641300000003</v>
      </c>
      <c r="E1199">
        <v>21664.637273</v>
      </c>
      <c r="F1199">
        <v>60964.278570000002</v>
      </c>
      <c r="G1199">
        <v>25397.672266000001</v>
      </c>
      <c r="H1199">
        <v>64697.313569999998</v>
      </c>
      <c r="I1199">
        <v>6.55</v>
      </c>
      <c r="J1199">
        <v>39299.641300000003</v>
      </c>
      <c r="K1199">
        <v>37721</v>
      </c>
      <c r="L1199">
        <v>40785</v>
      </c>
      <c r="M1199" t="s">
        <v>109</v>
      </c>
      <c r="N1199">
        <v>0.01</v>
      </c>
      <c r="O1199">
        <v>0.09</v>
      </c>
      <c r="P1199">
        <v>0.9</v>
      </c>
      <c r="Q1199">
        <v>0</v>
      </c>
      <c r="R1199">
        <v>0</v>
      </c>
      <c r="S1199">
        <v>1</v>
      </c>
      <c r="T1199" t="s">
        <v>81</v>
      </c>
      <c r="U1199">
        <v>0.5</v>
      </c>
      <c r="V1199">
        <v>0.1</v>
      </c>
      <c r="W1199">
        <v>0.2</v>
      </c>
      <c r="X1199">
        <v>0.6</v>
      </c>
      <c r="Y1199">
        <v>23579.784780000002</v>
      </c>
      <c r="Z1199">
        <v>23579.784780000002</v>
      </c>
      <c r="AA1199">
        <v>5079.5344531999999</v>
      </c>
      <c r="AB1199">
        <v>24120.694860064999</v>
      </c>
      <c r="AC1199">
        <v>-7859.9282599999997</v>
      </c>
      <c r="AD1199">
        <v>86459.210860000007</v>
      </c>
      <c r="AE1199">
        <v>-7859.9282599999997</v>
      </c>
      <c r="AF1199">
        <v>86459.210860000007</v>
      </c>
      <c r="AG1199">
        <v>15238.6033596</v>
      </c>
      <c r="AH1199">
        <v>35556.741172399998</v>
      </c>
      <c r="AI1199">
        <v>16455.92384987</v>
      </c>
      <c r="AJ1199">
        <v>112938.70329013</v>
      </c>
      <c r="AK1199">
        <v>1264.3946908</v>
      </c>
      <c r="AL1199">
        <v>1376.4622644000001</v>
      </c>
      <c r="AM1199">
        <v>53609.551389</v>
      </c>
      <c r="AN1199">
        <v>0</v>
      </c>
      <c r="AO1199">
        <v>0</v>
      </c>
      <c r="AP1199">
        <v>56250.408344199997</v>
      </c>
      <c r="AQ1199">
        <v>54986.013653399998</v>
      </c>
      <c r="AR1199">
        <v>56250.408344199997</v>
      </c>
      <c r="AS1199">
        <v>1.3991479778061</v>
      </c>
      <c r="AT1199">
        <v>0.33586346407544398</v>
      </c>
      <c r="AU1199">
        <v>85</v>
      </c>
      <c r="AV1199">
        <v>0</v>
      </c>
      <c r="AW1199" s="2">
        <v>39299.641300000003</v>
      </c>
      <c r="AX1199" s="4">
        <v>54986.013653399998</v>
      </c>
      <c r="AY1199">
        <v>6.55</v>
      </c>
      <c r="AZ1199">
        <v>2.2499999999999999E-2</v>
      </c>
      <c r="BA1199">
        <v>2.4500000000000001E-2</v>
      </c>
      <c r="BB1199">
        <v>0.95309999999999995</v>
      </c>
      <c r="BC1199">
        <v>0</v>
      </c>
      <c r="BD1199">
        <v>0</v>
      </c>
      <c r="BE1199">
        <v>2.06</v>
      </c>
      <c r="BF1199" t="b">
        <v>0</v>
      </c>
      <c r="BG1199">
        <v>2.09</v>
      </c>
      <c r="BH1199" t="b">
        <v>0</v>
      </c>
      <c r="BI1199">
        <v>1.4</v>
      </c>
      <c r="BJ1199" t="b">
        <v>0</v>
      </c>
      <c r="BK1199">
        <v>1.85</v>
      </c>
      <c r="BL1199" t="b">
        <v>0</v>
      </c>
      <c r="BM1199">
        <v>0</v>
      </c>
      <c r="BN1199">
        <v>0</v>
      </c>
    </row>
    <row r="1200" spans="1:66" x14ac:dyDescent="0.25">
      <c r="A1200" t="s">
        <v>108</v>
      </c>
      <c r="B1200">
        <v>1991</v>
      </c>
      <c r="C1200">
        <v>7500</v>
      </c>
      <c r="D1200">
        <v>53013.870884999997</v>
      </c>
      <c r="E1200">
        <v>37521.970144999999</v>
      </c>
      <c r="F1200">
        <v>90535.841029999996</v>
      </c>
      <c r="G1200">
        <v>39322.529965000002</v>
      </c>
      <c r="H1200">
        <v>92336.400850000005</v>
      </c>
      <c r="I1200">
        <v>7.07</v>
      </c>
      <c r="J1200">
        <v>53013.870884999997</v>
      </c>
      <c r="K1200">
        <v>62503</v>
      </c>
      <c r="L1200">
        <v>55090</v>
      </c>
      <c r="M1200" t="s">
        <v>109</v>
      </c>
      <c r="N1200">
        <v>0.01</v>
      </c>
      <c r="O1200">
        <v>0.09</v>
      </c>
      <c r="P1200">
        <v>0.9</v>
      </c>
      <c r="Q1200">
        <v>0</v>
      </c>
      <c r="R1200">
        <v>0</v>
      </c>
      <c r="S1200">
        <v>1</v>
      </c>
      <c r="T1200" t="s">
        <v>81</v>
      </c>
      <c r="U1200">
        <v>0.5</v>
      </c>
      <c r="V1200">
        <v>0.1</v>
      </c>
      <c r="W1200">
        <v>0.2</v>
      </c>
      <c r="X1200">
        <v>0.6</v>
      </c>
      <c r="Y1200">
        <v>31808.322531000002</v>
      </c>
      <c r="Z1200">
        <v>31808.322531000002</v>
      </c>
      <c r="AA1200">
        <v>7864.5059929999998</v>
      </c>
      <c r="AB1200">
        <v>32766.138569414201</v>
      </c>
      <c r="AC1200">
        <v>-10602.774176999999</v>
      </c>
      <c r="AD1200">
        <v>116630.51594700001</v>
      </c>
      <c r="AE1200">
        <v>-10602.774176999999</v>
      </c>
      <c r="AF1200">
        <v>116630.51594700001</v>
      </c>
      <c r="AG1200">
        <v>23593.517979</v>
      </c>
      <c r="AH1200">
        <v>55051.541950999999</v>
      </c>
      <c r="AI1200">
        <v>26804.123711171502</v>
      </c>
      <c r="AJ1200">
        <v>157868.67798882801</v>
      </c>
      <c r="AK1200">
        <v>152.94025160000001</v>
      </c>
      <c r="AL1200">
        <v>5360.9551388999998</v>
      </c>
      <c r="AM1200">
        <v>61700.430617999999</v>
      </c>
      <c r="AN1200">
        <v>0</v>
      </c>
      <c r="AO1200" t="s">
        <v>67</v>
      </c>
      <c r="AP1200">
        <v>67214.326008499993</v>
      </c>
      <c r="AQ1200">
        <v>67061.385756899996</v>
      </c>
      <c r="AR1200">
        <v>67214.326008499993</v>
      </c>
      <c r="AS1200">
        <v>1.26497810171931</v>
      </c>
      <c r="AT1200">
        <v>0.23505481113582399</v>
      </c>
      <c r="AU1200">
        <v>95</v>
      </c>
      <c r="AV1200">
        <v>0</v>
      </c>
      <c r="AW1200" s="2">
        <v>53013.870884999997</v>
      </c>
      <c r="AX1200" s="4">
        <v>67061.385756899996</v>
      </c>
      <c r="AY1200">
        <v>7.07</v>
      </c>
      <c r="AZ1200">
        <v>2.3E-3</v>
      </c>
      <c r="BA1200">
        <v>7.9799999999999996E-2</v>
      </c>
      <c r="BB1200">
        <v>0.91800000000000004</v>
      </c>
      <c r="BC1200">
        <v>0</v>
      </c>
      <c r="BD1200" t="s">
        <v>67</v>
      </c>
      <c r="BE1200">
        <v>2.78</v>
      </c>
      <c r="BF1200" t="b">
        <v>0</v>
      </c>
      <c r="BG1200">
        <v>2.5499999999999998</v>
      </c>
      <c r="BH1200" t="b">
        <v>0</v>
      </c>
      <c r="BI1200">
        <v>1.26</v>
      </c>
      <c r="BJ1200" t="b">
        <v>0</v>
      </c>
      <c r="BK1200">
        <v>1.99</v>
      </c>
      <c r="BL1200" t="b">
        <v>0</v>
      </c>
      <c r="BM1200">
        <v>0</v>
      </c>
      <c r="BN1200">
        <v>0</v>
      </c>
    </row>
    <row r="1201" spans="1:66" x14ac:dyDescent="0.25">
      <c r="A1201" t="s">
        <v>108</v>
      </c>
      <c r="B1201">
        <v>1992</v>
      </c>
      <c r="C1201">
        <v>11000</v>
      </c>
      <c r="D1201">
        <v>76370.808220000006</v>
      </c>
      <c r="E1201">
        <v>69837.952510000003</v>
      </c>
      <c r="F1201">
        <v>146208.76073000001</v>
      </c>
      <c r="G1201">
        <v>73111.617629999993</v>
      </c>
      <c r="H1201">
        <v>149482.42588</v>
      </c>
      <c r="I1201">
        <v>6.94</v>
      </c>
      <c r="J1201">
        <v>76370.808220000006</v>
      </c>
      <c r="K1201">
        <v>33369</v>
      </c>
      <c r="L1201">
        <v>79338</v>
      </c>
      <c r="M1201" t="s">
        <v>109</v>
      </c>
      <c r="N1201">
        <v>0.01</v>
      </c>
      <c r="O1201">
        <v>0.09</v>
      </c>
      <c r="P1201">
        <v>0.9</v>
      </c>
      <c r="Q1201">
        <v>0</v>
      </c>
      <c r="R1201">
        <v>0</v>
      </c>
      <c r="S1201">
        <v>1</v>
      </c>
      <c r="T1201" t="s">
        <v>81</v>
      </c>
      <c r="U1201">
        <v>0.5</v>
      </c>
      <c r="V1201">
        <v>0.1</v>
      </c>
      <c r="W1201">
        <v>0.2</v>
      </c>
      <c r="X1201">
        <v>0.6</v>
      </c>
      <c r="Y1201">
        <v>45822.484931999999</v>
      </c>
      <c r="Z1201">
        <v>45822.484931999999</v>
      </c>
      <c r="AA1201">
        <v>14622.323526</v>
      </c>
      <c r="AB1201">
        <v>48098.986170629199</v>
      </c>
      <c r="AC1201">
        <v>-15274.161644</v>
      </c>
      <c r="AD1201">
        <v>168015.77808399999</v>
      </c>
      <c r="AE1201">
        <v>-15274.161644</v>
      </c>
      <c r="AF1201">
        <v>168015.77808399999</v>
      </c>
      <c r="AG1201">
        <v>43866.970578</v>
      </c>
      <c r="AH1201">
        <v>102356.26468199999</v>
      </c>
      <c r="AI1201">
        <v>53284.453538741604</v>
      </c>
      <c r="AJ1201">
        <v>245680.39822125799</v>
      </c>
      <c r="AK1201">
        <v>595.66168210000001</v>
      </c>
      <c r="AL1201">
        <v>6170.0430618</v>
      </c>
      <c r="AM1201">
        <v>7051.1029515</v>
      </c>
      <c r="AN1201" t="s">
        <v>67</v>
      </c>
      <c r="AO1201">
        <v>0</v>
      </c>
      <c r="AP1201">
        <v>13816.807695400001</v>
      </c>
      <c r="AQ1201">
        <v>13221.1460133</v>
      </c>
      <c r="AR1201">
        <v>13816.807695400001</v>
      </c>
      <c r="AS1201">
        <v>0.17311779620315201</v>
      </c>
      <c r="AT1201">
        <v>-1.7537830132851699</v>
      </c>
      <c r="AU1201">
        <v>96</v>
      </c>
      <c r="AV1201">
        <v>0</v>
      </c>
      <c r="AW1201" s="2">
        <v>76370.808220000006</v>
      </c>
      <c r="AX1201" s="4">
        <v>13221.1460133</v>
      </c>
      <c r="AY1201">
        <v>6.94</v>
      </c>
      <c r="AZ1201">
        <v>4.3099999999999999E-2</v>
      </c>
      <c r="BA1201">
        <v>0.4466</v>
      </c>
      <c r="BB1201">
        <v>0.51029999999999998</v>
      </c>
      <c r="BC1201" t="s">
        <v>67</v>
      </c>
      <c r="BD1201">
        <v>0</v>
      </c>
      <c r="BE1201">
        <v>4.01</v>
      </c>
      <c r="BF1201" t="b">
        <v>0</v>
      </c>
      <c r="BG1201">
        <v>0.5</v>
      </c>
      <c r="BH1201" t="b">
        <v>0</v>
      </c>
      <c r="BI1201">
        <v>0.17</v>
      </c>
      <c r="BJ1201" t="b">
        <v>1</v>
      </c>
      <c r="BK1201">
        <v>1.95</v>
      </c>
      <c r="BL1201" t="b">
        <v>0</v>
      </c>
      <c r="BM1201">
        <v>1</v>
      </c>
      <c r="BN1201">
        <v>1</v>
      </c>
    </row>
    <row r="1202" spans="1:66" x14ac:dyDescent="0.25">
      <c r="A1202" t="s">
        <v>108</v>
      </c>
      <c r="B1202">
        <v>1993</v>
      </c>
      <c r="C1202">
        <v>9000</v>
      </c>
      <c r="D1202">
        <v>61542.341460000003</v>
      </c>
      <c r="E1202">
        <v>62557.997430000003</v>
      </c>
      <c r="F1202">
        <v>124100.33889</v>
      </c>
      <c r="G1202">
        <v>64897.127610000003</v>
      </c>
      <c r="H1202">
        <v>126439.46908</v>
      </c>
      <c r="I1202">
        <v>6.84</v>
      </c>
      <c r="J1202">
        <v>61542.341460000003</v>
      </c>
      <c r="K1202">
        <v>5581</v>
      </c>
      <c r="L1202">
        <v>63916</v>
      </c>
      <c r="M1202" t="s">
        <v>109</v>
      </c>
      <c r="N1202">
        <v>0.01</v>
      </c>
      <c r="O1202">
        <v>0.09</v>
      </c>
      <c r="P1202">
        <v>0.9</v>
      </c>
      <c r="Q1202">
        <v>0</v>
      </c>
      <c r="R1202">
        <v>0</v>
      </c>
      <c r="S1202">
        <v>1</v>
      </c>
      <c r="T1202" t="s">
        <v>81</v>
      </c>
      <c r="U1202">
        <v>0.5</v>
      </c>
      <c r="V1202">
        <v>0.1</v>
      </c>
      <c r="W1202">
        <v>0.2</v>
      </c>
      <c r="X1202">
        <v>0.6</v>
      </c>
      <c r="Y1202">
        <v>36925.404876000001</v>
      </c>
      <c r="Z1202">
        <v>36925.404876000001</v>
      </c>
      <c r="AA1202">
        <v>12979.425522</v>
      </c>
      <c r="AB1202">
        <v>39140.145785850997</v>
      </c>
      <c r="AC1202">
        <v>-12308.468292</v>
      </c>
      <c r="AD1202">
        <v>135393.151212</v>
      </c>
      <c r="AE1202">
        <v>-12308.468292</v>
      </c>
      <c r="AF1202">
        <v>135393.151212</v>
      </c>
      <c r="AG1202">
        <v>38938.276566</v>
      </c>
      <c r="AH1202">
        <v>90855.978654000006</v>
      </c>
      <c r="AI1202">
        <v>48159.177508298002</v>
      </c>
      <c r="AJ1202">
        <v>204719.760651702</v>
      </c>
      <c r="AK1202">
        <v>685.56034020000004</v>
      </c>
      <c r="AL1202">
        <v>705.11029514999996</v>
      </c>
      <c r="AM1202" t="s">
        <v>67</v>
      </c>
      <c r="AN1202">
        <v>0</v>
      </c>
      <c r="AO1202" t="s">
        <v>67</v>
      </c>
      <c r="AP1202" t="s">
        <v>67</v>
      </c>
      <c r="AQ1202" t="s">
        <v>67</v>
      </c>
      <c r="AR1202">
        <v>1390.6706353500001</v>
      </c>
      <c r="AS1202" t="s">
        <v>67</v>
      </c>
      <c r="AT1202" t="s">
        <v>67</v>
      </c>
      <c r="AU1202">
        <v>96</v>
      </c>
      <c r="AV1202">
        <v>1</v>
      </c>
      <c r="AW1202" s="2">
        <v>61542.341460000003</v>
      </c>
      <c r="AX1202" s="4" t="s">
        <v>67</v>
      </c>
      <c r="AY1202">
        <v>6.84</v>
      </c>
      <c r="AZ1202">
        <v>0.49299999999999999</v>
      </c>
      <c r="BA1202">
        <v>0.50700000000000001</v>
      </c>
      <c r="BB1202" t="s">
        <v>67</v>
      </c>
      <c r="BC1202">
        <v>0</v>
      </c>
      <c r="BD1202" t="s">
        <v>67</v>
      </c>
      <c r="BE1202">
        <v>3.23</v>
      </c>
      <c r="BF1202" t="b">
        <v>0</v>
      </c>
      <c r="BG1202" t="s">
        <v>67</v>
      </c>
      <c r="BH1202" t="b">
        <v>0</v>
      </c>
      <c r="BI1202" t="s">
        <v>67</v>
      </c>
      <c r="BJ1202" t="b">
        <v>0</v>
      </c>
      <c r="BK1202">
        <v>1.93</v>
      </c>
      <c r="BL1202" t="b">
        <v>0</v>
      </c>
      <c r="BM1202">
        <v>0</v>
      </c>
      <c r="BN1202">
        <v>0</v>
      </c>
    </row>
    <row r="1203" spans="1:66" x14ac:dyDescent="0.25">
      <c r="A1203" t="s">
        <v>108</v>
      </c>
      <c r="B1203">
        <v>1994</v>
      </c>
      <c r="C1203">
        <v>4000</v>
      </c>
      <c r="D1203">
        <v>8913.8974849999995</v>
      </c>
      <c r="E1203">
        <v>6143.0702849999998</v>
      </c>
      <c r="F1203">
        <v>15056.967769999999</v>
      </c>
      <c r="G1203">
        <v>6380.1276749999997</v>
      </c>
      <c r="H1203">
        <v>15294.025159999999</v>
      </c>
      <c r="I1203">
        <v>2.23</v>
      </c>
      <c r="J1203">
        <v>8913.8974849999995</v>
      </c>
      <c r="K1203">
        <v>16124</v>
      </c>
      <c r="L1203" t="s">
        <v>67</v>
      </c>
      <c r="M1203" t="s">
        <v>109</v>
      </c>
      <c r="N1203">
        <v>0.01</v>
      </c>
      <c r="O1203">
        <v>0.09</v>
      </c>
      <c r="P1203">
        <v>0.9</v>
      </c>
      <c r="Q1203">
        <v>0</v>
      </c>
      <c r="R1203">
        <v>0</v>
      </c>
      <c r="S1203">
        <v>1</v>
      </c>
      <c r="T1203" t="s">
        <v>69</v>
      </c>
      <c r="U1203">
        <v>0.1</v>
      </c>
      <c r="V1203">
        <v>0.1</v>
      </c>
      <c r="W1203">
        <v>0.2</v>
      </c>
      <c r="X1203">
        <v>0.2</v>
      </c>
      <c r="Y1203">
        <v>1782.779497</v>
      </c>
      <c r="Z1203">
        <v>1782.779497</v>
      </c>
      <c r="AA1203">
        <v>1276.025535</v>
      </c>
      <c r="AB1203">
        <v>2192.38315558563</v>
      </c>
      <c r="AC1203">
        <v>5348.3384910000004</v>
      </c>
      <c r="AD1203">
        <v>12479.456479</v>
      </c>
      <c r="AE1203">
        <v>5348.3384910000004</v>
      </c>
      <c r="AF1203">
        <v>12479.456479</v>
      </c>
      <c r="AG1203">
        <v>3828.0766050000002</v>
      </c>
      <c r="AH1203">
        <v>8932.1787449999993</v>
      </c>
      <c r="AI1203">
        <v>10909.2588488287</v>
      </c>
      <c r="AJ1203">
        <v>19678.791471171298</v>
      </c>
      <c r="AK1203">
        <v>78.34558835</v>
      </c>
      <c r="AL1203" t="s">
        <v>67</v>
      </c>
      <c r="AM1203">
        <v>31527.340577999999</v>
      </c>
      <c r="AN1203" t="s">
        <v>67</v>
      </c>
      <c r="AO1203">
        <v>0</v>
      </c>
      <c r="AP1203" t="s">
        <v>67</v>
      </c>
      <c r="AQ1203" t="s">
        <v>67</v>
      </c>
      <c r="AR1203">
        <v>31605.686166349999</v>
      </c>
      <c r="AS1203" t="s">
        <v>67</v>
      </c>
      <c r="AT1203" t="s">
        <v>67</v>
      </c>
      <c r="AU1203">
        <v>96</v>
      </c>
      <c r="AV1203">
        <v>0</v>
      </c>
      <c r="AW1203" s="2">
        <v>8913.8974849999995</v>
      </c>
      <c r="AX1203" s="4" t="s">
        <v>67</v>
      </c>
      <c r="AY1203">
        <v>2.23</v>
      </c>
      <c r="AZ1203">
        <v>2.5000000000000001E-3</v>
      </c>
      <c r="BA1203" t="s">
        <v>67</v>
      </c>
      <c r="BB1203">
        <v>0.99750000000000005</v>
      </c>
      <c r="BC1203" t="s">
        <v>67</v>
      </c>
      <c r="BD1203">
        <v>0</v>
      </c>
      <c r="BE1203">
        <v>0.47</v>
      </c>
      <c r="BF1203" t="b">
        <v>0</v>
      </c>
      <c r="BG1203" t="s">
        <v>67</v>
      </c>
      <c r="BH1203" t="b">
        <v>0</v>
      </c>
      <c r="BI1203" t="s">
        <v>67</v>
      </c>
      <c r="BJ1203" t="b">
        <v>0</v>
      </c>
      <c r="BK1203">
        <v>0.63</v>
      </c>
      <c r="BL1203" t="b">
        <v>0</v>
      </c>
      <c r="BM1203">
        <v>0</v>
      </c>
      <c r="BN1203">
        <v>0</v>
      </c>
    </row>
    <row r="1204" spans="1:66" x14ac:dyDescent="0.25">
      <c r="A1204" t="s">
        <v>108</v>
      </c>
      <c r="B1204">
        <v>1995</v>
      </c>
      <c r="C1204">
        <v>4400</v>
      </c>
      <c r="D1204">
        <v>29511.171488</v>
      </c>
      <c r="E1204">
        <v>29352.115942</v>
      </c>
      <c r="F1204">
        <v>58863.287429999997</v>
      </c>
      <c r="G1204">
        <v>30054.996730999999</v>
      </c>
      <c r="H1204">
        <v>59566.168210000003</v>
      </c>
      <c r="I1204">
        <v>6.71</v>
      </c>
      <c r="J1204">
        <v>29511.171488</v>
      </c>
      <c r="K1204">
        <v>14927</v>
      </c>
      <c r="L1204">
        <v>30640</v>
      </c>
      <c r="M1204" t="s">
        <v>109</v>
      </c>
      <c r="N1204">
        <v>0.01</v>
      </c>
      <c r="O1204">
        <v>0.09</v>
      </c>
      <c r="P1204">
        <v>0.9</v>
      </c>
      <c r="Q1204">
        <v>0</v>
      </c>
      <c r="R1204">
        <v>0</v>
      </c>
      <c r="S1204">
        <v>1</v>
      </c>
      <c r="T1204" t="s">
        <v>81</v>
      </c>
      <c r="U1204">
        <v>0.5</v>
      </c>
      <c r="V1204">
        <v>0.1</v>
      </c>
      <c r="W1204">
        <v>0.2</v>
      </c>
      <c r="X1204">
        <v>0.6</v>
      </c>
      <c r="Y1204">
        <v>17706.7028928</v>
      </c>
      <c r="Z1204">
        <v>17706.7028928</v>
      </c>
      <c r="AA1204">
        <v>6010.9993462000002</v>
      </c>
      <c r="AB1204">
        <v>18699.182882519501</v>
      </c>
      <c r="AC1204">
        <v>-5902.2342976</v>
      </c>
      <c r="AD1204">
        <v>64924.5772736</v>
      </c>
      <c r="AE1204">
        <v>-5902.2342976</v>
      </c>
      <c r="AF1204">
        <v>64924.5772736</v>
      </c>
      <c r="AG1204">
        <v>18032.998038599999</v>
      </c>
      <c r="AH1204">
        <v>42076.995423400003</v>
      </c>
      <c r="AI1204">
        <v>22167.8024449611</v>
      </c>
      <c r="AJ1204">
        <v>96964.533975038896</v>
      </c>
      <c r="AK1204" t="s">
        <v>67</v>
      </c>
      <c r="AL1204">
        <v>3152.7340577999998</v>
      </c>
      <c r="AM1204" t="s">
        <v>67</v>
      </c>
      <c r="AN1204">
        <v>0</v>
      </c>
      <c r="AO1204">
        <v>0</v>
      </c>
      <c r="AP1204" t="s">
        <v>67</v>
      </c>
      <c r="AQ1204" t="s">
        <v>67</v>
      </c>
      <c r="AR1204">
        <v>3152.7340577999998</v>
      </c>
      <c r="AS1204" t="s">
        <v>67</v>
      </c>
      <c r="AT1204" t="s">
        <v>67</v>
      </c>
      <c r="AU1204">
        <v>98</v>
      </c>
      <c r="AV1204">
        <v>1</v>
      </c>
      <c r="AW1204" s="2">
        <v>29511.171488</v>
      </c>
      <c r="AX1204" s="4" t="s">
        <v>67</v>
      </c>
      <c r="AY1204">
        <v>6.71</v>
      </c>
      <c r="AZ1204" t="s">
        <v>67</v>
      </c>
      <c r="BA1204">
        <v>1</v>
      </c>
      <c r="BB1204" t="s">
        <v>67</v>
      </c>
      <c r="BC1204">
        <v>0</v>
      </c>
      <c r="BD1204">
        <v>0</v>
      </c>
      <c r="BE1204">
        <v>1.55</v>
      </c>
      <c r="BF1204" t="b">
        <v>0</v>
      </c>
      <c r="BG1204" t="s">
        <v>67</v>
      </c>
      <c r="BH1204" t="b">
        <v>0</v>
      </c>
      <c r="BI1204" t="s">
        <v>67</v>
      </c>
      <c r="BJ1204" t="b">
        <v>0</v>
      </c>
      <c r="BK1204">
        <v>1.89</v>
      </c>
      <c r="BL1204" t="b">
        <v>0</v>
      </c>
      <c r="BM1204">
        <v>0</v>
      </c>
      <c r="BN1204">
        <v>0</v>
      </c>
    </row>
    <row r="1205" spans="1:66" x14ac:dyDescent="0.25">
      <c r="A1205" t="s">
        <v>108</v>
      </c>
      <c r="B1205">
        <v>1996</v>
      </c>
      <c r="C1205">
        <v>4100</v>
      </c>
      <c r="D1205">
        <v>27805.477373999998</v>
      </c>
      <c r="E1205">
        <v>39187.479063999999</v>
      </c>
      <c r="F1205">
        <v>66992.956439999994</v>
      </c>
      <c r="G1205">
        <v>40750.556641000003</v>
      </c>
      <c r="H1205">
        <v>68556.034020000006</v>
      </c>
      <c r="I1205">
        <v>6.78</v>
      </c>
      <c r="J1205">
        <v>27805.477373999998</v>
      </c>
      <c r="K1205">
        <v>21129</v>
      </c>
      <c r="L1205">
        <v>28874</v>
      </c>
      <c r="M1205" t="s">
        <v>109</v>
      </c>
      <c r="N1205">
        <v>0.01</v>
      </c>
      <c r="O1205">
        <v>0.09</v>
      </c>
      <c r="P1205">
        <v>0.9</v>
      </c>
      <c r="Q1205">
        <v>0</v>
      </c>
      <c r="R1205">
        <v>0</v>
      </c>
      <c r="S1205">
        <v>1</v>
      </c>
      <c r="T1205" t="s">
        <v>81</v>
      </c>
      <c r="U1205">
        <v>0.5</v>
      </c>
      <c r="V1205">
        <v>0.1</v>
      </c>
      <c r="W1205">
        <v>0.2</v>
      </c>
      <c r="X1205">
        <v>0.6</v>
      </c>
      <c r="Y1205">
        <v>16683.286424400001</v>
      </c>
      <c r="Z1205">
        <v>16683.286424400001</v>
      </c>
      <c r="AA1205">
        <v>8150.1113281999997</v>
      </c>
      <c r="AB1205">
        <v>18567.6159099822</v>
      </c>
      <c r="AC1205">
        <v>-5561.0954748000004</v>
      </c>
      <c r="AD1205">
        <v>61172.050222799997</v>
      </c>
      <c r="AE1205">
        <v>-5561.0954748000004</v>
      </c>
      <c r="AF1205">
        <v>61172.050222799997</v>
      </c>
      <c r="AG1205">
        <v>24450.333984600002</v>
      </c>
      <c r="AH1205">
        <v>57050.779297399997</v>
      </c>
      <c r="AI1205">
        <v>31420.8022000356</v>
      </c>
      <c r="AJ1205">
        <v>105691.26583996401</v>
      </c>
      <c r="AK1205">
        <v>350.3037842</v>
      </c>
      <c r="AL1205" t="s">
        <v>67</v>
      </c>
      <c r="AM1205">
        <v>33553.974914999999</v>
      </c>
      <c r="AN1205">
        <v>0</v>
      </c>
      <c r="AO1205">
        <v>0</v>
      </c>
      <c r="AP1205" t="s">
        <v>67</v>
      </c>
      <c r="AQ1205" t="s">
        <v>67</v>
      </c>
      <c r="AR1205">
        <v>33904.278699199996</v>
      </c>
      <c r="AS1205" t="s">
        <v>67</v>
      </c>
      <c r="AT1205" t="s">
        <v>67</v>
      </c>
      <c r="AU1205">
        <v>96</v>
      </c>
      <c r="AV1205">
        <v>1</v>
      </c>
      <c r="AW1205" s="2">
        <v>27805.477373999998</v>
      </c>
      <c r="AX1205" s="4" t="s">
        <v>67</v>
      </c>
      <c r="AY1205">
        <v>6.78</v>
      </c>
      <c r="AZ1205">
        <v>1.03E-2</v>
      </c>
      <c r="BA1205" t="s">
        <v>67</v>
      </c>
      <c r="BB1205">
        <v>0.98970000000000002</v>
      </c>
      <c r="BC1205">
        <v>0</v>
      </c>
      <c r="BD1205">
        <v>0</v>
      </c>
      <c r="BE1205">
        <v>1.46</v>
      </c>
      <c r="BF1205" t="b">
        <v>0</v>
      </c>
      <c r="BG1205" t="s">
        <v>67</v>
      </c>
      <c r="BH1205" t="b">
        <v>0</v>
      </c>
      <c r="BI1205" t="s">
        <v>67</v>
      </c>
      <c r="BJ1205" t="b">
        <v>0</v>
      </c>
      <c r="BK1205">
        <v>1.91</v>
      </c>
      <c r="BL1205" t="b">
        <v>0</v>
      </c>
      <c r="BM1205">
        <v>0</v>
      </c>
      <c r="BN1205">
        <v>0</v>
      </c>
    </row>
    <row r="1206" spans="1:66" x14ac:dyDescent="0.25">
      <c r="A1206" t="s">
        <v>108</v>
      </c>
      <c r="B1206">
        <v>1997</v>
      </c>
      <c r="C1206">
        <v>1200</v>
      </c>
      <c r="D1206">
        <v>2674.1692459999999</v>
      </c>
      <c r="E1206">
        <v>4696.5837060000003</v>
      </c>
      <c r="F1206">
        <v>7370.7529519999998</v>
      </c>
      <c r="G1206">
        <v>5160.3895890000003</v>
      </c>
      <c r="H1206">
        <v>7834.5588349999998</v>
      </c>
      <c r="I1206">
        <v>2.23</v>
      </c>
      <c r="J1206">
        <v>2674.1692459999999</v>
      </c>
      <c r="K1206">
        <v>27187</v>
      </c>
      <c r="L1206" t="s">
        <v>67</v>
      </c>
      <c r="M1206" t="s">
        <v>109</v>
      </c>
      <c r="N1206">
        <v>0.01</v>
      </c>
      <c r="O1206">
        <v>0.09</v>
      </c>
      <c r="P1206">
        <v>0.9</v>
      </c>
      <c r="Q1206">
        <v>0</v>
      </c>
      <c r="R1206">
        <v>0</v>
      </c>
      <c r="S1206">
        <v>1</v>
      </c>
      <c r="T1206" t="s">
        <v>69</v>
      </c>
      <c r="U1206">
        <v>0.1</v>
      </c>
      <c r="V1206">
        <v>0.1</v>
      </c>
      <c r="W1206">
        <v>0.2</v>
      </c>
      <c r="X1206">
        <v>0.2</v>
      </c>
      <c r="Y1206">
        <v>534.83384920000003</v>
      </c>
      <c r="Z1206">
        <v>534.83384920000003</v>
      </c>
      <c r="AA1206">
        <v>1032.0779178</v>
      </c>
      <c r="AB1206">
        <v>1162.4250834615</v>
      </c>
      <c r="AC1206">
        <v>1604.5015476000001</v>
      </c>
      <c r="AD1206">
        <v>3743.8369444</v>
      </c>
      <c r="AE1206">
        <v>1604.5015476000001</v>
      </c>
      <c r="AF1206">
        <v>3743.8369444</v>
      </c>
      <c r="AG1206">
        <v>3096.2337533999998</v>
      </c>
      <c r="AH1206">
        <v>7224.5454245999999</v>
      </c>
      <c r="AI1206">
        <v>5509.7086680769999</v>
      </c>
      <c r="AJ1206">
        <v>10159.409001923001</v>
      </c>
      <c r="AK1206" t="s">
        <v>67</v>
      </c>
      <c r="AL1206">
        <v>3355.3974914999999</v>
      </c>
      <c r="AM1206">
        <v>16562.390148900002</v>
      </c>
      <c r="AN1206">
        <v>0</v>
      </c>
      <c r="AO1206">
        <v>0</v>
      </c>
      <c r="AP1206" t="s">
        <v>67</v>
      </c>
      <c r="AQ1206">
        <v>19917.787640400002</v>
      </c>
      <c r="AR1206">
        <v>19917.787640400002</v>
      </c>
      <c r="AS1206">
        <v>7.4482150560189302</v>
      </c>
      <c r="AT1206">
        <v>2.00797441388913</v>
      </c>
      <c r="AU1206">
        <v>91</v>
      </c>
      <c r="AV1206">
        <v>1</v>
      </c>
      <c r="AW1206" s="2">
        <v>2674.1692459999999</v>
      </c>
      <c r="AX1206" s="4">
        <v>19917.787640400002</v>
      </c>
      <c r="AY1206">
        <v>2.23</v>
      </c>
      <c r="AZ1206" t="s">
        <v>67</v>
      </c>
      <c r="BA1206">
        <v>0.16850000000000001</v>
      </c>
      <c r="BB1206">
        <v>0.83150000000000002</v>
      </c>
      <c r="BC1206">
        <v>0</v>
      </c>
      <c r="BD1206">
        <v>0</v>
      </c>
      <c r="BE1206">
        <v>0.14000000000000001</v>
      </c>
      <c r="BF1206" t="b">
        <v>0</v>
      </c>
      <c r="BG1206">
        <v>0.76</v>
      </c>
      <c r="BH1206" t="b">
        <v>0</v>
      </c>
      <c r="BI1206">
        <v>7.45</v>
      </c>
      <c r="BJ1206" t="b">
        <v>0</v>
      </c>
      <c r="BK1206">
        <v>0.63</v>
      </c>
      <c r="BL1206" t="b">
        <v>0</v>
      </c>
      <c r="BM1206">
        <v>0</v>
      </c>
      <c r="BN1206">
        <v>0</v>
      </c>
    </row>
    <row r="1207" spans="1:66" x14ac:dyDescent="0.25">
      <c r="A1207" t="s">
        <v>108</v>
      </c>
      <c r="B1207">
        <v>1998</v>
      </c>
      <c r="C1207" t="s">
        <v>67</v>
      </c>
      <c r="D1207" t="s">
        <v>67</v>
      </c>
      <c r="E1207" t="s">
        <v>67</v>
      </c>
      <c r="F1207" t="s">
        <v>67</v>
      </c>
      <c r="G1207" t="s">
        <v>67</v>
      </c>
      <c r="H1207" t="s">
        <v>67</v>
      </c>
      <c r="I1207" t="s">
        <v>67</v>
      </c>
      <c r="J1207" t="s">
        <v>67</v>
      </c>
      <c r="K1207">
        <v>26236</v>
      </c>
      <c r="L1207" t="s">
        <v>67</v>
      </c>
      <c r="M1207" t="s">
        <v>109</v>
      </c>
      <c r="N1207">
        <v>0.01</v>
      </c>
      <c r="O1207">
        <v>0.09</v>
      </c>
      <c r="P1207">
        <v>0.9</v>
      </c>
      <c r="Q1207">
        <v>0</v>
      </c>
      <c r="R1207">
        <v>0</v>
      </c>
      <c r="S1207">
        <v>1</v>
      </c>
      <c r="T1207" t="s">
        <v>67</v>
      </c>
      <c r="U1207" t="s">
        <v>67</v>
      </c>
      <c r="V1207">
        <v>0.1</v>
      </c>
      <c r="W1207">
        <v>0.2</v>
      </c>
      <c r="X1207" t="s">
        <v>67</v>
      </c>
      <c r="Y1207" t="s">
        <v>67</v>
      </c>
      <c r="Z1207" t="s">
        <v>67</v>
      </c>
      <c r="AA1207" t="s">
        <v>67</v>
      </c>
      <c r="AB1207" t="s">
        <v>67</v>
      </c>
      <c r="AC1207" t="s">
        <v>67</v>
      </c>
      <c r="AD1207" t="s">
        <v>67</v>
      </c>
      <c r="AE1207" t="s">
        <v>67</v>
      </c>
      <c r="AF1207" t="s">
        <v>67</v>
      </c>
      <c r="AG1207" t="s">
        <v>67</v>
      </c>
      <c r="AH1207" t="s">
        <v>67</v>
      </c>
      <c r="AI1207" t="s">
        <v>67</v>
      </c>
      <c r="AJ1207" t="s">
        <v>67</v>
      </c>
      <c r="AK1207">
        <v>372.82194349999997</v>
      </c>
      <c r="AL1207">
        <v>1656.2390148899999</v>
      </c>
      <c r="AM1207">
        <v>24915.427151399999</v>
      </c>
      <c r="AN1207">
        <v>0</v>
      </c>
      <c r="AO1207">
        <v>0</v>
      </c>
      <c r="AP1207">
        <v>26944.48810979</v>
      </c>
      <c r="AQ1207">
        <v>26571.666166290001</v>
      </c>
      <c r="AR1207">
        <v>26944.48810979</v>
      </c>
      <c r="AS1207" t="s">
        <v>67</v>
      </c>
      <c r="AT1207" t="s">
        <v>67</v>
      </c>
      <c r="AU1207" t="s">
        <v>67</v>
      </c>
      <c r="AV1207" t="s">
        <v>67</v>
      </c>
      <c r="AW1207" s="2" t="s">
        <v>67</v>
      </c>
      <c r="AX1207" s="4">
        <v>26571.666166290001</v>
      </c>
      <c r="AY1207" t="s">
        <v>67</v>
      </c>
      <c r="AZ1207">
        <v>1.38E-2</v>
      </c>
      <c r="BA1207">
        <v>6.1499999999999999E-2</v>
      </c>
      <c r="BB1207">
        <v>0.92469999999999997</v>
      </c>
      <c r="BC1207">
        <v>0</v>
      </c>
      <c r="BD1207">
        <v>0</v>
      </c>
      <c r="BE1207" t="s">
        <v>67</v>
      </c>
      <c r="BF1207" t="b">
        <v>0</v>
      </c>
      <c r="BG1207">
        <v>1.01</v>
      </c>
      <c r="BH1207" t="b">
        <v>0</v>
      </c>
      <c r="BI1207" t="s">
        <v>67</v>
      </c>
      <c r="BJ1207" t="b">
        <v>0</v>
      </c>
      <c r="BK1207" t="s">
        <v>67</v>
      </c>
      <c r="BL1207" t="b">
        <v>0</v>
      </c>
      <c r="BM1207">
        <v>0</v>
      </c>
      <c r="BN1207">
        <v>0</v>
      </c>
    </row>
    <row r="1208" spans="1:66" x14ac:dyDescent="0.25">
      <c r="A1208" t="s">
        <v>108</v>
      </c>
      <c r="B1208">
        <v>1999</v>
      </c>
      <c r="C1208">
        <v>7852.713178</v>
      </c>
      <c r="D1208">
        <v>27871.088090000001</v>
      </c>
      <c r="E1208">
        <v>6076.8516339999996</v>
      </c>
      <c r="F1208">
        <v>33947.939720000002</v>
      </c>
      <c r="G1208">
        <v>7159.2903269999997</v>
      </c>
      <c r="H1208">
        <v>35030.378420000001</v>
      </c>
      <c r="I1208">
        <v>3.55</v>
      </c>
      <c r="J1208">
        <v>27871.088090000001</v>
      </c>
      <c r="K1208">
        <v>26833</v>
      </c>
      <c r="L1208">
        <v>26576</v>
      </c>
      <c r="M1208" t="s">
        <v>109</v>
      </c>
      <c r="N1208">
        <v>0.01</v>
      </c>
      <c r="O1208">
        <v>0.09</v>
      </c>
      <c r="P1208">
        <v>0.9</v>
      </c>
      <c r="Q1208">
        <v>0</v>
      </c>
      <c r="R1208">
        <v>0</v>
      </c>
      <c r="S1208">
        <v>1</v>
      </c>
      <c r="T1208" t="s">
        <v>70</v>
      </c>
      <c r="U1208">
        <v>0.3</v>
      </c>
      <c r="V1208">
        <v>0.1</v>
      </c>
      <c r="W1208">
        <v>0.2</v>
      </c>
      <c r="X1208">
        <v>0.4</v>
      </c>
      <c r="Y1208">
        <v>11148.435235999999</v>
      </c>
      <c r="Z1208">
        <v>11148.435235999999</v>
      </c>
      <c r="AA1208">
        <v>1431.8580654</v>
      </c>
      <c r="AB1208">
        <v>11240.0100413984</v>
      </c>
      <c r="AC1208">
        <v>5574.2176179999997</v>
      </c>
      <c r="AD1208">
        <v>50167.958562</v>
      </c>
      <c r="AE1208">
        <v>5574.2176179999997</v>
      </c>
      <c r="AF1208">
        <v>50167.958562</v>
      </c>
      <c r="AG1208">
        <v>4295.5741962000002</v>
      </c>
      <c r="AH1208">
        <v>10023.0064578</v>
      </c>
      <c r="AI1208">
        <v>12550.358337203201</v>
      </c>
      <c r="AJ1208">
        <v>57510.398502796801</v>
      </c>
      <c r="AK1208">
        <v>184.02655720999999</v>
      </c>
      <c r="AL1208">
        <v>2491.5427151399999</v>
      </c>
      <c r="AM1208">
        <v>23767.9454916</v>
      </c>
      <c r="AN1208">
        <v>0</v>
      </c>
      <c r="AO1208">
        <v>0</v>
      </c>
      <c r="AP1208">
        <v>26443.514763949999</v>
      </c>
      <c r="AQ1208">
        <v>26259.488206739999</v>
      </c>
      <c r="AR1208">
        <v>26443.514763949999</v>
      </c>
      <c r="AS1208">
        <v>0.94217664276127699</v>
      </c>
      <c r="AT1208">
        <v>-5.9562503130378301E-2</v>
      </c>
      <c r="AU1208">
        <v>85</v>
      </c>
      <c r="AV1208">
        <v>0</v>
      </c>
      <c r="AW1208" s="2">
        <v>27871.088090000001</v>
      </c>
      <c r="AX1208" s="4">
        <v>26259.488206739999</v>
      </c>
      <c r="AY1208">
        <v>3.55</v>
      </c>
      <c r="AZ1208">
        <v>7.0000000000000001E-3</v>
      </c>
      <c r="BA1208">
        <v>9.4200000000000006E-2</v>
      </c>
      <c r="BB1208">
        <v>0.89880000000000004</v>
      </c>
      <c r="BC1208">
        <v>0</v>
      </c>
      <c r="BD1208">
        <v>0</v>
      </c>
      <c r="BE1208">
        <v>1.46</v>
      </c>
      <c r="BF1208" t="b">
        <v>0</v>
      </c>
      <c r="BG1208">
        <v>1</v>
      </c>
      <c r="BH1208" t="b">
        <v>0</v>
      </c>
      <c r="BI1208">
        <v>0.94</v>
      </c>
      <c r="BJ1208" t="b">
        <v>0</v>
      </c>
      <c r="BK1208">
        <v>1</v>
      </c>
      <c r="BL1208" t="b">
        <v>0</v>
      </c>
      <c r="BM1208">
        <v>0</v>
      </c>
      <c r="BN1208">
        <v>0</v>
      </c>
    </row>
    <row r="1209" spans="1:66" x14ac:dyDescent="0.25">
      <c r="A1209" t="s">
        <v>108</v>
      </c>
      <c r="B1209">
        <v>2000</v>
      </c>
      <c r="C1209" t="s">
        <v>67</v>
      </c>
      <c r="D1209" t="s">
        <v>67</v>
      </c>
      <c r="E1209" t="s">
        <v>67</v>
      </c>
      <c r="F1209" t="s">
        <v>67</v>
      </c>
      <c r="G1209" t="s">
        <v>67</v>
      </c>
      <c r="H1209" t="s">
        <v>67</v>
      </c>
      <c r="I1209" t="s">
        <v>67</v>
      </c>
      <c r="J1209" t="s">
        <v>67</v>
      </c>
      <c r="K1209">
        <v>19725</v>
      </c>
      <c r="L1209" t="s">
        <v>67</v>
      </c>
      <c r="M1209" t="s">
        <v>109</v>
      </c>
      <c r="N1209">
        <v>0.01</v>
      </c>
      <c r="O1209">
        <v>0.09</v>
      </c>
      <c r="P1209">
        <v>0.9</v>
      </c>
      <c r="Q1209">
        <v>0</v>
      </c>
      <c r="R1209">
        <v>0</v>
      </c>
      <c r="S1209">
        <v>1</v>
      </c>
      <c r="T1209" t="s">
        <v>67</v>
      </c>
      <c r="U1209" t="s">
        <v>67</v>
      </c>
      <c r="V1209">
        <v>0.1</v>
      </c>
      <c r="W1209">
        <v>0.2</v>
      </c>
      <c r="X1209" t="s">
        <v>67</v>
      </c>
      <c r="Y1209" t="s">
        <v>67</v>
      </c>
      <c r="Z1209" t="s">
        <v>67</v>
      </c>
      <c r="AA1209" t="s">
        <v>67</v>
      </c>
      <c r="AB1209" t="s">
        <v>67</v>
      </c>
      <c r="AC1209" t="s">
        <v>67</v>
      </c>
      <c r="AD1209" t="s">
        <v>67</v>
      </c>
      <c r="AE1209" t="s">
        <v>67</v>
      </c>
      <c r="AF1209" t="s">
        <v>67</v>
      </c>
      <c r="AG1209" t="s">
        <v>67</v>
      </c>
      <c r="AH1209" t="s">
        <v>67</v>
      </c>
      <c r="AI1209" t="s">
        <v>67</v>
      </c>
      <c r="AJ1209" t="s">
        <v>67</v>
      </c>
      <c r="AK1209">
        <v>276.83807946000002</v>
      </c>
      <c r="AL1209">
        <v>2376.7945491599999</v>
      </c>
      <c r="AM1209">
        <v>12068.838950400001</v>
      </c>
      <c r="AN1209">
        <v>0</v>
      </c>
      <c r="AO1209">
        <v>0</v>
      </c>
      <c r="AP1209">
        <v>14722.471579020001</v>
      </c>
      <c r="AQ1209">
        <v>14445.633499559999</v>
      </c>
      <c r="AR1209">
        <v>14722.471579020001</v>
      </c>
      <c r="AS1209" t="s">
        <v>67</v>
      </c>
      <c r="AT1209" t="s">
        <v>67</v>
      </c>
      <c r="AU1209" t="s">
        <v>67</v>
      </c>
      <c r="AV1209" t="s">
        <v>67</v>
      </c>
      <c r="AW1209" s="2" t="s">
        <v>67</v>
      </c>
      <c r="AX1209" s="4">
        <v>14445.633499559999</v>
      </c>
      <c r="AY1209" t="s">
        <v>67</v>
      </c>
      <c r="AZ1209">
        <v>1.8800000000000001E-2</v>
      </c>
      <c r="BA1209">
        <v>0.16139999999999999</v>
      </c>
      <c r="BB1209">
        <v>0.81979999999999997</v>
      </c>
      <c r="BC1209">
        <v>0</v>
      </c>
      <c r="BD1209">
        <v>0</v>
      </c>
      <c r="BE1209" t="s">
        <v>67</v>
      </c>
      <c r="BF1209" t="b">
        <v>0</v>
      </c>
      <c r="BG1209">
        <v>0.55000000000000004</v>
      </c>
      <c r="BH1209" t="b">
        <v>0</v>
      </c>
      <c r="BI1209" t="s">
        <v>67</v>
      </c>
      <c r="BJ1209" t="b">
        <v>0</v>
      </c>
      <c r="BK1209" t="s">
        <v>67</v>
      </c>
      <c r="BL1209" t="b">
        <v>0</v>
      </c>
      <c r="BM1209">
        <v>0</v>
      </c>
      <c r="BN1209">
        <v>0</v>
      </c>
    </row>
    <row r="1210" spans="1:66" x14ac:dyDescent="0.25">
      <c r="A1210" t="s">
        <v>108</v>
      </c>
      <c r="B1210">
        <v>2001</v>
      </c>
      <c r="C1210">
        <v>9712</v>
      </c>
      <c r="D1210">
        <v>25824.991725</v>
      </c>
      <c r="E1210">
        <v>10733.928049</v>
      </c>
      <c r="F1210">
        <v>36558.919779999997</v>
      </c>
      <c r="G1210">
        <v>11457.202619</v>
      </c>
      <c r="H1210">
        <v>37282.194349999998</v>
      </c>
      <c r="I1210">
        <v>2.66</v>
      </c>
      <c r="J1210">
        <v>25824.991725</v>
      </c>
      <c r="K1210">
        <v>28119</v>
      </c>
      <c r="L1210">
        <v>25886</v>
      </c>
      <c r="M1210" t="s">
        <v>109</v>
      </c>
      <c r="N1210">
        <v>0.01</v>
      </c>
      <c r="O1210">
        <v>0.09</v>
      </c>
      <c r="P1210">
        <v>0.9</v>
      </c>
      <c r="Q1210">
        <v>0</v>
      </c>
      <c r="R1210">
        <v>0</v>
      </c>
      <c r="S1210">
        <v>1</v>
      </c>
      <c r="T1210" t="s">
        <v>69</v>
      </c>
      <c r="U1210">
        <v>0.1</v>
      </c>
      <c r="V1210">
        <v>0.1</v>
      </c>
      <c r="W1210">
        <v>0.2</v>
      </c>
      <c r="X1210">
        <v>0.2</v>
      </c>
      <c r="Y1210">
        <v>5164.998345</v>
      </c>
      <c r="Z1210">
        <v>5164.998345</v>
      </c>
      <c r="AA1210">
        <v>2291.4405237999999</v>
      </c>
      <c r="AB1210">
        <v>5650.4785264582297</v>
      </c>
      <c r="AC1210">
        <v>15494.995035</v>
      </c>
      <c r="AD1210">
        <v>36154.988415</v>
      </c>
      <c r="AE1210">
        <v>15494.995035</v>
      </c>
      <c r="AF1210">
        <v>36154.988415</v>
      </c>
      <c r="AG1210">
        <v>6874.3215713999998</v>
      </c>
      <c r="AH1210">
        <v>16040.0836666</v>
      </c>
      <c r="AI1210">
        <v>25981.237297083499</v>
      </c>
      <c r="AJ1210">
        <v>48583.151402916497</v>
      </c>
      <c r="AK1210">
        <v>264.08828324000001</v>
      </c>
      <c r="AL1210">
        <v>1206.88389504</v>
      </c>
      <c r="AM1210">
        <v>38804.004443700003</v>
      </c>
      <c r="AN1210">
        <v>0</v>
      </c>
      <c r="AO1210">
        <v>0</v>
      </c>
      <c r="AP1210">
        <v>40274.97662198</v>
      </c>
      <c r="AQ1210">
        <v>40010.888338739998</v>
      </c>
      <c r="AR1210">
        <v>40274.97662198</v>
      </c>
      <c r="AS1210">
        <v>1.5493088541828</v>
      </c>
      <c r="AT1210">
        <v>0.43780893096072598</v>
      </c>
      <c r="AU1210">
        <v>94</v>
      </c>
      <c r="AV1210">
        <v>0</v>
      </c>
      <c r="AW1210" s="2">
        <v>25824.991725</v>
      </c>
      <c r="AX1210" s="4">
        <v>40010.888338739998</v>
      </c>
      <c r="AY1210">
        <v>2.66</v>
      </c>
      <c r="AZ1210">
        <v>6.6E-3</v>
      </c>
      <c r="BA1210">
        <v>0.03</v>
      </c>
      <c r="BB1210">
        <v>0.96350000000000002</v>
      </c>
      <c r="BC1210">
        <v>0</v>
      </c>
      <c r="BD1210">
        <v>0</v>
      </c>
      <c r="BE1210">
        <v>1.35</v>
      </c>
      <c r="BF1210" t="b">
        <v>0</v>
      </c>
      <c r="BG1210">
        <v>1.52</v>
      </c>
      <c r="BH1210" t="b">
        <v>0</v>
      </c>
      <c r="BI1210">
        <v>1.55</v>
      </c>
      <c r="BJ1210" t="b">
        <v>0</v>
      </c>
      <c r="BK1210">
        <v>0.75</v>
      </c>
      <c r="BL1210" t="b">
        <v>0</v>
      </c>
      <c r="BM1210">
        <v>0</v>
      </c>
      <c r="BN1210">
        <v>0</v>
      </c>
    </row>
    <row r="1211" spans="1:66" x14ac:dyDescent="0.25">
      <c r="A1211" t="s">
        <v>108</v>
      </c>
      <c r="B1211">
        <v>2002</v>
      </c>
      <c r="C1211">
        <v>4219</v>
      </c>
      <c r="D1211">
        <v>10828.442288</v>
      </c>
      <c r="E1211">
        <v>7081.0222640000002</v>
      </c>
      <c r="F1211">
        <v>17909.464550000001</v>
      </c>
      <c r="G1211">
        <v>7574.2134370000003</v>
      </c>
      <c r="H1211">
        <v>18402.655720999999</v>
      </c>
      <c r="I1211">
        <v>2.57</v>
      </c>
      <c r="J1211">
        <v>10828.442288</v>
      </c>
      <c r="K1211">
        <v>25760</v>
      </c>
      <c r="L1211">
        <v>10851</v>
      </c>
      <c r="M1211" t="s">
        <v>109</v>
      </c>
      <c r="N1211">
        <v>0.01</v>
      </c>
      <c r="O1211">
        <v>0.09</v>
      </c>
      <c r="P1211">
        <v>0.9</v>
      </c>
      <c r="Q1211">
        <v>0</v>
      </c>
      <c r="R1211">
        <v>0</v>
      </c>
      <c r="S1211">
        <v>1</v>
      </c>
      <c r="T1211" t="s">
        <v>69</v>
      </c>
      <c r="U1211">
        <v>0.1</v>
      </c>
      <c r="V1211">
        <v>0.1</v>
      </c>
      <c r="W1211">
        <v>0.2</v>
      </c>
      <c r="X1211">
        <v>0.2</v>
      </c>
      <c r="Y1211">
        <v>2165.6884576000002</v>
      </c>
      <c r="Z1211">
        <v>2165.6884576000002</v>
      </c>
      <c r="AA1211">
        <v>1514.8426873999999</v>
      </c>
      <c r="AB1211">
        <v>2642.9065180121502</v>
      </c>
      <c r="AC1211">
        <v>6497.0653727999997</v>
      </c>
      <c r="AD1211">
        <v>15159.819203200001</v>
      </c>
      <c r="AE1211">
        <v>6497.0653727999997</v>
      </c>
      <c r="AF1211">
        <v>15159.819203200001</v>
      </c>
      <c r="AG1211">
        <v>4544.5280622</v>
      </c>
      <c r="AH1211">
        <v>10603.8988118</v>
      </c>
      <c r="AI1211">
        <v>13116.8426849757</v>
      </c>
      <c r="AJ1211">
        <v>23688.4687570243</v>
      </c>
      <c r="AK1211">
        <v>134.09821056000001</v>
      </c>
      <c r="AL1211">
        <v>3880.4004443700001</v>
      </c>
      <c r="AM1211">
        <v>11474.9065656</v>
      </c>
      <c r="AN1211">
        <v>0</v>
      </c>
      <c r="AO1211">
        <v>0</v>
      </c>
      <c r="AP1211">
        <v>15489.405220529999</v>
      </c>
      <c r="AQ1211">
        <v>15355.30700997</v>
      </c>
      <c r="AR1211">
        <v>15489.405220529999</v>
      </c>
      <c r="AS1211">
        <v>1.4180531789864801</v>
      </c>
      <c r="AT1211">
        <v>0.34928493021806101</v>
      </c>
      <c r="AU1211">
        <v>93</v>
      </c>
      <c r="AV1211">
        <v>0</v>
      </c>
      <c r="AW1211" s="2">
        <v>10828.442288</v>
      </c>
      <c r="AX1211" s="4">
        <v>15355.30700997</v>
      </c>
      <c r="AY1211">
        <v>2.57</v>
      </c>
      <c r="AZ1211">
        <v>8.6999999999999994E-3</v>
      </c>
      <c r="BA1211">
        <v>0.2505</v>
      </c>
      <c r="BB1211">
        <v>0.74080000000000001</v>
      </c>
      <c r="BC1211">
        <v>0</v>
      </c>
      <c r="BD1211">
        <v>0</v>
      </c>
      <c r="BE1211">
        <v>0.56999999999999995</v>
      </c>
      <c r="BF1211" t="b">
        <v>0</v>
      </c>
      <c r="BG1211">
        <v>0.57999999999999996</v>
      </c>
      <c r="BH1211" t="b">
        <v>0</v>
      </c>
      <c r="BI1211">
        <v>1.42</v>
      </c>
      <c r="BJ1211" t="b">
        <v>0</v>
      </c>
      <c r="BK1211">
        <v>0.72</v>
      </c>
      <c r="BL1211" t="b">
        <v>0</v>
      </c>
      <c r="BM1211">
        <v>0</v>
      </c>
      <c r="BN1211">
        <v>0</v>
      </c>
    </row>
    <row r="1212" spans="1:66" x14ac:dyDescent="0.25">
      <c r="A1212" t="s">
        <v>108</v>
      </c>
      <c r="B1212">
        <v>2003</v>
      </c>
      <c r="C1212">
        <v>7922.5460979999998</v>
      </c>
      <c r="D1212">
        <v>20242.065685000001</v>
      </c>
      <c r="E1212">
        <v>6929.5918140000003</v>
      </c>
      <c r="F1212">
        <v>27171.657499000001</v>
      </c>
      <c r="G1212">
        <v>7441.7422619999998</v>
      </c>
      <c r="H1212">
        <v>27683.807946000001</v>
      </c>
      <c r="I1212">
        <v>2.5499999999999998</v>
      </c>
      <c r="J1212">
        <v>20242.065685000001</v>
      </c>
      <c r="K1212">
        <v>16488</v>
      </c>
      <c r="L1212">
        <v>23733</v>
      </c>
      <c r="M1212" t="s">
        <v>109</v>
      </c>
      <c r="N1212">
        <v>0.01</v>
      </c>
      <c r="O1212">
        <v>0.09</v>
      </c>
      <c r="P1212">
        <v>0.9</v>
      </c>
      <c r="Q1212">
        <v>0</v>
      </c>
      <c r="R1212">
        <v>0</v>
      </c>
      <c r="S1212">
        <v>1</v>
      </c>
      <c r="T1212" t="s">
        <v>69</v>
      </c>
      <c r="U1212">
        <v>0.1</v>
      </c>
      <c r="V1212">
        <v>0.1</v>
      </c>
      <c r="W1212">
        <v>0.2</v>
      </c>
      <c r="X1212">
        <v>0.2</v>
      </c>
      <c r="Y1212">
        <v>4048.413137</v>
      </c>
      <c r="Z1212">
        <v>4048.413137</v>
      </c>
      <c r="AA1212">
        <v>1488.3484524</v>
      </c>
      <c r="AB1212">
        <v>4313.3316639919603</v>
      </c>
      <c r="AC1212">
        <v>12145.239411</v>
      </c>
      <c r="AD1212">
        <v>28338.891959</v>
      </c>
      <c r="AE1212">
        <v>12145.239411</v>
      </c>
      <c r="AF1212">
        <v>28338.891959</v>
      </c>
      <c r="AG1212">
        <v>4465.0453571999997</v>
      </c>
      <c r="AH1212">
        <v>10418.439166800001</v>
      </c>
      <c r="AI1212">
        <v>19057.1446180161</v>
      </c>
      <c r="AJ1212">
        <v>36310.471273983901</v>
      </c>
      <c r="AK1212">
        <v>431.15560492999998</v>
      </c>
      <c r="AL1212">
        <v>1147.4906565599999</v>
      </c>
      <c r="AM1212">
        <v>20949.7983174</v>
      </c>
      <c r="AN1212">
        <v>0</v>
      </c>
      <c r="AO1212">
        <v>0</v>
      </c>
      <c r="AP1212">
        <v>22528.444578890001</v>
      </c>
      <c r="AQ1212">
        <v>22097.28897396</v>
      </c>
      <c r="AR1212">
        <v>22528.444578890001</v>
      </c>
      <c r="AS1212">
        <v>1.09165187574383</v>
      </c>
      <c r="AT1212">
        <v>8.7692031390365494E-2</v>
      </c>
      <c r="AU1212">
        <v>93</v>
      </c>
      <c r="AV1212">
        <v>0</v>
      </c>
      <c r="AW1212" s="2">
        <v>20242.065685000001</v>
      </c>
      <c r="AX1212" s="4">
        <v>22097.28897396</v>
      </c>
      <c r="AY1212">
        <v>2.5499999999999998</v>
      </c>
      <c r="AZ1212">
        <v>1.9099999999999999E-2</v>
      </c>
      <c r="BA1212">
        <v>5.0900000000000001E-2</v>
      </c>
      <c r="BB1212">
        <v>0.92989999999999995</v>
      </c>
      <c r="BC1212">
        <v>0</v>
      </c>
      <c r="BD1212">
        <v>0</v>
      </c>
      <c r="BE1212">
        <v>1.06</v>
      </c>
      <c r="BF1212" t="b">
        <v>0</v>
      </c>
      <c r="BG1212">
        <v>0.84</v>
      </c>
      <c r="BH1212" t="b">
        <v>0</v>
      </c>
      <c r="BI1212">
        <v>1.0900000000000001</v>
      </c>
      <c r="BJ1212" t="b">
        <v>0</v>
      </c>
      <c r="BK1212">
        <v>0.72</v>
      </c>
      <c r="BL1212" t="b">
        <v>0</v>
      </c>
      <c r="BM1212">
        <v>0</v>
      </c>
      <c r="BN1212">
        <v>0</v>
      </c>
    </row>
    <row r="1213" spans="1:66" x14ac:dyDescent="0.25">
      <c r="A1213" t="s">
        <v>108</v>
      </c>
      <c r="B1213">
        <v>2004</v>
      </c>
      <c r="C1213">
        <v>7449.3643469999997</v>
      </c>
      <c r="D1213">
        <v>19596.656218</v>
      </c>
      <c r="E1213">
        <v>6365.8629060000003</v>
      </c>
      <c r="F1213">
        <v>25962.519119000001</v>
      </c>
      <c r="G1213">
        <v>6812.1721049999996</v>
      </c>
      <c r="H1213">
        <v>26408.828323999998</v>
      </c>
      <c r="I1213">
        <v>2.63</v>
      </c>
      <c r="J1213">
        <v>19596.656218</v>
      </c>
      <c r="K1213">
        <v>19892</v>
      </c>
      <c r="L1213">
        <v>18315</v>
      </c>
      <c r="M1213" t="s">
        <v>109</v>
      </c>
      <c r="N1213">
        <v>0.01</v>
      </c>
      <c r="O1213">
        <v>0.09</v>
      </c>
      <c r="P1213">
        <v>0.9</v>
      </c>
      <c r="Q1213">
        <v>0</v>
      </c>
      <c r="R1213">
        <v>0</v>
      </c>
      <c r="S1213">
        <v>1</v>
      </c>
      <c r="T1213" t="s">
        <v>69</v>
      </c>
      <c r="U1213">
        <v>0.1</v>
      </c>
      <c r="V1213">
        <v>0.1</v>
      </c>
      <c r="W1213">
        <v>0.2</v>
      </c>
      <c r="X1213">
        <v>0.2</v>
      </c>
      <c r="Y1213">
        <v>3919.3312436000001</v>
      </c>
      <c r="Z1213">
        <v>3919.3312436000001</v>
      </c>
      <c r="AA1213">
        <v>1362.4344209999999</v>
      </c>
      <c r="AB1213">
        <v>4149.3836829804904</v>
      </c>
      <c r="AC1213">
        <v>11757.993730800001</v>
      </c>
      <c r="AD1213">
        <v>27435.318705199999</v>
      </c>
      <c r="AE1213">
        <v>11757.993730800001</v>
      </c>
      <c r="AF1213">
        <v>27435.318705199999</v>
      </c>
      <c r="AG1213">
        <v>4087.3032629999998</v>
      </c>
      <c r="AH1213">
        <v>9537.0409469999995</v>
      </c>
      <c r="AI1213">
        <v>18110.060958039001</v>
      </c>
      <c r="AJ1213">
        <v>34707.595689961003</v>
      </c>
      <c r="AK1213">
        <v>127.49896184000001</v>
      </c>
      <c r="AL1213">
        <v>2094.97983174</v>
      </c>
      <c r="AM1213">
        <v>21959.921371500001</v>
      </c>
      <c r="AN1213">
        <v>0</v>
      </c>
      <c r="AO1213">
        <v>0</v>
      </c>
      <c r="AP1213">
        <v>24182.400165079998</v>
      </c>
      <c r="AQ1213">
        <v>24054.901203239999</v>
      </c>
      <c r="AR1213">
        <v>24182.400165079998</v>
      </c>
      <c r="AS1213">
        <v>1.22750029064372</v>
      </c>
      <c r="AT1213">
        <v>0.20497981746346899</v>
      </c>
      <c r="AU1213">
        <v>93</v>
      </c>
      <c r="AV1213">
        <v>0</v>
      </c>
      <c r="AW1213" s="2">
        <v>19596.656218</v>
      </c>
      <c r="AX1213" s="4">
        <v>24054.901203239999</v>
      </c>
      <c r="AY1213">
        <v>2.63</v>
      </c>
      <c r="AZ1213">
        <v>5.3E-3</v>
      </c>
      <c r="BA1213">
        <v>8.6599999999999996E-2</v>
      </c>
      <c r="BB1213">
        <v>0.90810000000000002</v>
      </c>
      <c r="BC1213">
        <v>0</v>
      </c>
      <c r="BD1213">
        <v>0</v>
      </c>
      <c r="BE1213">
        <v>1.03</v>
      </c>
      <c r="BF1213" t="b">
        <v>0</v>
      </c>
      <c r="BG1213">
        <v>0.92</v>
      </c>
      <c r="BH1213" t="b">
        <v>0</v>
      </c>
      <c r="BI1213">
        <v>1.23</v>
      </c>
      <c r="BJ1213" t="b">
        <v>0</v>
      </c>
      <c r="BK1213">
        <v>0.74</v>
      </c>
      <c r="BL1213" t="b">
        <v>0</v>
      </c>
      <c r="BM1213">
        <v>0</v>
      </c>
      <c r="BN1213">
        <v>0</v>
      </c>
    </row>
    <row r="1214" spans="1:66" x14ac:dyDescent="0.25">
      <c r="A1214" t="s">
        <v>108</v>
      </c>
      <c r="B1214">
        <v>2005</v>
      </c>
      <c r="C1214">
        <v>4224.6084671999997</v>
      </c>
      <c r="D1214">
        <v>10820.962884</v>
      </c>
      <c r="E1214">
        <v>1686.3772105</v>
      </c>
      <c r="F1214">
        <v>12507.340093999999</v>
      </c>
      <c r="G1214">
        <v>2588.8581666999999</v>
      </c>
      <c r="H1214">
        <v>13409.821056000001</v>
      </c>
      <c r="I1214">
        <v>2.56</v>
      </c>
      <c r="J1214">
        <v>10820.962884</v>
      </c>
      <c r="K1214">
        <v>13447</v>
      </c>
      <c r="L1214">
        <v>10899</v>
      </c>
      <c r="M1214" t="s">
        <v>109</v>
      </c>
      <c r="N1214">
        <v>0.01</v>
      </c>
      <c r="O1214">
        <v>0.09</v>
      </c>
      <c r="P1214">
        <v>0.9</v>
      </c>
      <c r="Q1214">
        <v>0</v>
      </c>
      <c r="R1214">
        <v>0</v>
      </c>
      <c r="S1214">
        <v>1</v>
      </c>
      <c r="T1214" t="s">
        <v>69</v>
      </c>
      <c r="U1214">
        <v>0.1</v>
      </c>
      <c r="V1214">
        <v>0.1</v>
      </c>
      <c r="W1214">
        <v>0.2</v>
      </c>
      <c r="X1214">
        <v>0.2</v>
      </c>
      <c r="Y1214">
        <v>2164.1925768000001</v>
      </c>
      <c r="Z1214">
        <v>2164.1925768000001</v>
      </c>
      <c r="AA1214">
        <v>517.77163333999999</v>
      </c>
      <c r="AB1214">
        <v>2225.26784315232</v>
      </c>
      <c r="AC1214">
        <v>6492.5777304000003</v>
      </c>
      <c r="AD1214">
        <v>15149.348037600001</v>
      </c>
      <c r="AE1214">
        <v>6492.5777304000003</v>
      </c>
      <c r="AF1214">
        <v>15149.348037600001</v>
      </c>
      <c r="AG1214">
        <v>1553.3149000200001</v>
      </c>
      <c r="AH1214">
        <v>3624.4014333800001</v>
      </c>
      <c r="AI1214">
        <v>8959.2853696953498</v>
      </c>
      <c r="AJ1214">
        <v>17860.356742304601</v>
      </c>
      <c r="AK1214">
        <v>232.77553685999999</v>
      </c>
      <c r="AL1214">
        <v>2195.99213715</v>
      </c>
      <c r="AM1214">
        <v>5183.3066464800004</v>
      </c>
      <c r="AN1214">
        <v>0</v>
      </c>
      <c r="AO1214">
        <v>0</v>
      </c>
      <c r="AP1214">
        <v>7612.07432049</v>
      </c>
      <c r="AQ1214">
        <v>7379.2987836299999</v>
      </c>
      <c r="AR1214">
        <v>7612.07432049</v>
      </c>
      <c r="AS1214">
        <v>0.68194474583598397</v>
      </c>
      <c r="AT1214">
        <v>-0.382806642256597</v>
      </c>
      <c r="AU1214">
        <v>65</v>
      </c>
      <c r="AV1214">
        <v>0</v>
      </c>
      <c r="AW1214" s="2">
        <v>10820.962884</v>
      </c>
      <c r="AX1214" s="4">
        <v>7379.2987836299999</v>
      </c>
      <c r="AY1214">
        <v>2.56</v>
      </c>
      <c r="AZ1214">
        <v>3.0599999999999999E-2</v>
      </c>
      <c r="BA1214">
        <v>0.28849999999999998</v>
      </c>
      <c r="BB1214">
        <v>0.68089999999999995</v>
      </c>
      <c r="BC1214">
        <v>0</v>
      </c>
      <c r="BD1214">
        <v>0</v>
      </c>
      <c r="BE1214">
        <v>0.56999999999999995</v>
      </c>
      <c r="BF1214" t="b">
        <v>0</v>
      </c>
      <c r="BG1214">
        <v>0.28000000000000003</v>
      </c>
      <c r="BH1214" t="b">
        <v>0</v>
      </c>
      <c r="BI1214">
        <v>0.68</v>
      </c>
      <c r="BJ1214" t="b">
        <v>0</v>
      </c>
      <c r="BK1214">
        <v>0.72</v>
      </c>
      <c r="BL1214" t="b">
        <v>0</v>
      </c>
      <c r="BM1214">
        <v>0</v>
      </c>
      <c r="BN1214">
        <v>0</v>
      </c>
    </row>
    <row r="1215" spans="1:66" x14ac:dyDescent="0.25">
      <c r="A1215" t="s">
        <v>108</v>
      </c>
      <c r="B1215">
        <v>2006</v>
      </c>
      <c r="C1215">
        <v>10515.838671</v>
      </c>
      <c r="D1215">
        <v>25972.175017000001</v>
      </c>
      <c r="E1215">
        <v>16509.586734</v>
      </c>
      <c r="F1215">
        <v>42481.761761000002</v>
      </c>
      <c r="G1215">
        <v>17143.385475999999</v>
      </c>
      <c r="H1215">
        <v>43115.560492999997</v>
      </c>
      <c r="I1215">
        <v>2.4700000000000002</v>
      </c>
      <c r="J1215">
        <v>25972.175017000001</v>
      </c>
      <c r="K1215">
        <v>8283</v>
      </c>
      <c r="L1215">
        <v>25203</v>
      </c>
      <c r="M1215" t="s">
        <v>109</v>
      </c>
      <c r="N1215">
        <v>0.01</v>
      </c>
      <c r="O1215">
        <v>0.09</v>
      </c>
      <c r="P1215">
        <v>0.9</v>
      </c>
      <c r="Q1215">
        <v>0</v>
      </c>
      <c r="R1215">
        <v>0</v>
      </c>
      <c r="S1215">
        <v>1</v>
      </c>
      <c r="T1215" t="s">
        <v>69</v>
      </c>
      <c r="U1215">
        <v>0.1</v>
      </c>
      <c r="V1215">
        <v>0.1</v>
      </c>
      <c r="W1215">
        <v>0.2</v>
      </c>
      <c r="X1215">
        <v>0.2</v>
      </c>
      <c r="Y1215">
        <v>5194.4350033999999</v>
      </c>
      <c r="Z1215">
        <v>5194.4350033999999</v>
      </c>
      <c r="AA1215">
        <v>3428.6770952000002</v>
      </c>
      <c r="AB1215">
        <v>6223.9843852387903</v>
      </c>
      <c r="AC1215">
        <v>15583.3050102</v>
      </c>
      <c r="AD1215">
        <v>36361.045023799998</v>
      </c>
      <c r="AE1215">
        <v>15583.3050102</v>
      </c>
      <c r="AF1215">
        <v>36361.045023799998</v>
      </c>
      <c r="AG1215">
        <v>10286.0312856</v>
      </c>
      <c r="AH1215">
        <v>24000.739666400001</v>
      </c>
      <c r="AI1215">
        <v>30667.5917225224</v>
      </c>
      <c r="AJ1215">
        <v>55563.529263477598</v>
      </c>
      <c r="AK1215">
        <v>243.99912635000001</v>
      </c>
      <c r="AL1215">
        <v>518.33066464800004</v>
      </c>
      <c r="AM1215">
        <v>10715.434591499999</v>
      </c>
      <c r="AN1215">
        <v>0</v>
      </c>
      <c r="AO1215">
        <v>0</v>
      </c>
      <c r="AP1215">
        <v>11477.764382498</v>
      </c>
      <c r="AQ1215">
        <v>11233.765256148001</v>
      </c>
      <c r="AR1215">
        <v>11477.764382498</v>
      </c>
      <c r="AS1215">
        <v>0.43253078530369399</v>
      </c>
      <c r="AT1215">
        <v>-0.83810177525043605</v>
      </c>
      <c r="AU1215">
        <v>96</v>
      </c>
      <c r="AV1215">
        <v>0</v>
      </c>
      <c r="AW1215" s="2">
        <v>25972.175017000001</v>
      </c>
      <c r="AX1215" s="4">
        <v>11233.765256148001</v>
      </c>
      <c r="AY1215">
        <v>2.4700000000000002</v>
      </c>
      <c r="AZ1215">
        <v>2.1299999999999999E-2</v>
      </c>
      <c r="BA1215">
        <v>4.5199999999999997E-2</v>
      </c>
      <c r="BB1215">
        <v>0.93359999999999999</v>
      </c>
      <c r="BC1215">
        <v>0</v>
      </c>
      <c r="BD1215">
        <v>0</v>
      </c>
      <c r="BE1215">
        <v>1.36</v>
      </c>
      <c r="BF1215" t="b">
        <v>0</v>
      </c>
      <c r="BG1215">
        <v>0.43</v>
      </c>
      <c r="BH1215" t="b">
        <v>0</v>
      </c>
      <c r="BI1215">
        <v>0.43</v>
      </c>
      <c r="BJ1215" t="b">
        <v>0</v>
      </c>
      <c r="BK1215">
        <v>0.7</v>
      </c>
      <c r="BL1215" t="b">
        <v>0</v>
      </c>
      <c r="BM1215">
        <v>0</v>
      </c>
      <c r="BN1215">
        <v>0</v>
      </c>
    </row>
    <row r="1216" spans="1:66" x14ac:dyDescent="0.25">
      <c r="A1216" t="s">
        <v>108</v>
      </c>
      <c r="B1216">
        <v>2007</v>
      </c>
      <c r="C1216">
        <v>3816.4643353000001</v>
      </c>
      <c r="D1216">
        <v>9665.0211479999998</v>
      </c>
      <c r="E1216">
        <v>2681.9783176000001</v>
      </c>
      <c r="F1216">
        <v>12346.999465999999</v>
      </c>
      <c r="G1216">
        <v>3084.8750374000001</v>
      </c>
      <c r="H1216">
        <v>12749.896183999999</v>
      </c>
      <c r="I1216">
        <v>2.5299999999999998</v>
      </c>
      <c r="J1216">
        <v>9665.0211479999998</v>
      </c>
      <c r="K1216">
        <v>12779</v>
      </c>
      <c r="L1216">
        <v>11327</v>
      </c>
      <c r="M1216" t="s">
        <v>109</v>
      </c>
      <c r="N1216">
        <v>0.01</v>
      </c>
      <c r="O1216">
        <v>0.09</v>
      </c>
      <c r="P1216">
        <v>0.9</v>
      </c>
      <c r="Q1216">
        <v>0</v>
      </c>
      <c r="R1216">
        <v>0</v>
      </c>
      <c r="S1216">
        <v>1</v>
      </c>
      <c r="T1216" t="s">
        <v>69</v>
      </c>
      <c r="U1216">
        <v>0.1</v>
      </c>
      <c r="V1216">
        <v>0.1</v>
      </c>
      <c r="W1216">
        <v>0.2</v>
      </c>
      <c r="X1216">
        <v>0.2</v>
      </c>
      <c r="Y1216">
        <v>1933.0042295999999</v>
      </c>
      <c r="Z1216">
        <v>1933.0042295999999</v>
      </c>
      <c r="AA1216">
        <v>616.97500748000004</v>
      </c>
      <c r="AB1216">
        <v>2029.0794739256601</v>
      </c>
      <c r="AC1216">
        <v>5799.0126888000004</v>
      </c>
      <c r="AD1216">
        <v>13531.0296072</v>
      </c>
      <c r="AE1216">
        <v>5799.0126888000004</v>
      </c>
      <c r="AF1216">
        <v>13531.0296072</v>
      </c>
      <c r="AG1216">
        <v>1850.92502244</v>
      </c>
      <c r="AH1216">
        <v>4318.82505236</v>
      </c>
      <c r="AI1216">
        <v>8691.7372361486796</v>
      </c>
      <c r="AJ1216">
        <v>16808.055131851299</v>
      </c>
      <c r="AK1216">
        <v>57.592296072000003</v>
      </c>
      <c r="AL1216">
        <v>1071.54345915</v>
      </c>
      <c r="AM1216">
        <v>14804.2744155</v>
      </c>
      <c r="AN1216">
        <v>0</v>
      </c>
      <c r="AO1216">
        <v>0</v>
      </c>
      <c r="AP1216">
        <v>15933.410170722</v>
      </c>
      <c r="AQ1216">
        <v>15875.81787465</v>
      </c>
      <c r="AR1216">
        <v>15933.410170722</v>
      </c>
      <c r="AS1216">
        <v>1.64260560132713</v>
      </c>
      <c r="AT1216">
        <v>0.49628376235535798</v>
      </c>
      <c r="AU1216">
        <v>87</v>
      </c>
      <c r="AV1216">
        <v>0</v>
      </c>
      <c r="AW1216" s="2">
        <v>9665.0211479999998</v>
      </c>
      <c r="AX1216" s="4">
        <v>15875.81787465</v>
      </c>
      <c r="AY1216">
        <v>2.5299999999999998</v>
      </c>
      <c r="AZ1216">
        <v>3.5999999999999999E-3</v>
      </c>
      <c r="BA1216">
        <v>6.7299999999999999E-2</v>
      </c>
      <c r="BB1216">
        <v>0.92910000000000004</v>
      </c>
      <c r="BC1216">
        <v>0</v>
      </c>
      <c r="BD1216">
        <v>0</v>
      </c>
      <c r="BE1216">
        <v>0.51</v>
      </c>
      <c r="BF1216" t="b">
        <v>0</v>
      </c>
      <c r="BG1216">
        <v>0.6</v>
      </c>
      <c r="BH1216" t="b">
        <v>0</v>
      </c>
      <c r="BI1216">
        <v>1.64</v>
      </c>
      <c r="BJ1216" t="b">
        <v>0</v>
      </c>
      <c r="BK1216">
        <v>0.71</v>
      </c>
      <c r="BL1216" t="b">
        <v>0</v>
      </c>
      <c r="BM1216">
        <v>0</v>
      </c>
      <c r="BN1216">
        <v>0</v>
      </c>
    </row>
    <row r="1217" spans="1:66" x14ac:dyDescent="0.25">
      <c r="A1217" t="s">
        <v>108</v>
      </c>
      <c r="B1217">
        <v>2008</v>
      </c>
      <c r="C1217">
        <v>7545.8829656999997</v>
      </c>
      <c r="D1217">
        <v>19059.085305000001</v>
      </c>
      <c r="E1217">
        <v>4088.1140842</v>
      </c>
      <c r="F1217">
        <v>23147.199389000001</v>
      </c>
      <c r="G1217">
        <v>4218.4683851</v>
      </c>
      <c r="H1217">
        <v>23277.553685999999</v>
      </c>
      <c r="I1217">
        <v>2.5299999999999998</v>
      </c>
      <c r="J1217">
        <v>19059.085305000001</v>
      </c>
      <c r="K1217">
        <v>9359</v>
      </c>
      <c r="L1217">
        <v>13162</v>
      </c>
      <c r="M1217" t="s">
        <v>109</v>
      </c>
      <c r="N1217">
        <v>0.01</v>
      </c>
      <c r="O1217">
        <v>0.09</v>
      </c>
      <c r="P1217">
        <v>0.9</v>
      </c>
      <c r="Q1217">
        <v>0</v>
      </c>
      <c r="R1217">
        <v>0</v>
      </c>
      <c r="S1217">
        <v>1</v>
      </c>
      <c r="T1217" t="s">
        <v>69</v>
      </c>
      <c r="U1217">
        <v>0.1</v>
      </c>
      <c r="V1217">
        <v>0.1</v>
      </c>
      <c r="W1217">
        <v>0.2</v>
      </c>
      <c r="X1217">
        <v>0.2</v>
      </c>
      <c r="Y1217">
        <v>3811.8170610000002</v>
      </c>
      <c r="Z1217">
        <v>3811.8170610000002</v>
      </c>
      <c r="AA1217">
        <v>843.69367702</v>
      </c>
      <c r="AB1217">
        <v>3904.07073798288</v>
      </c>
      <c r="AC1217">
        <v>11435.451182999999</v>
      </c>
      <c r="AD1217">
        <v>26682.719427</v>
      </c>
      <c r="AE1217">
        <v>11435.451182999999</v>
      </c>
      <c r="AF1217">
        <v>26682.719427</v>
      </c>
      <c r="AG1217">
        <v>2531.08103106</v>
      </c>
      <c r="AH1217">
        <v>5905.85573914</v>
      </c>
      <c r="AI1217">
        <v>15469.412210034199</v>
      </c>
      <c r="AJ1217">
        <v>31085.695161965799</v>
      </c>
      <c r="AK1217">
        <v>119.06038435000001</v>
      </c>
      <c r="AL1217">
        <v>1480.4274415499999</v>
      </c>
      <c r="AM1217">
        <v>3932.8416747000001</v>
      </c>
      <c r="AN1217">
        <v>0</v>
      </c>
      <c r="AO1217">
        <v>0</v>
      </c>
      <c r="AP1217">
        <v>5532.3295005999998</v>
      </c>
      <c r="AQ1217">
        <v>5413.2691162499996</v>
      </c>
      <c r="AR1217">
        <v>5532.3295005999998</v>
      </c>
      <c r="AS1217">
        <v>0.28402565126406498</v>
      </c>
      <c r="AT1217">
        <v>-1.2586907235473199</v>
      </c>
      <c r="AU1217">
        <v>97</v>
      </c>
      <c r="AV1217">
        <v>0</v>
      </c>
      <c r="AW1217" s="2">
        <v>19059.085305000001</v>
      </c>
      <c r="AX1217" s="4">
        <v>5413.2691162499996</v>
      </c>
      <c r="AY1217">
        <v>2.5299999999999998</v>
      </c>
      <c r="AZ1217">
        <v>2.1499999999999998E-2</v>
      </c>
      <c r="BA1217">
        <v>0.2676</v>
      </c>
      <c r="BB1217">
        <v>0.71089999999999998</v>
      </c>
      <c r="BC1217">
        <v>0</v>
      </c>
      <c r="BD1217">
        <v>0</v>
      </c>
      <c r="BE1217">
        <v>1</v>
      </c>
      <c r="BF1217" t="b">
        <v>0</v>
      </c>
      <c r="BG1217">
        <v>0.21</v>
      </c>
      <c r="BH1217" t="b">
        <v>0</v>
      </c>
      <c r="BI1217">
        <v>0.28000000000000003</v>
      </c>
      <c r="BJ1217" t="b">
        <v>1</v>
      </c>
      <c r="BK1217">
        <v>0.71</v>
      </c>
      <c r="BL1217" t="b">
        <v>0</v>
      </c>
      <c r="BM1217">
        <v>1</v>
      </c>
      <c r="BN1217">
        <v>1</v>
      </c>
    </row>
    <row r="1218" spans="1:66" x14ac:dyDescent="0.25">
      <c r="A1218" t="s">
        <v>108</v>
      </c>
      <c r="B1218">
        <v>2009</v>
      </c>
      <c r="C1218">
        <v>8797.4000503999996</v>
      </c>
      <c r="D1218">
        <v>21435.635983</v>
      </c>
      <c r="E1218">
        <v>2664.1577296</v>
      </c>
      <c r="F1218">
        <v>24099.793705</v>
      </c>
      <c r="G1218">
        <v>2964.2766548</v>
      </c>
      <c r="H1218">
        <v>24399.912635000001</v>
      </c>
      <c r="I1218">
        <v>2.44</v>
      </c>
      <c r="J1218">
        <v>21435.635983</v>
      </c>
      <c r="K1218">
        <v>6303</v>
      </c>
      <c r="L1218">
        <v>21648</v>
      </c>
      <c r="M1218" t="s">
        <v>109</v>
      </c>
      <c r="N1218">
        <v>0.01</v>
      </c>
      <c r="O1218">
        <v>0.09</v>
      </c>
      <c r="P1218">
        <v>0.9</v>
      </c>
      <c r="Q1218">
        <v>0</v>
      </c>
      <c r="R1218">
        <v>0</v>
      </c>
      <c r="S1218">
        <v>1</v>
      </c>
      <c r="T1218" t="s">
        <v>69</v>
      </c>
      <c r="U1218">
        <v>0.1</v>
      </c>
      <c r="V1218">
        <v>0.1</v>
      </c>
      <c r="W1218">
        <v>0.2</v>
      </c>
      <c r="X1218">
        <v>0.2</v>
      </c>
      <c r="Y1218">
        <v>4287.1271966000004</v>
      </c>
      <c r="Z1218">
        <v>4287.1271966000004</v>
      </c>
      <c r="AA1218">
        <v>592.85533095999995</v>
      </c>
      <c r="AB1218">
        <v>4327.9252585130298</v>
      </c>
      <c r="AC1218">
        <v>12861.381589799999</v>
      </c>
      <c r="AD1218">
        <v>30009.890376200001</v>
      </c>
      <c r="AE1218">
        <v>12861.381589799999</v>
      </c>
      <c r="AF1218">
        <v>30009.890376200001</v>
      </c>
      <c r="AG1218">
        <v>1778.5659928800001</v>
      </c>
      <c r="AH1218">
        <v>4149.9873167200003</v>
      </c>
      <c r="AI1218">
        <v>15744.062117973899</v>
      </c>
      <c r="AJ1218">
        <v>33055.763152026098</v>
      </c>
      <c r="AK1218">
        <v>164.49193794999999</v>
      </c>
      <c r="AL1218">
        <v>393.28416747</v>
      </c>
      <c r="AM1218">
        <v>5451.3658431000003</v>
      </c>
      <c r="AN1218">
        <v>0</v>
      </c>
      <c r="AO1218">
        <v>0</v>
      </c>
      <c r="AP1218">
        <v>6009.1419485200004</v>
      </c>
      <c r="AQ1218">
        <v>5844.6500105699997</v>
      </c>
      <c r="AR1218">
        <v>6009.1419485200004</v>
      </c>
      <c r="AS1218">
        <v>0.27266044334794798</v>
      </c>
      <c r="AT1218">
        <v>-1.2995280552152499</v>
      </c>
      <c r="AU1218">
        <v>90</v>
      </c>
      <c r="AV1218">
        <v>0</v>
      </c>
      <c r="AW1218" s="2">
        <v>21435.635983</v>
      </c>
      <c r="AX1218" s="4">
        <v>5844.6500105699997</v>
      </c>
      <c r="AY1218">
        <v>2.44</v>
      </c>
      <c r="AZ1218">
        <v>2.7400000000000001E-2</v>
      </c>
      <c r="BA1218">
        <v>6.54E-2</v>
      </c>
      <c r="BB1218">
        <v>0.90720000000000001</v>
      </c>
      <c r="BC1218">
        <v>0</v>
      </c>
      <c r="BD1218">
        <v>0</v>
      </c>
      <c r="BE1218">
        <v>1.1200000000000001</v>
      </c>
      <c r="BF1218" t="b">
        <v>0</v>
      </c>
      <c r="BG1218">
        <v>0.22</v>
      </c>
      <c r="BH1218" t="b">
        <v>0</v>
      </c>
      <c r="BI1218">
        <v>0.27</v>
      </c>
      <c r="BJ1218" t="b">
        <v>1</v>
      </c>
      <c r="BK1218">
        <v>0.69</v>
      </c>
      <c r="BL1218" t="b">
        <v>0</v>
      </c>
      <c r="BM1218">
        <v>1</v>
      </c>
      <c r="BN1218">
        <v>1</v>
      </c>
    </row>
    <row r="1219" spans="1:66" x14ac:dyDescent="0.25">
      <c r="A1219" t="s">
        <v>108</v>
      </c>
      <c r="B1219">
        <v>2010</v>
      </c>
      <c r="C1219">
        <v>2124.2818830000001</v>
      </c>
      <c r="D1219">
        <v>4824.5504864000004</v>
      </c>
      <c r="E1219">
        <v>858.65728926999998</v>
      </c>
      <c r="F1219">
        <v>5683.2077759000003</v>
      </c>
      <c r="G1219">
        <v>934.67912014000001</v>
      </c>
      <c r="H1219">
        <v>5759.2296071999999</v>
      </c>
      <c r="I1219">
        <v>2.27</v>
      </c>
      <c r="J1219">
        <v>4824.5504864000004</v>
      </c>
      <c r="K1219">
        <v>17737</v>
      </c>
      <c r="L1219">
        <v>4263</v>
      </c>
      <c r="M1219" t="s">
        <v>109</v>
      </c>
      <c r="N1219">
        <v>0.01</v>
      </c>
      <c r="O1219">
        <v>0.09</v>
      </c>
      <c r="P1219">
        <v>0.9</v>
      </c>
      <c r="Q1219">
        <v>0</v>
      </c>
      <c r="R1219">
        <v>0</v>
      </c>
      <c r="S1219">
        <v>1</v>
      </c>
      <c r="T1219" t="s">
        <v>69</v>
      </c>
      <c r="U1219">
        <v>0.1</v>
      </c>
      <c r="V1219">
        <v>0.1</v>
      </c>
      <c r="W1219">
        <v>0.2</v>
      </c>
      <c r="X1219">
        <v>0.2</v>
      </c>
      <c r="Y1219">
        <v>964.91009727999995</v>
      </c>
      <c r="Z1219">
        <v>964.91009727999995</v>
      </c>
      <c r="AA1219">
        <v>186.93582402800001</v>
      </c>
      <c r="AB1219">
        <v>982.851208544776</v>
      </c>
      <c r="AC1219">
        <v>2894.7302918400001</v>
      </c>
      <c r="AD1219">
        <v>6754.3706809599998</v>
      </c>
      <c r="AE1219">
        <v>2894.7302918400001</v>
      </c>
      <c r="AF1219">
        <v>6754.3706809599998</v>
      </c>
      <c r="AG1219">
        <v>560.80747208399998</v>
      </c>
      <c r="AH1219">
        <v>1308.550768196</v>
      </c>
      <c r="AI1219">
        <v>3793.5271901104502</v>
      </c>
      <c r="AJ1219">
        <v>7724.9320242895501</v>
      </c>
      <c r="AK1219">
        <v>43.698240830000003</v>
      </c>
      <c r="AL1219">
        <v>545.13658430999999</v>
      </c>
      <c r="AM1219">
        <v>26922.695112000001</v>
      </c>
      <c r="AN1219">
        <v>0</v>
      </c>
      <c r="AO1219">
        <v>0</v>
      </c>
      <c r="AP1219">
        <v>27511.52993714</v>
      </c>
      <c r="AQ1219">
        <v>27467.831696310001</v>
      </c>
      <c r="AR1219">
        <v>27511.52993714</v>
      </c>
      <c r="AS1219">
        <v>5.6933452709717702</v>
      </c>
      <c r="AT1219">
        <v>1.7392979964650199</v>
      </c>
      <c r="AU1219">
        <v>92</v>
      </c>
      <c r="AV1219">
        <v>0</v>
      </c>
      <c r="AW1219" s="2">
        <v>4824.5504864000004</v>
      </c>
      <c r="AX1219" s="4">
        <v>27467.831696310001</v>
      </c>
      <c r="AY1219">
        <v>2.27</v>
      </c>
      <c r="AZ1219">
        <v>1.6000000000000001E-3</v>
      </c>
      <c r="BA1219">
        <v>1.9800000000000002E-2</v>
      </c>
      <c r="BB1219">
        <v>0.97860000000000003</v>
      </c>
      <c r="BC1219">
        <v>0</v>
      </c>
      <c r="BD1219">
        <v>0</v>
      </c>
      <c r="BE1219">
        <v>0.25</v>
      </c>
      <c r="BF1219" t="b">
        <v>0</v>
      </c>
      <c r="BG1219">
        <v>1.05</v>
      </c>
      <c r="BH1219" t="b">
        <v>0</v>
      </c>
      <c r="BI1219">
        <v>5.69</v>
      </c>
      <c r="BJ1219" t="b">
        <v>0</v>
      </c>
      <c r="BK1219">
        <v>0.64</v>
      </c>
      <c r="BL1219" t="b">
        <v>0</v>
      </c>
      <c r="BM1219">
        <v>0</v>
      </c>
      <c r="BN1219">
        <v>0</v>
      </c>
    </row>
    <row r="1220" spans="1:66" x14ac:dyDescent="0.25">
      <c r="A1220" t="s">
        <v>108</v>
      </c>
      <c r="B1220">
        <v>2011</v>
      </c>
      <c r="C1220">
        <v>3507.3583096000002</v>
      </c>
      <c r="D1220">
        <v>9317.0650569999998</v>
      </c>
      <c r="E1220">
        <v>2340.1371749</v>
      </c>
      <c r="F1220">
        <v>11657.202232</v>
      </c>
      <c r="G1220">
        <v>2588.9733783000001</v>
      </c>
      <c r="H1220">
        <v>11906.038435</v>
      </c>
      <c r="I1220">
        <v>2.66</v>
      </c>
      <c r="J1220">
        <v>9317.0650569999998</v>
      </c>
      <c r="K1220">
        <v>21593</v>
      </c>
      <c r="L1220">
        <v>7438</v>
      </c>
      <c r="M1220" t="s">
        <v>109</v>
      </c>
      <c r="N1220">
        <v>0.01</v>
      </c>
      <c r="O1220">
        <v>0.09</v>
      </c>
      <c r="P1220">
        <v>0.9</v>
      </c>
      <c r="Q1220">
        <v>0</v>
      </c>
      <c r="R1220">
        <v>0</v>
      </c>
      <c r="S1220">
        <v>1</v>
      </c>
      <c r="T1220" t="s">
        <v>69</v>
      </c>
      <c r="U1220">
        <v>0.1</v>
      </c>
      <c r="V1220">
        <v>0.1</v>
      </c>
      <c r="W1220">
        <v>0.2</v>
      </c>
      <c r="X1220">
        <v>0.2</v>
      </c>
      <c r="Y1220">
        <v>1863.4130114</v>
      </c>
      <c r="Z1220">
        <v>1863.4130114</v>
      </c>
      <c r="AA1220">
        <v>517.79467566000005</v>
      </c>
      <c r="AB1220">
        <v>1934.0163849349001</v>
      </c>
      <c r="AC1220">
        <v>5590.2390341999999</v>
      </c>
      <c r="AD1220">
        <v>13043.8910798</v>
      </c>
      <c r="AE1220">
        <v>5590.2390341999999</v>
      </c>
      <c r="AF1220">
        <v>13043.8910798</v>
      </c>
      <c r="AG1220">
        <v>1553.38402698</v>
      </c>
      <c r="AH1220">
        <v>3624.56272962</v>
      </c>
      <c r="AI1220">
        <v>8038.0056651302002</v>
      </c>
      <c r="AJ1220">
        <v>15774.071204869801</v>
      </c>
      <c r="AK1220">
        <v>60.570731590000001</v>
      </c>
      <c r="AL1220">
        <v>2692.2695112000001</v>
      </c>
      <c r="AM1220">
        <v>18269.384462999999</v>
      </c>
      <c r="AN1220">
        <v>0</v>
      </c>
      <c r="AO1220">
        <v>0</v>
      </c>
      <c r="AP1220">
        <v>21022.224705789999</v>
      </c>
      <c r="AQ1220">
        <v>20961.653974199999</v>
      </c>
      <c r="AR1220">
        <v>21022.224705789999</v>
      </c>
      <c r="AS1220">
        <v>2.24981298788413</v>
      </c>
      <c r="AT1220">
        <v>0.81084709626602003</v>
      </c>
      <c r="AU1220">
        <v>90</v>
      </c>
      <c r="AV1220">
        <v>0</v>
      </c>
      <c r="AW1220" s="2">
        <v>9317.0650569999998</v>
      </c>
      <c r="AX1220" s="4">
        <v>20961.653974199999</v>
      </c>
      <c r="AY1220">
        <v>2.66</v>
      </c>
      <c r="AZ1220">
        <v>2.8999999999999998E-3</v>
      </c>
      <c r="BA1220">
        <v>0.12809999999999999</v>
      </c>
      <c r="BB1220">
        <v>0.86909999999999998</v>
      </c>
      <c r="BC1220">
        <v>0</v>
      </c>
      <c r="BD1220">
        <v>0</v>
      </c>
      <c r="BE1220">
        <v>0.49</v>
      </c>
      <c r="BF1220" t="b">
        <v>0</v>
      </c>
      <c r="BG1220">
        <v>0.8</v>
      </c>
      <c r="BH1220" t="b">
        <v>0</v>
      </c>
      <c r="BI1220">
        <v>2.25</v>
      </c>
      <c r="BJ1220" t="b">
        <v>0</v>
      </c>
      <c r="BK1220">
        <v>0.75</v>
      </c>
      <c r="BL1220" t="b">
        <v>0</v>
      </c>
      <c r="BM1220">
        <v>0</v>
      </c>
      <c r="BN1220">
        <v>0</v>
      </c>
    </row>
    <row r="1221" spans="1:66" x14ac:dyDescent="0.25">
      <c r="A1221" t="s">
        <v>108</v>
      </c>
      <c r="B1221">
        <v>2012</v>
      </c>
      <c r="C1221">
        <v>5109</v>
      </c>
      <c r="D1221">
        <v>12856.957263</v>
      </c>
      <c r="E1221">
        <v>3352.0783031000001</v>
      </c>
      <c r="F1221">
        <v>16209.035567999999</v>
      </c>
      <c r="G1221">
        <v>3592.2365328999999</v>
      </c>
      <c r="H1221">
        <v>16449.193794999999</v>
      </c>
      <c r="I1221">
        <v>2.52</v>
      </c>
      <c r="J1221">
        <v>12856.957263</v>
      </c>
      <c r="K1221">
        <v>12489</v>
      </c>
      <c r="L1221">
        <v>12882</v>
      </c>
      <c r="M1221" t="s">
        <v>109</v>
      </c>
      <c r="N1221">
        <v>0.01</v>
      </c>
      <c r="O1221">
        <v>0.09</v>
      </c>
      <c r="P1221">
        <v>0.9</v>
      </c>
      <c r="Q1221">
        <v>0</v>
      </c>
      <c r="R1221">
        <v>0</v>
      </c>
      <c r="S1221">
        <v>1</v>
      </c>
      <c r="T1221" t="s">
        <v>69</v>
      </c>
      <c r="U1221">
        <v>0.1</v>
      </c>
      <c r="V1221">
        <v>0.1</v>
      </c>
      <c r="W1221">
        <v>0.2</v>
      </c>
      <c r="X1221">
        <v>0.2</v>
      </c>
      <c r="Y1221">
        <v>2571.3914525999999</v>
      </c>
      <c r="Z1221">
        <v>2571.3914525999999</v>
      </c>
      <c r="AA1221">
        <v>718.44730658000003</v>
      </c>
      <c r="AB1221">
        <v>2669.87275630064</v>
      </c>
      <c r="AC1221">
        <v>7714.1743577999996</v>
      </c>
      <c r="AD1221">
        <v>17999.740168200002</v>
      </c>
      <c r="AE1221">
        <v>7714.1743577999996</v>
      </c>
      <c r="AF1221">
        <v>17999.740168200002</v>
      </c>
      <c r="AG1221">
        <v>2155.3419197399999</v>
      </c>
      <c r="AH1221">
        <v>5029.13114606</v>
      </c>
      <c r="AI1221">
        <v>11109.4482823987</v>
      </c>
      <c r="AJ1221">
        <v>21788.9393076013</v>
      </c>
      <c r="AK1221">
        <v>299.1410568</v>
      </c>
      <c r="AL1221">
        <v>1826.9384462999999</v>
      </c>
      <c r="AM1221">
        <v>7526.3424813000001</v>
      </c>
      <c r="AN1221">
        <v>0</v>
      </c>
      <c r="AO1221">
        <v>0</v>
      </c>
      <c r="AP1221">
        <v>9652.4219843999999</v>
      </c>
      <c r="AQ1221">
        <v>9353.2809276000007</v>
      </c>
      <c r="AR1221">
        <v>9652.4219843999999</v>
      </c>
      <c r="AS1221">
        <v>0.72748790684068398</v>
      </c>
      <c r="AT1221">
        <v>-0.318157902974055</v>
      </c>
      <c r="AU1221">
        <v>93</v>
      </c>
      <c r="AV1221">
        <v>0</v>
      </c>
      <c r="AW1221" s="2">
        <v>12856.957263</v>
      </c>
      <c r="AX1221" s="4">
        <v>9353.2809276000007</v>
      </c>
      <c r="AY1221">
        <v>2.52</v>
      </c>
      <c r="AZ1221">
        <v>3.1E-2</v>
      </c>
      <c r="BA1221">
        <v>0.1893</v>
      </c>
      <c r="BB1221">
        <v>0.77969999999999995</v>
      </c>
      <c r="BC1221">
        <v>0</v>
      </c>
      <c r="BD1221">
        <v>0</v>
      </c>
      <c r="BE1221">
        <v>0.67</v>
      </c>
      <c r="BF1221" t="b">
        <v>0</v>
      </c>
      <c r="BG1221">
        <v>0.36</v>
      </c>
      <c r="BH1221" t="b">
        <v>0</v>
      </c>
      <c r="BI1221">
        <v>0.73</v>
      </c>
      <c r="BJ1221" t="b">
        <v>0</v>
      </c>
      <c r="BK1221">
        <v>0.71</v>
      </c>
      <c r="BL1221" t="b">
        <v>0</v>
      </c>
      <c r="BM1221">
        <v>0</v>
      </c>
      <c r="BN1221">
        <v>0</v>
      </c>
    </row>
    <row r="1222" spans="1:66" x14ac:dyDescent="0.25">
      <c r="A1222" t="s">
        <v>108</v>
      </c>
      <c r="B1222">
        <v>2013</v>
      </c>
      <c r="C1222">
        <v>1700</v>
      </c>
      <c r="D1222">
        <v>3788.4064309999999</v>
      </c>
      <c r="E1222">
        <v>528.54278060000001</v>
      </c>
      <c r="F1222">
        <v>4316.9492120000004</v>
      </c>
      <c r="G1222">
        <v>581.41765210000005</v>
      </c>
      <c r="H1222">
        <v>4369.8240830000004</v>
      </c>
      <c r="I1222">
        <v>2.23</v>
      </c>
      <c r="J1222">
        <v>3788.4064309999999</v>
      </c>
      <c r="K1222">
        <v>3806</v>
      </c>
      <c r="L1222" t="s">
        <v>67</v>
      </c>
      <c r="M1222" t="s">
        <v>109</v>
      </c>
      <c r="N1222">
        <v>0.01</v>
      </c>
      <c r="O1222">
        <v>0.09</v>
      </c>
      <c r="P1222">
        <v>0.9</v>
      </c>
      <c r="Q1222">
        <v>0</v>
      </c>
      <c r="R1222">
        <v>0</v>
      </c>
      <c r="S1222">
        <v>1</v>
      </c>
      <c r="T1222" t="s">
        <v>69</v>
      </c>
      <c r="U1222">
        <v>0.1</v>
      </c>
      <c r="V1222">
        <v>0.1</v>
      </c>
      <c r="W1222">
        <v>0.2</v>
      </c>
      <c r="X1222">
        <v>0.2</v>
      </c>
      <c r="Y1222">
        <v>757.68128620000005</v>
      </c>
      <c r="Z1222">
        <v>757.68128620000005</v>
      </c>
      <c r="AA1222">
        <v>116.28353042000001</v>
      </c>
      <c r="AB1222">
        <v>766.55253629782305</v>
      </c>
      <c r="AC1222">
        <v>2273.0438586</v>
      </c>
      <c r="AD1222">
        <v>5303.7690033999997</v>
      </c>
      <c r="AE1222">
        <v>2273.0438586</v>
      </c>
      <c r="AF1222">
        <v>5303.7690033999997</v>
      </c>
      <c r="AG1222">
        <v>348.85059125999999</v>
      </c>
      <c r="AH1222">
        <v>813.98471294000001</v>
      </c>
      <c r="AI1222">
        <v>2836.7190104043498</v>
      </c>
      <c r="AJ1222">
        <v>5902.9291555956497</v>
      </c>
      <c r="AK1222">
        <v>202.9931607</v>
      </c>
      <c r="AL1222">
        <v>752.63424812999995</v>
      </c>
      <c r="AM1222">
        <v>4471.0034102999998</v>
      </c>
      <c r="AN1222">
        <v>0</v>
      </c>
      <c r="AO1222" t="s">
        <v>67</v>
      </c>
      <c r="AP1222">
        <v>5426.6308191300004</v>
      </c>
      <c r="AQ1222">
        <v>5223.6376584299996</v>
      </c>
      <c r="AR1222">
        <v>5426.6308191300004</v>
      </c>
      <c r="AS1222">
        <v>1.3788482713168499</v>
      </c>
      <c r="AT1222">
        <v>0.32124856470604202</v>
      </c>
      <c r="AU1222">
        <v>91</v>
      </c>
      <c r="AV1222">
        <v>0</v>
      </c>
      <c r="AW1222" s="2">
        <v>3788.4064309999999</v>
      </c>
      <c r="AX1222" s="4">
        <v>5223.6376584299996</v>
      </c>
      <c r="AY1222">
        <v>2.23</v>
      </c>
      <c r="AZ1222">
        <v>3.7400000000000003E-2</v>
      </c>
      <c r="BA1222">
        <v>0.13869999999999999</v>
      </c>
      <c r="BB1222">
        <v>0.82389999999999997</v>
      </c>
      <c r="BC1222">
        <v>0</v>
      </c>
      <c r="BD1222" t="s">
        <v>67</v>
      </c>
      <c r="BE1222">
        <v>0.2</v>
      </c>
      <c r="BF1222" t="b">
        <v>0</v>
      </c>
      <c r="BG1222">
        <v>0.2</v>
      </c>
      <c r="BH1222" t="b">
        <v>0</v>
      </c>
      <c r="BI1222">
        <v>1.38</v>
      </c>
      <c r="BJ1222" t="b">
        <v>0</v>
      </c>
      <c r="BK1222">
        <v>0.63</v>
      </c>
      <c r="BL1222" t="b">
        <v>0</v>
      </c>
      <c r="BM1222">
        <v>0</v>
      </c>
      <c r="BN1222">
        <v>0</v>
      </c>
    </row>
    <row r="1223" spans="1:66" x14ac:dyDescent="0.25">
      <c r="A1223" t="s">
        <v>108</v>
      </c>
      <c r="B1223">
        <v>2014</v>
      </c>
      <c r="C1223">
        <v>2208.7815340000002</v>
      </c>
      <c r="D1223">
        <v>4922.213041</v>
      </c>
      <c r="E1223">
        <v>1036.129825</v>
      </c>
      <c r="F1223">
        <v>5958.342866</v>
      </c>
      <c r="G1223">
        <v>1134.8601180000001</v>
      </c>
      <c r="H1223">
        <v>6057.0731589999996</v>
      </c>
      <c r="I1223">
        <v>2.23</v>
      </c>
      <c r="J1223">
        <v>4922.213041</v>
      </c>
      <c r="K1223">
        <v>88</v>
      </c>
      <c r="L1223" t="s">
        <v>67</v>
      </c>
      <c r="M1223" t="s">
        <v>109</v>
      </c>
      <c r="N1223">
        <v>0.01</v>
      </c>
      <c r="O1223">
        <v>0.09</v>
      </c>
      <c r="P1223">
        <v>0.9</v>
      </c>
      <c r="Q1223">
        <v>0</v>
      </c>
      <c r="R1223">
        <v>0</v>
      </c>
      <c r="S1223">
        <v>1</v>
      </c>
      <c r="T1223" t="s">
        <v>69</v>
      </c>
      <c r="U1223">
        <v>0.1</v>
      </c>
      <c r="V1223">
        <v>0.1</v>
      </c>
      <c r="W1223">
        <v>0.2</v>
      </c>
      <c r="X1223">
        <v>0.2</v>
      </c>
      <c r="Y1223">
        <v>984.4426082</v>
      </c>
      <c r="Z1223">
        <v>984.4426082</v>
      </c>
      <c r="AA1223">
        <v>226.9720236</v>
      </c>
      <c r="AB1223">
        <v>1010.26904750007</v>
      </c>
      <c r="AC1223">
        <v>2953.3278246</v>
      </c>
      <c r="AD1223">
        <v>6891.0982574</v>
      </c>
      <c r="AE1223">
        <v>2953.3278246</v>
      </c>
      <c r="AF1223">
        <v>6891.0982574</v>
      </c>
      <c r="AG1223">
        <v>680.91607079999994</v>
      </c>
      <c r="AH1223">
        <v>1588.8041651999999</v>
      </c>
      <c r="AI1223">
        <v>4036.5350639998601</v>
      </c>
      <c r="AJ1223">
        <v>8077.6112540001404</v>
      </c>
      <c r="AK1223">
        <v>83.626027570000005</v>
      </c>
      <c r="AL1223">
        <v>447.10034102999998</v>
      </c>
      <c r="AM1223">
        <v>12784.256888399999</v>
      </c>
      <c r="AN1223" t="s">
        <v>67</v>
      </c>
      <c r="AO1223" t="s">
        <v>67</v>
      </c>
      <c r="AP1223">
        <v>13314.983257</v>
      </c>
      <c r="AQ1223">
        <v>13231.357229429999</v>
      </c>
      <c r="AR1223">
        <v>13314.983257</v>
      </c>
      <c r="AS1223">
        <v>2.6880911328336001</v>
      </c>
      <c r="AT1223">
        <v>0.988831325670118</v>
      </c>
      <c r="AU1223">
        <v>91</v>
      </c>
      <c r="AV1223">
        <v>0</v>
      </c>
      <c r="AW1223" s="2">
        <v>4922.213041</v>
      </c>
      <c r="AX1223" s="4">
        <v>13231.357229429999</v>
      </c>
      <c r="AY1223">
        <v>2.23</v>
      </c>
      <c r="AZ1223">
        <v>6.3E-3</v>
      </c>
      <c r="BA1223">
        <v>3.3599999999999998E-2</v>
      </c>
      <c r="BB1223">
        <v>0.96009999999999995</v>
      </c>
      <c r="BC1223" t="s">
        <v>67</v>
      </c>
      <c r="BD1223" t="s">
        <v>67</v>
      </c>
      <c r="BE1223">
        <v>0.26</v>
      </c>
      <c r="BF1223" t="b">
        <v>0</v>
      </c>
      <c r="BG1223">
        <v>0.5</v>
      </c>
      <c r="BH1223" t="b">
        <v>0</v>
      </c>
      <c r="BI1223">
        <v>2.69</v>
      </c>
      <c r="BJ1223" t="b">
        <v>0</v>
      </c>
      <c r="BK1223">
        <v>0.63</v>
      </c>
      <c r="BL1223" t="b">
        <v>0</v>
      </c>
      <c r="BM1223">
        <v>0</v>
      </c>
      <c r="BN1223">
        <v>0</v>
      </c>
    </row>
    <row r="1224" spans="1:66" x14ac:dyDescent="0.25">
      <c r="A1224" t="s">
        <v>108</v>
      </c>
      <c r="B1224">
        <v>2015</v>
      </c>
      <c r="C1224">
        <v>9608.3971770000007</v>
      </c>
      <c r="D1224">
        <v>26361.418793000001</v>
      </c>
      <c r="E1224">
        <v>2676.2035919</v>
      </c>
      <c r="F1224">
        <v>29037.622380000001</v>
      </c>
      <c r="G1224">
        <v>3552.6868890000001</v>
      </c>
      <c r="H1224">
        <v>29914.105680000001</v>
      </c>
      <c r="I1224">
        <v>2.74</v>
      </c>
      <c r="J1224">
        <v>26361.418793000001</v>
      </c>
      <c r="K1224" t="s">
        <v>67</v>
      </c>
      <c r="L1224" t="s">
        <v>67</v>
      </c>
      <c r="M1224" t="s">
        <v>109</v>
      </c>
      <c r="N1224">
        <v>0.01</v>
      </c>
      <c r="O1224">
        <v>0.09</v>
      </c>
      <c r="P1224">
        <v>0.9</v>
      </c>
      <c r="Q1224">
        <v>0</v>
      </c>
      <c r="R1224">
        <v>0</v>
      </c>
      <c r="S1224">
        <v>1</v>
      </c>
      <c r="T1224" t="s">
        <v>69</v>
      </c>
      <c r="U1224">
        <v>0.1</v>
      </c>
      <c r="V1224">
        <v>0.1</v>
      </c>
      <c r="W1224">
        <v>0.2</v>
      </c>
      <c r="X1224">
        <v>0.2</v>
      </c>
      <c r="Y1224">
        <v>5272.2837585999996</v>
      </c>
      <c r="Z1224">
        <v>5272.2837585999996</v>
      </c>
      <c r="AA1224">
        <v>710.53737779999994</v>
      </c>
      <c r="AB1224">
        <v>5319.9473114353495</v>
      </c>
      <c r="AC1224">
        <v>15816.8512758</v>
      </c>
      <c r="AD1224">
        <v>36905.986310200002</v>
      </c>
      <c r="AE1224">
        <v>15816.8512758</v>
      </c>
      <c r="AF1224">
        <v>36905.986310200002</v>
      </c>
      <c r="AG1224">
        <v>2131.6121333999999</v>
      </c>
      <c r="AH1224">
        <v>4973.7616446000002</v>
      </c>
      <c r="AI1224">
        <v>19274.211057129301</v>
      </c>
      <c r="AJ1224">
        <v>40554.0003028707</v>
      </c>
      <c r="AK1224">
        <v>49.677815670000001</v>
      </c>
      <c r="AL1224">
        <v>1278.42568884</v>
      </c>
      <c r="AM1224" t="s">
        <v>67</v>
      </c>
      <c r="AN1224" t="s">
        <v>67</v>
      </c>
      <c r="AO1224" t="s">
        <v>67</v>
      </c>
      <c r="AP1224" t="s">
        <v>67</v>
      </c>
      <c r="AQ1224" t="s">
        <v>67</v>
      </c>
      <c r="AR1224">
        <v>1328.10350451</v>
      </c>
      <c r="AS1224" t="s">
        <v>67</v>
      </c>
      <c r="AT1224" t="s">
        <v>67</v>
      </c>
      <c r="AU1224">
        <v>75</v>
      </c>
      <c r="AV1224">
        <v>0</v>
      </c>
      <c r="AW1224" s="2">
        <v>26361.418793000001</v>
      </c>
      <c r="AX1224" s="4" t="s">
        <v>67</v>
      </c>
      <c r="AY1224">
        <v>2.74</v>
      </c>
      <c r="AZ1224">
        <v>3.7400000000000003E-2</v>
      </c>
      <c r="BA1224">
        <v>0.96260000000000001</v>
      </c>
      <c r="BB1224" t="s">
        <v>67</v>
      </c>
      <c r="BC1224" t="s">
        <v>67</v>
      </c>
      <c r="BD1224" t="s">
        <v>67</v>
      </c>
      <c r="BE1224">
        <v>1.38</v>
      </c>
      <c r="BF1224" t="b">
        <v>0</v>
      </c>
      <c r="BG1224" t="s">
        <v>67</v>
      </c>
      <c r="BH1224" t="b">
        <v>0</v>
      </c>
      <c r="BI1224" t="s">
        <v>67</v>
      </c>
      <c r="BJ1224" t="b">
        <v>0</v>
      </c>
      <c r="BK1224">
        <v>0.77</v>
      </c>
      <c r="BL1224" t="b">
        <v>0</v>
      </c>
      <c r="BM1224">
        <v>0</v>
      </c>
      <c r="BN1224">
        <v>0</v>
      </c>
    </row>
    <row r="1225" spans="1:66" x14ac:dyDescent="0.25">
      <c r="A1225" t="s">
        <v>108</v>
      </c>
      <c r="B1225">
        <v>2016</v>
      </c>
      <c r="C1225">
        <v>6362.3367878999998</v>
      </c>
      <c r="D1225">
        <v>15123.079441</v>
      </c>
      <c r="E1225">
        <v>3615.2192232000002</v>
      </c>
      <c r="F1225">
        <v>18738.298671</v>
      </c>
      <c r="G1225">
        <v>5176.236629</v>
      </c>
      <c r="H1225">
        <v>20299.316070000001</v>
      </c>
      <c r="I1225">
        <v>2.38</v>
      </c>
      <c r="J1225">
        <v>15123.079441</v>
      </c>
      <c r="K1225" t="s">
        <v>67</v>
      </c>
      <c r="L1225" t="s">
        <v>67</v>
      </c>
      <c r="M1225" t="s">
        <v>109</v>
      </c>
      <c r="N1225">
        <v>0.01</v>
      </c>
      <c r="O1225">
        <v>0.09</v>
      </c>
      <c r="P1225">
        <v>0.9</v>
      </c>
      <c r="Q1225">
        <v>0</v>
      </c>
      <c r="R1225">
        <v>0</v>
      </c>
      <c r="S1225">
        <v>1</v>
      </c>
      <c r="T1225" t="s">
        <v>69</v>
      </c>
      <c r="U1225">
        <v>0.1</v>
      </c>
      <c r="V1225">
        <v>0.1</v>
      </c>
      <c r="W1225">
        <v>0.2</v>
      </c>
      <c r="X1225">
        <v>0.2</v>
      </c>
      <c r="Y1225">
        <v>3024.6158882</v>
      </c>
      <c r="Z1225">
        <v>3024.6158882</v>
      </c>
      <c r="AA1225">
        <v>1035.2473258</v>
      </c>
      <c r="AB1225">
        <v>3196.8794623394701</v>
      </c>
      <c r="AC1225">
        <v>9073.8476645999999</v>
      </c>
      <c r="AD1225">
        <v>21172.311217400002</v>
      </c>
      <c r="AE1225">
        <v>9073.8476645999999</v>
      </c>
      <c r="AF1225">
        <v>21172.311217400002</v>
      </c>
      <c r="AG1225">
        <v>3105.7419774</v>
      </c>
      <c r="AH1225">
        <v>7246.7312806</v>
      </c>
      <c r="AI1225">
        <v>13905.5571453211</v>
      </c>
      <c r="AJ1225">
        <v>26693.074994678998</v>
      </c>
      <c r="AK1225">
        <v>142.04729875999999</v>
      </c>
      <c r="AL1225" t="s">
        <v>67</v>
      </c>
      <c r="AM1225" t="s">
        <v>67</v>
      </c>
      <c r="AN1225" t="s">
        <v>67</v>
      </c>
      <c r="AO1225" t="s">
        <v>67</v>
      </c>
      <c r="AP1225" t="s">
        <v>67</v>
      </c>
      <c r="AQ1225" t="s">
        <v>67</v>
      </c>
      <c r="AR1225">
        <v>142.04729875999999</v>
      </c>
      <c r="AS1225" t="s">
        <v>67</v>
      </c>
      <c r="AT1225" t="s">
        <v>67</v>
      </c>
      <c r="AU1225">
        <v>70</v>
      </c>
      <c r="AV1225">
        <v>0</v>
      </c>
      <c r="AW1225" s="2">
        <v>15123.079441</v>
      </c>
      <c r="AX1225" s="4" t="s">
        <v>67</v>
      </c>
      <c r="AY1225">
        <v>2.38</v>
      </c>
      <c r="AZ1225">
        <v>1</v>
      </c>
      <c r="BA1225" t="s">
        <v>67</v>
      </c>
      <c r="BB1225" t="s">
        <v>67</v>
      </c>
      <c r="BC1225" t="s">
        <v>67</v>
      </c>
      <c r="BD1225" t="s">
        <v>67</v>
      </c>
      <c r="BE1225">
        <v>0.79</v>
      </c>
      <c r="BF1225" t="b">
        <v>0</v>
      </c>
      <c r="BG1225" t="s">
        <v>67</v>
      </c>
      <c r="BH1225" t="b">
        <v>0</v>
      </c>
      <c r="BI1225" t="s">
        <v>67</v>
      </c>
      <c r="BJ1225" t="b">
        <v>0</v>
      </c>
      <c r="BK1225">
        <v>0.67</v>
      </c>
      <c r="BL1225" t="b">
        <v>0</v>
      </c>
      <c r="BM1225">
        <v>0</v>
      </c>
      <c r="BN1225">
        <v>0</v>
      </c>
    </row>
    <row r="1226" spans="1:66" x14ac:dyDescent="0.25">
      <c r="A1226" t="s">
        <v>108</v>
      </c>
      <c r="B1226">
        <v>2017</v>
      </c>
      <c r="C1226">
        <v>3102.8104586999998</v>
      </c>
      <c r="D1226">
        <v>8028.1669060000004</v>
      </c>
      <c r="E1226">
        <v>239.93843874000001</v>
      </c>
      <c r="F1226">
        <v>8268.1053449999999</v>
      </c>
      <c r="G1226">
        <v>334.43584989999999</v>
      </c>
      <c r="H1226">
        <v>8362.6027570000006</v>
      </c>
      <c r="I1226">
        <v>2.59</v>
      </c>
      <c r="J1226">
        <v>8028.1669060000004</v>
      </c>
      <c r="K1226" t="s">
        <v>67</v>
      </c>
      <c r="L1226" t="s">
        <v>67</v>
      </c>
      <c r="M1226" t="s">
        <v>109</v>
      </c>
      <c r="N1226">
        <v>0.01</v>
      </c>
      <c r="O1226">
        <v>0.09</v>
      </c>
      <c r="P1226">
        <v>0.9</v>
      </c>
      <c r="Q1226">
        <v>0</v>
      </c>
      <c r="R1226">
        <v>0</v>
      </c>
      <c r="S1226">
        <v>1</v>
      </c>
      <c r="T1226" t="s">
        <v>69</v>
      </c>
      <c r="U1226">
        <v>0.1</v>
      </c>
      <c r="V1226">
        <v>0.1</v>
      </c>
      <c r="W1226">
        <v>0.2</v>
      </c>
      <c r="X1226">
        <v>0.2</v>
      </c>
      <c r="Y1226">
        <v>1605.6333812</v>
      </c>
      <c r="Z1226">
        <v>1605.6333812</v>
      </c>
      <c r="AA1226">
        <v>66.887169979999996</v>
      </c>
      <c r="AB1226">
        <v>1607.0259638013599</v>
      </c>
      <c r="AC1226">
        <v>4816.9001435999999</v>
      </c>
      <c r="AD1226">
        <v>11239.433668400001</v>
      </c>
      <c r="AE1226">
        <v>4816.9001435999999</v>
      </c>
      <c r="AF1226">
        <v>11239.433668400001</v>
      </c>
      <c r="AG1226">
        <v>200.66150994</v>
      </c>
      <c r="AH1226">
        <v>468.21018986000001</v>
      </c>
      <c r="AI1226">
        <v>5148.5508293972898</v>
      </c>
      <c r="AJ1226">
        <v>11576.654684602699</v>
      </c>
      <c r="AK1226" t="s">
        <v>67</v>
      </c>
      <c r="AL1226" t="s">
        <v>67</v>
      </c>
      <c r="AM1226" t="s">
        <v>67</v>
      </c>
      <c r="AN1226" t="s">
        <v>67</v>
      </c>
      <c r="AO1226" t="s">
        <v>67</v>
      </c>
      <c r="AP1226" t="s">
        <v>67</v>
      </c>
      <c r="AQ1226" t="s">
        <v>67</v>
      </c>
      <c r="AR1226">
        <v>0</v>
      </c>
      <c r="AS1226" t="s">
        <v>67</v>
      </c>
      <c r="AT1226" t="s">
        <v>67</v>
      </c>
      <c r="AU1226">
        <v>72</v>
      </c>
      <c r="AV1226">
        <v>0</v>
      </c>
      <c r="AW1226" s="2">
        <v>8028.1669060000004</v>
      </c>
      <c r="AX1226" s="4" t="s">
        <v>67</v>
      </c>
      <c r="AY1226">
        <v>2.59</v>
      </c>
      <c r="AZ1226" t="s">
        <v>67</v>
      </c>
      <c r="BA1226" t="s">
        <v>67</v>
      </c>
      <c r="BB1226" t="s">
        <v>67</v>
      </c>
      <c r="BC1226" t="s">
        <v>67</v>
      </c>
      <c r="BD1226" t="s">
        <v>67</v>
      </c>
      <c r="BE1226">
        <v>0.42</v>
      </c>
      <c r="BF1226" t="b">
        <v>0</v>
      </c>
      <c r="BG1226" t="s">
        <v>67</v>
      </c>
      <c r="BH1226" t="b">
        <v>0</v>
      </c>
      <c r="BI1226" t="s">
        <v>67</v>
      </c>
      <c r="BJ1226" t="b">
        <v>0</v>
      </c>
      <c r="BK1226">
        <v>0.73</v>
      </c>
      <c r="BL1226" t="b">
        <v>0</v>
      </c>
      <c r="BM1226">
        <v>0</v>
      </c>
      <c r="BN1226">
        <v>0</v>
      </c>
    </row>
    <row r="1227" spans="1:66" x14ac:dyDescent="0.25">
      <c r="A1227" t="s">
        <v>108</v>
      </c>
      <c r="B1227">
        <v>2018</v>
      </c>
      <c r="C1227">
        <v>2054.9305199999999</v>
      </c>
      <c r="D1227">
        <v>4579.3599990000002</v>
      </c>
      <c r="E1227">
        <v>367.55688600000002</v>
      </c>
      <c r="F1227">
        <v>4946.9168849999996</v>
      </c>
      <c r="G1227">
        <v>388.4215686</v>
      </c>
      <c r="H1227">
        <v>4967.781567</v>
      </c>
      <c r="I1227">
        <v>2.23</v>
      </c>
      <c r="J1227">
        <v>4579.3599990000002</v>
      </c>
      <c r="K1227" t="s">
        <v>67</v>
      </c>
      <c r="L1227" t="s">
        <v>67</v>
      </c>
      <c r="M1227" t="s">
        <v>109</v>
      </c>
      <c r="N1227">
        <v>0.01</v>
      </c>
      <c r="O1227">
        <v>0.09</v>
      </c>
      <c r="P1227">
        <v>0.9</v>
      </c>
      <c r="Q1227">
        <v>0</v>
      </c>
      <c r="R1227">
        <v>0</v>
      </c>
      <c r="S1227">
        <v>1</v>
      </c>
      <c r="T1227" t="s">
        <v>69</v>
      </c>
      <c r="U1227">
        <v>0.1</v>
      </c>
      <c r="V1227">
        <v>0.1</v>
      </c>
      <c r="W1227">
        <v>0.2</v>
      </c>
      <c r="X1227">
        <v>0.2</v>
      </c>
      <c r="Y1227">
        <v>915.87199980000003</v>
      </c>
      <c r="Z1227">
        <v>915.87199980000003</v>
      </c>
      <c r="AA1227">
        <v>77.684313720000006</v>
      </c>
      <c r="AB1227">
        <v>919.16068922457703</v>
      </c>
      <c r="AC1227">
        <v>2747.6159994</v>
      </c>
      <c r="AD1227">
        <v>6411.1039985999996</v>
      </c>
      <c r="AE1227">
        <v>2747.6159994</v>
      </c>
      <c r="AF1227">
        <v>6411.1039985999996</v>
      </c>
      <c r="AG1227">
        <v>233.05294115999999</v>
      </c>
      <c r="AH1227">
        <v>543.79019603999996</v>
      </c>
      <c r="AI1227">
        <v>3129.46018855085</v>
      </c>
      <c r="AJ1227">
        <v>6806.10294544915</v>
      </c>
      <c r="AK1227" t="s">
        <v>67</v>
      </c>
      <c r="AL1227" t="s">
        <v>67</v>
      </c>
      <c r="AM1227" t="s">
        <v>67</v>
      </c>
      <c r="AN1227" t="s">
        <v>67</v>
      </c>
      <c r="AO1227" t="s">
        <v>67</v>
      </c>
      <c r="AP1227" t="s">
        <v>67</v>
      </c>
      <c r="AQ1227" t="s">
        <v>67</v>
      </c>
      <c r="AR1227">
        <v>0</v>
      </c>
      <c r="AS1227" t="s">
        <v>67</v>
      </c>
      <c r="AT1227" t="s">
        <v>67</v>
      </c>
      <c r="AU1227">
        <v>95</v>
      </c>
      <c r="AV1227">
        <v>0</v>
      </c>
      <c r="AW1227" s="2">
        <v>4579.3599990000002</v>
      </c>
      <c r="AX1227" s="4" t="s">
        <v>67</v>
      </c>
      <c r="AY1227">
        <v>2.23</v>
      </c>
      <c r="AZ1227" t="s">
        <v>67</v>
      </c>
      <c r="BA1227" t="s">
        <v>67</v>
      </c>
      <c r="BB1227" t="s">
        <v>67</v>
      </c>
      <c r="BC1227" t="s">
        <v>67</v>
      </c>
      <c r="BD1227" t="s">
        <v>67</v>
      </c>
      <c r="BE1227">
        <v>0.24</v>
      </c>
      <c r="BF1227" t="b">
        <v>0</v>
      </c>
      <c r="BG1227" t="s">
        <v>67</v>
      </c>
      <c r="BH1227" t="b">
        <v>0</v>
      </c>
      <c r="BI1227" t="s">
        <v>67</v>
      </c>
      <c r="BJ1227" t="b">
        <v>0</v>
      </c>
      <c r="BK1227">
        <v>0.63</v>
      </c>
      <c r="BL1227" t="b">
        <v>0</v>
      </c>
      <c r="BM1227">
        <v>0</v>
      </c>
      <c r="BN1227">
        <v>0</v>
      </c>
    </row>
    <row r="1228" spans="1:66" x14ac:dyDescent="0.25">
      <c r="A1228" t="s">
        <v>108</v>
      </c>
      <c r="B1228">
        <v>2019</v>
      </c>
      <c r="C1228">
        <v>3354.6534409999999</v>
      </c>
      <c r="D1228">
        <v>12537.184483000001</v>
      </c>
      <c r="E1228">
        <v>1252.7672772000001</v>
      </c>
      <c r="F1228">
        <v>13789.951757999999</v>
      </c>
      <c r="G1228">
        <v>1667.5453895000001</v>
      </c>
      <c r="H1228">
        <v>14204.729875999999</v>
      </c>
      <c r="I1228">
        <v>3.74</v>
      </c>
      <c r="J1228">
        <v>12537.184483000001</v>
      </c>
      <c r="K1228" t="s">
        <v>67</v>
      </c>
      <c r="L1228" t="s">
        <v>67</v>
      </c>
      <c r="M1228" t="s">
        <v>109</v>
      </c>
      <c r="N1228">
        <v>0.01</v>
      </c>
      <c r="O1228">
        <v>0.09</v>
      </c>
      <c r="P1228">
        <v>0.9</v>
      </c>
      <c r="Q1228">
        <v>0</v>
      </c>
      <c r="R1228">
        <v>0</v>
      </c>
      <c r="S1228">
        <v>1</v>
      </c>
      <c r="T1228" t="s">
        <v>70</v>
      </c>
      <c r="U1228">
        <v>0.3</v>
      </c>
      <c r="V1228">
        <v>0.1</v>
      </c>
      <c r="W1228">
        <v>0.2</v>
      </c>
      <c r="X1228">
        <v>0.4</v>
      </c>
      <c r="Y1228">
        <v>5014.8737932000004</v>
      </c>
      <c r="Z1228">
        <v>5014.8737932000004</v>
      </c>
      <c r="AA1228">
        <v>333.50907790000002</v>
      </c>
      <c r="AB1228">
        <v>5025.95139916473</v>
      </c>
      <c r="AC1228">
        <v>2507.4368966000002</v>
      </c>
      <c r="AD1228">
        <v>22566.932069400002</v>
      </c>
      <c r="AE1228">
        <v>2507.4368966000002</v>
      </c>
      <c r="AF1228">
        <v>22566.932069400002</v>
      </c>
      <c r="AG1228">
        <v>1000.5272337</v>
      </c>
      <c r="AH1228">
        <v>2334.5635453</v>
      </c>
      <c r="AI1228">
        <v>4152.8270776705504</v>
      </c>
      <c r="AJ1228">
        <v>24256.632674329499</v>
      </c>
      <c r="AK1228" t="s">
        <v>67</v>
      </c>
      <c r="AL1228" t="s">
        <v>67</v>
      </c>
      <c r="AM1228" t="s">
        <v>67</v>
      </c>
      <c r="AN1228" t="s">
        <v>67</v>
      </c>
      <c r="AO1228" t="s">
        <v>67</v>
      </c>
      <c r="AP1228" t="s">
        <v>67</v>
      </c>
      <c r="AQ1228" t="s">
        <v>67</v>
      </c>
      <c r="AR1228">
        <v>0</v>
      </c>
      <c r="AS1228" t="s">
        <v>67</v>
      </c>
      <c r="AT1228" t="s">
        <v>67</v>
      </c>
      <c r="AU1228">
        <v>75</v>
      </c>
      <c r="AV1228">
        <v>0</v>
      </c>
      <c r="AW1228" s="2">
        <v>12537.184483000001</v>
      </c>
      <c r="AX1228" s="4" t="s">
        <v>67</v>
      </c>
      <c r="AY1228">
        <v>3.74</v>
      </c>
      <c r="AZ1228" t="s">
        <v>67</v>
      </c>
      <c r="BA1228" t="s">
        <v>67</v>
      </c>
      <c r="BB1228" t="s">
        <v>67</v>
      </c>
      <c r="BC1228" t="s">
        <v>67</v>
      </c>
      <c r="BD1228" t="s">
        <v>67</v>
      </c>
      <c r="BE1228">
        <v>0.66</v>
      </c>
      <c r="BF1228" t="b">
        <v>0</v>
      </c>
      <c r="BG1228" t="s">
        <v>67</v>
      </c>
      <c r="BH1228" t="b">
        <v>0</v>
      </c>
      <c r="BI1228" t="s">
        <v>67</v>
      </c>
      <c r="BJ1228" t="b">
        <v>0</v>
      </c>
      <c r="BK1228">
        <v>1.05</v>
      </c>
      <c r="BL1228" t="b">
        <v>0</v>
      </c>
      <c r="BM1228">
        <v>0</v>
      </c>
      <c r="BN1228">
        <v>0</v>
      </c>
    </row>
    <row r="1229" spans="1:66" x14ac:dyDescent="0.25">
      <c r="A1229" t="s">
        <v>110</v>
      </c>
      <c r="B1229">
        <v>1955</v>
      </c>
      <c r="C1229" t="s">
        <v>67</v>
      </c>
      <c r="D1229" t="s">
        <v>67</v>
      </c>
      <c r="E1229" t="s">
        <v>67</v>
      </c>
      <c r="F1229" t="s">
        <v>67</v>
      </c>
      <c r="G1229" t="s">
        <v>67</v>
      </c>
      <c r="H1229" t="s">
        <v>67</v>
      </c>
      <c r="I1229" t="s">
        <v>67</v>
      </c>
      <c r="J1229" t="s">
        <v>67</v>
      </c>
      <c r="K1229">
        <v>95268</v>
      </c>
      <c r="L1229" t="s">
        <v>67</v>
      </c>
      <c r="M1229" t="s">
        <v>67</v>
      </c>
      <c r="N1229" t="s">
        <v>67</v>
      </c>
      <c r="O1229" t="s">
        <v>67</v>
      </c>
      <c r="P1229" t="s">
        <v>67</v>
      </c>
      <c r="Q1229" t="s">
        <v>67</v>
      </c>
      <c r="R1229" t="s">
        <v>67</v>
      </c>
      <c r="S1229" t="s">
        <v>67</v>
      </c>
      <c r="T1229" t="s">
        <v>67</v>
      </c>
      <c r="U1229" t="s">
        <v>67</v>
      </c>
      <c r="V1229" t="s">
        <v>67</v>
      </c>
      <c r="W1229" t="s">
        <v>67</v>
      </c>
      <c r="X1229" t="s">
        <v>67</v>
      </c>
      <c r="Y1229" t="s">
        <v>67</v>
      </c>
      <c r="Z1229" t="s">
        <v>67</v>
      </c>
      <c r="AA1229" t="s">
        <v>67</v>
      </c>
      <c r="AB1229" t="s">
        <v>67</v>
      </c>
      <c r="AC1229" t="s">
        <v>67</v>
      </c>
      <c r="AD1229" t="s">
        <v>67</v>
      </c>
      <c r="AE1229" t="s">
        <v>67</v>
      </c>
      <c r="AF1229" t="s">
        <v>67</v>
      </c>
      <c r="AG1229" t="s">
        <v>67</v>
      </c>
      <c r="AH1229" t="s">
        <v>67</v>
      </c>
      <c r="AI1229" t="s">
        <v>67</v>
      </c>
      <c r="AJ1229" t="s">
        <v>67</v>
      </c>
      <c r="AK1229" t="s">
        <v>67</v>
      </c>
      <c r="AL1229" t="s">
        <v>67</v>
      </c>
      <c r="AM1229" t="s">
        <v>67</v>
      </c>
      <c r="AN1229" t="s">
        <v>67</v>
      </c>
      <c r="AO1229" t="s">
        <v>67</v>
      </c>
      <c r="AP1229" t="s">
        <v>67</v>
      </c>
      <c r="AQ1229" t="s">
        <v>67</v>
      </c>
      <c r="AR1229" t="s">
        <v>67</v>
      </c>
      <c r="AS1229" t="s">
        <v>67</v>
      </c>
      <c r="AT1229" t="s">
        <v>67</v>
      </c>
      <c r="AU1229" t="s">
        <v>67</v>
      </c>
      <c r="AV1229" t="s">
        <v>67</v>
      </c>
      <c r="AW1229" s="2" t="s">
        <v>67</v>
      </c>
      <c r="AX1229" s="4" t="s">
        <v>67</v>
      </c>
      <c r="AY1229" t="s">
        <v>67</v>
      </c>
      <c r="AZ1229" t="s">
        <v>67</v>
      </c>
      <c r="BA1229" t="s">
        <v>67</v>
      </c>
      <c r="BB1229" t="s">
        <v>67</v>
      </c>
      <c r="BC1229" t="s">
        <v>67</v>
      </c>
      <c r="BD1229" t="s">
        <v>67</v>
      </c>
      <c r="BE1229" t="s">
        <v>67</v>
      </c>
      <c r="BF1229" t="s">
        <v>67</v>
      </c>
      <c r="BG1229" t="s">
        <v>67</v>
      </c>
      <c r="BH1229" t="s">
        <v>67</v>
      </c>
      <c r="BI1229" t="s">
        <v>67</v>
      </c>
      <c r="BJ1229" t="s">
        <v>67</v>
      </c>
      <c r="BK1229" t="s">
        <v>67</v>
      </c>
      <c r="BL1229" t="s">
        <v>67</v>
      </c>
      <c r="BM1229" t="s">
        <v>67</v>
      </c>
      <c r="BN1229" t="s">
        <v>67</v>
      </c>
    </row>
    <row r="1230" spans="1:66" x14ac:dyDescent="0.25">
      <c r="A1230" t="s">
        <v>110</v>
      </c>
      <c r="B1230">
        <v>1956</v>
      </c>
      <c r="C1230" t="s">
        <v>67</v>
      </c>
      <c r="D1230" t="s">
        <v>67</v>
      </c>
      <c r="E1230" t="s">
        <v>67</v>
      </c>
      <c r="F1230" t="s">
        <v>67</v>
      </c>
      <c r="G1230" t="s">
        <v>67</v>
      </c>
      <c r="H1230" t="s">
        <v>67</v>
      </c>
      <c r="I1230" t="s">
        <v>67</v>
      </c>
      <c r="J1230" t="s">
        <v>67</v>
      </c>
      <c r="K1230">
        <v>474942</v>
      </c>
      <c r="L1230" t="s">
        <v>67</v>
      </c>
      <c r="M1230" t="s">
        <v>67</v>
      </c>
      <c r="N1230" t="s">
        <v>67</v>
      </c>
      <c r="O1230" t="s">
        <v>67</v>
      </c>
      <c r="P1230" t="s">
        <v>67</v>
      </c>
      <c r="Q1230" t="s">
        <v>67</v>
      </c>
      <c r="R1230" t="s">
        <v>67</v>
      </c>
      <c r="S1230" t="s">
        <v>67</v>
      </c>
      <c r="T1230" t="s">
        <v>67</v>
      </c>
      <c r="U1230" t="s">
        <v>67</v>
      </c>
      <c r="V1230" t="s">
        <v>67</v>
      </c>
      <c r="W1230" t="s">
        <v>67</v>
      </c>
      <c r="X1230" t="s">
        <v>67</v>
      </c>
      <c r="Y1230" t="s">
        <v>67</v>
      </c>
      <c r="Z1230" t="s">
        <v>67</v>
      </c>
      <c r="AA1230" t="s">
        <v>67</v>
      </c>
      <c r="AB1230" t="s">
        <v>67</v>
      </c>
      <c r="AC1230" t="s">
        <v>67</v>
      </c>
      <c r="AD1230" t="s">
        <v>67</v>
      </c>
      <c r="AE1230" t="s">
        <v>67</v>
      </c>
      <c r="AF1230" t="s">
        <v>67</v>
      </c>
      <c r="AG1230" t="s">
        <v>67</v>
      </c>
      <c r="AH1230" t="s">
        <v>67</v>
      </c>
      <c r="AI1230" t="s">
        <v>67</v>
      </c>
      <c r="AJ1230" t="s">
        <v>67</v>
      </c>
      <c r="AK1230" t="s">
        <v>67</v>
      </c>
      <c r="AL1230" t="s">
        <v>67</v>
      </c>
      <c r="AM1230" t="s">
        <v>67</v>
      </c>
      <c r="AN1230" t="s">
        <v>67</v>
      </c>
      <c r="AO1230" t="s">
        <v>67</v>
      </c>
      <c r="AP1230" t="s">
        <v>67</v>
      </c>
      <c r="AQ1230" t="s">
        <v>67</v>
      </c>
      <c r="AR1230" t="s">
        <v>67</v>
      </c>
      <c r="AS1230" t="s">
        <v>67</v>
      </c>
      <c r="AT1230" t="s">
        <v>67</v>
      </c>
      <c r="AU1230" t="s">
        <v>67</v>
      </c>
      <c r="AV1230" t="s">
        <v>67</v>
      </c>
      <c r="AW1230" s="2" t="s">
        <v>67</v>
      </c>
      <c r="AX1230" s="4" t="s">
        <v>67</v>
      </c>
      <c r="AY1230" t="s">
        <v>67</v>
      </c>
      <c r="AZ1230" t="s">
        <v>67</v>
      </c>
      <c r="BA1230" t="s">
        <v>67</v>
      </c>
      <c r="BB1230" t="s">
        <v>67</v>
      </c>
      <c r="BC1230" t="s">
        <v>67</v>
      </c>
      <c r="BD1230" t="s">
        <v>67</v>
      </c>
      <c r="BE1230" t="s">
        <v>67</v>
      </c>
      <c r="BF1230" t="s">
        <v>67</v>
      </c>
      <c r="BG1230" t="s">
        <v>67</v>
      </c>
      <c r="BH1230" t="s">
        <v>67</v>
      </c>
      <c r="BI1230" t="s">
        <v>67</v>
      </c>
      <c r="BJ1230" t="s">
        <v>67</v>
      </c>
      <c r="BK1230" t="s">
        <v>67</v>
      </c>
      <c r="BL1230" t="s">
        <v>67</v>
      </c>
      <c r="BM1230" t="s">
        <v>67</v>
      </c>
      <c r="BN1230" t="s">
        <v>67</v>
      </c>
    </row>
    <row r="1231" spans="1:66" x14ac:dyDescent="0.25">
      <c r="A1231" t="s">
        <v>110</v>
      </c>
      <c r="B1231">
        <v>1957</v>
      </c>
      <c r="C1231" t="s">
        <v>67</v>
      </c>
      <c r="D1231" t="s">
        <v>67</v>
      </c>
      <c r="E1231" t="s">
        <v>67</v>
      </c>
      <c r="F1231" t="s">
        <v>67</v>
      </c>
      <c r="G1231" t="s">
        <v>67</v>
      </c>
      <c r="H1231" t="s">
        <v>67</v>
      </c>
      <c r="I1231" t="s">
        <v>67</v>
      </c>
      <c r="J1231" t="s">
        <v>67</v>
      </c>
      <c r="K1231">
        <v>1634996</v>
      </c>
      <c r="L1231" t="s">
        <v>67</v>
      </c>
      <c r="M1231" t="s">
        <v>67</v>
      </c>
      <c r="N1231" t="s">
        <v>67</v>
      </c>
      <c r="O1231" t="s">
        <v>67</v>
      </c>
      <c r="P1231" t="s">
        <v>67</v>
      </c>
      <c r="Q1231" t="s">
        <v>67</v>
      </c>
      <c r="R1231" t="s">
        <v>67</v>
      </c>
      <c r="S1231" t="s">
        <v>67</v>
      </c>
      <c r="T1231" t="s">
        <v>67</v>
      </c>
      <c r="U1231" t="s">
        <v>67</v>
      </c>
      <c r="V1231" t="s">
        <v>67</v>
      </c>
      <c r="W1231" t="s">
        <v>67</v>
      </c>
      <c r="X1231" t="s">
        <v>67</v>
      </c>
      <c r="Y1231" t="s">
        <v>67</v>
      </c>
      <c r="Z1231" t="s">
        <v>67</v>
      </c>
      <c r="AA1231" t="s">
        <v>67</v>
      </c>
      <c r="AB1231" t="s">
        <v>67</v>
      </c>
      <c r="AC1231" t="s">
        <v>67</v>
      </c>
      <c r="AD1231" t="s">
        <v>67</v>
      </c>
      <c r="AE1231" t="s">
        <v>67</v>
      </c>
      <c r="AF1231" t="s">
        <v>67</v>
      </c>
      <c r="AG1231" t="s">
        <v>67</v>
      </c>
      <c r="AH1231" t="s">
        <v>67</v>
      </c>
      <c r="AI1231" t="s">
        <v>67</v>
      </c>
      <c r="AJ1231" t="s">
        <v>67</v>
      </c>
      <c r="AK1231" t="s">
        <v>67</v>
      </c>
      <c r="AL1231" t="s">
        <v>67</v>
      </c>
      <c r="AM1231" t="s">
        <v>67</v>
      </c>
      <c r="AN1231" t="s">
        <v>67</v>
      </c>
      <c r="AO1231" t="s">
        <v>67</v>
      </c>
      <c r="AP1231" t="s">
        <v>67</v>
      </c>
      <c r="AQ1231" t="s">
        <v>67</v>
      </c>
      <c r="AR1231" t="s">
        <v>67</v>
      </c>
      <c r="AS1231" t="s">
        <v>67</v>
      </c>
      <c r="AT1231" t="s">
        <v>67</v>
      </c>
      <c r="AU1231" t="s">
        <v>67</v>
      </c>
      <c r="AV1231" t="s">
        <v>67</v>
      </c>
      <c r="AW1231" s="2" t="s">
        <v>67</v>
      </c>
      <c r="AX1231" s="4" t="s">
        <v>67</v>
      </c>
      <c r="AY1231" t="s">
        <v>67</v>
      </c>
      <c r="AZ1231" t="s">
        <v>67</v>
      </c>
      <c r="BA1231" t="s">
        <v>67</v>
      </c>
      <c r="BB1231" t="s">
        <v>67</v>
      </c>
      <c r="BC1231" t="s">
        <v>67</v>
      </c>
      <c r="BD1231" t="s">
        <v>67</v>
      </c>
      <c r="BE1231" t="s">
        <v>67</v>
      </c>
      <c r="BF1231" t="s">
        <v>67</v>
      </c>
      <c r="BG1231" t="s">
        <v>67</v>
      </c>
      <c r="BH1231" t="s">
        <v>67</v>
      </c>
      <c r="BI1231" t="s">
        <v>67</v>
      </c>
      <c r="BJ1231" t="s">
        <v>67</v>
      </c>
      <c r="BK1231" t="s">
        <v>67</v>
      </c>
      <c r="BL1231" t="s">
        <v>67</v>
      </c>
      <c r="BM1231" t="s">
        <v>67</v>
      </c>
      <c r="BN1231" t="s">
        <v>67</v>
      </c>
    </row>
    <row r="1232" spans="1:66" x14ac:dyDescent="0.25">
      <c r="A1232" t="s">
        <v>110</v>
      </c>
      <c r="B1232">
        <v>1958</v>
      </c>
      <c r="C1232" t="s">
        <v>67</v>
      </c>
      <c r="D1232" t="s">
        <v>67</v>
      </c>
      <c r="E1232" t="s">
        <v>67</v>
      </c>
      <c r="F1232" t="s">
        <v>67</v>
      </c>
      <c r="G1232" t="s">
        <v>67</v>
      </c>
      <c r="H1232" t="s">
        <v>67</v>
      </c>
      <c r="I1232" t="s">
        <v>67</v>
      </c>
      <c r="J1232" t="s">
        <v>67</v>
      </c>
      <c r="K1232">
        <v>524998</v>
      </c>
      <c r="L1232" t="s">
        <v>67</v>
      </c>
      <c r="M1232" t="s">
        <v>67</v>
      </c>
      <c r="N1232" t="s">
        <v>67</v>
      </c>
      <c r="O1232" t="s">
        <v>67</v>
      </c>
      <c r="P1232" t="s">
        <v>67</v>
      </c>
      <c r="Q1232" t="s">
        <v>67</v>
      </c>
      <c r="R1232" t="s">
        <v>67</v>
      </c>
      <c r="S1232" t="s">
        <v>67</v>
      </c>
      <c r="T1232" t="s">
        <v>67</v>
      </c>
      <c r="U1232" t="s">
        <v>67</v>
      </c>
      <c r="V1232" t="s">
        <v>67</v>
      </c>
      <c r="W1232" t="s">
        <v>67</v>
      </c>
      <c r="X1232" t="s">
        <v>67</v>
      </c>
      <c r="Y1232" t="s">
        <v>67</v>
      </c>
      <c r="Z1232" t="s">
        <v>67</v>
      </c>
      <c r="AA1232" t="s">
        <v>67</v>
      </c>
      <c r="AB1232" t="s">
        <v>67</v>
      </c>
      <c r="AC1232" t="s">
        <v>67</v>
      </c>
      <c r="AD1232" t="s">
        <v>67</v>
      </c>
      <c r="AE1232" t="s">
        <v>67</v>
      </c>
      <c r="AF1232" t="s">
        <v>67</v>
      </c>
      <c r="AG1232" t="s">
        <v>67</v>
      </c>
      <c r="AH1232" t="s">
        <v>67</v>
      </c>
      <c r="AI1232" t="s">
        <v>67</v>
      </c>
      <c r="AJ1232" t="s">
        <v>67</v>
      </c>
      <c r="AK1232" t="s">
        <v>67</v>
      </c>
      <c r="AL1232" t="s">
        <v>67</v>
      </c>
      <c r="AM1232" t="s">
        <v>67</v>
      </c>
      <c r="AN1232" t="s">
        <v>67</v>
      </c>
      <c r="AO1232" t="s">
        <v>67</v>
      </c>
      <c r="AP1232" t="s">
        <v>67</v>
      </c>
      <c r="AQ1232" t="s">
        <v>67</v>
      </c>
      <c r="AR1232" t="s">
        <v>67</v>
      </c>
      <c r="AS1232" t="s">
        <v>67</v>
      </c>
      <c r="AT1232" t="s">
        <v>67</v>
      </c>
      <c r="AU1232" t="s">
        <v>67</v>
      </c>
      <c r="AV1232" t="s">
        <v>67</v>
      </c>
      <c r="AW1232" s="2" t="s">
        <v>67</v>
      </c>
      <c r="AX1232" s="4" t="s">
        <v>67</v>
      </c>
      <c r="AY1232" t="s">
        <v>67</v>
      </c>
      <c r="AZ1232" t="s">
        <v>67</v>
      </c>
      <c r="BA1232" t="s">
        <v>67</v>
      </c>
      <c r="BB1232" t="s">
        <v>67</v>
      </c>
      <c r="BC1232" t="s">
        <v>67</v>
      </c>
      <c r="BD1232" t="s">
        <v>67</v>
      </c>
      <c r="BE1232" t="s">
        <v>67</v>
      </c>
      <c r="BF1232" t="s">
        <v>67</v>
      </c>
      <c r="BG1232" t="s">
        <v>67</v>
      </c>
      <c r="BH1232" t="s">
        <v>67</v>
      </c>
      <c r="BI1232" t="s">
        <v>67</v>
      </c>
      <c r="BJ1232" t="s">
        <v>67</v>
      </c>
      <c r="BK1232" t="s">
        <v>67</v>
      </c>
      <c r="BL1232" t="s">
        <v>67</v>
      </c>
      <c r="BM1232" t="s">
        <v>67</v>
      </c>
      <c r="BN1232" t="s">
        <v>67</v>
      </c>
    </row>
    <row r="1233" spans="1:66" x14ac:dyDescent="0.25">
      <c r="A1233" t="s">
        <v>110</v>
      </c>
      <c r="B1233">
        <v>1959</v>
      </c>
      <c r="C1233" t="s">
        <v>67</v>
      </c>
      <c r="D1233" t="s">
        <v>67</v>
      </c>
      <c r="E1233" t="s">
        <v>67</v>
      </c>
      <c r="F1233" t="s">
        <v>67</v>
      </c>
      <c r="G1233" t="s">
        <v>67</v>
      </c>
      <c r="H1233" t="s">
        <v>67</v>
      </c>
      <c r="I1233" t="s">
        <v>67</v>
      </c>
      <c r="J1233" t="s">
        <v>67</v>
      </c>
      <c r="K1233">
        <v>1097171</v>
      </c>
      <c r="L1233" t="s">
        <v>67</v>
      </c>
      <c r="M1233" t="s">
        <v>67</v>
      </c>
      <c r="N1233" t="s">
        <v>67</v>
      </c>
      <c r="O1233" t="s">
        <v>67</v>
      </c>
      <c r="P1233" t="s">
        <v>67</v>
      </c>
      <c r="Q1233" t="s">
        <v>67</v>
      </c>
      <c r="R1233" t="s">
        <v>67</v>
      </c>
      <c r="S1233" t="s">
        <v>67</v>
      </c>
      <c r="T1233" t="s">
        <v>67</v>
      </c>
      <c r="U1233" t="s">
        <v>67</v>
      </c>
      <c r="V1233" t="s">
        <v>67</v>
      </c>
      <c r="W1233" t="s">
        <v>67</v>
      </c>
      <c r="X1233" t="s">
        <v>67</v>
      </c>
      <c r="Y1233" t="s">
        <v>67</v>
      </c>
      <c r="Z1233" t="s">
        <v>67</v>
      </c>
      <c r="AA1233" t="s">
        <v>67</v>
      </c>
      <c r="AB1233" t="s">
        <v>67</v>
      </c>
      <c r="AC1233" t="s">
        <v>67</v>
      </c>
      <c r="AD1233" t="s">
        <v>67</v>
      </c>
      <c r="AE1233" t="s">
        <v>67</v>
      </c>
      <c r="AF1233" t="s">
        <v>67</v>
      </c>
      <c r="AG1233" t="s">
        <v>67</v>
      </c>
      <c r="AH1233" t="s">
        <v>67</v>
      </c>
      <c r="AI1233" t="s">
        <v>67</v>
      </c>
      <c r="AJ1233" t="s">
        <v>67</v>
      </c>
      <c r="AK1233" t="s">
        <v>67</v>
      </c>
      <c r="AL1233" t="s">
        <v>67</v>
      </c>
      <c r="AM1233" t="s">
        <v>67</v>
      </c>
      <c r="AN1233" t="s">
        <v>67</v>
      </c>
      <c r="AO1233" t="s">
        <v>67</v>
      </c>
      <c r="AP1233" t="s">
        <v>67</v>
      </c>
      <c r="AQ1233" t="s">
        <v>67</v>
      </c>
      <c r="AR1233" t="s">
        <v>67</v>
      </c>
      <c r="AS1233" t="s">
        <v>67</v>
      </c>
      <c r="AT1233" t="s">
        <v>67</v>
      </c>
      <c r="AU1233" t="s">
        <v>67</v>
      </c>
      <c r="AV1233" t="s">
        <v>67</v>
      </c>
      <c r="AW1233" s="2" t="s">
        <v>67</v>
      </c>
      <c r="AX1233" s="4" t="s">
        <v>67</v>
      </c>
      <c r="AY1233" t="s">
        <v>67</v>
      </c>
      <c r="AZ1233" t="s">
        <v>67</v>
      </c>
      <c r="BA1233" t="s">
        <v>67</v>
      </c>
      <c r="BB1233" t="s">
        <v>67</v>
      </c>
      <c r="BC1233" t="s">
        <v>67</v>
      </c>
      <c r="BD1233" t="s">
        <v>67</v>
      </c>
      <c r="BE1233" t="s">
        <v>67</v>
      </c>
      <c r="BF1233" t="s">
        <v>67</v>
      </c>
      <c r="BG1233" t="s">
        <v>67</v>
      </c>
      <c r="BH1233" t="s">
        <v>67</v>
      </c>
      <c r="BI1233" t="s">
        <v>67</v>
      </c>
      <c r="BJ1233" t="s">
        <v>67</v>
      </c>
      <c r="BK1233" t="s">
        <v>67</v>
      </c>
      <c r="BL1233" t="s">
        <v>67</v>
      </c>
      <c r="BM1233" t="s">
        <v>67</v>
      </c>
      <c r="BN1233" t="s">
        <v>67</v>
      </c>
    </row>
    <row r="1234" spans="1:66" x14ac:dyDescent="0.25">
      <c r="A1234" t="s">
        <v>110</v>
      </c>
      <c r="B1234">
        <v>1960</v>
      </c>
      <c r="C1234">
        <v>5000</v>
      </c>
      <c r="D1234">
        <v>11497.057360000001</v>
      </c>
      <c r="E1234">
        <v>10945.554760000001</v>
      </c>
      <c r="F1234">
        <v>22442.612120000002</v>
      </c>
      <c r="G1234">
        <v>14241.137199999999</v>
      </c>
      <c r="H1234">
        <v>25738.19457</v>
      </c>
      <c r="I1234">
        <v>2.2999999999999998</v>
      </c>
      <c r="J1234">
        <v>11497.057360000001</v>
      </c>
      <c r="K1234">
        <v>603855</v>
      </c>
      <c r="L1234">
        <v>155405</v>
      </c>
      <c r="M1234" t="s">
        <v>67</v>
      </c>
      <c r="N1234" t="s">
        <v>67</v>
      </c>
      <c r="O1234" t="s">
        <v>67</v>
      </c>
      <c r="P1234" t="s">
        <v>67</v>
      </c>
      <c r="Q1234" t="s">
        <v>67</v>
      </c>
      <c r="R1234" t="s">
        <v>67</v>
      </c>
      <c r="S1234" t="s">
        <v>67</v>
      </c>
      <c r="T1234" t="s">
        <v>69</v>
      </c>
      <c r="U1234">
        <v>0.1</v>
      </c>
      <c r="V1234" t="s">
        <v>67</v>
      </c>
      <c r="W1234" t="s">
        <v>67</v>
      </c>
      <c r="X1234" t="s">
        <v>67</v>
      </c>
      <c r="Y1234" t="s">
        <v>67</v>
      </c>
      <c r="Z1234" t="s">
        <v>67</v>
      </c>
      <c r="AA1234" t="s">
        <v>67</v>
      </c>
      <c r="AB1234" t="s">
        <v>67</v>
      </c>
      <c r="AC1234" t="s">
        <v>67</v>
      </c>
      <c r="AD1234" t="s">
        <v>67</v>
      </c>
      <c r="AE1234" t="s">
        <v>67</v>
      </c>
      <c r="AF1234" t="s">
        <v>67</v>
      </c>
      <c r="AG1234" t="s">
        <v>67</v>
      </c>
      <c r="AH1234" t="s">
        <v>67</v>
      </c>
      <c r="AI1234" t="s">
        <v>67</v>
      </c>
      <c r="AJ1234" t="s">
        <v>67</v>
      </c>
      <c r="AK1234" t="s">
        <v>67</v>
      </c>
      <c r="AL1234" t="s">
        <v>67</v>
      </c>
      <c r="AM1234" t="s">
        <v>67</v>
      </c>
      <c r="AN1234" t="s">
        <v>67</v>
      </c>
      <c r="AO1234" t="s">
        <v>67</v>
      </c>
      <c r="AP1234" t="s">
        <v>67</v>
      </c>
      <c r="AQ1234" t="s">
        <v>67</v>
      </c>
      <c r="AR1234" t="s">
        <v>67</v>
      </c>
      <c r="AS1234" t="s">
        <v>67</v>
      </c>
      <c r="AT1234" t="s">
        <v>67</v>
      </c>
      <c r="AU1234">
        <v>77</v>
      </c>
      <c r="AV1234">
        <v>1</v>
      </c>
      <c r="AW1234" s="2" t="s">
        <v>67</v>
      </c>
      <c r="AX1234" s="4" t="s">
        <v>67</v>
      </c>
      <c r="AY1234" t="s">
        <v>67</v>
      </c>
      <c r="AZ1234" t="s">
        <v>67</v>
      </c>
      <c r="BA1234" t="s">
        <v>67</v>
      </c>
      <c r="BB1234" t="s">
        <v>67</v>
      </c>
      <c r="BC1234" t="s">
        <v>67</v>
      </c>
      <c r="BD1234" t="s">
        <v>67</v>
      </c>
      <c r="BE1234" t="s">
        <v>67</v>
      </c>
      <c r="BF1234" t="s">
        <v>67</v>
      </c>
      <c r="BG1234" t="s">
        <v>67</v>
      </c>
      <c r="BH1234" t="s">
        <v>67</v>
      </c>
      <c r="BI1234" t="s">
        <v>67</v>
      </c>
      <c r="BJ1234" t="s">
        <v>67</v>
      </c>
      <c r="BK1234" t="s">
        <v>67</v>
      </c>
      <c r="BL1234" t="s">
        <v>67</v>
      </c>
      <c r="BM1234" t="s">
        <v>67</v>
      </c>
      <c r="BN1234" t="s">
        <v>67</v>
      </c>
    </row>
    <row r="1235" spans="1:66" x14ac:dyDescent="0.25">
      <c r="A1235" t="s">
        <v>110</v>
      </c>
      <c r="B1235">
        <v>1961</v>
      </c>
      <c r="C1235">
        <v>7000</v>
      </c>
      <c r="D1235">
        <v>16095.88031</v>
      </c>
      <c r="E1235">
        <v>17000.398969999998</v>
      </c>
      <c r="F1235">
        <v>33096.279280000002</v>
      </c>
      <c r="G1235">
        <v>17634.91317</v>
      </c>
      <c r="H1235">
        <v>33730.793469999997</v>
      </c>
      <c r="I1235">
        <v>2.2999999999999998</v>
      </c>
      <c r="J1235">
        <v>16095.88031</v>
      </c>
      <c r="K1235">
        <v>851184</v>
      </c>
      <c r="L1235">
        <v>600464</v>
      </c>
      <c r="M1235" t="s">
        <v>67</v>
      </c>
      <c r="N1235" t="s">
        <v>67</v>
      </c>
      <c r="O1235" t="s">
        <v>67</v>
      </c>
      <c r="P1235" t="s">
        <v>67</v>
      </c>
      <c r="Q1235" t="s">
        <v>67</v>
      </c>
      <c r="R1235" t="s">
        <v>67</v>
      </c>
      <c r="S1235" t="s">
        <v>67</v>
      </c>
      <c r="T1235" t="s">
        <v>69</v>
      </c>
      <c r="U1235">
        <v>0.1</v>
      </c>
      <c r="V1235" t="s">
        <v>67</v>
      </c>
      <c r="W1235" t="s">
        <v>67</v>
      </c>
      <c r="X1235" t="s">
        <v>67</v>
      </c>
      <c r="Y1235" t="s">
        <v>67</v>
      </c>
      <c r="Z1235" t="s">
        <v>67</v>
      </c>
      <c r="AA1235" t="s">
        <v>67</v>
      </c>
      <c r="AB1235" t="s">
        <v>67</v>
      </c>
      <c r="AC1235" t="s">
        <v>67</v>
      </c>
      <c r="AD1235" t="s">
        <v>67</v>
      </c>
      <c r="AE1235" t="s">
        <v>67</v>
      </c>
      <c r="AF1235" t="s">
        <v>67</v>
      </c>
      <c r="AG1235" t="s">
        <v>67</v>
      </c>
      <c r="AH1235" t="s">
        <v>67</v>
      </c>
      <c r="AI1235" t="s">
        <v>67</v>
      </c>
      <c r="AJ1235" t="s">
        <v>67</v>
      </c>
      <c r="AK1235" t="s">
        <v>67</v>
      </c>
      <c r="AL1235" t="s">
        <v>67</v>
      </c>
      <c r="AM1235" t="s">
        <v>67</v>
      </c>
      <c r="AN1235" t="s">
        <v>67</v>
      </c>
      <c r="AO1235" t="s">
        <v>67</v>
      </c>
      <c r="AP1235" t="s">
        <v>67</v>
      </c>
      <c r="AQ1235" t="s">
        <v>67</v>
      </c>
      <c r="AR1235" t="s">
        <v>67</v>
      </c>
      <c r="AS1235" t="s">
        <v>67</v>
      </c>
      <c r="AT1235" t="s">
        <v>67</v>
      </c>
      <c r="AU1235">
        <v>96</v>
      </c>
      <c r="AV1235">
        <v>1</v>
      </c>
      <c r="AW1235" s="2" t="s">
        <v>67</v>
      </c>
      <c r="AX1235" s="4" t="s">
        <v>67</v>
      </c>
      <c r="AY1235" t="s">
        <v>67</v>
      </c>
      <c r="AZ1235" t="s">
        <v>67</v>
      </c>
      <c r="BA1235" t="s">
        <v>67</v>
      </c>
      <c r="BB1235" t="s">
        <v>67</v>
      </c>
      <c r="BC1235" t="s">
        <v>67</v>
      </c>
      <c r="BD1235" t="s">
        <v>67</v>
      </c>
      <c r="BE1235" t="s">
        <v>67</v>
      </c>
      <c r="BF1235" t="s">
        <v>67</v>
      </c>
      <c r="BG1235" t="s">
        <v>67</v>
      </c>
      <c r="BH1235" t="s">
        <v>67</v>
      </c>
      <c r="BI1235" t="s">
        <v>67</v>
      </c>
      <c r="BJ1235" t="s">
        <v>67</v>
      </c>
      <c r="BK1235" t="s">
        <v>67</v>
      </c>
      <c r="BL1235" t="s">
        <v>67</v>
      </c>
      <c r="BM1235" t="s">
        <v>67</v>
      </c>
      <c r="BN1235" t="s">
        <v>67</v>
      </c>
    </row>
    <row r="1236" spans="1:66" x14ac:dyDescent="0.25">
      <c r="A1236" t="s">
        <v>110</v>
      </c>
      <c r="B1236">
        <v>1962</v>
      </c>
      <c r="C1236">
        <v>4500</v>
      </c>
      <c r="D1236">
        <v>10347.351629999999</v>
      </c>
      <c r="E1236">
        <v>12058.35376</v>
      </c>
      <c r="F1236">
        <v>22405.705389999999</v>
      </c>
      <c r="G1236">
        <v>13791.830120000001</v>
      </c>
      <c r="H1236">
        <v>24139.18175</v>
      </c>
      <c r="I1236">
        <v>2.2999999999999998</v>
      </c>
      <c r="J1236">
        <v>10347.351629999999</v>
      </c>
      <c r="K1236">
        <v>1248875</v>
      </c>
      <c r="L1236">
        <v>376184</v>
      </c>
      <c r="M1236" t="s">
        <v>67</v>
      </c>
      <c r="N1236" t="s">
        <v>67</v>
      </c>
      <c r="O1236" t="s">
        <v>67</v>
      </c>
      <c r="P1236" t="s">
        <v>67</v>
      </c>
      <c r="Q1236" t="s">
        <v>67</v>
      </c>
      <c r="R1236" t="s">
        <v>67</v>
      </c>
      <c r="S1236" t="s">
        <v>67</v>
      </c>
      <c r="T1236" t="s">
        <v>69</v>
      </c>
      <c r="U1236">
        <v>0.1</v>
      </c>
      <c r="V1236" t="s">
        <v>67</v>
      </c>
      <c r="W1236" t="s">
        <v>67</v>
      </c>
      <c r="X1236" t="s">
        <v>67</v>
      </c>
      <c r="Y1236" t="s">
        <v>67</v>
      </c>
      <c r="Z1236" t="s">
        <v>67</v>
      </c>
      <c r="AA1236" t="s">
        <v>67</v>
      </c>
      <c r="AB1236" t="s">
        <v>67</v>
      </c>
      <c r="AC1236" t="s">
        <v>67</v>
      </c>
      <c r="AD1236" t="s">
        <v>67</v>
      </c>
      <c r="AE1236" t="s">
        <v>67</v>
      </c>
      <c r="AF1236" t="s">
        <v>67</v>
      </c>
      <c r="AG1236" t="s">
        <v>67</v>
      </c>
      <c r="AH1236" t="s">
        <v>67</v>
      </c>
      <c r="AI1236" t="s">
        <v>67</v>
      </c>
      <c r="AJ1236" t="s">
        <v>67</v>
      </c>
      <c r="AK1236" t="s">
        <v>67</v>
      </c>
      <c r="AL1236" t="s">
        <v>67</v>
      </c>
      <c r="AM1236" t="s">
        <v>67</v>
      </c>
      <c r="AN1236" t="s">
        <v>67</v>
      </c>
      <c r="AO1236" t="s">
        <v>67</v>
      </c>
      <c r="AP1236" t="s">
        <v>67</v>
      </c>
      <c r="AQ1236" t="s">
        <v>67</v>
      </c>
      <c r="AR1236" t="s">
        <v>67</v>
      </c>
      <c r="AS1236" t="s">
        <v>67</v>
      </c>
      <c r="AT1236" t="s">
        <v>67</v>
      </c>
      <c r="AU1236">
        <v>87</v>
      </c>
      <c r="AV1236">
        <v>1</v>
      </c>
      <c r="AW1236" s="2" t="s">
        <v>67</v>
      </c>
      <c r="AX1236" s="4" t="s">
        <v>67</v>
      </c>
      <c r="AY1236" t="s">
        <v>67</v>
      </c>
      <c r="AZ1236" t="s">
        <v>67</v>
      </c>
      <c r="BA1236" t="s">
        <v>67</v>
      </c>
      <c r="BB1236" t="s">
        <v>67</v>
      </c>
      <c r="BC1236" t="s">
        <v>67</v>
      </c>
      <c r="BD1236" t="s">
        <v>67</v>
      </c>
      <c r="BE1236" t="s">
        <v>67</v>
      </c>
      <c r="BF1236" t="s">
        <v>67</v>
      </c>
      <c r="BG1236" t="s">
        <v>67</v>
      </c>
      <c r="BH1236" t="s">
        <v>67</v>
      </c>
      <c r="BI1236" t="s">
        <v>67</v>
      </c>
      <c r="BJ1236" t="s">
        <v>67</v>
      </c>
      <c r="BK1236" t="s">
        <v>67</v>
      </c>
      <c r="BL1236" t="s">
        <v>67</v>
      </c>
      <c r="BM1236" t="s">
        <v>67</v>
      </c>
      <c r="BN1236" t="s">
        <v>67</v>
      </c>
    </row>
    <row r="1237" spans="1:66" x14ac:dyDescent="0.25">
      <c r="A1237" t="s">
        <v>110</v>
      </c>
      <c r="B1237">
        <v>1963</v>
      </c>
      <c r="C1237">
        <v>24600</v>
      </c>
      <c r="D1237">
        <v>56565.522230000002</v>
      </c>
      <c r="E1237">
        <v>22796.479060000001</v>
      </c>
      <c r="F1237">
        <v>79362.00129</v>
      </c>
      <c r="G1237">
        <v>30543.603319999998</v>
      </c>
      <c r="H1237">
        <v>87109.125549999997</v>
      </c>
      <c r="I1237">
        <v>2.2999999999999998</v>
      </c>
      <c r="J1237">
        <v>56565.522230000002</v>
      </c>
      <c r="K1237">
        <v>1812387</v>
      </c>
      <c r="L1237">
        <v>270638</v>
      </c>
      <c r="M1237" t="s">
        <v>67</v>
      </c>
      <c r="N1237" t="s">
        <v>67</v>
      </c>
      <c r="O1237" t="s">
        <v>67</v>
      </c>
      <c r="P1237" t="s">
        <v>67</v>
      </c>
      <c r="Q1237" t="s">
        <v>67</v>
      </c>
      <c r="R1237" t="s">
        <v>67</v>
      </c>
      <c r="S1237" t="s">
        <v>67</v>
      </c>
      <c r="T1237" t="s">
        <v>69</v>
      </c>
      <c r="U1237">
        <v>0.1</v>
      </c>
      <c r="V1237" t="s">
        <v>67</v>
      </c>
      <c r="W1237" t="s">
        <v>67</v>
      </c>
      <c r="X1237" t="s">
        <v>67</v>
      </c>
      <c r="Y1237" t="s">
        <v>67</v>
      </c>
      <c r="Z1237" t="s">
        <v>67</v>
      </c>
      <c r="AA1237" t="s">
        <v>67</v>
      </c>
      <c r="AB1237" t="s">
        <v>67</v>
      </c>
      <c r="AC1237" t="s">
        <v>67</v>
      </c>
      <c r="AD1237" t="s">
        <v>67</v>
      </c>
      <c r="AE1237" t="s">
        <v>67</v>
      </c>
      <c r="AF1237" t="s">
        <v>67</v>
      </c>
      <c r="AG1237" t="s">
        <v>67</v>
      </c>
      <c r="AH1237" t="s">
        <v>67</v>
      </c>
      <c r="AI1237" t="s">
        <v>67</v>
      </c>
      <c r="AJ1237" t="s">
        <v>67</v>
      </c>
      <c r="AK1237" t="s">
        <v>67</v>
      </c>
      <c r="AL1237" t="s">
        <v>67</v>
      </c>
      <c r="AM1237" t="s">
        <v>67</v>
      </c>
      <c r="AN1237" t="s">
        <v>67</v>
      </c>
      <c r="AO1237" t="s">
        <v>67</v>
      </c>
      <c r="AP1237" t="s">
        <v>67</v>
      </c>
      <c r="AQ1237" t="s">
        <v>67</v>
      </c>
      <c r="AR1237" t="s">
        <v>67</v>
      </c>
      <c r="AS1237" t="s">
        <v>67</v>
      </c>
      <c r="AT1237" t="s">
        <v>67</v>
      </c>
      <c r="AU1237">
        <v>75</v>
      </c>
      <c r="AV1237">
        <v>0</v>
      </c>
      <c r="AW1237" s="2" t="s">
        <v>67</v>
      </c>
      <c r="AX1237" s="4" t="s">
        <v>67</v>
      </c>
      <c r="AY1237" t="s">
        <v>67</v>
      </c>
      <c r="AZ1237" t="s">
        <v>67</v>
      </c>
      <c r="BA1237" t="s">
        <v>67</v>
      </c>
      <c r="BB1237" t="s">
        <v>67</v>
      </c>
      <c r="BC1237" t="s">
        <v>67</v>
      </c>
      <c r="BD1237" t="s">
        <v>67</v>
      </c>
      <c r="BE1237" t="s">
        <v>67</v>
      </c>
      <c r="BF1237" t="s">
        <v>67</v>
      </c>
      <c r="BG1237" t="s">
        <v>67</v>
      </c>
      <c r="BH1237" t="s">
        <v>67</v>
      </c>
      <c r="BI1237" t="s">
        <v>67</v>
      </c>
      <c r="BJ1237" t="s">
        <v>67</v>
      </c>
      <c r="BK1237" t="s">
        <v>67</v>
      </c>
      <c r="BL1237" t="s">
        <v>67</v>
      </c>
      <c r="BM1237" t="s">
        <v>67</v>
      </c>
      <c r="BN1237" t="s">
        <v>67</v>
      </c>
    </row>
    <row r="1238" spans="1:66" x14ac:dyDescent="0.25">
      <c r="A1238" t="s">
        <v>110</v>
      </c>
      <c r="B1238">
        <v>1964</v>
      </c>
      <c r="C1238">
        <v>10000</v>
      </c>
      <c r="D1238">
        <v>22994.114730000001</v>
      </c>
      <c r="E1238">
        <v>24430.788229999998</v>
      </c>
      <c r="F1238">
        <v>47424.902959999999</v>
      </c>
      <c r="G1238">
        <v>28394.990549999999</v>
      </c>
      <c r="H1238">
        <v>51389.105280000003</v>
      </c>
      <c r="I1238">
        <v>2.2999999999999998</v>
      </c>
      <c r="J1238">
        <v>22994.114730000001</v>
      </c>
      <c r="K1238">
        <v>503680</v>
      </c>
      <c r="L1238">
        <v>465298</v>
      </c>
      <c r="M1238" t="s">
        <v>67</v>
      </c>
      <c r="N1238" t="s">
        <v>67</v>
      </c>
      <c r="O1238" t="s">
        <v>67</v>
      </c>
      <c r="P1238" t="s">
        <v>67</v>
      </c>
      <c r="Q1238" t="s">
        <v>67</v>
      </c>
      <c r="R1238" t="s">
        <v>67</v>
      </c>
      <c r="S1238" t="s">
        <v>67</v>
      </c>
      <c r="T1238" t="s">
        <v>69</v>
      </c>
      <c r="U1238">
        <v>0.1</v>
      </c>
      <c r="V1238" t="s">
        <v>67</v>
      </c>
      <c r="W1238" t="s">
        <v>67</v>
      </c>
      <c r="X1238" t="s">
        <v>67</v>
      </c>
      <c r="Y1238" t="s">
        <v>67</v>
      </c>
      <c r="Z1238" t="s">
        <v>67</v>
      </c>
      <c r="AA1238" t="s">
        <v>67</v>
      </c>
      <c r="AB1238" t="s">
        <v>67</v>
      </c>
      <c r="AC1238" t="s">
        <v>67</v>
      </c>
      <c r="AD1238" t="s">
        <v>67</v>
      </c>
      <c r="AE1238" t="s">
        <v>67</v>
      </c>
      <c r="AF1238" t="s">
        <v>67</v>
      </c>
      <c r="AG1238" t="s">
        <v>67</v>
      </c>
      <c r="AH1238" t="s">
        <v>67</v>
      </c>
      <c r="AI1238" t="s">
        <v>67</v>
      </c>
      <c r="AJ1238" t="s">
        <v>67</v>
      </c>
      <c r="AK1238" t="s">
        <v>67</v>
      </c>
      <c r="AL1238" t="s">
        <v>67</v>
      </c>
      <c r="AM1238" t="s">
        <v>67</v>
      </c>
      <c r="AN1238" t="s">
        <v>67</v>
      </c>
      <c r="AO1238" t="s">
        <v>67</v>
      </c>
      <c r="AP1238" t="s">
        <v>67</v>
      </c>
      <c r="AQ1238" t="s">
        <v>67</v>
      </c>
      <c r="AR1238" t="s">
        <v>67</v>
      </c>
      <c r="AS1238" t="s">
        <v>67</v>
      </c>
      <c r="AT1238" t="s">
        <v>67</v>
      </c>
      <c r="AU1238">
        <v>86</v>
      </c>
      <c r="AV1238">
        <v>1</v>
      </c>
      <c r="AW1238" s="2" t="s">
        <v>67</v>
      </c>
      <c r="AX1238" s="4" t="s">
        <v>67</v>
      </c>
      <c r="AY1238" t="s">
        <v>67</v>
      </c>
      <c r="AZ1238" t="s">
        <v>67</v>
      </c>
      <c r="BA1238" t="s">
        <v>67</v>
      </c>
      <c r="BB1238" t="s">
        <v>67</v>
      </c>
      <c r="BC1238" t="s">
        <v>67</v>
      </c>
      <c r="BD1238" t="s">
        <v>67</v>
      </c>
      <c r="BE1238" t="s">
        <v>67</v>
      </c>
      <c r="BF1238" t="s">
        <v>67</v>
      </c>
      <c r="BG1238" t="s">
        <v>67</v>
      </c>
      <c r="BH1238" t="s">
        <v>67</v>
      </c>
      <c r="BI1238" t="s">
        <v>67</v>
      </c>
      <c r="BJ1238" t="s">
        <v>67</v>
      </c>
      <c r="BK1238" t="s">
        <v>67</v>
      </c>
      <c r="BL1238" t="s">
        <v>67</v>
      </c>
      <c r="BM1238" t="s">
        <v>67</v>
      </c>
      <c r="BN1238" t="s">
        <v>67</v>
      </c>
    </row>
    <row r="1239" spans="1:66" x14ac:dyDescent="0.25">
      <c r="A1239" t="s">
        <v>110</v>
      </c>
      <c r="B1239">
        <v>1965</v>
      </c>
      <c r="C1239">
        <v>3500</v>
      </c>
      <c r="D1239">
        <v>8047.9401550000002</v>
      </c>
      <c r="E1239">
        <v>5245.127727</v>
      </c>
      <c r="F1239">
        <v>13293.067880000001</v>
      </c>
      <c r="G1239">
        <v>7121.0484399999996</v>
      </c>
      <c r="H1239">
        <v>15168.988590000001</v>
      </c>
      <c r="I1239">
        <v>2.2999999999999998</v>
      </c>
      <c r="J1239">
        <v>8047.9401550000002</v>
      </c>
      <c r="K1239">
        <v>804834</v>
      </c>
      <c r="L1239">
        <v>343130</v>
      </c>
      <c r="M1239" t="s">
        <v>67</v>
      </c>
      <c r="N1239" t="s">
        <v>67</v>
      </c>
      <c r="O1239" t="s">
        <v>67</v>
      </c>
      <c r="P1239" t="s">
        <v>67</v>
      </c>
      <c r="Q1239" t="s">
        <v>67</v>
      </c>
      <c r="R1239" t="s">
        <v>67</v>
      </c>
      <c r="S1239" t="s">
        <v>67</v>
      </c>
      <c r="T1239" t="s">
        <v>69</v>
      </c>
      <c r="U1239">
        <v>0.1</v>
      </c>
      <c r="V1239" t="s">
        <v>67</v>
      </c>
      <c r="W1239" t="s">
        <v>67</v>
      </c>
      <c r="X1239" t="s">
        <v>67</v>
      </c>
      <c r="Y1239" t="s">
        <v>67</v>
      </c>
      <c r="Z1239" t="s">
        <v>67</v>
      </c>
      <c r="AA1239" t="s">
        <v>67</v>
      </c>
      <c r="AB1239" t="s">
        <v>67</v>
      </c>
      <c r="AC1239" t="s">
        <v>67</v>
      </c>
      <c r="AD1239" t="s">
        <v>67</v>
      </c>
      <c r="AE1239" t="s">
        <v>67</v>
      </c>
      <c r="AF1239" t="s">
        <v>67</v>
      </c>
      <c r="AG1239" t="s">
        <v>67</v>
      </c>
      <c r="AH1239" t="s">
        <v>67</v>
      </c>
      <c r="AI1239" t="s">
        <v>67</v>
      </c>
      <c r="AJ1239" t="s">
        <v>67</v>
      </c>
      <c r="AK1239" t="s">
        <v>67</v>
      </c>
      <c r="AL1239" t="s">
        <v>67</v>
      </c>
      <c r="AM1239" t="s">
        <v>67</v>
      </c>
      <c r="AN1239" t="s">
        <v>67</v>
      </c>
      <c r="AO1239" t="s">
        <v>67</v>
      </c>
      <c r="AP1239" t="s">
        <v>67</v>
      </c>
      <c r="AQ1239" t="s">
        <v>67</v>
      </c>
      <c r="AR1239" t="s">
        <v>67</v>
      </c>
      <c r="AS1239" t="s">
        <v>67</v>
      </c>
      <c r="AT1239" t="s">
        <v>67</v>
      </c>
      <c r="AU1239">
        <v>74</v>
      </c>
      <c r="AV1239">
        <v>0</v>
      </c>
      <c r="AW1239" s="2" t="s">
        <v>67</v>
      </c>
      <c r="AX1239" s="4" t="s">
        <v>67</v>
      </c>
      <c r="AY1239" t="s">
        <v>67</v>
      </c>
      <c r="AZ1239" t="s">
        <v>67</v>
      </c>
      <c r="BA1239" t="s">
        <v>67</v>
      </c>
      <c r="BB1239" t="s">
        <v>67</v>
      </c>
      <c r="BC1239" t="s">
        <v>67</v>
      </c>
      <c r="BD1239" t="s">
        <v>67</v>
      </c>
      <c r="BE1239" t="s">
        <v>67</v>
      </c>
      <c r="BF1239" t="s">
        <v>67</v>
      </c>
      <c r="BG1239" t="s">
        <v>67</v>
      </c>
      <c r="BH1239" t="s">
        <v>67</v>
      </c>
      <c r="BI1239" t="s">
        <v>67</v>
      </c>
      <c r="BJ1239" t="s">
        <v>67</v>
      </c>
      <c r="BK1239" t="s">
        <v>67</v>
      </c>
      <c r="BL1239" t="s">
        <v>67</v>
      </c>
      <c r="BM1239" t="s">
        <v>67</v>
      </c>
      <c r="BN1239" t="s">
        <v>67</v>
      </c>
    </row>
    <row r="1240" spans="1:66" x14ac:dyDescent="0.25">
      <c r="A1240" t="s">
        <v>110</v>
      </c>
      <c r="B1240">
        <v>1966</v>
      </c>
      <c r="C1240">
        <v>2500</v>
      </c>
      <c r="D1240">
        <v>5748.5286820000001</v>
      </c>
      <c r="E1240">
        <v>10128.2732</v>
      </c>
      <c r="F1240">
        <v>15876.801880000001</v>
      </c>
      <c r="G1240">
        <v>10727.603730000001</v>
      </c>
      <c r="H1240">
        <v>16476.132409999998</v>
      </c>
      <c r="I1240">
        <v>2.2999999999999998</v>
      </c>
      <c r="J1240">
        <v>5748.5286820000001</v>
      </c>
      <c r="K1240">
        <v>1133089</v>
      </c>
      <c r="L1240">
        <v>275108</v>
      </c>
      <c r="M1240" t="s">
        <v>67</v>
      </c>
      <c r="N1240" t="s">
        <v>67</v>
      </c>
      <c r="O1240" t="s">
        <v>67</v>
      </c>
      <c r="P1240" t="s">
        <v>67</v>
      </c>
      <c r="Q1240" t="s">
        <v>67</v>
      </c>
      <c r="R1240" t="s">
        <v>67</v>
      </c>
      <c r="S1240" t="s">
        <v>67</v>
      </c>
      <c r="T1240" t="s">
        <v>69</v>
      </c>
      <c r="U1240">
        <v>0.1</v>
      </c>
      <c r="V1240" t="s">
        <v>67</v>
      </c>
      <c r="W1240" t="s">
        <v>67</v>
      </c>
      <c r="X1240" t="s">
        <v>67</v>
      </c>
      <c r="Y1240" t="s">
        <v>67</v>
      </c>
      <c r="Z1240" t="s">
        <v>67</v>
      </c>
      <c r="AA1240" t="s">
        <v>67</v>
      </c>
      <c r="AB1240" t="s">
        <v>67</v>
      </c>
      <c r="AC1240" t="s">
        <v>67</v>
      </c>
      <c r="AD1240" t="s">
        <v>67</v>
      </c>
      <c r="AE1240" t="s">
        <v>67</v>
      </c>
      <c r="AF1240" t="s">
        <v>67</v>
      </c>
      <c r="AG1240" t="s">
        <v>67</v>
      </c>
      <c r="AH1240" t="s">
        <v>67</v>
      </c>
      <c r="AI1240" t="s">
        <v>67</v>
      </c>
      <c r="AJ1240" t="s">
        <v>67</v>
      </c>
      <c r="AK1240" t="s">
        <v>67</v>
      </c>
      <c r="AL1240" t="s">
        <v>67</v>
      </c>
      <c r="AM1240" t="s">
        <v>67</v>
      </c>
      <c r="AN1240" t="s">
        <v>67</v>
      </c>
      <c r="AO1240" t="s">
        <v>67</v>
      </c>
      <c r="AP1240" t="s">
        <v>67</v>
      </c>
      <c r="AQ1240" t="s">
        <v>67</v>
      </c>
      <c r="AR1240" t="s">
        <v>67</v>
      </c>
      <c r="AS1240" t="s">
        <v>67</v>
      </c>
      <c r="AT1240" t="s">
        <v>67</v>
      </c>
      <c r="AU1240">
        <v>94</v>
      </c>
      <c r="AV1240">
        <v>1</v>
      </c>
      <c r="AW1240" s="2" t="s">
        <v>67</v>
      </c>
      <c r="AX1240" s="4" t="s">
        <v>67</v>
      </c>
      <c r="AY1240" t="s">
        <v>67</v>
      </c>
      <c r="AZ1240" t="s">
        <v>67</v>
      </c>
      <c r="BA1240" t="s">
        <v>67</v>
      </c>
      <c r="BB1240" t="s">
        <v>67</v>
      </c>
      <c r="BC1240" t="s">
        <v>67</v>
      </c>
      <c r="BD1240" t="s">
        <v>67</v>
      </c>
      <c r="BE1240" t="s">
        <v>67</v>
      </c>
      <c r="BF1240" t="s">
        <v>67</v>
      </c>
      <c r="BG1240" t="s">
        <v>67</v>
      </c>
      <c r="BH1240" t="s">
        <v>67</v>
      </c>
      <c r="BI1240" t="s">
        <v>67</v>
      </c>
      <c r="BJ1240" t="s">
        <v>67</v>
      </c>
      <c r="BK1240" t="s">
        <v>67</v>
      </c>
      <c r="BL1240" t="s">
        <v>67</v>
      </c>
      <c r="BM1240" t="s">
        <v>67</v>
      </c>
      <c r="BN1240" t="s">
        <v>67</v>
      </c>
    </row>
    <row r="1241" spans="1:66" x14ac:dyDescent="0.25">
      <c r="A1241" t="s">
        <v>110</v>
      </c>
      <c r="B1241">
        <v>1967</v>
      </c>
      <c r="C1241">
        <v>1500</v>
      </c>
      <c r="D1241">
        <v>3449.117209</v>
      </c>
      <c r="E1241">
        <v>7356.9570309999999</v>
      </c>
      <c r="F1241">
        <v>10806.07424</v>
      </c>
      <c r="G1241">
        <v>8645.4346619999997</v>
      </c>
      <c r="H1241">
        <v>12094.551869999999</v>
      </c>
      <c r="I1241">
        <v>2.2999999999999998</v>
      </c>
      <c r="J1241">
        <v>3449.117209</v>
      </c>
      <c r="K1241">
        <v>1429602</v>
      </c>
      <c r="L1241">
        <v>391897</v>
      </c>
      <c r="M1241" t="s">
        <v>67</v>
      </c>
      <c r="N1241" t="s">
        <v>67</v>
      </c>
      <c r="O1241" t="s">
        <v>67</v>
      </c>
      <c r="P1241" t="s">
        <v>67</v>
      </c>
      <c r="Q1241" t="s">
        <v>67</v>
      </c>
      <c r="R1241" t="s">
        <v>67</v>
      </c>
      <c r="S1241" t="s">
        <v>67</v>
      </c>
      <c r="T1241" t="s">
        <v>69</v>
      </c>
      <c r="U1241">
        <v>0.1</v>
      </c>
      <c r="V1241" t="s">
        <v>67</v>
      </c>
      <c r="W1241" t="s">
        <v>67</v>
      </c>
      <c r="X1241" t="s">
        <v>67</v>
      </c>
      <c r="Y1241" t="s">
        <v>67</v>
      </c>
      <c r="Z1241" t="s">
        <v>67</v>
      </c>
      <c r="AA1241" t="s">
        <v>67</v>
      </c>
      <c r="AB1241" t="s">
        <v>67</v>
      </c>
      <c r="AC1241" t="s">
        <v>67</v>
      </c>
      <c r="AD1241" t="s">
        <v>67</v>
      </c>
      <c r="AE1241" t="s">
        <v>67</v>
      </c>
      <c r="AF1241" t="s">
        <v>67</v>
      </c>
      <c r="AG1241" t="s">
        <v>67</v>
      </c>
      <c r="AH1241" t="s">
        <v>67</v>
      </c>
      <c r="AI1241" t="s">
        <v>67</v>
      </c>
      <c r="AJ1241" t="s">
        <v>67</v>
      </c>
      <c r="AK1241" t="s">
        <v>67</v>
      </c>
      <c r="AL1241" t="s">
        <v>67</v>
      </c>
      <c r="AM1241" t="s">
        <v>67</v>
      </c>
      <c r="AN1241" t="s">
        <v>67</v>
      </c>
      <c r="AO1241" t="s">
        <v>67</v>
      </c>
      <c r="AP1241" t="s">
        <v>67</v>
      </c>
      <c r="AQ1241" t="s">
        <v>67</v>
      </c>
      <c r="AR1241" t="s">
        <v>67</v>
      </c>
      <c r="AS1241" t="s">
        <v>67</v>
      </c>
      <c r="AT1241" t="s">
        <v>67</v>
      </c>
      <c r="AU1241">
        <v>85</v>
      </c>
      <c r="AV1241">
        <v>1</v>
      </c>
      <c r="AW1241" s="2" t="s">
        <v>67</v>
      </c>
      <c r="AX1241" s="4" t="s">
        <v>67</v>
      </c>
      <c r="AY1241" t="s">
        <v>67</v>
      </c>
      <c r="AZ1241" t="s">
        <v>67</v>
      </c>
      <c r="BA1241" t="s">
        <v>67</v>
      </c>
      <c r="BB1241" t="s">
        <v>67</v>
      </c>
      <c r="BC1241" t="s">
        <v>67</v>
      </c>
      <c r="BD1241" t="s">
        <v>67</v>
      </c>
      <c r="BE1241" t="s">
        <v>67</v>
      </c>
      <c r="BF1241" t="s">
        <v>67</v>
      </c>
      <c r="BG1241" t="s">
        <v>67</v>
      </c>
      <c r="BH1241" t="s">
        <v>67</v>
      </c>
      <c r="BI1241" t="s">
        <v>67</v>
      </c>
      <c r="BJ1241" t="s">
        <v>67</v>
      </c>
      <c r="BK1241" t="s">
        <v>67</v>
      </c>
      <c r="BL1241" t="s">
        <v>67</v>
      </c>
      <c r="BM1241" t="s">
        <v>67</v>
      </c>
      <c r="BN1241" t="s">
        <v>67</v>
      </c>
    </row>
    <row r="1242" spans="1:66" x14ac:dyDescent="0.25">
      <c r="A1242" t="s">
        <v>110</v>
      </c>
      <c r="B1242">
        <v>1968</v>
      </c>
      <c r="C1242">
        <v>11000</v>
      </c>
      <c r="D1242">
        <v>25293.5262</v>
      </c>
      <c r="E1242">
        <v>40685.302770000002</v>
      </c>
      <c r="F1242">
        <v>65978.828970000002</v>
      </c>
      <c r="G1242">
        <v>43548.271079999999</v>
      </c>
      <c r="H1242">
        <v>68841.797279999999</v>
      </c>
      <c r="I1242">
        <v>2.2999999999999998</v>
      </c>
      <c r="J1242">
        <v>25293.5262</v>
      </c>
      <c r="K1242">
        <v>702195</v>
      </c>
      <c r="L1242">
        <v>329872</v>
      </c>
      <c r="M1242" t="s">
        <v>67</v>
      </c>
      <c r="N1242" t="s">
        <v>67</v>
      </c>
      <c r="O1242" t="s">
        <v>67</v>
      </c>
      <c r="P1242" t="s">
        <v>67</v>
      </c>
      <c r="Q1242" t="s">
        <v>67</v>
      </c>
      <c r="R1242" t="s">
        <v>67</v>
      </c>
      <c r="S1242" t="s">
        <v>67</v>
      </c>
      <c r="T1242" t="s">
        <v>69</v>
      </c>
      <c r="U1242">
        <v>0.1</v>
      </c>
      <c r="V1242" t="s">
        <v>67</v>
      </c>
      <c r="W1242" t="s">
        <v>67</v>
      </c>
      <c r="X1242" t="s">
        <v>67</v>
      </c>
      <c r="Y1242" t="s">
        <v>67</v>
      </c>
      <c r="Z1242" t="s">
        <v>67</v>
      </c>
      <c r="AA1242" t="s">
        <v>67</v>
      </c>
      <c r="AB1242" t="s">
        <v>67</v>
      </c>
      <c r="AC1242" t="s">
        <v>67</v>
      </c>
      <c r="AD1242" t="s">
        <v>67</v>
      </c>
      <c r="AE1242" t="s">
        <v>67</v>
      </c>
      <c r="AF1242" t="s">
        <v>67</v>
      </c>
      <c r="AG1242" t="s">
        <v>67</v>
      </c>
      <c r="AH1242" t="s">
        <v>67</v>
      </c>
      <c r="AI1242" t="s">
        <v>67</v>
      </c>
      <c r="AJ1242" t="s">
        <v>67</v>
      </c>
      <c r="AK1242" t="s">
        <v>67</v>
      </c>
      <c r="AL1242" t="s">
        <v>67</v>
      </c>
      <c r="AM1242" t="s">
        <v>67</v>
      </c>
      <c r="AN1242" t="s">
        <v>67</v>
      </c>
      <c r="AO1242" t="s">
        <v>67</v>
      </c>
      <c r="AP1242" t="s">
        <v>67</v>
      </c>
      <c r="AQ1242" t="s">
        <v>67</v>
      </c>
      <c r="AR1242" t="s">
        <v>67</v>
      </c>
      <c r="AS1242" t="s">
        <v>67</v>
      </c>
      <c r="AT1242" t="s">
        <v>67</v>
      </c>
      <c r="AU1242">
        <v>93</v>
      </c>
      <c r="AV1242">
        <v>1</v>
      </c>
      <c r="AW1242" s="2" t="s">
        <v>67</v>
      </c>
      <c r="AX1242" s="4" t="s">
        <v>67</v>
      </c>
      <c r="AY1242" t="s">
        <v>67</v>
      </c>
      <c r="AZ1242" t="s">
        <v>67</v>
      </c>
      <c r="BA1242" t="s">
        <v>67</v>
      </c>
      <c r="BB1242" t="s">
        <v>67</v>
      </c>
      <c r="BC1242" t="s">
        <v>67</v>
      </c>
      <c r="BD1242" t="s">
        <v>67</v>
      </c>
      <c r="BE1242" t="s">
        <v>67</v>
      </c>
      <c r="BF1242" t="s">
        <v>67</v>
      </c>
      <c r="BG1242" t="s">
        <v>67</v>
      </c>
      <c r="BH1242" t="s">
        <v>67</v>
      </c>
      <c r="BI1242" t="s">
        <v>67</v>
      </c>
      <c r="BJ1242" t="s">
        <v>67</v>
      </c>
      <c r="BK1242" t="s">
        <v>67</v>
      </c>
      <c r="BL1242" t="s">
        <v>67</v>
      </c>
      <c r="BM1242" t="s">
        <v>67</v>
      </c>
      <c r="BN1242" t="s">
        <v>67</v>
      </c>
    </row>
    <row r="1243" spans="1:66" x14ac:dyDescent="0.25">
      <c r="A1243" t="s">
        <v>110</v>
      </c>
      <c r="B1243">
        <v>1969</v>
      </c>
      <c r="C1243">
        <v>10200</v>
      </c>
      <c r="D1243">
        <v>23453.997019999999</v>
      </c>
      <c r="E1243">
        <v>22956.182079999999</v>
      </c>
      <c r="F1243">
        <v>46410.179100000001</v>
      </c>
      <c r="G1243">
        <v>25385.358670000001</v>
      </c>
      <c r="H1243">
        <v>48839.355689999997</v>
      </c>
      <c r="I1243">
        <v>2.2999999999999998</v>
      </c>
      <c r="J1243">
        <v>23453.997019999999</v>
      </c>
      <c r="K1243">
        <v>1613982</v>
      </c>
      <c r="L1243">
        <v>435247</v>
      </c>
      <c r="M1243" t="s">
        <v>67</v>
      </c>
      <c r="N1243" t="s">
        <v>67</v>
      </c>
      <c r="O1243" t="s">
        <v>67</v>
      </c>
      <c r="P1243" t="s">
        <v>67</v>
      </c>
      <c r="Q1243" t="s">
        <v>67</v>
      </c>
      <c r="R1243" t="s">
        <v>67</v>
      </c>
      <c r="S1243" t="s">
        <v>67</v>
      </c>
      <c r="T1243" t="s">
        <v>69</v>
      </c>
      <c r="U1243">
        <v>0.1</v>
      </c>
      <c r="V1243" t="s">
        <v>67</v>
      </c>
      <c r="W1243" t="s">
        <v>67</v>
      </c>
      <c r="X1243" t="s">
        <v>67</v>
      </c>
      <c r="Y1243" t="s">
        <v>67</v>
      </c>
      <c r="Z1243" t="s">
        <v>67</v>
      </c>
      <c r="AA1243" t="s">
        <v>67</v>
      </c>
      <c r="AB1243" t="s">
        <v>67</v>
      </c>
      <c r="AC1243" t="s">
        <v>67</v>
      </c>
      <c r="AD1243" t="s">
        <v>67</v>
      </c>
      <c r="AE1243" t="s">
        <v>67</v>
      </c>
      <c r="AF1243" t="s">
        <v>67</v>
      </c>
      <c r="AG1243" t="s">
        <v>67</v>
      </c>
      <c r="AH1243" t="s">
        <v>67</v>
      </c>
      <c r="AI1243" t="s">
        <v>67</v>
      </c>
      <c r="AJ1243" t="s">
        <v>67</v>
      </c>
      <c r="AK1243" t="s">
        <v>67</v>
      </c>
      <c r="AL1243" t="s">
        <v>67</v>
      </c>
      <c r="AM1243" t="s">
        <v>67</v>
      </c>
      <c r="AN1243" t="s">
        <v>67</v>
      </c>
      <c r="AO1243" t="s">
        <v>67</v>
      </c>
      <c r="AP1243" t="s">
        <v>67</v>
      </c>
      <c r="AQ1243" t="s">
        <v>67</v>
      </c>
      <c r="AR1243" t="s">
        <v>67</v>
      </c>
      <c r="AS1243" t="s">
        <v>67</v>
      </c>
      <c r="AT1243" t="s">
        <v>67</v>
      </c>
      <c r="AU1243">
        <v>90</v>
      </c>
      <c r="AV1243">
        <v>1</v>
      </c>
      <c r="AW1243" s="2" t="s">
        <v>67</v>
      </c>
      <c r="AX1243" s="4" t="s">
        <v>67</v>
      </c>
      <c r="AY1243" t="s">
        <v>67</v>
      </c>
      <c r="AZ1243" t="s">
        <v>67</v>
      </c>
      <c r="BA1243" t="s">
        <v>67</v>
      </c>
      <c r="BB1243" t="s">
        <v>67</v>
      </c>
      <c r="BC1243" t="s">
        <v>67</v>
      </c>
      <c r="BD1243" t="s">
        <v>67</v>
      </c>
      <c r="BE1243" t="s">
        <v>67</v>
      </c>
      <c r="BF1243" t="s">
        <v>67</v>
      </c>
      <c r="BG1243" t="s">
        <v>67</v>
      </c>
      <c r="BH1243" t="s">
        <v>67</v>
      </c>
      <c r="BI1243" t="s">
        <v>67</v>
      </c>
      <c r="BJ1243" t="s">
        <v>67</v>
      </c>
      <c r="BK1243" t="s">
        <v>67</v>
      </c>
      <c r="BL1243" t="s">
        <v>67</v>
      </c>
      <c r="BM1243" t="s">
        <v>67</v>
      </c>
      <c r="BN1243" t="s">
        <v>67</v>
      </c>
    </row>
    <row r="1244" spans="1:66" x14ac:dyDescent="0.25">
      <c r="A1244" t="s">
        <v>110</v>
      </c>
      <c r="B1244">
        <v>1970</v>
      </c>
      <c r="C1244" t="s">
        <v>67</v>
      </c>
      <c r="D1244" t="s">
        <v>67</v>
      </c>
      <c r="E1244" t="s">
        <v>67</v>
      </c>
      <c r="F1244" t="s">
        <v>67</v>
      </c>
      <c r="G1244" t="s">
        <v>67</v>
      </c>
      <c r="H1244" t="s">
        <v>67</v>
      </c>
      <c r="I1244" t="s">
        <v>67</v>
      </c>
      <c r="J1244" t="s">
        <v>67</v>
      </c>
      <c r="K1244">
        <v>663357</v>
      </c>
      <c r="L1244">
        <v>409994</v>
      </c>
      <c r="M1244" t="s">
        <v>67</v>
      </c>
      <c r="N1244" t="s">
        <v>67</v>
      </c>
      <c r="O1244" t="s">
        <v>67</v>
      </c>
      <c r="P1244" t="s">
        <v>67</v>
      </c>
      <c r="Q1244" t="s">
        <v>67</v>
      </c>
      <c r="R1244" t="s">
        <v>67</v>
      </c>
      <c r="S1244" t="s">
        <v>67</v>
      </c>
      <c r="T1244" t="s">
        <v>67</v>
      </c>
      <c r="U1244" t="s">
        <v>67</v>
      </c>
      <c r="V1244" t="s">
        <v>67</v>
      </c>
      <c r="W1244" t="s">
        <v>67</v>
      </c>
      <c r="X1244" t="s">
        <v>67</v>
      </c>
      <c r="Y1244" t="s">
        <v>67</v>
      </c>
      <c r="Z1244" t="s">
        <v>67</v>
      </c>
      <c r="AA1244" t="s">
        <v>67</v>
      </c>
      <c r="AB1244" t="s">
        <v>67</v>
      </c>
      <c r="AC1244" t="s">
        <v>67</v>
      </c>
      <c r="AD1244" t="s">
        <v>67</v>
      </c>
      <c r="AE1244" t="s">
        <v>67</v>
      </c>
      <c r="AF1244" t="s">
        <v>67</v>
      </c>
      <c r="AG1244" t="s">
        <v>67</v>
      </c>
      <c r="AH1244" t="s">
        <v>67</v>
      </c>
      <c r="AI1244" t="s">
        <v>67</v>
      </c>
      <c r="AJ1244" t="s">
        <v>67</v>
      </c>
      <c r="AK1244" t="s">
        <v>67</v>
      </c>
      <c r="AL1244" t="s">
        <v>67</v>
      </c>
      <c r="AM1244" t="s">
        <v>67</v>
      </c>
      <c r="AN1244" t="s">
        <v>67</v>
      </c>
      <c r="AO1244" t="s">
        <v>67</v>
      </c>
      <c r="AP1244" t="s">
        <v>67</v>
      </c>
      <c r="AQ1244" t="s">
        <v>67</v>
      </c>
      <c r="AR1244" t="s">
        <v>67</v>
      </c>
      <c r="AS1244" t="s">
        <v>67</v>
      </c>
      <c r="AT1244" t="s">
        <v>67</v>
      </c>
      <c r="AU1244" t="s">
        <v>67</v>
      </c>
      <c r="AV1244" t="s">
        <v>67</v>
      </c>
      <c r="AW1244" s="2" t="s">
        <v>67</v>
      </c>
      <c r="AX1244" s="4" t="s">
        <v>67</v>
      </c>
      <c r="AY1244" t="s">
        <v>67</v>
      </c>
      <c r="AZ1244" t="s">
        <v>67</v>
      </c>
      <c r="BA1244" t="s">
        <v>67</v>
      </c>
      <c r="BB1244" t="s">
        <v>67</v>
      </c>
      <c r="BC1244" t="s">
        <v>67</v>
      </c>
      <c r="BD1244" t="s">
        <v>67</v>
      </c>
      <c r="BE1244" t="s">
        <v>67</v>
      </c>
      <c r="BF1244" t="s">
        <v>67</v>
      </c>
      <c r="BG1244" t="s">
        <v>67</v>
      </c>
      <c r="BH1244" t="s">
        <v>67</v>
      </c>
      <c r="BI1244" t="s">
        <v>67</v>
      </c>
      <c r="BJ1244" t="s">
        <v>67</v>
      </c>
      <c r="BK1244" t="s">
        <v>67</v>
      </c>
      <c r="BL1244" t="s">
        <v>67</v>
      </c>
      <c r="BM1244" t="s">
        <v>67</v>
      </c>
      <c r="BN1244" t="s">
        <v>67</v>
      </c>
    </row>
    <row r="1245" spans="1:66" x14ac:dyDescent="0.25">
      <c r="A1245" t="s">
        <v>110</v>
      </c>
      <c r="B1245">
        <v>1971</v>
      </c>
      <c r="C1245">
        <v>2000</v>
      </c>
      <c r="D1245">
        <v>4598.8229460000002</v>
      </c>
      <c r="E1245">
        <v>5835.8973509999996</v>
      </c>
      <c r="F1245">
        <v>10434.720300000001</v>
      </c>
      <c r="G1245">
        <v>6041.3186889999997</v>
      </c>
      <c r="H1245">
        <v>10640.14163</v>
      </c>
      <c r="I1245">
        <v>2.2999999999999998</v>
      </c>
      <c r="J1245">
        <v>4598.8229460000002</v>
      </c>
      <c r="K1245">
        <v>651033</v>
      </c>
      <c r="L1245">
        <v>470925</v>
      </c>
      <c r="M1245" t="s">
        <v>67</v>
      </c>
      <c r="N1245" t="s">
        <v>67</v>
      </c>
      <c r="O1245" t="s">
        <v>67</v>
      </c>
      <c r="P1245" t="s">
        <v>67</v>
      </c>
      <c r="Q1245" t="s">
        <v>67</v>
      </c>
      <c r="R1245" t="s">
        <v>67</v>
      </c>
      <c r="S1245" t="s">
        <v>67</v>
      </c>
      <c r="T1245" t="s">
        <v>69</v>
      </c>
      <c r="U1245">
        <v>0.1</v>
      </c>
      <c r="V1245" t="s">
        <v>67</v>
      </c>
      <c r="W1245" t="s">
        <v>67</v>
      </c>
      <c r="X1245" t="s">
        <v>67</v>
      </c>
      <c r="Y1245" t="s">
        <v>67</v>
      </c>
      <c r="Z1245" t="s">
        <v>67</v>
      </c>
      <c r="AA1245" t="s">
        <v>67</v>
      </c>
      <c r="AB1245" t="s">
        <v>67</v>
      </c>
      <c r="AC1245" t="s">
        <v>67</v>
      </c>
      <c r="AD1245" t="s">
        <v>67</v>
      </c>
      <c r="AE1245" t="s">
        <v>67</v>
      </c>
      <c r="AF1245" t="s">
        <v>67</v>
      </c>
      <c r="AG1245" t="s">
        <v>67</v>
      </c>
      <c r="AH1245" t="s">
        <v>67</v>
      </c>
      <c r="AI1245" t="s">
        <v>67</v>
      </c>
      <c r="AJ1245" t="s">
        <v>67</v>
      </c>
      <c r="AK1245" t="s">
        <v>67</v>
      </c>
      <c r="AL1245" t="s">
        <v>67</v>
      </c>
      <c r="AM1245" t="s">
        <v>67</v>
      </c>
      <c r="AN1245" t="s">
        <v>67</v>
      </c>
      <c r="AO1245" t="s">
        <v>67</v>
      </c>
      <c r="AP1245" t="s">
        <v>67</v>
      </c>
      <c r="AQ1245" t="s">
        <v>67</v>
      </c>
      <c r="AR1245" t="s">
        <v>67</v>
      </c>
      <c r="AS1245" t="s">
        <v>67</v>
      </c>
      <c r="AT1245" t="s">
        <v>67</v>
      </c>
      <c r="AU1245">
        <v>97</v>
      </c>
      <c r="AV1245">
        <v>1</v>
      </c>
      <c r="AW1245" s="2" t="s">
        <v>67</v>
      </c>
      <c r="AX1245" s="4" t="s">
        <v>67</v>
      </c>
      <c r="AY1245" t="s">
        <v>67</v>
      </c>
      <c r="AZ1245" t="s">
        <v>67</v>
      </c>
      <c r="BA1245" t="s">
        <v>67</v>
      </c>
      <c r="BB1245" t="s">
        <v>67</v>
      </c>
      <c r="BC1245" t="s">
        <v>67</v>
      </c>
      <c r="BD1245" t="s">
        <v>67</v>
      </c>
      <c r="BE1245" t="s">
        <v>67</v>
      </c>
      <c r="BF1245" t="s">
        <v>67</v>
      </c>
      <c r="BG1245" t="s">
        <v>67</v>
      </c>
      <c r="BH1245" t="s">
        <v>67</v>
      </c>
      <c r="BI1245" t="s">
        <v>67</v>
      </c>
      <c r="BJ1245" t="s">
        <v>67</v>
      </c>
      <c r="BK1245" t="s">
        <v>67</v>
      </c>
      <c r="BL1245" t="s">
        <v>67</v>
      </c>
      <c r="BM1245" t="s">
        <v>67</v>
      </c>
      <c r="BN1245" t="s">
        <v>67</v>
      </c>
    </row>
    <row r="1246" spans="1:66" x14ac:dyDescent="0.25">
      <c r="A1246" t="s">
        <v>110</v>
      </c>
      <c r="B1246">
        <v>1972</v>
      </c>
      <c r="C1246">
        <v>600</v>
      </c>
      <c r="D1246">
        <v>1379.646884</v>
      </c>
      <c r="E1246">
        <v>1733.4039700000001</v>
      </c>
      <c r="F1246">
        <v>3113.0508530000002</v>
      </c>
      <c r="G1246">
        <v>1920.592895</v>
      </c>
      <c r="H1246">
        <v>3300.2397780000001</v>
      </c>
      <c r="I1246">
        <v>2.2999999999999998</v>
      </c>
      <c r="J1246">
        <v>1379.646884</v>
      </c>
      <c r="K1246">
        <v>548503</v>
      </c>
      <c r="L1246">
        <v>362196</v>
      </c>
      <c r="M1246" t="s">
        <v>67</v>
      </c>
      <c r="N1246" t="s">
        <v>67</v>
      </c>
      <c r="O1246" t="s">
        <v>67</v>
      </c>
      <c r="P1246" t="s">
        <v>67</v>
      </c>
      <c r="Q1246" t="s">
        <v>67</v>
      </c>
      <c r="R1246" t="s">
        <v>67</v>
      </c>
      <c r="S1246" t="s">
        <v>67</v>
      </c>
      <c r="T1246" t="s">
        <v>69</v>
      </c>
      <c r="U1246">
        <v>0.1</v>
      </c>
      <c r="V1246" t="s">
        <v>67</v>
      </c>
      <c r="W1246" t="s">
        <v>67</v>
      </c>
      <c r="X1246" t="s">
        <v>67</v>
      </c>
      <c r="Y1246" t="s">
        <v>67</v>
      </c>
      <c r="Z1246" t="s">
        <v>67</v>
      </c>
      <c r="AA1246" t="s">
        <v>67</v>
      </c>
      <c r="AB1246" t="s">
        <v>67</v>
      </c>
      <c r="AC1246" t="s">
        <v>67</v>
      </c>
      <c r="AD1246" t="s">
        <v>67</v>
      </c>
      <c r="AE1246" t="s">
        <v>67</v>
      </c>
      <c r="AF1246" t="s">
        <v>67</v>
      </c>
      <c r="AG1246" t="s">
        <v>67</v>
      </c>
      <c r="AH1246" t="s">
        <v>67</v>
      </c>
      <c r="AI1246" t="s">
        <v>67</v>
      </c>
      <c r="AJ1246" t="s">
        <v>67</v>
      </c>
      <c r="AK1246" t="s">
        <v>67</v>
      </c>
      <c r="AL1246" t="s">
        <v>67</v>
      </c>
      <c r="AM1246" t="s">
        <v>67</v>
      </c>
      <c r="AN1246" t="s">
        <v>67</v>
      </c>
      <c r="AO1246" t="s">
        <v>67</v>
      </c>
      <c r="AP1246" t="s">
        <v>67</v>
      </c>
      <c r="AQ1246" t="s">
        <v>67</v>
      </c>
      <c r="AR1246" t="s">
        <v>67</v>
      </c>
      <c r="AS1246" t="s">
        <v>67</v>
      </c>
      <c r="AT1246" t="s">
        <v>67</v>
      </c>
      <c r="AU1246">
        <v>90</v>
      </c>
      <c r="AV1246">
        <v>1</v>
      </c>
      <c r="AW1246" s="2" t="s">
        <v>67</v>
      </c>
      <c r="AX1246" s="4" t="s">
        <v>67</v>
      </c>
      <c r="AY1246" t="s">
        <v>67</v>
      </c>
      <c r="AZ1246" t="s">
        <v>67</v>
      </c>
      <c r="BA1246" t="s">
        <v>67</v>
      </c>
      <c r="BB1246" t="s">
        <v>67</v>
      </c>
      <c r="BC1246" t="s">
        <v>67</v>
      </c>
      <c r="BD1246" t="s">
        <v>67</v>
      </c>
      <c r="BE1246" t="s">
        <v>67</v>
      </c>
      <c r="BF1246" t="s">
        <v>67</v>
      </c>
      <c r="BG1246" t="s">
        <v>67</v>
      </c>
      <c r="BH1246" t="s">
        <v>67</v>
      </c>
      <c r="BI1246" t="s">
        <v>67</v>
      </c>
      <c r="BJ1246" t="s">
        <v>67</v>
      </c>
      <c r="BK1246" t="s">
        <v>67</v>
      </c>
      <c r="BL1246" t="s">
        <v>67</v>
      </c>
      <c r="BM1246" t="s">
        <v>67</v>
      </c>
      <c r="BN1246" t="s">
        <v>67</v>
      </c>
    </row>
    <row r="1247" spans="1:66" x14ac:dyDescent="0.25">
      <c r="A1247" t="s">
        <v>110</v>
      </c>
      <c r="B1247">
        <v>1973</v>
      </c>
      <c r="C1247">
        <v>9000</v>
      </c>
      <c r="D1247">
        <v>20694.703249999999</v>
      </c>
      <c r="E1247">
        <v>35795.86851</v>
      </c>
      <c r="F1247">
        <v>56490.571759999999</v>
      </c>
      <c r="G1247">
        <v>38200.085420000003</v>
      </c>
      <c r="H1247">
        <v>58894.788679999998</v>
      </c>
      <c r="I1247">
        <v>2.2999999999999998</v>
      </c>
      <c r="J1247">
        <v>20694.703249999999</v>
      </c>
      <c r="K1247">
        <v>546465</v>
      </c>
      <c r="L1247">
        <v>376393</v>
      </c>
      <c r="M1247" t="s">
        <v>67</v>
      </c>
      <c r="N1247" t="s">
        <v>67</v>
      </c>
      <c r="O1247" t="s">
        <v>67</v>
      </c>
      <c r="P1247" t="s">
        <v>67</v>
      </c>
      <c r="Q1247" t="s">
        <v>67</v>
      </c>
      <c r="R1247" t="s">
        <v>67</v>
      </c>
      <c r="S1247" t="s">
        <v>67</v>
      </c>
      <c r="T1247" t="s">
        <v>69</v>
      </c>
      <c r="U1247">
        <v>0.1</v>
      </c>
      <c r="V1247" t="s">
        <v>67</v>
      </c>
      <c r="W1247" t="s">
        <v>67</v>
      </c>
      <c r="X1247" t="s">
        <v>67</v>
      </c>
      <c r="Y1247" t="s">
        <v>67</v>
      </c>
      <c r="Z1247" t="s">
        <v>67</v>
      </c>
      <c r="AA1247" t="s">
        <v>67</v>
      </c>
      <c r="AB1247" t="s">
        <v>67</v>
      </c>
      <c r="AC1247" t="s">
        <v>67</v>
      </c>
      <c r="AD1247" t="s">
        <v>67</v>
      </c>
      <c r="AE1247" t="s">
        <v>67</v>
      </c>
      <c r="AF1247" t="s">
        <v>67</v>
      </c>
      <c r="AG1247" t="s">
        <v>67</v>
      </c>
      <c r="AH1247" t="s">
        <v>67</v>
      </c>
      <c r="AI1247" t="s">
        <v>67</v>
      </c>
      <c r="AJ1247" t="s">
        <v>67</v>
      </c>
      <c r="AK1247" t="s">
        <v>67</v>
      </c>
      <c r="AL1247" t="s">
        <v>67</v>
      </c>
      <c r="AM1247" t="s">
        <v>67</v>
      </c>
      <c r="AN1247" t="s">
        <v>67</v>
      </c>
      <c r="AO1247" t="s">
        <v>67</v>
      </c>
      <c r="AP1247" t="s">
        <v>67</v>
      </c>
      <c r="AQ1247" t="s">
        <v>67</v>
      </c>
      <c r="AR1247" t="s">
        <v>67</v>
      </c>
      <c r="AS1247" t="s">
        <v>67</v>
      </c>
      <c r="AT1247" t="s">
        <v>67</v>
      </c>
      <c r="AU1247">
        <v>94</v>
      </c>
      <c r="AV1247">
        <v>1</v>
      </c>
      <c r="AW1247" s="2" t="s">
        <v>67</v>
      </c>
      <c r="AX1247" s="4" t="s">
        <v>67</v>
      </c>
      <c r="AY1247" t="s">
        <v>67</v>
      </c>
      <c r="AZ1247" t="s">
        <v>67</v>
      </c>
      <c r="BA1247" t="s">
        <v>67</v>
      </c>
      <c r="BB1247" t="s">
        <v>67</v>
      </c>
      <c r="BC1247" t="s">
        <v>67</v>
      </c>
      <c r="BD1247" t="s">
        <v>67</v>
      </c>
      <c r="BE1247" t="s">
        <v>67</v>
      </c>
      <c r="BF1247" t="s">
        <v>67</v>
      </c>
      <c r="BG1247" t="s">
        <v>67</v>
      </c>
      <c r="BH1247" t="s">
        <v>67</v>
      </c>
      <c r="BI1247" t="s">
        <v>67</v>
      </c>
      <c r="BJ1247" t="s">
        <v>67</v>
      </c>
      <c r="BK1247" t="s">
        <v>67</v>
      </c>
      <c r="BL1247" t="s">
        <v>67</v>
      </c>
      <c r="BM1247" t="s">
        <v>67</v>
      </c>
      <c r="BN1247" t="s">
        <v>67</v>
      </c>
    </row>
    <row r="1248" spans="1:66" x14ac:dyDescent="0.25">
      <c r="A1248" t="s">
        <v>110</v>
      </c>
      <c r="B1248">
        <v>1974</v>
      </c>
      <c r="C1248">
        <v>17200</v>
      </c>
      <c r="D1248">
        <v>39549.877330000003</v>
      </c>
      <c r="E1248">
        <v>87840.226720000006</v>
      </c>
      <c r="F1248">
        <v>127390.1041</v>
      </c>
      <c r="G1248">
        <v>93467.539820000005</v>
      </c>
      <c r="H1248">
        <v>133017.4172</v>
      </c>
      <c r="I1248">
        <v>2.2999999999999998</v>
      </c>
      <c r="J1248">
        <v>39549.877330000003</v>
      </c>
      <c r="K1248">
        <v>176095</v>
      </c>
      <c r="L1248">
        <v>401295</v>
      </c>
      <c r="M1248" t="s">
        <v>67</v>
      </c>
      <c r="N1248" t="s">
        <v>67</v>
      </c>
      <c r="O1248" t="s">
        <v>67</v>
      </c>
      <c r="P1248" t="s">
        <v>67</v>
      </c>
      <c r="Q1248" t="s">
        <v>67</v>
      </c>
      <c r="R1248" t="s">
        <v>67</v>
      </c>
      <c r="S1248" t="s">
        <v>67</v>
      </c>
      <c r="T1248" t="s">
        <v>69</v>
      </c>
      <c r="U1248">
        <v>0.1</v>
      </c>
      <c r="V1248" t="s">
        <v>67</v>
      </c>
      <c r="W1248" t="s">
        <v>67</v>
      </c>
      <c r="X1248" t="s">
        <v>67</v>
      </c>
      <c r="Y1248" t="s">
        <v>67</v>
      </c>
      <c r="Z1248" t="s">
        <v>67</v>
      </c>
      <c r="AA1248" t="s">
        <v>67</v>
      </c>
      <c r="AB1248" t="s">
        <v>67</v>
      </c>
      <c r="AC1248" t="s">
        <v>67</v>
      </c>
      <c r="AD1248" t="s">
        <v>67</v>
      </c>
      <c r="AE1248" t="s">
        <v>67</v>
      </c>
      <c r="AF1248" t="s">
        <v>67</v>
      </c>
      <c r="AG1248" t="s">
        <v>67</v>
      </c>
      <c r="AH1248" t="s">
        <v>67</v>
      </c>
      <c r="AI1248" t="s">
        <v>67</v>
      </c>
      <c r="AJ1248" t="s">
        <v>67</v>
      </c>
      <c r="AK1248" t="s">
        <v>67</v>
      </c>
      <c r="AL1248" t="s">
        <v>67</v>
      </c>
      <c r="AM1248" t="s">
        <v>67</v>
      </c>
      <c r="AN1248" t="s">
        <v>67</v>
      </c>
      <c r="AO1248" t="s">
        <v>67</v>
      </c>
      <c r="AP1248" t="s">
        <v>67</v>
      </c>
      <c r="AQ1248" t="s">
        <v>67</v>
      </c>
      <c r="AR1248" t="s">
        <v>67</v>
      </c>
      <c r="AS1248" t="s">
        <v>67</v>
      </c>
      <c r="AT1248" t="s">
        <v>67</v>
      </c>
      <c r="AU1248">
        <v>94</v>
      </c>
      <c r="AV1248">
        <v>1</v>
      </c>
      <c r="AW1248" s="2" t="s">
        <v>67</v>
      </c>
      <c r="AX1248" s="4" t="s">
        <v>67</v>
      </c>
      <c r="AY1248" t="s">
        <v>67</v>
      </c>
      <c r="AZ1248" t="s">
        <v>67</v>
      </c>
      <c r="BA1248" t="s">
        <v>67</v>
      </c>
      <c r="BB1248" t="s">
        <v>67</v>
      </c>
      <c r="BC1248" t="s">
        <v>67</v>
      </c>
      <c r="BD1248" t="s">
        <v>67</v>
      </c>
      <c r="BE1248" t="s">
        <v>67</v>
      </c>
      <c r="BF1248" t="s">
        <v>67</v>
      </c>
      <c r="BG1248" t="s">
        <v>67</v>
      </c>
      <c r="BH1248" t="s">
        <v>67</v>
      </c>
      <c r="BI1248" t="s">
        <v>67</v>
      </c>
      <c r="BJ1248" t="s">
        <v>67</v>
      </c>
      <c r="BK1248" t="s">
        <v>67</v>
      </c>
      <c r="BL1248" t="s">
        <v>67</v>
      </c>
      <c r="BM1248" t="s">
        <v>67</v>
      </c>
      <c r="BN1248" t="s">
        <v>67</v>
      </c>
    </row>
    <row r="1249" spans="1:66" x14ac:dyDescent="0.25">
      <c r="A1249" t="s">
        <v>110</v>
      </c>
      <c r="B1249">
        <v>1975</v>
      </c>
      <c r="C1249">
        <v>7000</v>
      </c>
      <c r="D1249">
        <v>16095.88031</v>
      </c>
      <c r="E1249">
        <v>12036.40835</v>
      </c>
      <c r="F1249">
        <v>28132.288659999998</v>
      </c>
      <c r="G1249">
        <v>12510.331620000001</v>
      </c>
      <c r="H1249">
        <v>28606.211930000001</v>
      </c>
      <c r="I1249">
        <v>2.2999999999999998</v>
      </c>
      <c r="J1249">
        <v>16095.88031</v>
      </c>
      <c r="K1249">
        <v>1432952</v>
      </c>
      <c r="L1249">
        <v>178838</v>
      </c>
      <c r="M1249" t="s">
        <v>67</v>
      </c>
      <c r="N1249" t="s">
        <v>67</v>
      </c>
      <c r="O1249" t="s">
        <v>67</v>
      </c>
      <c r="P1249" t="s">
        <v>67</v>
      </c>
      <c r="Q1249" t="s">
        <v>67</v>
      </c>
      <c r="R1249" t="s">
        <v>67</v>
      </c>
      <c r="S1249" t="s">
        <v>67</v>
      </c>
      <c r="T1249" t="s">
        <v>69</v>
      </c>
      <c r="U1249">
        <v>0.1</v>
      </c>
      <c r="V1249" t="s">
        <v>67</v>
      </c>
      <c r="W1249" t="s">
        <v>67</v>
      </c>
      <c r="X1249" t="s">
        <v>67</v>
      </c>
      <c r="Y1249" t="s">
        <v>67</v>
      </c>
      <c r="Z1249" t="s">
        <v>67</v>
      </c>
      <c r="AA1249" t="s">
        <v>67</v>
      </c>
      <c r="AB1249" t="s">
        <v>67</v>
      </c>
      <c r="AC1249" t="s">
        <v>67</v>
      </c>
      <c r="AD1249" t="s">
        <v>67</v>
      </c>
      <c r="AE1249" t="s">
        <v>67</v>
      </c>
      <c r="AF1249" t="s">
        <v>67</v>
      </c>
      <c r="AG1249" t="s">
        <v>67</v>
      </c>
      <c r="AH1249" t="s">
        <v>67</v>
      </c>
      <c r="AI1249" t="s">
        <v>67</v>
      </c>
      <c r="AJ1249" t="s">
        <v>67</v>
      </c>
      <c r="AK1249" t="s">
        <v>67</v>
      </c>
      <c r="AL1249" t="s">
        <v>67</v>
      </c>
      <c r="AM1249" t="s">
        <v>67</v>
      </c>
      <c r="AN1249" t="s">
        <v>67</v>
      </c>
      <c r="AO1249" t="s">
        <v>67</v>
      </c>
      <c r="AP1249" t="s">
        <v>67</v>
      </c>
      <c r="AQ1249" t="s">
        <v>67</v>
      </c>
      <c r="AR1249" t="s">
        <v>67</v>
      </c>
      <c r="AS1249" t="s">
        <v>67</v>
      </c>
      <c r="AT1249" t="s">
        <v>67</v>
      </c>
      <c r="AU1249">
        <v>96</v>
      </c>
      <c r="AV1249">
        <v>0</v>
      </c>
      <c r="AW1249" s="2" t="s">
        <v>67</v>
      </c>
      <c r="AX1249" s="4" t="s">
        <v>67</v>
      </c>
      <c r="AY1249" t="s">
        <v>67</v>
      </c>
      <c r="AZ1249" t="s">
        <v>67</v>
      </c>
      <c r="BA1249" t="s">
        <v>67</v>
      </c>
      <c r="BB1249" t="s">
        <v>67</v>
      </c>
      <c r="BC1249" t="s">
        <v>67</v>
      </c>
      <c r="BD1249" t="s">
        <v>67</v>
      </c>
      <c r="BE1249" t="s">
        <v>67</v>
      </c>
      <c r="BF1249" t="s">
        <v>67</v>
      </c>
      <c r="BG1249" t="s">
        <v>67</v>
      </c>
      <c r="BH1249" t="s">
        <v>67</v>
      </c>
      <c r="BI1249" t="s">
        <v>67</v>
      </c>
      <c r="BJ1249" t="s">
        <v>67</v>
      </c>
      <c r="BK1249" t="s">
        <v>67</v>
      </c>
      <c r="BL1249" t="s">
        <v>67</v>
      </c>
      <c r="BM1249" t="s">
        <v>67</v>
      </c>
      <c r="BN1249" t="s">
        <v>67</v>
      </c>
    </row>
    <row r="1250" spans="1:66" x14ac:dyDescent="0.25">
      <c r="A1250" t="s">
        <v>110</v>
      </c>
      <c r="B1250">
        <v>1976</v>
      </c>
      <c r="C1250">
        <v>1400</v>
      </c>
      <c r="D1250">
        <v>3219.176062</v>
      </c>
      <c r="E1250">
        <v>4301.4490990000004</v>
      </c>
      <c r="F1250">
        <v>7520.6251609999999</v>
      </c>
      <c r="G1250">
        <v>4696.4654870000004</v>
      </c>
      <c r="H1250">
        <v>7915.6415479999996</v>
      </c>
      <c r="I1250">
        <v>2.2999999999999998</v>
      </c>
      <c r="J1250">
        <v>3219.176062</v>
      </c>
      <c r="K1250">
        <v>202420</v>
      </c>
      <c r="L1250">
        <v>176473</v>
      </c>
      <c r="M1250" t="s">
        <v>67</v>
      </c>
      <c r="N1250" t="s">
        <v>67</v>
      </c>
      <c r="O1250" t="s">
        <v>67</v>
      </c>
      <c r="P1250" t="s">
        <v>67</v>
      </c>
      <c r="Q1250" t="s">
        <v>67</v>
      </c>
      <c r="R1250" t="s">
        <v>67</v>
      </c>
      <c r="S1250" t="s">
        <v>67</v>
      </c>
      <c r="T1250" t="s">
        <v>69</v>
      </c>
      <c r="U1250">
        <v>0.1</v>
      </c>
      <c r="V1250" t="s">
        <v>67</v>
      </c>
      <c r="W1250" t="s">
        <v>67</v>
      </c>
      <c r="X1250" t="s">
        <v>67</v>
      </c>
      <c r="Y1250" t="s">
        <v>67</v>
      </c>
      <c r="Z1250" t="s">
        <v>67</v>
      </c>
      <c r="AA1250" t="s">
        <v>67</v>
      </c>
      <c r="AB1250" t="s">
        <v>67</v>
      </c>
      <c r="AC1250" t="s">
        <v>67</v>
      </c>
      <c r="AD1250" t="s">
        <v>67</v>
      </c>
      <c r="AE1250" t="s">
        <v>67</v>
      </c>
      <c r="AF1250" t="s">
        <v>67</v>
      </c>
      <c r="AG1250" t="s">
        <v>67</v>
      </c>
      <c r="AH1250" t="s">
        <v>67</v>
      </c>
      <c r="AI1250" t="s">
        <v>67</v>
      </c>
      <c r="AJ1250" t="s">
        <v>67</v>
      </c>
      <c r="AK1250" t="s">
        <v>67</v>
      </c>
      <c r="AL1250" t="s">
        <v>67</v>
      </c>
      <c r="AM1250" t="s">
        <v>67</v>
      </c>
      <c r="AN1250" t="s">
        <v>67</v>
      </c>
      <c r="AO1250" t="s">
        <v>67</v>
      </c>
      <c r="AP1250" t="s">
        <v>67</v>
      </c>
      <c r="AQ1250" t="s">
        <v>67</v>
      </c>
      <c r="AR1250" t="s">
        <v>67</v>
      </c>
      <c r="AS1250" t="s">
        <v>67</v>
      </c>
      <c r="AT1250" t="s">
        <v>67</v>
      </c>
      <c r="AU1250">
        <v>92</v>
      </c>
      <c r="AV1250">
        <v>1</v>
      </c>
      <c r="AW1250" s="2" t="s">
        <v>67</v>
      </c>
      <c r="AX1250" s="4" t="s">
        <v>67</v>
      </c>
      <c r="AY1250" t="s">
        <v>67</v>
      </c>
      <c r="AZ1250" t="s">
        <v>67</v>
      </c>
      <c r="BA1250" t="s">
        <v>67</v>
      </c>
      <c r="BB1250" t="s">
        <v>67</v>
      </c>
      <c r="BC1250" t="s">
        <v>67</v>
      </c>
      <c r="BD1250" t="s">
        <v>67</v>
      </c>
      <c r="BE1250" t="s">
        <v>67</v>
      </c>
      <c r="BF1250" t="s">
        <v>67</v>
      </c>
      <c r="BG1250" t="s">
        <v>67</v>
      </c>
      <c r="BH1250" t="s">
        <v>67</v>
      </c>
      <c r="BI1250" t="s">
        <v>67</v>
      </c>
      <c r="BJ1250" t="s">
        <v>67</v>
      </c>
      <c r="BK1250" t="s">
        <v>67</v>
      </c>
      <c r="BL1250" t="s">
        <v>67</v>
      </c>
      <c r="BM1250" t="s">
        <v>67</v>
      </c>
      <c r="BN1250" t="s">
        <v>67</v>
      </c>
    </row>
    <row r="1251" spans="1:66" x14ac:dyDescent="0.25">
      <c r="A1251" t="s">
        <v>110</v>
      </c>
      <c r="B1251">
        <v>1977</v>
      </c>
      <c r="C1251">
        <v>3600</v>
      </c>
      <c r="D1251">
        <v>8277.8813019999998</v>
      </c>
      <c r="E1251">
        <v>11003.24951</v>
      </c>
      <c r="F1251">
        <v>19281.130809999999</v>
      </c>
      <c r="G1251">
        <v>12401.613520000001</v>
      </c>
      <c r="H1251">
        <v>20679.49482</v>
      </c>
      <c r="I1251">
        <v>2.2999999999999998</v>
      </c>
      <c r="J1251">
        <v>8277.8813019999998</v>
      </c>
      <c r="K1251">
        <v>1062910</v>
      </c>
      <c r="L1251">
        <v>254390</v>
      </c>
      <c r="M1251" t="s">
        <v>67</v>
      </c>
      <c r="N1251" t="s">
        <v>67</v>
      </c>
      <c r="O1251" t="s">
        <v>67</v>
      </c>
      <c r="P1251" t="s">
        <v>67</v>
      </c>
      <c r="Q1251" t="s">
        <v>67</v>
      </c>
      <c r="R1251" t="s">
        <v>67</v>
      </c>
      <c r="S1251" t="s">
        <v>67</v>
      </c>
      <c r="T1251" t="s">
        <v>69</v>
      </c>
      <c r="U1251">
        <v>0.1</v>
      </c>
      <c r="V1251" t="s">
        <v>67</v>
      </c>
      <c r="W1251" t="s">
        <v>67</v>
      </c>
      <c r="X1251" t="s">
        <v>67</v>
      </c>
      <c r="Y1251" t="s">
        <v>67</v>
      </c>
      <c r="Z1251" t="s">
        <v>67</v>
      </c>
      <c r="AA1251" t="s">
        <v>67</v>
      </c>
      <c r="AB1251" t="s">
        <v>67</v>
      </c>
      <c r="AC1251" t="s">
        <v>67</v>
      </c>
      <c r="AD1251" t="s">
        <v>67</v>
      </c>
      <c r="AE1251" t="s">
        <v>67</v>
      </c>
      <c r="AF1251" t="s">
        <v>67</v>
      </c>
      <c r="AG1251" t="s">
        <v>67</v>
      </c>
      <c r="AH1251" t="s">
        <v>67</v>
      </c>
      <c r="AI1251" t="s">
        <v>67</v>
      </c>
      <c r="AJ1251" t="s">
        <v>67</v>
      </c>
      <c r="AK1251" t="s">
        <v>67</v>
      </c>
      <c r="AL1251" t="s">
        <v>67</v>
      </c>
      <c r="AM1251" t="s">
        <v>67</v>
      </c>
      <c r="AN1251" t="s">
        <v>67</v>
      </c>
      <c r="AO1251" t="s">
        <v>67</v>
      </c>
      <c r="AP1251" t="s">
        <v>67</v>
      </c>
      <c r="AQ1251" t="s">
        <v>67</v>
      </c>
      <c r="AR1251" t="s">
        <v>67</v>
      </c>
      <c r="AS1251" t="s">
        <v>67</v>
      </c>
      <c r="AT1251" t="s">
        <v>67</v>
      </c>
      <c r="AU1251">
        <v>89</v>
      </c>
      <c r="AV1251">
        <v>1</v>
      </c>
      <c r="AW1251" s="2" t="s">
        <v>67</v>
      </c>
      <c r="AX1251" s="4" t="s">
        <v>67</v>
      </c>
      <c r="AY1251" t="s">
        <v>67</v>
      </c>
      <c r="AZ1251" t="s">
        <v>67</v>
      </c>
      <c r="BA1251" t="s">
        <v>67</v>
      </c>
      <c r="BB1251" t="s">
        <v>67</v>
      </c>
      <c r="BC1251" t="s">
        <v>67</v>
      </c>
      <c r="BD1251" t="s">
        <v>67</v>
      </c>
      <c r="BE1251" t="s">
        <v>67</v>
      </c>
      <c r="BF1251" t="s">
        <v>67</v>
      </c>
      <c r="BG1251" t="s">
        <v>67</v>
      </c>
      <c r="BH1251" t="s">
        <v>67</v>
      </c>
      <c r="BI1251" t="s">
        <v>67</v>
      </c>
      <c r="BJ1251" t="s">
        <v>67</v>
      </c>
      <c r="BK1251" t="s">
        <v>67</v>
      </c>
      <c r="BL1251" t="s">
        <v>67</v>
      </c>
      <c r="BM1251" t="s">
        <v>67</v>
      </c>
      <c r="BN1251" t="s">
        <v>67</v>
      </c>
    </row>
    <row r="1252" spans="1:66" x14ac:dyDescent="0.25">
      <c r="A1252" t="s">
        <v>110</v>
      </c>
      <c r="B1252">
        <v>1978</v>
      </c>
      <c r="C1252">
        <v>1500</v>
      </c>
      <c r="D1252">
        <v>3449.117209</v>
      </c>
      <c r="E1252">
        <v>4934.4393239999999</v>
      </c>
      <c r="F1252">
        <v>8383.5565330000009</v>
      </c>
      <c r="G1252">
        <v>5718.2650210000002</v>
      </c>
      <c r="H1252">
        <v>9167.3822299999993</v>
      </c>
      <c r="I1252">
        <v>2.2999999999999998</v>
      </c>
      <c r="J1252">
        <v>3449.117209</v>
      </c>
      <c r="K1252">
        <v>302383</v>
      </c>
      <c r="L1252">
        <v>89434</v>
      </c>
      <c r="M1252" t="s">
        <v>67</v>
      </c>
      <c r="N1252" t="s">
        <v>67</v>
      </c>
      <c r="O1252" t="s">
        <v>67</v>
      </c>
      <c r="P1252" t="s">
        <v>67</v>
      </c>
      <c r="Q1252" t="s">
        <v>67</v>
      </c>
      <c r="R1252" t="s">
        <v>67</v>
      </c>
      <c r="S1252" t="s">
        <v>67</v>
      </c>
      <c r="T1252" t="s">
        <v>69</v>
      </c>
      <c r="U1252">
        <v>0.1</v>
      </c>
      <c r="V1252" t="s">
        <v>67</v>
      </c>
      <c r="W1252" t="s">
        <v>67</v>
      </c>
      <c r="X1252" t="s">
        <v>67</v>
      </c>
      <c r="Y1252" t="s">
        <v>67</v>
      </c>
      <c r="Z1252" t="s">
        <v>67</v>
      </c>
      <c r="AA1252" t="s">
        <v>67</v>
      </c>
      <c r="AB1252" t="s">
        <v>67</v>
      </c>
      <c r="AC1252" t="s">
        <v>67</v>
      </c>
      <c r="AD1252" t="s">
        <v>67</v>
      </c>
      <c r="AE1252" t="s">
        <v>67</v>
      </c>
      <c r="AF1252" t="s">
        <v>67</v>
      </c>
      <c r="AG1252" t="s">
        <v>67</v>
      </c>
      <c r="AH1252" t="s">
        <v>67</v>
      </c>
      <c r="AI1252" t="s">
        <v>67</v>
      </c>
      <c r="AJ1252" t="s">
        <v>67</v>
      </c>
      <c r="AK1252" t="s">
        <v>67</v>
      </c>
      <c r="AL1252" t="s">
        <v>67</v>
      </c>
      <c r="AM1252" t="s">
        <v>67</v>
      </c>
      <c r="AN1252" t="s">
        <v>67</v>
      </c>
      <c r="AO1252" t="s">
        <v>67</v>
      </c>
      <c r="AP1252" t="s">
        <v>67</v>
      </c>
      <c r="AQ1252" t="s">
        <v>67</v>
      </c>
      <c r="AR1252" t="s">
        <v>67</v>
      </c>
      <c r="AS1252" t="s">
        <v>67</v>
      </c>
      <c r="AT1252" t="s">
        <v>67</v>
      </c>
      <c r="AU1252">
        <v>86</v>
      </c>
      <c r="AV1252">
        <v>1</v>
      </c>
      <c r="AW1252" s="2" t="s">
        <v>67</v>
      </c>
      <c r="AX1252" s="4" t="s">
        <v>67</v>
      </c>
      <c r="AY1252" t="s">
        <v>67</v>
      </c>
      <c r="AZ1252" t="s">
        <v>67</v>
      </c>
      <c r="BA1252" t="s">
        <v>67</v>
      </c>
      <c r="BB1252" t="s">
        <v>67</v>
      </c>
      <c r="BC1252" t="s">
        <v>67</v>
      </c>
      <c r="BD1252" t="s">
        <v>67</v>
      </c>
      <c r="BE1252" t="s">
        <v>67</v>
      </c>
      <c r="BF1252" t="s">
        <v>67</v>
      </c>
      <c r="BG1252" t="s">
        <v>67</v>
      </c>
      <c r="BH1252" t="s">
        <v>67</v>
      </c>
      <c r="BI1252" t="s">
        <v>67</v>
      </c>
      <c r="BJ1252" t="s">
        <v>67</v>
      </c>
      <c r="BK1252" t="s">
        <v>67</v>
      </c>
      <c r="BL1252" t="s">
        <v>67</v>
      </c>
      <c r="BM1252" t="s">
        <v>67</v>
      </c>
      <c r="BN1252" t="s">
        <v>67</v>
      </c>
    </row>
    <row r="1253" spans="1:66" x14ac:dyDescent="0.25">
      <c r="A1253" t="s">
        <v>110</v>
      </c>
      <c r="B1253">
        <v>1979</v>
      </c>
      <c r="C1253">
        <v>6600</v>
      </c>
      <c r="D1253">
        <v>15176.11572</v>
      </c>
      <c r="E1253">
        <v>18961.441360000001</v>
      </c>
      <c r="F1253">
        <v>34137.557079999999</v>
      </c>
      <c r="G1253">
        <v>21150.282910000002</v>
      </c>
      <c r="H1253">
        <v>36326.398630000003</v>
      </c>
      <c r="I1253">
        <v>2.2999999999999998</v>
      </c>
      <c r="J1253">
        <v>15176.11572</v>
      </c>
      <c r="K1253">
        <v>303354</v>
      </c>
      <c r="L1253">
        <v>399904</v>
      </c>
      <c r="M1253" t="s">
        <v>67</v>
      </c>
      <c r="N1253" t="s">
        <v>67</v>
      </c>
      <c r="O1253" t="s">
        <v>67</v>
      </c>
      <c r="P1253" t="s">
        <v>67</v>
      </c>
      <c r="Q1253" t="s">
        <v>67</v>
      </c>
      <c r="R1253" t="s">
        <v>67</v>
      </c>
      <c r="S1253" t="s">
        <v>67</v>
      </c>
      <c r="T1253" t="s">
        <v>69</v>
      </c>
      <c r="U1253">
        <v>0.1</v>
      </c>
      <c r="V1253" t="s">
        <v>67</v>
      </c>
      <c r="W1253" t="s">
        <v>67</v>
      </c>
      <c r="X1253" t="s">
        <v>67</v>
      </c>
      <c r="Y1253" t="s">
        <v>67</v>
      </c>
      <c r="Z1253" t="s">
        <v>67</v>
      </c>
      <c r="AA1253" t="s">
        <v>67</v>
      </c>
      <c r="AB1253" t="s">
        <v>67</v>
      </c>
      <c r="AC1253" t="s">
        <v>67</v>
      </c>
      <c r="AD1253" t="s">
        <v>67</v>
      </c>
      <c r="AE1253" t="s">
        <v>67</v>
      </c>
      <c r="AF1253" t="s">
        <v>67</v>
      </c>
      <c r="AG1253" t="s">
        <v>67</v>
      </c>
      <c r="AH1253" t="s">
        <v>67</v>
      </c>
      <c r="AI1253" t="s">
        <v>67</v>
      </c>
      <c r="AJ1253" t="s">
        <v>67</v>
      </c>
      <c r="AK1253" t="s">
        <v>67</v>
      </c>
      <c r="AL1253" t="s">
        <v>67</v>
      </c>
      <c r="AM1253" t="s">
        <v>67</v>
      </c>
      <c r="AN1253" t="s">
        <v>67</v>
      </c>
      <c r="AO1253" t="s">
        <v>67</v>
      </c>
      <c r="AP1253" t="s">
        <v>67</v>
      </c>
      <c r="AQ1253" t="s">
        <v>67</v>
      </c>
      <c r="AR1253" t="s">
        <v>67</v>
      </c>
      <c r="AS1253" t="s">
        <v>67</v>
      </c>
      <c r="AT1253" t="s">
        <v>67</v>
      </c>
      <c r="AU1253">
        <v>90</v>
      </c>
      <c r="AV1253">
        <v>1</v>
      </c>
      <c r="AW1253" s="2" t="s">
        <v>67</v>
      </c>
      <c r="AX1253" s="4" t="s">
        <v>67</v>
      </c>
      <c r="AY1253" t="s">
        <v>67</v>
      </c>
      <c r="AZ1253" t="s">
        <v>67</v>
      </c>
      <c r="BA1253" t="s">
        <v>67</v>
      </c>
      <c r="BB1253" t="s">
        <v>67</v>
      </c>
      <c r="BC1253" t="s">
        <v>67</v>
      </c>
      <c r="BD1253" t="s">
        <v>67</v>
      </c>
      <c r="BE1253" t="s">
        <v>67</v>
      </c>
      <c r="BF1253" t="s">
        <v>67</v>
      </c>
      <c r="BG1253" t="s">
        <v>67</v>
      </c>
      <c r="BH1253" t="s">
        <v>67</v>
      </c>
      <c r="BI1253" t="s">
        <v>67</v>
      </c>
      <c r="BJ1253" t="s">
        <v>67</v>
      </c>
      <c r="BK1253" t="s">
        <v>67</v>
      </c>
      <c r="BL1253" t="s">
        <v>67</v>
      </c>
      <c r="BM1253" t="s">
        <v>67</v>
      </c>
      <c r="BN1253" t="s">
        <v>67</v>
      </c>
    </row>
    <row r="1254" spans="1:66" x14ac:dyDescent="0.25">
      <c r="A1254" t="s">
        <v>110</v>
      </c>
      <c r="B1254">
        <v>1980</v>
      </c>
      <c r="C1254">
        <v>5000</v>
      </c>
      <c r="D1254">
        <v>11497.057360000001</v>
      </c>
      <c r="E1254">
        <v>13150.29809</v>
      </c>
      <c r="F1254">
        <v>24647.355449999999</v>
      </c>
      <c r="G1254">
        <v>18360.936669999999</v>
      </c>
      <c r="H1254">
        <v>29857.994030000002</v>
      </c>
      <c r="I1254">
        <v>2.2999999999999998</v>
      </c>
      <c r="J1254">
        <v>11497.057360000001</v>
      </c>
      <c r="K1254">
        <v>1551352</v>
      </c>
      <c r="L1254">
        <v>228710</v>
      </c>
      <c r="M1254" t="s">
        <v>67</v>
      </c>
      <c r="N1254" t="s">
        <v>67</v>
      </c>
      <c r="O1254" t="s">
        <v>67</v>
      </c>
      <c r="P1254" t="s">
        <v>67</v>
      </c>
      <c r="Q1254" t="s">
        <v>67</v>
      </c>
      <c r="R1254" t="s">
        <v>67</v>
      </c>
      <c r="S1254" t="s">
        <v>67</v>
      </c>
      <c r="T1254" t="s">
        <v>69</v>
      </c>
      <c r="U1254">
        <v>0.1</v>
      </c>
      <c r="V1254" t="s">
        <v>67</v>
      </c>
      <c r="W1254" t="s">
        <v>67</v>
      </c>
      <c r="X1254" t="s">
        <v>67</v>
      </c>
      <c r="Y1254" t="s">
        <v>67</v>
      </c>
      <c r="Z1254" t="s">
        <v>67</v>
      </c>
      <c r="AA1254" t="s">
        <v>67</v>
      </c>
      <c r="AB1254" t="s">
        <v>67</v>
      </c>
      <c r="AC1254" t="s">
        <v>67</v>
      </c>
      <c r="AD1254" t="s">
        <v>67</v>
      </c>
      <c r="AE1254" t="s">
        <v>67</v>
      </c>
      <c r="AF1254" t="s">
        <v>67</v>
      </c>
      <c r="AG1254" t="s">
        <v>67</v>
      </c>
      <c r="AH1254" t="s">
        <v>67</v>
      </c>
      <c r="AI1254" t="s">
        <v>67</v>
      </c>
      <c r="AJ1254" t="s">
        <v>67</v>
      </c>
      <c r="AK1254" t="s">
        <v>67</v>
      </c>
      <c r="AL1254" t="s">
        <v>67</v>
      </c>
      <c r="AM1254" t="s">
        <v>67</v>
      </c>
      <c r="AN1254" t="s">
        <v>67</v>
      </c>
      <c r="AO1254" t="s">
        <v>67</v>
      </c>
      <c r="AP1254" t="s">
        <v>67</v>
      </c>
      <c r="AQ1254" t="s">
        <v>67</v>
      </c>
      <c r="AR1254" t="s">
        <v>67</v>
      </c>
      <c r="AS1254" t="s">
        <v>67</v>
      </c>
      <c r="AT1254" t="s">
        <v>67</v>
      </c>
      <c r="AU1254">
        <v>72</v>
      </c>
      <c r="AV1254">
        <v>1</v>
      </c>
      <c r="AW1254" s="2" t="s">
        <v>67</v>
      </c>
      <c r="AX1254" s="4" t="s">
        <v>67</v>
      </c>
      <c r="AY1254" t="s">
        <v>67</v>
      </c>
      <c r="AZ1254" t="s">
        <v>67</v>
      </c>
      <c r="BA1254" t="s">
        <v>67</v>
      </c>
      <c r="BB1254" t="s">
        <v>67</v>
      </c>
      <c r="BC1254" t="s">
        <v>67</v>
      </c>
      <c r="BD1254" t="s">
        <v>67</v>
      </c>
      <c r="BE1254" t="s">
        <v>67</v>
      </c>
      <c r="BF1254" t="s">
        <v>67</v>
      </c>
      <c r="BG1254" t="s">
        <v>67</v>
      </c>
      <c r="BH1254" t="s">
        <v>67</v>
      </c>
      <c r="BI1254" t="s">
        <v>67</v>
      </c>
      <c r="BJ1254" t="s">
        <v>67</v>
      </c>
      <c r="BK1254" t="s">
        <v>67</v>
      </c>
      <c r="BL1254" t="s">
        <v>67</v>
      </c>
      <c r="BM1254" t="s">
        <v>67</v>
      </c>
      <c r="BN1254" t="s">
        <v>67</v>
      </c>
    </row>
    <row r="1255" spans="1:66" x14ac:dyDescent="0.25">
      <c r="A1255" t="s">
        <v>110</v>
      </c>
      <c r="B1255">
        <v>1981</v>
      </c>
      <c r="C1255">
        <v>700</v>
      </c>
      <c r="D1255">
        <v>1609.588031</v>
      </c>
      <c r="E1255">
        <v>2143.05656</v>
      </c>
      <c r="F1255">
        <v>3752.6445910000002</v>
      </c>
      <c r="G1255">
        <v>2364.0721749999998</v>
      </c>
      <c r="H1255">
        <v>3973.660206</v>
      </c>
      <c r="I1255">
        <v>2.2999999999999998</v>
      </c>
      <c r="J1255">
        <v>1609.588031</v>
      </c>
      <c r="K1255">
        <v>939968</v>
      </c>
      <c r="L1255">
        <v>159798</v>
      </c>
      <c r="M1255" t="s">
        <v>67</v>
      </c>
      <c r="N1255" t="s">
        <v>67</v>
      </c>
      <c r="O1255" t="s">
        <v>67</v>
      </c>
      <c r="P1255" t="s">
        <v>67</v>
      </c>
      <c r="Q1255" t="s">
        <v>67</v>
      </c>
      <c r="R1255" t="s">
        <v>67</v>
      </c>
      <c r="S1255" t="s">
        <v>67</v>
      </c>
      <c r="T1255" t="s">
        <v>69</v>
      </c>
      <c r="U1255">
        <v>0.1</v>
      </c>
      <c r="V1255" t="s">
        <v>67</v>
      </c>
      <c r="W1255" t="s">
        <v>67</v>
      </c>
      <c r="X1255" t="s">
        <v>67</v>
      </c>
      <c r="Y1255" t="s">
        <v>67</v>
      </c>
      <c r="Z1255" t="s">
        <v>67</v>
      </c>
      <c r="AA1255" t="s">
        <v>67</v>
      </c>
      <c r="AB1255" t="s">
        <v>67</v>
      </c>
      <c r="AC1255" t="s">
        <v>67</v>
      </c>
      <c r="AD1255" t="s">
        <v>67</v>
      </c>
      <c r="AE1255" t="s">
        <v>67</v>
      </c>
      <c r="AF1255" t="s">
        <v>67</v>
      </c>
      <c r="AG1255" t="s">
        <v>67</v>
      </c>
      <c r="AH1255" t="s">
        <v>67</v>
      </c>
      <c r="AI1255" t="s">
        <v>67</v>
      </c>
      <c r="AJ1255" t="s">
        <v>67</v>
      </c>
      <c r="AK1255" t="s">
        <v>67</v>
      </c>
      <c r="AL1255" t="s">
        <v>67</v>
      </c>
      <c r="AM1255" t="s">
        <v>67</v>
      </c>
      <c r="AN1255" t="s">
        <v>67</v>
      </c>
      <c r="AO1255" t="s">
        <v>67</v>
      </c>
      <c r="AP1255" t="s">
        <v>67</v>
      </c>
      <c r="AQ1255" t="s">
        <v>67</v>
      </c>
      <c r="AR1255" t="s">
        <v>67</v>
      </c>
      <c r="AS1255" t="s">
        <v>67</v>
      </c>
      <c r="AT1255" t="s">
        <v>67</v>
      </c>
      <c r="AU1255">
        <v>91</v>
      </c>
      <c r="AV1255">
        <v>1</v>
      </c>
      <c r="AW1255" s="2" t="s">
        <v>67</v>
      </c>
      <c r="AX1255" s="4" t="s">
        <v>67</v>
      </c>
      <c r="AY1255" t="s">
        <v>67</v>
      </c>
      <c r="AZ1255" t="s">
        <v>67</v>
      </c>
      <c r="BA1255" t="s">
        <v>67</v>
      </c>
      <c r="BB1255" t="s">
        <v>67</v>
      </c>
      <c r="BC1255" t="s">
        <v>67</v>
      </c>
      <c r="BD1255" t="s">
        <v>67</v>
      </c>
      <c r="BE1255" t="s">
        <v>67</v>
      </c>
      <c r="BF1255" t="s">
        <v>67</v>
      </c>
      <c r="BG1255" t="s">
        <v>67</v>
      </c>
      <c r="BH1255" t="s">
        <v>67</v>
      </c>
      <c r="BI1255" t="s">
        <v>67</v>
      </c>
      <c r="BJ1255" t="s">
        <v>67</v>
      </c>
      <c r="BK1255" t="s">
        <v>67</v>
      </c>
      <c r="BL1255" t="s">
        <v>67</v>
      </c>
      <c r="BM1255" t="s">
        <v>67</v>
      </c>
      <c r="BN1255" t="s">
        <v>67</v>
      </c>
    </row>
    <row r="1256" spans="1:66" x14ac:dyDescent="0.25">
      <c r="A1256" t="s">
        <v>110</v>
      </c>
      <c r="B1256">
        <v>1982</v>
      </c>
      <c r="C1256">
        <v>400</v>
      </c>
      <c r="D1256">
        <v>919.76458909999997</v>
      </c>
      <c r="E1256">
        <v>1575.4337109999999</v>
      </c>
      <c r="F1256">
        <v>2495.1983</v>
      </c>
      <c r="G1256">
        <v>1782.713804</v>
      </c>
      <c r="H1256">
        <v>2702.4783929999999</v>
      </c>
      <c r="I1256">
        <v>2.2999999999999998</v>
      </c>
      <c r="J1256">
        <v>919.76458909999997</v>
      </c>
      <c r="K1256">
        <v>419148</v>
      </c>
      <c r="L1256">
        <v>253225</v>
      </c>
      <c r="M1256" t="s">
        <v>67</v>
      </c>
      <c r="N1256" t="s">
        <v>67</v>
      </c>
      <c r="O1256" t="s">
        <v>67</v>
      </c>
      <c r="P1256" t="s">
        <v>67</v>
      </c>
      <c r="Q1256" t="s">
        <v>67</v>
      </c>
      <c r="R1256" t="s">
        <v>67</v>
      </c>
      <c r="S1256" t="s">
        <v>67</v>
      </c>
      <c r="T1256" t="s">
        <v>69</v>
      </c>
      <c r="U1256">
        <v>0.1</v>
      </c>
      <c r="V1256" t="s">
        <v>67</v>
      </c>
      <c r="W1256" t="s">
        <v>67</v>
      </c>
      <c r="X1256" t="s">
        <v>67</v>
      </c>
      <c r="Y1256" t="s">
        <v>67</v>
      </c>
      <c r="Z1256" t="s">
        <v>67</v>
      </c>
      <c r="AA1256" t="s">
        <v>67</v>
      </c>
      <c r="AB1256" t="s">
        <v>67</v>
      </c>
      <c r="AC1256" t="s">
        <v>67</v>
      </c>
      <c r="AD1256" t="s">
        <v>67</v>
      </c>
      <c r="AE1256" t="s">
        <v>67</v>
      </c>
      <c r="AF1256" t="s">
        <v>67</v>
      </c>
      <c r="AG1256" t="s">
        <v>67</v>
      </c>
      <c r="AH1256" t="s">
        <v>67</v>
      </c>
      <c r="AI1256" t="s">
        <v>67</v>
      </c>
      <c r="AJ1256" t="s">
        <v>67</v>
      </c>
      <c r="AK1256" t="s">
        <v>67</v>
      </c>
      <c r="AL1256" t="s">
        <v>67</v>
      </c>
      <c r="AM1256" t="s">
        <v>67</v>
      </c>
      <c r="AN1256" t="s">
        <v>67</v>
      </c>
      <c r="AO1256" t="s">
        <v>67</v>
      </c>
      <c r="AP1256" t="s">
        <v>67</v>
      </c>
      <c r="AQ1256" t="s">
        <v>67</v>
      </c>
      <c r="AR1256" t="s">
        <v>67</v>
      </c>
      <c r="AS1256" t="s">
        <v>67</v>
      </c>
      <c r="AT1256" t="s">
        <v>67</v>
      </c>
      <c r="AU1256">
        <v>88</v>
      </c>
      <c r="AV1256">
        <v>1</v>
      </c>
      <c r="AW1256" s="2" t="s">
        <v>67</v>
      </c>
      <c r="AX1256" s="4" t="s">
        <v>67</v>
      </c>
      <c r="AY1256" t="s">
        <v>67</v>
      </c>
      <c r="AZ1256" t="s">
        <v>67</v>
      </c>
      <c r="BA1256" t="s">
        <v>67</v>
      </c>
      <c r="BB1256" t="s">
        <v>67</v>
      </c>
      <c r="BC1256" t="s">
        <v>67</v>
      </c>
      <c r="BD1256" t="s">
        <v>67</v>
      </c>
      <c r="BE1256" t="s">
        <v>67</v>
      </c>
      <c r="BF1256" t="s">
        <v>67</v>
      </c>
      <c r="BG1256" t="s">
        <v>67</v>
      </c>
      <c r="BH1256" t="s">
        <v>67</v>
      </c>
      <c r="BI1256" t="s">
        <v>67</v>
      </c>
      <c r="BJ1256" t="s">
        <v>67</v>
      </c>
      <c r="BK1256" t="s">
        <v>67</v>
      </c>
      <c r="BL1256" t="s">
        <v>67</v>
      </c>
      <c r="BM1256" t="s">
        <v>67</v>
      </c>
      <c r="BN1256" t="s">
        <v>67</v>
      </c>
    </row>
    <row r="1257" spans="1:66" x14ac:dyDescent="0.25">
      <c r="A1257" t="s">
        <v>110</v>
      </c>
      <c r="B1257">
        <v>1983</v>
      </c>
      <c r="C1257">
        <v>2500</v>
      </c>
      <c r="D1257">
        <v>5748.5286820000001</v>
      </c>
      <c r="E1257">
        <v>4258.1842909999996</v>
      </c>
      <c r="F1257">
        <v>10006.71297</v>
      </c>
      <c r="G1257">
        <v>6731.7818360000001</v>
      </c>
      <c r="H1257">
        <v>12480.310520000001</v>
      </c>
      <c r="I1257">
        <v>2.2999999999999998</v>
      </c>
      <c r="J1257">
        <v>5748.5286820000001</v>
      </c>
      <c r="K1257">
        <v>422768</v>
      </c>
      <c r="L1257">
        <v>129992</v>
      </c>
      <c r="M1257" t="s">
        <v>67</v>
      </c>
      <c r="N1257" t="s">
        <v>67</v>
      </c>
      <c r="O1257" t="s">
        <v>67</v>
      </c>
      <c r="P1257" t="s">
        <v>67</v>
      </c>
      <c r="Q1257" t="s">
        <v>67</v>
      </c>
      <c r="R1257" t="s">
        <v>67</v>
      </c>
      <c r="S1257" t="s">
        <v>67</v>
      </c>
      <c r="T1257" t="s">
        <v>69</v>
      </c>
      <c r="U1257">
        <v>0.1</v>
      </c>
      <c r="V1257" t="s">
        <v>67</v>
      </c>
      <c r="W1257" t="s">
        <v>67</v>
      </c>
      <c r="X1257" t="s">
        <v>67</v>
      </c>
      <c r="Y1257" t="s">
        <v>67</v>
      </c>
      <c r="Z1257" t="s">
        <v>67</v>
      </c>
      <c r="AA1257" t="s">
        <v>67</v>
      </c>
      <c r="AB1257" t="s">
        <v>67</v>
      </c>
      <c r="AC1257" t="s">
        <v>67</v>
      </c>
      <c r="AD1257" t="s">
        <v>67</v>
      </c>
      <c r="AE1257" t="s">
        <v>67</v>
      </c>
      <c r="AF1257" t="s">
        <v>67</v>
      </c>
      <c r="AG1257" t="s">
        <v>67</v>
      </c>
      <c r="AH1257" t="s">
        <v>67</v>
      </c>
      <c r="AI1257" t="s">
        <v>67</v>
      </c>
      <c r="AJ1257" t="s">
        <v>67</v>
      </c>
      <c r="AK1257" t="s">
        <v>67</v>
      </c>
      <c r="AL1257" t="s">
        <v>67</v>
      </c>
      <c r="AM1257" t="s">
        <v>67</v>
      </c>
      <c r="AN1257" t="s">
        <v>67</v>
      </c>
      <c r="AO1257" t="s">
        <v>67</v>
      </c>
      <c r="AP1257" t="s">
        <v>67</v>
      </c>
      <c r="AQ1257" t="s">
        <v>67</v>
      </c>
      <c r="AR1257" t="s">
        <v>67</v>
      </c>
      <c r="AS1257" t="s">
        <v>67</v>
      </c>
      <c r="AT1257" t="s">
        <v>67</v>
      </c>
      <c r="AU1257">
        <v>63</v>
      </c>
      <c r="AV1257">
        <v>1</v>
      </c>
      <c r="AW1257" s="2" t="s">
        <v>67</v>
      </c>
      <c r="AX1257" s="4" t="s">
        <v>67</v>
      </c>
      <c r="AY1257" t="s">
        <v>67</v>
      </c>
      <c r="AZ1257" t="s">
        <v>67</v>
      </c>
      <c r="BA1257" t="s">
        <v>67</v>
      </c>
      <c r="BB1257" t="s">
        <v>67</v>
      </c>
      <c r="BC1257" t="s">
        <v>67</v>
      </c>
      <c r="BD1257" t="s">
        <v>67</v>
      </c>
      <c r="BE1257" t="s">
        <v>67</v>
      </c>
      <c r="BF1257" t="s">
        <v>67</v>
      </c>
      <c r="BG1257" t="s">
        <v>67</v>
      </c>
      <c r="BH1257" t="s">
        <v>67</v>
      </c>
      <c r="BI1257" t="s">
        <v>67</v>
      </c>
      <c r="BJ1257" t="s">
        <v>67</v>
      </c>
      <c r="BK1257" t="s">
        <v>67</v>
      </c>
      <c r="BL1257" t="s">
        <v>67</v>
      </c>
      <c r="BM1257" t="s">
        <v>67</v>
      </c>
      <c r="BN1257" t="s">
        <v>67</v>
      </c>
    </row>
    <row r="1258" spans="1:66" x14ac:dyDescent="0.25">
      <c r="A1258" t="s">
        <v>110</v>
      </c>
      <c r="B1258">
        <v>1984</v>
      </c>
      <c r="C1258">
        <v>4000</v>
      </c>
      <c r="D1258">
        <v>9197.6458910000001</v>
      </c>
      <c r="E1258">
        <v>8775.3743529999992</v>
      </c>
      <c r="F1258">
        <v>17973.020240000002</v>
      </c>
      <c r="G1258">
        <v>11076.48862</v>
      </c>
      <c r="H1258">
        <v>20274.13451</v>
      </c>
      <c r="I1258">
        <v>2.2999999999999998</v>
      </c>
      <c r="J1258">
        <v>9197.6458910000001</v>
      </c>
      <c r="K1258">
        <v>903986</v>
      </c>
      <c r="L1258">
        <v>230950</v>
      </c>
      <c r="M1258" t="s">
        <v>67</v>
      </c>
      <c r="N1258" t="s">
        <v>67</v>
      </c>
      <c r="O1258" t="s">
        <v>67</v>
      </c>
      <c r="P1258" t="s">
        <v>67</v>
      </c>
      <c r="Q1258" t="s">
        <v>67</v>
      </c>
      <c r="R1258" t="s">
        <v>67</v>
      </c>
      <c r="S1258" t="s">
        <v>67</v>
      </c>
      <c r="T1258" t="s">
        <v>69</v>
      </c>
      <c r="U1258">
        <v>0.1</v>
      </c>
      <c r="V1258" t="s">
        <v>67</v>
      </c>
      <c r="W1258" t="s">
        <v>67</v>
      </c>
      <c r="X1258" t="s">
        <v>67</v>
      </c>
      <c r="Y1258" t="s">
        <v>67</v>
      </c>
      <c r="Z1258" t="s">
        <v>67</v>
      </c>
      <c r="AA1258" t="s">
        <v>67</v>
      </c>
      <c r="AB1258" t="s">
        <v>67</v>
      </c>
      <c r="AC1258" t="s">
        <v>67</v>
      </c>
      <c r="AD1258" t="s">
        <v>67</v>
      </c>
      <c r="AE1258" t="s">
        <v>67</v>
      </c>
      <c r="AF1258" t="s">
        <v>67</v>
      </c>
      <c r="AG1258" t="s">
        <v>67</v>
      </c>
      <c r="AH1258" t="s">
        <v>67</v>
      </c>
      <c r="AI1258" t="s">
        <v>67</v>
      </c>
      <c r="AJ1258" t="s">
        <v>67</v>
      </c>
      <c r="AK1258" t="s">
        <v>67</v>
      </c>
      <c r="AL1258" t="s">
        <v>67</v>
      </c>
      <c r="AM1258" t="s">
        <v>67</v>
      </c>
      <c r="AN1258" t="s">
        <v>67</v>
      </c>
      <c r="AO1258" t="s">
        <v>67</v>
      </c>
      <c r="AP1258" t="s">
        <v>67</v>
      </c>
      <c r="AQ1258" t="s">
        <v>67</v>
      </c>
      <c r="AR1258" t="s">
        <v>67</v>
      </c>
      <c r="AS1258" t="s">
        <v>67</v>
      </c>
      <c r="AT1258" t="s">
        <v>67</v>
      </c>
      <c r="AU1258">
        <v>79</v>
      </c>
      <c r="AV1258">
        <v>1</v>
      </c>
      <c r="AW1258" s="2" t="s">
        <v>67</v>
      </c>
      <c r="AX1258" s="4" t="s">
        <v>67</v>
      </c>
      <c r="AY1258" t="s">
        <v>67</v>
      </c>
      <c r="AZ1258" t="s">
        <v>67</v>
      </c>
      <c r="BA1258" t="s">
        <v>67</v>
      </c>
      <c r="BB1258" t="s">
        <v>67</v>
      </c>
      <c r="BC1258" t="s">
        <v>67</v>
      </c>
      <c r="BD1258" t="s">
        <v>67</v>
      </c>
      <c r="BE1258" t="s">
        <v>67</v>
      </c>
      <c r="BF1258" t="s">
        <v>67</v>
      </c>
      <c r="BG1258" t="s">
        <v>67</v>
      </c>
      <c r="BH1258" t="s">
        <v>67</v>
      </c>
      <c r="BI1258" t="s">
        <v>67</v>
      </c>
      <c r="BJ1258" t="s">
        <v>67</v>
      </c>
      <c r="BK1258" t="s">
        <v>67</v>
      </c>
      <c r="BL1258" t="s">
        <v>67</v>
      </c>
      <c r="BM1258" t="s">
        <v>67</v>
      </c>
      <c r="BN1258" t="s">
        <v>67</v>
      </c>
    </row>
    <row r="1259" spans="1:66" x14ac:dyDescent="0.25">
      <c r="A1259" t="s">
        <v>110</v>
      </c>
      <c r="B1259">
        <v>1985</v>
      </c>
      <c r="C1259">
        <v>7200</v>
      </c>
      <c r="D1259">
        <v>16555.762599999998</v>
      </c>
      <c r="E1259">
        <v>16177.48157</v>
      </c>
      <c r="F1259">
        <v>32733.244180000002</v>
      </c>
      <c r="G1259">
        <v>19613.56798</v>
      </c>
      <c r="H1259">
        <v>36169.330580000002</v>
      </c>
      <c r="I1259">
        <v>2.2999999999999998</v>
      </c>
      <c r="J1259">
        <v>16555.762599999998</v>
      </c>
      <c r="K1259">
        <v>591588</v>
      </c>
      <c r="L1259">
        <v>699286</v>
      </c>
      <c r="M1259" t="s">
        <v>67</v>
      </c>
      <c r="N1259" t="s">
        <v>67</v>
      </c>
      <c r="O1259" t="s">
        <v>67</v>
      </c>
      <c r="P1259" t="s">
        <v>67</v>
      </c>
      <c r="Q1259" t="s">
        <v>67</v>
      </c>
      <c r="R1259" t="s">
        <v>67</v>
      </c>
      <c r="S1259" t="s">
        <v>67</v>
      </c>
      <c r="T1259" t="s">
        <v>69</v>
      </c>
      <c r="U1259">
        <v>0.1</v>
      </c>
      <c r="V1259" t="s">
        <v>67</v>
      </c>
      <c r="W1259" t="s">
        <v>67</v>
      </c>
      <c r="X1259" t="s">
        <v>67</v>
      </c>
      <c r="Y1259" t="s">
        <v>67</v>
      </c>
      <c r="Z1259" t="s">
        <v>67</v>
      </c>
      <c r="AA1259" t="s">
        <v>67</v>
      </c>
      <c r="AB1259" t="s">
        <v>67</v>
      </c>
      <c r="AC1259" t="s">
        <v>67</v>
      </c>
      <c r="AD1259" t="s">
        <v>67</v>
      </c>
      <c r="AE1259" t="s">
        <v>67</v>
      </c>
      <c r="AF1259" t="s">
        <v>67</v>
      </c>
      <c r="AG1259" t="s">
        <v>67</v>
      </c>
      <c r="AH1259" t="s">
        <v>67</v>
      </c>
      <c r="AI1259" t="s">
        <v>67</v>
      </c>
      <c r="AJ1259" t="s">
        <v>67</v>
      </c>
      <c r="AK1259" t="s">
        <v>67</v>
      </c>
      <c r="AL1259" t="s">
        <v>67</v>
      </c>
      <c r="AM1259" t="s">
        <v>67</v>
      </c>
      <c r="AN1259" t="s">
        <v>67</v>
      </c>
      <c r="AO1259" t="s">
        <v>67</v>
      </c>
      <c r="AP1259" t="s">
        <v>67</v>
      </c>
      <c r="AQ1259" t="s">
        <v>67</v>
      </c>
      <c r="AR1259" t="s">
        <v>67</v>
      </c>
      <c r="AS1259" t="s">
        <v>67</v>
      </c>
      <c r="AT1259" t="s">
        <v>67</v>
      </c>
      <c r="AU1259">
        <v>82</v>
      </c>
      <c r="AV1259">
        <v>1</v>
      </c>
      <c r="AW1259" s="2" t="s">
        <v>67</v>
      </c>
      <c r="AX1259" s="4" t="s">
        <v>67</v>
      </c>
      <c r="AY1259" t="s">
        <v>67</v>
      </c>
      <c r="AZ1259" t="s">
        <v>67</v>
      </c>
      <c r="BA1259" t="s">
        <v>67</v>
      </c>
      <c r="BB1259" t="s">
        <v>67</v>
      </c>
      <c r="BC1259" t="s">
        <v>67</v>
      </c>
      <c r="BD1259" t="s">
        <v>67</v>
      </c>
      <c r="BE1259" t="s">
        <v>67</v>
      </c>
      <c r="BF1259" t="s">
        <v>67</v>
      </c>
      <c r="BG1259" t="s">
        <v>67</v>
      </c>
      <c r="BH1259" t="s">
        <v>67</v>
      </c>
      <c r="BI1259" t="s">
        <v>67</v>
      </c>
      <c r="BJ1259" t="s">
        <v>67</v>
      </c>
      <c r="BK1259" t="s">
        <v>67</v>
      </c>
      <c r="BL1259" t="s">
        <v>67</v>
      </c>
      <c r="BM1259" t="s">
        <v>67</v>
      </c>
      <c r="BN1259" t="s">
        <v>67</v>
      </c>
    </row>
    <row r="1260" spans="1:66" x14ac:dyDescent="0.25">
      <c r="A1260" t="s">
        <v>110</v>
      </c>
      <c r="B1260">
        <v>1986</v>
      </c>
      <c r="C1260">
        <v>600</v>
      </c>
      <c r="D1260">
        <v>1379.646884</v>
      </c>
      <c r="E1260">
        <v>1317.1049559999999</v>
      </c>
      <c r="F1260">
        <v>2696.751839</v>
      </c>
      <c r="G1260">
        <v>1878.0866739999999</v>
      </c>
      <c r="H1260">
        <v>3257.7335579999999</v>
      </c>
      <c r="I1260">
        <v>2.2999999999999998</v>
      </c>
      <c r="J1260">
        <v>1379.646884</v>
      </c>
      <c r="K1260">
        <v>1282378</v>
      </c>
      <c r="L1260">
        <v>194302</v>
      </c>
      <c r="M1260" t="s">
        <v>67</v>
      </c>
      <c r="N1260" t="s">
        <v>67</v>
      </c>
      <c r="O1260" t="s">
        <v>67</v>
      </c>
      <c r="P1260" t="s">
        <v>67</v>
      </c>
      <c r="Q1260" t="s">
        <v>67</v>
      </c>
      <c r="R1260" t="s">
        <v>67</v>
      </c>
      <c r="S1260" t="s">
        <v>67</v>
      </c>
      <c r="T1260" t="s">
        <v>69</v>
      </c>
      <c r="U1260">
        <v>0.1</v>
      </c>
      <c r="V1260" t="s">
        <v>67</v>
      </c>
      <c r="W1260" t="s">
        <v>67</v>
      </c>
      <c r="X1260" t="s">
        <v>67</v>
      </c>
      <c r="Y1260" t="s">
        <v>67</v>
      </c>
      <c r="Z1260" t="s">
        <v>67</v>
      </c>
      <c r="AA1260" t="s">
        <v>67</v>
      </c>
      <c r="AB1260" t="s">
        <v>67</v>
      </c>
      <c r="AC1260" t="s">
        <v>67</v>
      </c>
      <c r="AD1260" t="s">
        <v>67</v>
      </c>
      <c r="AE1260" t="s">
        <v>67</v>
      </c>
      <c r="AF1260" t="s">
        <v>67</v>
      </c>
      <c r="AG1260" t="s">
        <v>67</v>
      </c>
      <c r="AH1260" t="s">
        <v>67</v>
      </c>
      <c r="AI1260" t="s">
        <v>67</v>
      </c>
      <c r="AJ1260" t="s">
        <v>67</v>
      </c>
      <c r="AK1260" t="s">
        <v>67</v>
      </c>
      <c r="AL1260" t="s">
        <v>67</v>
      </c>
      <c r="AM1260" t="s">
        <v>67</v>
      </c>
      <c r="AN1260" t="s">
        <v>67</v>
      </c>
      <c r="AO1260" t="s">
        <v>67</v>
      </c>
      <c r="AP1260" t="s">
        <v>67</v>
      </c>
      <c r="AQ1260" t="s">
        <v>67</v>
      </c>
      <c r="AR1260" t="s">
        <v>67</v>
      </c>
      <c r="AS1260" t="s">
        <v>67</v>
      </c>
      <c r="AT1260" t="s">
        <v>67</v>
      </c>
      <c r="AU1260">
        <v>70</v>
      </c>
      <c r="AV1260">
        <v>1</v>
      </c>
      <c r="AW1260" s="2" t="s">
        <v>67</v>
      </c>
      <c r="AX1260" s="4" t="s">
        <v>67</v>
      </c>
      <c r="AY1260" t="s">
        <v>67</v>
      </c>
      <c r="AZ1260" t="s">
        <v>67</v>
      </c>
      <c r="BA1260" t="s">
        <v>67</v>
      </c>
      <c r="BB1260" t="s">
        <v>67</v>
      </c>
      <c r="BC1260" t="s">
        <v>67</v>
      </c>
      <c r="BD1260" t="s">
        <v>67</v>
      </c>
      <c r="BE1260" t="s">
        <v>67</v>
      </c>
      <c r="BF1260" t="s">
        <v>67</v>
      </c>
      <c r="BG1260" t="s">
        <v>67</v>
      </c>
      <c r="BH1260" t="s">
        <v>67</v>
      </c>
      <c r="BI1260" t="s">
        <v>67</v>
      </c>
      <c r="BJ1260" t="s">
        <v>67</v>
      </c>
      <c r="BK1260" t="s">
        <v>67</v>
      </c>
      <c r="BL1260" t="s">
        <v>67</v>
      </c>
      <c r="BM1260" t="s">
        <v>67</v>
      </c>
      <c r="BN1260" t="s">
        <v>67</v>
      </c>
    </row>
    <row r="1261" spans="1:66" x14ac:dyDescent="0.25">
      <c r="A1261" t="s">
        <v>110</v>
      </c>
      <c r="B1261">
        <v>1987</v>
      </c>
      <c r="C1261">
        <v>3800</v>
      </c>
      <c r="D1261">
        <v>8737.7635969999992</v>
      </c>
      <c r="E1261">
        <v>5731.2882600000003</v>
      </c>
      <c r="F1261">
        <v>14469.05186</v>
      </c>
      <c r="G1261">
        <v>6515.2954970000001</v>
      </c>
      <c r="H1261">
        <v>15253.059090000001</v>
      </c>
      <c r="I1261">
        <v>2.2999999999999998</v>
      </c>
      <c r="J1261">
        <v>8737.7635969999992</v>
      </c>
      <c r="K1261">
        <v>1631182</v>
      </c>
      <c r="L1261">
        <v>275606</v>
      </c>
      <c r="M1261" t="s">
        <v>67</v>
      </c>
      <c r="N1261" t="s">
        <v>67</v>
      </c>
      <c r="O1261" t="s">
        <v>67</v>
      </c>
      <c r="P1261" t="s">
        <v>67</v>
      </c>
      <c r="Q1261" t="s">
        <v>67</v>
      </c>
      <c r="R1261" t="s">
        <v>67</v>
      </c>
      <c r="S1261" t="s">
        <v>67</v>
      </c>
      <c r="T1261" t="s">
        <v>69</v>
      </c>
      <c r="U1261">
        <v>0.1</v>
      </c>
      <c r="V1261" t="s">
        <v>67</v>
      </c>
      <c r="W1261" t="s">
        <v>67</v>
      </c>
      <c r="X1261" t="s">
        <v>67</v>
      </c>
      <c r="Y1261" t="s">
        <v>67</v>
      </c>
      <c r="Z1261" t="s">
        <v>67</v>
      </c>
      <c r="AA1261" t="s">
        <v>67</v>
      </c>
      <c r="AB1261" t="s">
        <v>67</v>
      </c>
      <c r="AC1261" t="s">
        <v>67</v>
      </c>
      <c r="AD1261" t="s">
        <v>67</v>
      </c>
      <c r="AE1261" t="s">
        <v>67</v>
      </c>
      <c r="AF1261" t="s">
        <v>67</v>
      </c>
      <c r="AG1261" t="s">
        <v>67</v>
      </c>
      <c r="AH1261" t="s">
        <v>67</v>
      </c>
      <c r="AI1261" t="s">
        <v>67</v>
      </c>
      <c r="AJ1261" t="s">
        <v>67</v>
      </c>
      <c r="AK1261" t="s">
        <v>67</v>
      </c>
      <c r="AL1261" t="s">
        <v>67</v>
      </c>
      <c r="AM1261" t="s">
        <v>67</v>
      </c>
      <c r="AN1261" t="s">
        <v>67</v>
      </c>
      <c r="AO1261" t="s">
        <v>67</v>
      </c>
      <c r="AP1261" t="s">
        <v>67</v>
      </c>
      <c r="AQ1261" t="s">
        <v>67</v>
      </c>
      <c r="AR1261" t="s">
        <v>67</v>
      </c>
      <c r="AS1261" t="s">
        <v>67</v>
      </c>
      <c r="AT1261" t="s">
        <v>67</v>
      </c>
      <c r="AU1261">
        <v>88</v>
      </c>
      <c r="AV1261">
        <v>0</v>
      </c>
      <c r="AW1261" s="2" t="s">
        <v>67</v>
      </c>
      <c r="AX1261" s="4" t="s">
        <v>67</v>
      </c>
      <c r="AY1261" t="s">
        <v>67</v>
      </c>
      <c r="AZ1261" t="s">
        <v>67</v>
      </c>
      <c r="BA1261" t="s">
        <v>67</v>
      </c>
      <c r="BB1261" t="s">
        <v>67</v>
      </c>
      <c r="BC1261" t="s">
        <v>67</v>
      </c>
      <c r="BD1261" t="s">
        <v>67</v>
      </c>
      <c r="BE1261" t="s">
        <v>67</v>
      </c>
      <c r="BF1261" t="s">
        <v>67</v>
      </c>
      <c r="BG1261" t="s">
        <v>67</v>
      </c>
      <c r="BH1261" t="s">
        <v>67</v>
      </c>
      <c r="BI1261" t="s">
        <v>67</v>
      </c>
      <c r="BJ1261" t="s">
        <v>67</v>
      </c>
      <c r="BK1261" t="s">
        <v>67</v>
      </c>
      <c r="BL1261" t="s">
        <v>67</v>
      </c>
      <c r="BM1261" t="s">
        <v>67</v>
      </c>
      <c r="BN1261" t="s">
        <v>67</v>
      </c>
    </row>
    <row r="1262" spans="1:66" x14ac:dyDescent="0.25">
      <c r="A1262" t="s">
        <v>110</v>
      </c>
      <c r="B1262">
        <v>1988</v>
      </c>
      <c r="C1262">
        <v>7000</v>
      </c>
      <c r="D1262">
        <v>16095.88031</v>
      </c>
      <c r="E1262">
        <v>20301.571779999998</v>
      </c>
      <c r="F1262">
        <v>36397.452089999999</v>
      </c>
      <c r="G1262">
        <v>26035.67669</v>
      </c>
      <c r="H1262">
        <v>42131.557000000001</v>
      </c>
      <c r="I1262">
        <v>2.2999999999999998</v>
      </c>
      <c r="J1262">
        <v>16095.88031</v>
      </c>
      <c r="K1262">
        <v>2349593</v>
      </c>
      <c r="L1262">
        <v>284409</v>
      </c>
      <c r="M1262" t="s">
        <v>67</v>
      </c>
      <c r="N1262" t="s">
        <v>67</v>
      </c>
      <c r="O1262" t="s">
        <v>67</v>
      </c>
      <c r="P1262" t="s">
        <v>67</v>
      </c>
      <c r="Q1262" t="s">
        <v>67</v>
      </c>
      <c r="R1262" t="s">
        <v>67</v>
      </c>
      <c r="S1262" t="s">
        <v>67</v>
      </c>
      <c r="T1262" t="s">
        <v>69</v>
      </c>
      <c r="U1262">
        <v>0.1</v>
      </c>
      <c r="V1262" t="s">
        <v>67</v>
      </c>
      <c r="W1262" t="s">
        <v>67</v>
      </c>
      <c r="X1262" t="s">
        <v>67</v>
      </c>
      <c r="Y1262" t="s">
        <v>67</v>
      </c>
      <c r="Z1262" t="s">
        <v>67</v>
      </c>
      <c r="AA1262" t="s">
        <v>67</v>
      </c>
      <c r="AB1262" t="s">
        <v>67</v>
      </c>
      <c r="AC1262" t="s">
        <v>67</v>
      </c>
      <c r="AD1262" t="s">
        <v>67</v>
      </c>
      <c r="AE1262" t="s">
        <v>67</v>
      </c>
      <c r="AF1262" t="s">
        <v>67</v>
      </c>
      <c r="AG1262" t="s">
        <v>67</v>
      </c>
      <c r="AH1262" t="s">
        <v>67</v>
      </c>
      <c r="AI1262" t="s">
        <v>67</v>
      </c>
      <c r="AJ1262" t="s">
        <v>67</v>
      </c>
      <c r="AK1262" t="s">
        <v>67</v>
      </c>
      <c r="AL1262" t="s">
        <v>67</v>
      </c>
      <c r="AM1262" t="s">
        <v>67</v>
      </c>
      <c r="AN1262" t="s">
        <v>67</v>
      </c>
      <c r="AO1262" t="s">
        <v>67</v>
      </c>
      <c r="AP1262" t="s">
        <v>67</v>
      </c>
      <c r="AQ1262" t="s">
        <v>67</v>
      </c>
      <c r="AR1262" t="s">
        <v>67</v>
      </c>
      <c r="AS1262" t="s">
        <v>67</v>
      </c>
      <c r="AT1262" t="s">
        <v>67</v>
      </c>
      <c r="AU1262">
        <v>78</v>
      </c>
      <c r="AV1262">
        <v>1</v>
      </c>
      <c r="AW1262" s="2" t="s">
        <v>67</v>
      </c>
      <c r="AX1262" s="4" t="s">
        <v>67</v>
      </c>
      <c r="AY1262" t="s">
        <v>67</v>
      </c>
      <c r="AZ1262" t="s">
        <v>67</v>
      </c>
      <c r="BA1262" t="s">
        <v>67</v>
      </c>
      <c r="BB1262" t="s">
        <v>67</v>
      </c>
      <c r="BC1262" t="s">
        <v>67</v>
      </c>
      <c r="BD1262" t="s">
        <v>67</v>
      </c>
      <c r="BE1262" t="s">
        <v>67</v>
      </c>
      <c r="BF1262" t="s">
        <v>67</v>
      </c>
      <c r="BG1262" t="s">
        <v>67</v>
      </c>
      <c r="BH1262" t="s">
        <v>67</v>
      </c>
      <c r="BI1262" t="s">
        <v>67</v>
      </c>
      <c r="BJ1262" t="s">
        <v>67</v>
      </c>
      <c r="BK1262" t="s">
        <v>67</v>
      </c>
      <c r="BL1262" t="s">
        <v>67</v>
      </c>
      <c r="BM1262" t="s">
        <v>67</v>
      </c>
      <c r="BN1262" t="s">
        <v>67</v>
      </c>
    </row>
    <row r="1263" spans="1:66" x14ac:dyDescent="0.25">
      <c r="A1263" t="s">
        <v>110</v>
      </c>
      <c r="B1263">
        <v>1989</v>
      </c>
      <c r="C1263">
        <v>3100</v>
      </c>
      <c r="D1263">
        <v>7128.1755659999999</v>
      </c>
      <c r="E1263">
        <v>6151.5623100000003</v>
      </c>
      <c r="F1263">
        <v>13279.737880000001</v>
      </c>
      <c r="G1263">
        <v>8658.4838199999995</v>
      </c>
      <c r="H1263">
        <v>15786.659390000001</v>
      </c>
      <c r="I1263">
        <v>2.2999999999999998</v>
      </c>
      <c r="J1263">
        <v>7128.1755659999999</v>
      </c>
      <c r="K1263">
        <v>1095811</v>
      </c>
      <c r="L1263">
        <v>150975</v>
      </c>
      <c r="M1263" t="s">
        <v>67</v>
      </c>
      <c r="N1263" t="s">
        <v>67</v>
      </c>
      <c r="O1263" t="s">
        <v>67</v>
      </c>
      <c r="P1263" t="s">
        <v>67</v>
      </c>
      <c r="Q1263" t="s">
        <v>67</v>
      </c>
      <c r="R1263" t="s">
        <v>67</v>
      </c>
      <c r="S1263" t="s">
        <v>67</v>
      </c>
      <c r="T1263" t="s">
        <v>69</v>
      </c>
      <c r="U1263">
        <v>0.1</v>
      </c>
      <c r="V1263" t="s">
        <v>67</v>
      </c>
      <c r="W1263" t="s">
        <v>67</v>
      </c>
      <c r="X1263" t="s">
        <v>67</v>
      </c>
      <c r="Y1263" t="s">
        <v>67</v>
      </c>
      <c r="Z1263" t="s">
        <v>67</v>
      </c>
      <c r="AA1263" t="s">
        <v>67</v>
      </c>
      <c r="AB1263" t="s">
        <v>67</v>
      </c>
      <c r="AC1263" t="s">
        <v>67</v>
      </c>
      <c r="AD1263" t="s">
        <v>67</v>
      </c>
      <c r="AE1263" t="s">
        <v>67</v>
      </c>
      <c r="AF1263" t="s">
        <v>67</v>
      </c>
      <c r="AG1263" t="s">
        <v>67</v>
      </c>
      <c r="AH1263" t="s">
        <v>67</v>
      </c>
      <c r="AI1263" t="s">
        <v>67</v>
      </c>
      <c r="AJ1263" t="s">
        <v>67</v>
      </c>
      <c r="AK1263" t="s">
        <v>67</v>
      </c>
      <c r="AL1263" t="s">
        <v>67</v>
      </c>
      <c r="AM1263" t="s">
        <v>67</v>
      </c>
      <c r="AN1263" t="s">
        <v>67</v>
      </c>
      <c r="AO1263" t="s">
        <v>67</v>
      </c>
      <c r="AP1263" t="s">
        <v>67</v>
      </c>
      <c r="AQ1263" t="s">
        <v>67</v>
      </c>
      <c r="AR1263" t="s">
        <v>67</v>
      </c>
      <c r="AS1263" t="s">
        <v>67</v>
      </c>
      <c r="AT1263" t="s">
        <v>67</v>
      </c>
      <c r="AU1263">
        <v>71</v>
      </c>
      <c r="AV1263">
        <v>1</v>
      </c>
      <c r="AW1263" s="2" t="s">
        <v>67</v>
      </c>
      <c r="AX1263" s="4" t="s">
        <v>67</v>
      </c>
      <c r="AY1263" t="s">
        <v>67</v>
      </c>
      <c r="AZ1263" t="s">
        <v>67</v>
      </c>
      <c r="BA1263" t="s">
        <v>67</v>
      </c>
      <c r="BB1263" t="s">
        <v>67</v>
      </c>
      <c r="BC1263" t="s">
        <v>67</v>
      </c>
      <c r="BD1263" t="s">
        <v>67</v>
      </c>
      <c r="BE1263" t="s">
        <v>67</v>
      </c>
      <c r="BF1263" t="s">
        <v>67</v>
      </c>
      <c r="BG1263" t="s">
        <v>67</v>
      </c>
      <c r="BH1263" t="s">
        <v>67</v>
      </c>
      <c r="BI1263" t="s">
        <v>67</v>
      </c>
      <c r="BJ1263" t="s">
        <v>67</v>
      </c>
      <c r="BK1263" t="s">
        <v>67</v>
      </c>
      <c r="BL1263" t="s">
        <v>67</v>
      </c>
      <c r="BM1263" t="s">
        <v>67</v>
      </c>
      <c r="BN1263" t="s">
        <v>67</v>
      </c>
    </row>
    <row r="1264" spans="1:66" x14ac:dyDescent="0.25">
      <c r="A1264" t="s">
        <v>110</v>
      </c>
      <c r="B1264">
        <v>1990</v>
      </c>
      <c r="C1264">
        <v>1450</v>
      </c>
      <c r="D1264">
        <v>3334.1466359999999</v>
      </c>
      <c r="E1264">
        <v>3598.944418</v>
      </c>
      <c r="F1264">
        <v>6933.0910530000001</v>
      </c>
      <c r="G1264">
        <v>5140.4787809999998</v>
      </c>
      <c r="H1264">
        <v>8474.6254169999993</v>
      </c>
      <c r="I1264">
        <v>2.2999999999999998</v>
      </c>
      <c r="J1264">
        <v>3334.1466359999999</v>
      </c>
      <c r="K1264">
        <v>314764</v>
      </c>
      <c r="L1264">
        <v>220192</v>
      </c>
      <c r="M1264" t="s">
        <v>67</v>
      </c>
      <c r="N1264" t="s">
        <v>67</v>
      </c>
      <c r="O1264" t="s">
        <v>67</v>
      </c>
      <c r="P1264" t="s">
        <v>67</v>
      </c>
      <c r="Q1264" t="s">
        <v>67</v>
      </c>
      <c r="R1264" t="s">
        <v>67</v>
      </c>
      <c r="S1264" t="s">
        <v>67</v>
      </c>
      <c r="T1264" t="s">
        <v>69</v>
      </c>
      <c r="U1264">
        <v>0.1</v>
      </c>
      <c r="V1264" t="s">
        <v>67</v>
      </c>
      <c r="W1264" t="s">
        <v>67</v>
      </c>
      <c r="X1264" t="s">
        <v>67</v>
      </c>
      <c r="Y1264" t="s">
        <v>67</v>
      </c>
      <c r="Z1264" t="s">
        <v>67</v>
      </c>
      <c r="AA1264" t="s">
        <v>67</v>
      </c>
      <c r="AB1264" t="s">
        <v>67</v>
      </c>
      <c r="AC1264" t="s">
        <v>67</v>
      </c>
      <c r="AD1264" t="s">
        <v>67</v>
      </c>
      <c r="AE1264" t="s">
        <v>67</v>
      </c>
      <c r="AF1264" t="s">
        <v>67</v>
      </c>
      <c r="AG1264" t="s">
        <v>67</v>
      </c>
      <c r="AH1264" t="s">
        <v>67</v>
      </c>
      <c r="AI1264" t="s">
        <v>67</v>
      </c>
      <c r="AJ1264" t="s">
        <v>67</v>
      </c>
      <c r="AK1264" t="s">
        <v>67</v>
      </c>
      <c r="AL1264" t="s">
        <v>67</v>
      </c>
      <c r="AM1264" t="s">
        <v>67</v>
      </c>
      <c r="AN1264" t="s">
        <v>67</v>
      </c>
      <c r="AO1264" t="s">
        <v>67</v>
      </c>
      <c r="AP1264" t="s">
        <v>67</v>
      </c>
      <c r="AQ1264" t="s">
        <v>67</v>
      </c>
      <c r="AR1264" t="s">
        <v>67</v>
      </c>
      <c r="AS1264" t="s">
        <v>67</v>
      </c>
      <c r="AT1264" t="s">
        <v>67</v>
      </c>
      <c r="AU1264">
        <v>70</v>
      </c>
      <c r="AV1264">
        <v>1</v>
      </c>
      <c r="AW1264" s="2" t="s">
        <v>67</v>
      </c>
      <c r="AX1264" s="4" t="s">
        <v>67</v>
      </c>
      <c r="AY1264" t="s">
        <v>67</v>
      </c>
      <c r="AZ1264" t="s">
        <v>67</v>
      </c>
      <c r="BA1264" t="s">
        <v>67</v>
      </c>
      <c r="BB1264" t="s">
        <v>67</v>
      </c>
      <c r="BC1264" t="s">
        <v>67</v>
      </c>
      <c r="BD1264" t="s">
        <v>67</v>
      </c>
      <c r="BE1264" t="s">
        <v>67</v>
      </c>
      <c r="BF1264" t="s">
        <v>67</v>
      </c>
      <c r="BG1264" t="s">
        <v>67</v>
      </c>
      <c r="BH1264" t="s">
        <v>67</v>
      </c>
      <c r="BI1264" t="s">
        <v>67</v>
      </c>
      <c r="BJ1264" t="s">
        <v>67</v>
      </c>
      <c r="BK1264" t="s">
        <v>67</v>
      </c>
      <c r="BL1264" t="s">
        <v>67</v>
      </c>
      <c r="BM1264" t="s">
        <v>67</v>
      </c>
      <c r="BN1264" t="s">
        <v>67</v>
      </c>
    </row>
    <row r="1265" spans="1:66" x14ac:dyDescent="0.25">
      <c r="A1265" t="s">
        <v>110</v>
      </c>
      <c r="B1265">
        <v>1991</v>
      </c>
      <c r="C1265">
        <v>7500</v>
      </c>
      <c r="D1265">
        <v>17245.586050000002</v>
      </c>
      <c r="E1265">
        <v>22053.957689999999</v>
      </c>
      <c r="F1265">
        <v>39299.543729999998</v>
      </c>
      <c r="G1265">
        <v>30897.919689999999</v>
      </c>
      <c r="H1265">
        <v>48143.505740000001</v>
      </c>
      <c r="I1265">
        <v>2.2999999999999998</v>
      </c>
      <c r="J1265">
        <v>17245.586050000002</v>
      </c>
      <c r="K1265">
        <v>518811</v>
      </c>
      <c r="L1265">
        <v>491301</v>
      </c>
      <c r="M1265" t="s">
        <v>67</v>
      </c>
      <c r="N1265" t="s">
        <v>67</v>
      </c>
      <c r="O1265" t="s">
        <v>67</v>
      </c>
      <c r="P1265" t="s">
        <v>67</v>
      </c>
      <c r="Q1265" t="s">
        <v>67</v>
      </c>
      <c r="R1265" t="s">
        <v>67</v>
      </c>
      <c r="S1265" t="s">
        <v>67</v>
      </c>
      <c r="T1265" t="s">
        <v>69</v>
      </c>
      <c r="U1265">
        <v>0.1</v>
      </c>
      <c r="V1265" t="s">
        <v>67</v>
      </c>
      <c r="W1265" t="s">
        <v>67</v>
      </c>
      <c r="X1265" t="s">
        <v>67</v>
      </c>
      <c r="Y1265" t="s">
        <v>67</v>
      </c>
      <c r="Z1265" t="s">
        <v>67</v>
      </c>
      <c r="AA1265" t="s">
        <v>67</v>
      </c>
      <c r="AB1265" t="s">
        <v>67</v>
      </c>
      <c r="AC1265" t="s">
        <v>67</v>
      </c>
      <c r="AD1265" t="s">
        <v>67</v>
      </c>
      <c r="AE1265" t="s">
        <v>67</v>
      </c>
      <c r="AF1265" t="s">
        <v>67</v>
      </c>
      <c r="AG1265" t="s">
        <v>67</v>
      </c>
      <c r="AH1265" t="s">
        <v>67</v>
      </c>
      <c r="AI1265" t="s">
        <v>67</v>
      </c>
      <c r="AJ1265" t="s">
        <v>67</v>
      </c>
      <c r="AK1265" t="s">
        <v>67</v>
      </c>
      <c r="AL1265" t="s">
        <v>67</v>
      </c>
      <c r="AM1265" t="s">
        <v>67</v>
      </c>
      <c r="AN1265" t="s">
        <v>67</v>
      </c>
      <c r="AO1265" t="s">
        <v>67</v>
      </c>
      <c r="AP1265" t="s">
        <v>67</v>
      </c>
      <c r="AQ1265" t="s">
        <v>67</v>
      </c>
      <c r="AR1265" t="s">
        <v>67</v>
      </c>
      <c r="AS1265" t="s">
        <v>67</v>
      </c>
      <c r="AT1265" t="s">
        <v>67</v>
      </c>
      <c r="AU1265">
        <v>71</v>
      </c>
      <c r="AV1265">
        <v>1</v>
      </c>
      <c r="AW1265" s="2" t="s">
        <v>67</v>
      </c>
      <c r="AX1265" s="4" t="s">
        <v>67</v>
      </c>
      <c r="AY1265" t="s">
        <v>67</v>
      </c>
      <c r="AZ1265" t="s">
        <v>67</v>
      </c>
      <c r="BA1265" t="s">
        <v>67</v>
      </c>
      <c r="BB1265" t="s">
        <v>67</v>
      </c>
      <c r="BC1265" t="s">
        <v>67</v>
      </c>
      <c r="BD1265" t="s">
        <v>67</v>
      </c>
      <c r="BE1265" t="s">
        <v>67</v>
      </c>
      <c r="BF1265" t="s">
        <v>67</v>
      </c>
      <c r="BG1265" t="s">
        <v>67</v>
      </c>
      <c r="BH1265" t="s">
        <v>67</v>
      </c>
      <c r="BI1265" t="s">
        <v>67</v>
      </c>
      <c r="BJ1265" t="s">
        <v>67</v>
      </c>
      <c r="BK1265" t="s">
        <v>67</v>
      </c>
      <c r="BL1265" t="s">
        <v>67</v>
      </c>
      <c r="BM1265" t="s">
        <v>67</v>
      </c>
      <c r="BN1265" t="s">
        <v>67</v>
      </c>
    </row>
    <row r="1266" spans="1:66" x14ac:dyDescent="0.25">
      <c r="A1266" t="s">
        <v>110</v>
      </c>
      <c r="B1266">
        <v>1992</v>
      </c>
      <c r="C1266">
        <v>2500</v>
      </c>
      <c r="D1266">
        <v>5748.5286820000001</v>
      </c>
      <c r="E1266">
        <v>8612.5753980000009</v>
      </c>
      <c r="F1266">
        <v>14361.104079999999</v>
      </c>
      <c r="G1266">
        <v>11399.058279999999</v>
      </c>
      <c r="H1266">
        <v>17147.586960000001</v>
      </c>
      <c r="I1266">
        <v>2.2999999999999998</v>
      </c>
      <c r="J1266">
        <v>5748.5286820000001</v>
      </c>
      <c r="K1266">
        <v>957393</v>
      </c>
      <c r="L1266">
        <v>635272</v>
      </c>
      <c r="M1266" t="s">
        <v>67</v>
      </c>
      <c r="N1266" t="s">
        <v>67</v>
      </c>
      <c r="O1266" t="s">
        <v>67</v>
      </c>
      <c r="P1266" t="s">
        <v>67</v>
      </c>
      <c r="Q1266" t="s">
        <v>67</v>
      </c>
      <c r="R1266" t="s">
        <v>67</v>
      </c>
      <c r="S1266" t="s">
        <v>67</v>
      </c>
      <c r="T1266" t="s">
        <v>69</v>
      </c>
      <c r="U1266">
        <v>0.1</v>
      </c>
      <c r="V1266" t="s">
        <v>67</v>
      </c>
      <c r="W1266" t="s">
        <v>67</v>
      </c>
      <c r="X1266" t="s">
        <v>67</v>
      </c>
      <c r="Y1266" t="s">
        <v>67</v>
      </c>
      <c r="Z1266" t="s">
        <v>67</v>
      </c>
      <c r="AA1266" t="s">
        <v>67</v>
      </c>
      <c r="AB1266" t="s">
        <v>67</v>
      </c>
      <c r="AC1266" t="s">
        <v>67</v>
      </c>
      <c r="AD1266" t="s">
        <v>67</v>
      </c>
      <c r="AE1266" t="s">
        <v>67</v>
      </c>
      <c r="AF1266" t="s">
        <v>67</v>
      </c>
      <c r="AG1266" t="s">
        <v>67</v>
      </c>
      <c r="AH1266" t="s">
        <v>67</v>
      </c>
      <c r="AI1266" t="s">
        <v>67</v>
      </c>
      <c r="AJ1266" t="s">
        <v>67</v>
      </c>
      <c r="AK1266" t="s">
        <v>67</v>
      </c>
      <c r="AL1266" t="s">
        <v>67</v>
      </c>
      <c r="AM1266" t="s">
        <v>67</v>
      </c>
      <c r="AN1266" t="s">
        <v>67</v>
      </c>
      <c r="AO1266" t="s">
        <v>67</v>
      </c>
      <c r="AP1266" t="s">
        <v>67</v>
      </c>
      <c r="AQ1266" t="s">
        <v>67</v>
      </c>
      <c r="AR1266" t="s">
        <v>67</v>
      </c>
      <c r="AS1266" t="s">
        <v>67</v>
      </c>
      <c r="AT1266" t="s">
        <v>67</v>
      </c>
      <c r="AU1266">
        <v>76</v>
      </c>
      <c r="AV1266">
        <v>1</v>
      </c>
      <c r="AW1266" s="2" t="s">
        <v>67</v>
      </c>
      <c r="AX1266" s="4" t="s">
        <v>67</v>
      </c>
      <c r="AY1266" t="s">
        <v>67</v>
      </c>
      <c r="AZ1266" t="s">
        <v>67</v>
      </c>
      <c r="BA1266" t="s">
        <v>67</v>
      </c>
      <c r="BB1266" t="s">
        <v>67</v>
      </c>
      <c r="BC1266" t="s">
        <v>67</v>
      </c>
      <c r="BD1266" t="s">
        <v>67</v>
      </c>
      <c r="BE1266" t="s">
        <v>67</v>
      </c>
      <c r="BF1266" t="s">
        <v>67</v>
      </c>
      <c r="BG1266" t="s">
        <v>67</v>
      </c>
      <c r="BH1266" t="s">
        <v>67</v>
      </c>
      <c r="BI1266" t="s">
        <v>67</v>
      </c>
      <c r="BJ1266" t="s">
        <v>67</v>
      </c>
      <c r="BK1266" t="s">
        <v>67</v>
      </c>
      <c r="BL1266" t="s">
        <v>67</v>
      </c>
      <c r="BM1266" t="s">
        <v>67</v>
      </c>
      <c r="BN1266" t="s">
        <v>67</v>
      </c>
    </row>
    <row r="1267" spans="1:66" x14ac:dyDescent="0.25">
      <c r="A1267" t="s">
        <v>110</v>
      </c>
      <c r="B1267">
        <v>1993</v>
      </c>
      <c r="C1267">
        <v>12000</v>
      </c>
      <c r="D1267">
        <v>27592.937669999999</v>
      </c>
      <c r="E1267">
        <v>37602.807800000002</v>
      </c>
      <c r="F1267">
        <v>65195.745470000002</v>
      </c>
      <c r="G1267">
        <v>46249.791369999999</v>
      </c>
      <c r="H1267">
        <v>73842.729040000006</v>
      </c>
      <c r="I1267">
        <v>2.2999999999999998</v>
      </c>
      <c r="J1267">
        <v>27592.937669999999</v>
      </c>
      <c r="K1267">
        <v>415413</v>
      </c>
      <c r="L1267">
        <v>612023</v>
      </c>
      <c r="M1267" t="s">
        <v>67</v>
      </c>
      <c r="N1267" t="s">
        <v>67</v>
      </c>
      <c r="O1267" t="s">
        <v>67</v>
      </c>
      <c r="P1267" t="s">
        <v>67</v>
      </c>
      <c r="Q1267" t="s">
        <v>67</v>
      </c>
      <c r="R1267" t="s">
        <v>67</v>
      </c>
      <c r="S1267" t="s">
        <v>67</v>
      </c>
      <c r="T1267" t="s">
        <v>69</v>
      </c>
      <c r="U1267">
        <v>0.1</v>
      </c>
      <c r="V1267" t="s">
        <v>67</v>
      </c>
      <c r="W1267" t="s">
        <v>67</v>
      </c>
      <c r="X1267" t="s">
        <v>67</v>
      </c>
      <c r="Y1267" t="s">
        <v>67</v>
      </c>
      <c r="Z1267" t="s">
        <v>67</v>
      </c>
      <c r="AA1267" t="s">
        <v>67</v>
      </c>
      <c r="AB1267" t="s">
        <v>67</v>
      </c>
      <c r="AC1267" t="s">
        <v>67</v>
      </c>
      <c r="AD1267" t="s">
        <v>67</v>
      </c>
      <c r="AE1267" t="s">
        <v>67</v>
      </c>
      <c r="AF1267" t="s">
        <v>67</v>
      </c>
      <c r="AG1267" t="s">
        <v>67</v>
      </c>
      <c r="AH1267" t="s">
        <v>67</v>
      </c>
      <c r="AI1267" t="s">
        <v>67</v>
      </c>
      <c r="AJ1267" t="s">
        <v>67</v>
      </c>
      <c r="AK1267" t="s">
        <v>67</v>
      </c>
      <c r="AL1267" t="s">
        <v>67</v>
      </c>
      <c r="AM1267" t="s">
        <v>67</v>
      </c>
      <c r="AN1267" t="s">
        <v>67</v>
      </c>
      <c r="AO1267" t="s">
        <v>67</v>
      </c>
      <c r="AP1267" t="s">
        <v>67</v>
      </c>
      <c r="AQ1267" t="s">
        <v>67</v>
      </c>
      <c r="AR1267" t="s">
        <v>67</v>
      </c>
      <c r="AS1267" t="s">
        <v>67</v>
      </c>
      <c r="AT1267" t="s">
        <v>67</v>
      </c>
      <c r="AU1267">
        <v>81</v>
      </c>
      <c r="AV1267">
        <v>1</v>
      </c>
      <c r="AW1267" s="2" t="s">
        <v>67</v>
      </c>
      <c r="AX1267" s="4" t="s">
        <v>67</v>
      </c>
      <c r="AY1267" t="s">
        <v>67</v>
      </c>
      <c r="AZ1267" t="s">
        <v>67</v>
      </c>
      <c r="BA1267" t="s">
        <v>67</v>
      </c>
      <c r="BB1267" t="s">
        <v>67</v>
      </c>
      <c r="BC1267" t="s">
        <v>67</v>
      </c>
      <c r="BD1267" t="s">
        <v>67</v>
      </c>
      <c r="BE1267" t="s">
        <v>67</v>
      </c>
      <c r="BF1267" t="s">
        <v>67</v>
      </c>
      <c r="BG1267" t="s">
        <v>67</v>
      </c>
      <c r="BH1267" t="s">
        <v>67</v>
      </c>
      <c r="BI1267" t="s">
        <v>67</v>
      </c>
      <c r="BJ1267" t="s">
        <v>67</v>
      </c>
      <c r="BK1267" t="s">
        <v>67</v>
      </c>
      <c r="BL1267" t="s">
        <v>67</v>
      </c>
      <c r="BM1267" t="s">
        <v>67</v>
      </c>
      <c r="BN1267" t="s">
        <v>67</v>
      </c>
    </row>
    <row r="1268" spans="1:66" x14ac:dyDescent="0.25">
      <c r="A1268" t="s">
        <v>110</v>
      </c>
      <c r="B1268">
        <v>1994</v>
      </c>
      <c r="C1268" t="s">
        <v>67</v>
      </c>
      <c r="D1268" t="s">
        <v>67</v>
      </c>
      <c r="E1268" t="s">
        <v>67</v>
      </c>
      <c r="F1268" t="s">
        <v>67</v>
      </c>
      <c r="G1268" t="s">
        <v>67</v>
      </c>
      <c r="H1268" t="s">
        <v>67</v>
      </c>
      <c r="I1268" t="s">
        <v>67</v>
      </c>
      <c r="J1268" t="s">
        <v>67</v>
      </c>
      <c r="K1268">
        <v>44517</v>
      </c>
      <c r="L1268">
        <v>157423</v>
      </c>
      <c r="M1268" t="s">
        <v>67</v>
      </c>
      <c r="N1268" t="s">
        <v>67</v>
      </c>
      <c r="O1268" t="s">
        <v>67</v>
      </c>
      <c r="P1268" t="s">
        <v>67</v>
      </c>
      <c r="Q1268" t="s">
        <v>67</v>
      </c>
      <c r="R1268" t="s">
        <v>67</v>
      </c>
      <c r="S1268" t="s">
        <v>67</v>
      </c>
      <c r="T1268" t="s">
        <v>67</v>
      </c>
      <c r="U1268" t="s">
        <v>67</v>
      </c>
      <c r="V1268" t="s">
        <v>67</v>
      </c>
      <c r="W1268" t="s">
        <v>67</v>
      </c>
      <c r="X1268" t="s">
        <v>67</v>
      </c>
      <c r="Y1268" t="s">
        <v>67</v>
      </c>
      <c r="Z1268" t="s">
        <v>67</v>
      </c>
      <c r="AA1268" t="s">
        <v>67</v>
      </c>
      <c r="AB1268" t="s">
        <v>67</v>
      </c>
      <c r="AC1268" t="s">
        <v>67</v>
      </c>
      <c r="AD1268" t="s">
        <v>67</v>
      </c>
      <c r="AE1268" t="s">
        <v>67</v>
      </c>
      <c r="AF1268" t="s">
        <v>67</v>
      </c>
      <c r="AG1268" t="s">
        <v>67</v>
      </c>
      <c r="AH1268" t="s">
        <v>67</v>
      </c>
      <c r="AI1268" t="s">
        <v>67</v>
      </c>
      <c r="AJ1268" t="s">
        <v>67</v>
      </c>
      <c r="AK1268" t="s">
        <v>67</v>
      </c>
      <c r="AL1268" t="s">
        <v>67</v>
      </c>
      <c r="AM1268" t="s">
        <v>67</v>
      </c>
      <c r="AN1268" t="s">
        <v>67</v>
      </c>
      <c r="AO1268" t="s">
        <v>67</v>
      </c>
      <c r="AP1268" t="s">
        <v>67</v>
      </c>
      <c r="AQ1268" t="s">
        <v>67</v>
      </c>
      <c r="AR1268" t="s">
        <v>67</v>
      </c>
      <c r="AS1268" t="s">
        <v>67</v>
      </c>
      <c r="AT1268" t="s">
        <v>67</v>
      </c>
      <c r="AU1268" t="s">
        <v>67</v>
      </c>
      <c r="AV1268" t="s">
        <v>67</v>
      </c>
      <c r="AW1268" s="2" t="s">
        <v>67</v>
      </c>
      <c r="AX1268" s="4" t="s">
        <v>67</v>
      </c>
      <c r="AY1268" t="s">
        <v>67</v>
      </c>
      <c r="AZ1268" t="s">
        <v>67</v>
      </c>
      <c r="BA1268" t="s">
        <v>67</v>
      </c>
      <c r="BB1268" t="s">
        <v>67</v>
      </c>
      <c r="BC1268" t="s">
        <v>67</v>
      </c>
      <c r="BD1268" t="s">
        <v>67</v>
      </c>
      <c r="BE1268" t="s">
        <v>67</v>
      </c>
      <c r="BF1268" t="s">
        <v>67</v>
      </c>
      <c r="BG1268" t="s">
        <v>67</v>
      </c>
      <c r="BH1268" t="s">
        <v>67</v>
      </c>
      <c r="BI1268" t="s">
        <v>67</v>
      </c>
      <c r="BJ1268" t="s">
        <v>67</v>
      </c>
      <c r="BK1268" t="s">
        <v>67</v>
      </c>
      <c r="BL1268" t="s">
        <v>67</v>
      </c>
      <c r="BM1268" t="s">
        <v>67</v>
      </c>
      <c r="BN1268" t="s">
        <v>67</v>
      </c>
    </row>
    <row r="1269" spans="1:66" x14ac:dyDescent="0.25">
      <c r="A1269" t="s">
        <v>110</v>
      </c>
      <c r="B1269">
        <v>1995</v>
      </c>
      <c r="C1269">
        <v>1287</v>
      </c>
      <c r="D1269">
        <v>2959.3425649999999</v>
      </c>
      <c r="E1269">
        <v>4197.2512790000001</v>
      </c>
      <c r="F1269">
        <v>7156.5938450000003</v>
      </c>
      <c r="G1269">
        <v>5850.9416209999999</v>
      </c>
      <c r="H1269">
        <v>8810.2841869999993</v>
      </c>
      <c r="I1269">
        <v>2.2999999999999998</v>
      </c>
      <c r="J1269">
        <v>2959.3425649999999</v>
      </c>
      <c r="K1269">
        <v>302020</v>
      </c>
      <c r="L1269">
        <v>149185</v>
      </c>
      <c r="M1269" t="s">
        <v>67</v>
      </c>
      <c r="N1269" t="s">
        <v>67</v>
      </c>
      <c r="O1269" t="s">
        <v>67</v>
      </c>
      <c r="P1269" t="s">
        <v>67</v>
      </c>
      <c r="Q1269" t="s">
        <v>67</v>
      </c>
      <c r="R1269" t="s">
        <v>67</v>
      </c>
      <c r="S1269" t="s">
        <v>67</v>
      </c>
      <c r="T1269" t="s">
        <v>69</v>
      </c>
      <c r="U1269">
        <v>0.1</v>
      </c>
      <c r="V1269" t="s">
        <v>67</v>
      </c>
      <c r="W1269" t="s">
        <v>67</v>
      </c>
      <c r="X1269" t="s">
        <v>67</v>
      </c>
      <c r="Y1269" t="s">
        <v>67</v>
      </c>
      <c r="Z1269" t="s">
        <v>67</v>
      </c>
      <c r="AA1269" t="s">
        <v>67</v>
      </c>
      <c r="AB1269" t="s">
        <v>67</v>
      </c>
      <c r="AC1269" t="s">
        <v>67</v>
      </c>
      <c r="AD1269" t="s">
        <v>67</v>
      </c>
      <c r="AE1269" t="s">
        <v>67</v>
      </c>
      <c r="AF1269" t="s">
        <v>67</v>
      </c>
      <c r="AG1269" t="s">
        <v>67</v>
      </c>
      <c r="AH1269" t="s">
        <v>67</v>
      </c>
      <c r="AI1269" t="s">
        <v>67</v>
      </c>
      <c r="AJ1269" t="s">
        <v>67</v>
      </c>
      <c r="AK1269" t="s">
        <v>67</v>
      </c>
      <c r="AL1269" t="s">
        <v>67</v>
      </c>
      <c r="AM1269" t="s">
        <v>67</v>
      </c>
      <c r="AN1269" t="s">
        <v>67</v>
      </c>
      <c r="AO1269" t="s">
        <v>67</v>
      </c>
      <c r="AP1269" t="s">
        <v>67</v>
      </c>
      <c r="AQ1269" t="s">
        <v>67</v>
      </c>
      <c r="AR1269" t="s">
        <v>67</v>
      </c>
      <c r="AS1269" t="s">
        <v>67</v>
      </c>
      <c r="AT1269" t="s">
        <v>67</v>
      </c>
      <c r="AU1269">
        <v>72</v>
      </c>
      <c r="AV1269">
        <v>1</v>
      </c>
      <c r="AW1269" s="2" t="s">
        <v>67</v>
      </c>
      <c r="AX1269" s="4" t="s">
        <v>67</v>
      </c>
      <c r="AY1269" t="s">
        <v>67</v>
      </c>
      <c r="AZ1269" t="s">
        <v>67</v>
      </c>
      <c r="BA1269" t="s">
        <v>67</v>
      </c>
      <c r="BB1269" t="s">
        <v>67</v>
      </c>
      <c r="BC1269" t="s">
        <v>67</v>
      </c>
      <c r="BD1269" t="s">
        <v>67</v>
      </c>
      <c r="BE1269" t="s">
        <v>67</v>
      </c>
      <c r="BF1269" t="s">
        <v>67</v>
      </c>
      <c r="BG1269" t="s">
        <v>67</v>
      </c>
      <c r="BH1269" t="s">
        <v>67</v>
      </c>
      <c r="BI1269" t="s">
        <v>67</v>
      </c>
      <c r="BJ1269" t="s">
        <v>67</v>
      </c>
      <c r="BK1269" t="s">
        <v>67</v>
      </c>
      <c r="BL1269" t="s">
        <v>67</v>
      </c>
      <c r="BM1269" t="s">
        <v>67</v>
      </c>
      <c r="BN1269" t="s">
        <v>67</v>
      </c>
    </row>
    <row r="1270" spans="1:66" x14ac:dyDescent="0.25">
      <c r="A1270" t="s">
        <v>110</v>
      </c>
      <c r="B1270">
        <v>1996</v>
      </c>
      <c r="C1270">
        <v>1300</v>
      </c>
      <c r="D1270">
        <v>2989.234915</v>
      </c>
      <c r="E1270">
        <v>5412.5808889999998</v>
      </c>
      <c r="F1270">
        <v>8401.8158039999998</v>
      </c>
      <c r="G1270">
        <v>6553.9452350000001</v>
      </c>
      <c r="H1270">
        <v>9543.1801500000001</v>
      </c>
      <c r="I1270">
        <v>2.2999999999999998</v>
      </c>
      <c r="J1270">
        <v>2989.234915</v>
      </c>
      <c r="K1270">
        <v>2561577</v>
      </c>
      <c r="L1270">
        <v>204214</v>
      </c>
      <c r="M1270" t="s">
        <v>67</v>
      </c>
      <c r="N1270" t="s">
        <v>67</v>
      </c>
      <c r="O1270" t="s">
        <v>67</v>
      </c>
      <c r="P1270" t="s">
        <v>67</v>
      </c>
      <c r="Q1270" t="s">
        <v>67</v>
      </c>
      <c r="R1270" t="s">
        <v>67</v>
      </c>
      <c r="S1270" t="s">
        <v>67</v>
      </c>
      <c r="T1270" t="s">
        <v>69</v>
      </c>
      <c r="U1270">
        <v>0.1</v>
      </c>
      <c r="V1270" t="s">
        <v>67</v>
      </c>
      <c r="W1270" t="s">
        <v>67</v>
      </c>
      <c r="X1270" t="s">
        <v>67</v>
      </c>
      <c r="Y1270" t="s">
        <v>67</v>
      </c>
      <c r="Z1270" t="s">
        <v>67</v>
      </c>
      <c r="AA1270" t="s">
        <v>67</v>
      </c>
      <c r="AB1270" t="s">
        <v>67</v>
      </c>
      <c r="AC1270" t="s">
        <v>67</v>
      </c>
      <c r="AD1270" t="s">
        <v>67</v>
      </c>
      <c r="AE1270" t="s">
        <v>67</v>
      </c>
      <c r="AF1270" t="s">
        <v>67</v>
      </c>
      <c r="AG1270" t="s">
        <v>67</v>
      </c>
      <c r="AH1270" t="s">
        <v>67</v>
      </c>
      <c r="AI1270" t="s">
        <v>67</v>
      </c>
      <c r="AJ1270" t="s">
        <v>67</v>
      </c>
      <c r="AK1270" t="s">
        <v>67</v>
      </c>
      <c r="AL1270" t="s">
        <v>67</v>
      </c>
      <c r="AM1270" t="s">
        <v>67</v>
      </c>
      <c r="AN1270" t="s">
        <v>67</v>
      </c>
      <c r="AO1270" t="s">
        <v>67</v>
      </c>
      <c r="AP1270" t="s">
        <v>67</v>
      </c>
      <c r="AQ1270" t="s">
        <v>67</v>
      </c>
      <c r="AR1270" t="s">
        <v>67</v>
      </c>
      <c r="AS1270" t="s">
        <v>67</v>
      </c>
      <c r="AT1270" t="s">
        <v>67</v>
      </c>
      <c r="AU1270">
        <v>83</v>
      </c>
      <c r="AV1270">
        <v>1</v>
      </c>
      <c r="AW1270" s="2" t="s">
        <v>67</v>
      </c>
      <c r="AX1270" s="4" t="s">
        <v>67</v>
      </c>
      <c r="AY1270" t="s">
        <v>67</v>
      </c>
      <c r="AZ1270" t="s">
        <v>67</v>
      </c>
      <c r="BA1270" t="s">
        <v>67</v>
      </c>
      <c r="BB1270" t="s">
        <v>67</v>
      </c>
      <c r="BC1270" t="s">
        <v>67</v>
      </c>
      <c r="BD1270" t="s">
        <v>67</v>
      </c>
      <c r="BE1270" t="s">
        <v>67</v>
      </c>
      <c r="BF1270" t="s">
        <v>67</v>
      </c>
      <c r="BG1270" t="s">
        <v>67</v>
      </c>
      <c r="BH1270" t="s">
        <v>67</v>
      </c>
      <c r="BI1270" t="s">
        <v>67</v>
      </c>
      <c r="BJ1270" t="s">
        <v>67</v>
      </c>
      <c r="BK1270" t="s">
        <v>67</v>
      </c>
      <c r="BL1270" t="s">
        <v>67</v>
      </c>
      <c r="BM1270" t="s">
        <v>67</v>
      </c>
      <c r="BN1270" t="s">
        <v>67</v>
      </c>
    </row>
    <row r="1271" spans="1:66" x14ac:dyDescent="0.25">
      <c r="A1271" t="s">
        <v>110</v>
      </c>
      <c r="B1271">
        <v>1997</v>
      </c>
      <c r="C1271">
        <v>5000</v>
      </c>
      <c r="D1271">
        <v>11497.057360000001</v>
      </c>
      <c r="E1271">
        <v>21288.12614</v>
      </c>
      <c r="F1271">
        <v>32785.183510000003</v>
      </c>
      <c r="G1271">
        <v>28933.554929999998</v>
      </c>
      <c r="H1271">
        <v>40430.612289999997</v>
      </c>
      <c r="I1271">
        <v>2.2999999999999998</v>
      </c>
      <c r="J1271">
        <v>11497.057360000001</v>
      </c>
      <c r="K1271">
        <v>323460</v>
      </c>
      <c r="L1271">
        <v>222220</v>
      </c>
      <c r="M1271" t="s">
        <v>67</v>
      </c>
      <c r="N1271" t="s">
        <v>67</v>
      </c>
      <c r="O1271" t="s">
        <v>67</v>
      </c>
      <c r="P1271" t="s">
        <v>67</v>
      </c>
      <c r="Q1271" t="s">
        <v>67</v>
      </c>
      <c r="R1271" t="s">
        <v>67</v>
      </c>
      <c r="S1271" t="s">
        <v>67</v>
      </c>
      <c r="T1271" t="s">
        <v>69</v>
      </c>
      <c r="U1271">
        <v>0.1</v>
      </c>
      <c r="V1271" t="s">
        <v>67</v>
      </c>
      <c r="W1271" t="s">
        <v>67</v>
      </c>
      <c r="X1271" t="s">
        <v>67</v>
      </c>
      <c r="Y1271" t="s">
        <v>67</v>
      </c>
      <c r="Z1271" t="s">
        <v>67</v>
      </c>
      <c r="AA1271" t="s">
        <v>67</v>
      </c>
      <c r="AB1271" t="s">
        <v>67</v>
      </c>
      <c r="AC1271" t="s">
        <v>67</v>
      </c>
      <c r="AD1271" t="s">
        <v>67</v>
      </c>
      <c r="AE1271" t="s">
        <v>67</v>
      </c>
      <c r="AF1271" t="s">
        <v>67</v>
      </c>
      <c r="AG1271" t="s">
        <v>67</v>
      </c>
      <c r="AH1271" t="s">
        <v>67</v>
      </c>
      <c r="AI1271" t="s">
        <v>67</v>
      </c>
      <c r="AJ1271" t="s">
        <v>67</v>
      </c>
      <c r="AK1271" t="s">
        <v>67</v>
      </c>
      <c r="AL1271" t="s">
        <v>67</v>
      </c>
      <c r="AM1271" t="s">
        <v>67</v>
      </c>
      <c r="AN1271" t="s">
        <v>67</v>
      </c>
      <c r="AO1271" t="s">
        <v>67</v>
      </c>
      <c r="AP1271" t="s">
        <v>67</v>
      </c>
      <c r="AQ1271" t="s">
        <v>67</v>
      </c>
      <c r="AR1271" t="s">
        <v>67</v>
      </c>
      <c r="AS1271" t="s">
        <v>67</v>
      </c>
      <c r="AT1271" t="s">
        <v>67</v>
      </c>
      <c r="AU1271">
        <v>74</v>
      </c>
      <c r="AV1271">
        <v>1</v>
      </c>
      <c r="AW1271" s="2" t="s">
        <v>67</v>
      </c>
      <c r="AX1271" s="4" t="s">
        <v>67</v>
      </c>
      <c r="AY1271" t="s">
        <v>67</v>
      </c>
      <c r="AZ1271" t="s">
        <v>67</v>
      </c>
      <c r="BA1271" t="s">
        <v>67</v>
      </c>
      <c r="BB1271" t="s">
        <v>67</v>
      </c>
      <c r="BC1271" t="s">
        <v>67</v>
      </c>
      <c r="BD1271" t="s">
        <v>67</v>
      </c>
      <c r="BE1271" t="s">
        <v>67</v>
      </c>
      <c r="BF1271" t="s">
        <v>67</v>
      </c>
      <c r="BG1271" t="s">
        <v>67</v>
      </c>
      <c r="BH1271" t="s">
        <v>67</v>
      </c>
      <c r="BI1271" t="s">
        <v>67</v>
      </c>
      <c r="BJ1271" t="s">
        <v>67</v>
      </c>
      <c r="BK1271" t="s">
        <v>67</v>
      </c>
      <c r="BL1271" t="s">
        <v>67</v>
      </c>
      <c r="BM1271" t="s">
        <v>67</v>
      </c>
      <c r="BN1271" t="s">
        <v>67</v>
      </c>
    </row>
    <row r="1272" spans="1:66" x14ac:dyDescent="0.25">
      <c r="A1272" t="s">
        <v>110</v>
      </c>
      <c r="B1272">
        <v>1998</v>
      </c>
      <c r="C1272">
        <v>4500</v>
      </c>
      <c r="D1272">
        <v>10347.351629999999</v>
      </c>
      <c r="E1272">
        <v>5812.5361620000003</v>
      </c>
      <c r="F1272">
        <v>16159.887790000001</v>
      </c>
      <c r="G1272">
        <v>10162.72299</v>
      </c>
      <c r="H1272">
        <v>20510.07461</v>
      </c>
      <c r="I1272">
        <v>2.2999999999999998</v>
      </c>
      <c r="J1272">
        <v>10347.351629999999</v>
      </c>
      <c r="K1272">
        <v>388201</v>
      </c>
      <c r="L1272">
        <v>141010</v>
      </c>
      <c r="M1272" t="s">
        <v>67</v>
      </c>
      <c r="N1272" t="s">
        <v>67</v>
      </c>
      <c r="O1272" t="s">
        <v>67</v>
      </c>
      <c r="P1272" t="s">
        <v>67</v>
      </c>
      <c r="Q1272" t="s">
        <v>67</v>
      </c>
      <c r="R1272" t="s">
        <v>67</v>
      </c>
      <c r="S1272" t="s">
        <v>67</v>
      </c>
      <c r="T1272" t="s">
        <v>69</v>
      </c>
      <c r="U1272">
        <v>0.1</v>
      </c>
      <c r="V1272" t="s">
        <v>67</v>
      </c>
      <c r="W1272" t="s">
        <v>67</v>
      </c>
      <c r="X1272" t="s">
        <v>67</v>
      </c>
      <c r="Y1272" t="s">
        <v>67</v>
      </c>
      <c r="Z1272" t="s">
        <v>67</v>
      </c>
      <c r="AA1272" t="s">
        <v>67</v>
      </c>
      <c r="AB1272" t="s">
        <v>67</v>
      </c>
      <c r="AC1272" t="s">
        <v>67</v>
      </c>
      <c r="AD1272" t="s">
        <v>67</v>
      </c>
      <c r="AE1272" t="s">
        <v>67</v>
      </c>
      <c r="AF1272" t="s">
        <v>67</v>
      </c>
      <c r="AG1272" t="s">
        <v>67</v>
      </c>
      <c r="AH1272" t="s">
        <v>67</v>
      </c>
      <c r="AI1272" t="s">
        <v>67</v>
      </c>
      <c r="AJ1272" t="s">
        <v>67</v>
      </c>
      <c r="AK1272" t="s">
        <v>67</v>
      </c>
      <c r="AL1272" t="s">
        <v>67</v>
      </c>
      <c r="AM1272" t="s">
        <v>67</v>
      </c>
      <c r="AN1272" t="s">
        <v>67</v>
      </c>
      <c r="AO1272" t="s">
        <v>67</v>
      </c>
      <c r="AP1272" t="s">
        <v>67</v>
      </c>
      <c r="AQ1272" t="s">
        <v>67</v>
      </c>
      <c r="AR1272" t="s">
        <v>67</v>
      </c>
      <c r="AS1272" t="s">
        <v>67</v>
      </c>
      <c r="AT1272" t="s">
        <v>67</v>
      </c>
      <c r="AU1272">
        <v>57</v>
      </c>
      <c r="AV1272">
        <v>0</v>
      </c>
      <c r="AW1272" s="2" t="s">
        <v>67</v>
      </c>
      <c r="AX1272" s="4" t="s">
        <v>67</v>
      </c>
      <c r="AY1272" t="s">
        <v>67</v>
      </c>
      <c r="AZ1272" t="s">
        <v>67</v>
      </c>
      <c r="BA1272" t="s">
        <v>67</v>
      </c>
      <c r="BB1272" t="s">
        <v>67</v>
      </c>
      <c r="BC1272" t="s">
        <v>67</v>
      </c>
      <c r="BD1272" t="s">
        <v>67</v>
      </c>
      <c r="BE1272" t="s">
        <v>67</v>
      </c>
      <c r="BF1272" t="s">
        <v>67</v>
      </c>
      <c r="BG1272" t="s">
        <v>67</v>
      </c>
      <c r="BH1272" t="s">
        <v>67</v>
      </c>
      <c r="BI1272" t="s">
        <v>67</v>
      </c>
      <c r="BJ1272" t="s">
        <v>67</v>
      </c>
      <c r="BK1272" t="s">
        <v>67</v>
      </c>
      <c r="BL1272" t="s">
        <v>67</v>
      </c>
      <c r="BM1272" t="s">
        <v>67</v>
      </c>
      <c r="BN1272" t="s">
        <v>67</v>
      </c>
    </row>
    <row r="1273" spans="1:66" x14ac:dyDescent="0.25">
      <c r="A1273" t="s">
        <v>110</v>
      </c>
      <c r="B1273">
        <v>1999</v>
      </c>
      <c r="C1273">
        <v>3500</v>
      </c>
      <c r="D1273">
        <v>8047.9401550000002</v>
      </c>
      <c r="E1273">
        <v>2401.694512</v>
      </c>
      <c r="F1273">
        <v>10449.634669999999</v>
      </c>
      <c r="G1273">
        <v>3335.1041449999998</v>
      </c>
      <c r="H1273">
        <v>11383.0443</v>
      </c>
      <c r="I1273">
        <v>2.2999999999999998</v>
      </c>
      <c r="J1273">
        <v>8047.9401550000002</v>
      </c>
      <c r="K1273">
        <v>178772</v>
      </c>
      <c r="L1273">
        <v>218732</v>
      </c>
      <c r="M1273" t="s">
        <v>67</v>
      </c>
      <c r="N1273" t="s">
        <v>67</v>
      </c>
      <c r="O1273" t="s">
        <v>67</v>
      </c>
      <c r="P1273" t="s">
        <v>67</v>
      </c>
      <c r="Q1273" t="s">
        <v>67</v>
      </c>
      <c r="R1273" t="s">
        <v>67</v>
      </c>
      <c r="S1273" t="s">
        <v>67</v>
      </c>
      <c r="T1273" t="s">
        <v>69</v>
      </c>
      <c r="U1273">
        <v>0.1</v>
      </c>
      <c r="V1273" t="s">
        <v>67</v>
      </c>
      <c r="W1273" t="s">
        <v>67</v>
      </c>
      <c r="X1273" t="s">
        <v>67</v>
      </c>
      <c r="Y1273" t="s">
        <v>67</v>
      </c>
      <c r="Z1273" t="s">
        <v>67</v>
      </c>
      <c r="AA1273" t="s">
        <v>67</v>
      </c>
      <c r="AB1273" t="s">
        <v>67</v>
      </c>
      <c r="AC1273" t="s">
        <v>67</v>
      </c>
      <c r="AD1273" t="s">
        <v>67</v>
      </c>
      <c r="AE1273" t="s">
        <v>67</v>
      </c>
      <c r="AF1273" t="s">
        <v>67</v>
      </c>
      <c r="AG1273" t="s">
        <v>67</v>
      </c>
      <c r="AH1273" t="s">
        <v>67</v>
      </c>
      <c r="AI1273" t="s">
        <v>67</v>
      </c>
      <c r="AJ1273" t="s">
        <v>67</v>
      </c>
      <c r="AK1273" t="s">
        <v>67</v>
      </c>
      <c r="AL1273" t="s">
        <v>67</v>
      </c>
      <c r="AM1273" t="s">
        <v>67</v>
      </c>
      <c r="AN1273" t="s">
        <v>67</v>
      </c>
      <c r="AO1273" t="s">
        <v>67</v>
      </c>
      <c r="AP1273" t="s">
        <v>67</v>
      </c>
      <c r="AQ1273" t="s">
        <v>67</v>
      </c>
      <c r="AR1273" t="s">
        <v>67</v>
      </c>
      <c r="AS1273" t="s">
        <v>67</v>
      </c>
      <c r="AT1273" t="s">
        <v>67</v>
      </c>
      <c r="AU1273">
        <v>72</v>
      </c>
      <c r="AV1273">
        <v>0</v>
      </c>
      <c r="AW1273" s="2" t="s">
        <v>67</v>
      </c>
      <c r="AX1273" s="4" t="s">
        <v>67</v>
      </c>
      <c r="AY1273" t="s">
        <v>67</v>
      </c>
      <c r="AZ1273" t="s">
        <v>67</v>
      </c>
      <c r="BA1273" t="s">
        <v>67</v>
      </c>
      <c r="BB1273" t="s">
        <v>67</v>
      </c>
      <c r="BC1273" t="s">
        <v>67</v>
      </c>
      <c r="BD1273" t="s">
        <v>67</v>
      </c>
      <c r="BE1273" t="s">
        <v>67</v>
      </c>
      <c r="BF1273" t="s">
        <v>67</v>
      </c>
      <c r="BG1273" t="s">
        <v>67</v>
      </c>
      <c r="BH1273" t="s">
        <v>67</v>
      </c>
      <c r="BI1273" t="s">
        <v>67</v>
      </c>
      <c r="BJ1273" t="s">
        <v>67</v>
      </c>
      <c r="BK1273" t="s">
        <v>67</v>
      </c>
      <c r="BL1273" t="s">
        <v>67</v>
      </c>
      <c r="BM1273" t="s">
        <v>67</v>
      </c>
      <c r="BN1273" t="s">
        <v>67</v>
      </c>
    </row>
    <row r="1274" spans="1:66" x14ac:dyDescent="0.25">
      <c r="A1274" t="s">
        <v>110</v>
      </c>
      <c r="B1274">
        <v>2000</v>
      </c>
      <c r="C1274">
        <v>1200</v>
      </c>
      <c r="D1274">
        <v>2759.2937670000001</v>
      </c>
      <c r="E1274">
        <v>3793.090522</v>
      </c>
      <c r="F1274">
        <v>6552.3842889999996</v>
      </c>
      <c r="G1274">
        <v>4198.0053289999996</v>
      </c>
      <c r="H1274">
        <v>6957.2990959999997</v>
      </c>
      <c r="I1274">
        <v>2.2999999999999998</v>
      </c>
      <c r="J1274">
        <v>2759.2937670000001</v>
      </c>
      <c r="K1274">
        <v>562726</v>
      </c>
      <c r="L1274">
        <v>269578</v>
      </c>
      <c r="M1274" t="s">
        <v>67</v>
      </c>
      <c r="N1274" t="s">
        <v>67</v>
      </c>
      <c r="O1274" t="s">
        <v>67</v>
      </c>
      <c r="P1274" t="s">
        <v>67</v>
      </c>
      <c r="Q1274" t="s">
        <v>67</v>
      </c>
      <c r="R1274" t="s">
        <v>67</v>
      </c>
      <c r="S1274" t="s">
        <v>67</v>
      </c>
      <c r="T1274" t="s">
        <v>69</v>
      </c>
      <c r="U1274">
        <v>0.1</v>
      </c>
      <c r="V1274" t="s">
        <v>67</v>
      </c>
      <c r="W1274" t="s">
        <v>67</v>
      </c>
      <c r="X1274" t="s">
        <v>67</v>
      </c>
      <c r="Y1274" t="s">
        <v>67</v>
      </c>
      <c r="Z1274" t="s">
        <v>67</v>
      </c>
      <c r="AA1274" t="s">
        <v>67</v>
      </c>
      <c r="AB1274" t="s">
        <v>67</v>
      </c>
      <c r="AC1274" t="s">
        <v>67</v>
      </c>
      <c r="AD1274" t="s">
        <v>67</v>
      </c>
      <c r="AE1274" t="s">
        <v>67</v>
      </c>
      <c r="AF1274" t="s">
        <v>67</v>
      </c>
      <c r="AG1274" t="s">
        <v>67</v>
      </c>
      <c r="AH1274" t="s">
        <v>67</v>
      </c>
      <c r="AI1274" t="s">
        <v>67</v>
      </c>
      <c r="AJ1274" t="s">
        <v>67</v>
      </c>
      <c r="AK1274" t="s">
        <v>67</v>
      </c>
      <c r="AL1274" t="s">
        <v>67</v>
      </c>
      <c r="AM1274" t="s">
        <v>67</v>
      </c>
      <c r="AN1274" t="s">
        <v>67</v>
      </c>
      <c r="AO1274" t="s">
        <v>67</v>
      </c>
      <c r="AP1274" t="s">
        <v>67</v>
      </c>
      <c r="AQ1274" t="s">
        <v>67</v>
      </c>
      <c r="AR1274" t="s">
        <v>67</v>
      </c>
      <c r="AS1274" t="s">
        <v>67</v>
      </c>
      <c r="AT1274" t="s">
        <v>67</v>
      </c>
      <c r="AU1274">
        <v>90</v>
      </c>
      <c r="AV1274">
        <v>1</v>
      </c>
      <c r="AW1274" s="2" t="s">
        <v>67</v>
      </c>
      <c r="AX1274" s="4" t="s">
        <v>67</v>
      </c>
      <c r="AY1274" t="s">
        <v>67</v>
      </c>
      <c r="AZ1274" t="s">
        <v>67</v>
      </c>
      <c r="BA1274" t="s">
        <v>67</v>
      </c>
      <c r="BB1274" t="s">
        <v>67</v>
      </c>
      <c r="BC1274" t="s">
        <v>67</v>
      </c>
      <c r="BD1274" t="s">
        <v>67</v>
      </c>
      <c r="BE1274" t="s">
        <v>67</v>
      </c>
      <c r="BF1274" t="s">
        <v>67</v>
      </c>
      <c r="BG1274" t="s">
        <v>67</v>
      </c>
      <c r="BH1274" t="s">
        <v>67</v>
      </c>
      <c r="BI1274" t="s">
        <v>67</v>
      </c>
      <c r="BJ1274" t="s">
        <v>67</v>
      </c>
      <c r="BK1274" t="s">
        <v>67</v>
      </c>
      <c r="BL1274" t="s">
        <v>67</v>
      </c>
      <c r="BM1274" t="s">
        <v>67</v>
      </c>
      <c r="BN1274" t="s">
        <v>67</v>
      </c>
    </row>
    <row r="1275" spans="1:66" x14ac:dyDescent="0.25">
      <c r="A1275" t="s">
        <v>110</v>
      </c>
      <c r="B1275">
        <v>2001</v>
      </c>
      <c r="C1275">
        <v>7500</v>
      </c>
      <c r="D1275">
        <v>17245.586050000002</v>
      </c>
      <c r="E1275">
        <v>18866.344959999999</v>
      </c>
      <c r="F1275">
        <v>36111.930999999997</v>
      </c>
      <c r="G1275">
        <v>22986.066139999999</v>
      </c>
      <c r="H1275">
        <v>40231.652190000001</v>
      </c>
      <c r="I1275">
        <v>2.2999999999999998</v>
      </c>
      <c r="J1275">
        <v>17245.586050000002</v>
      </c>
      <c r="K1275">
        <v>243654</v>
      </c>
      <c r="L1275">
        <v>850203</v>
      </c>
      <c r="M1275" t="s">
        <v>67</v>
      </c>
      <c r="N1275" t="s">
        <v>67</v>
      </c>
      <c r="O1275" t="s">
        <v>67</v>
      </c>
      <c r="P1275" t="s">
        <v>67</v>
      </c>
      <c r="Q1275" t="s">
        <v>67</v>
      </c>
      <c r="R1275" t="s">
        <v>67</v>
      </c>
      <c r="S1275" t="s">
        <v>67</v>
      </c>
      <c r="T1275" t="s">
        <v>69</v>
      </c>
      <c r="U1275">
        <v>0.1</v>
      </c>
      <c r="V1275" t="s">
        <v>67</v>
      </c>
      <c r="W1275" t="s">
        <v>67</v>
      </c>
      <c r="X1275" t="s">
        <v>67</v>
      </c>
      <c r="Y1275" t="s">
        <v>67</v>
      </c>
      <c r="Z1275" t="s">
        <v>67</v>
      </c>
      <c r="AA1275" t="s">
        <v>67</v>
      </c>
      <c r="AB1275" t="s">
        <v>67</v>
      </c>
      <c r="AC1275" t="s">
        <v>67</v>
      </c>
      <c r="AD1275" t="s">
        <v>67</v>
      </c>
      <c r="AE1275" t="s">
        <v>67</v>
      </c>
      <c r="AF1275" t="s">
        <v>67</v>
      </c>
      <c r="AG1275" t="s">
        <v>67</v>
      </c>
      <c r="AH1275" t="s">
        <v>67</v>
      </c>
      <c r="AI1275" t="s">
        <v>67</v>
      </c>
      <c r="AJ1275" t="s">
        <v>67</v>
      </c>
      <c r="AK1275" t="s">
        <v>67</v>
      </c>
      <c r="AL1275" t="s">
        <v>67</v>
      </c>
      <c r="AM1275" t="s">
        <v>67</v>
      </c>
      <c r="AN1275" t="s">
        <v>67</v>
      </c>
      <c r="AO1275" t="s">
        <v>67</v>
      </c>
      <c r="AP1275" t="s">
        <v>67</v>
      </c>
      <c r="AQ1275" t="s">
        <v>67</v>
      </c>
      <c r="AR1275" t="s">
        <v>67</v>
      </c>
      <c r="AS1275" t="s">
        <v>67</v>
      </c>
      <c r="AT1275" t="s">
        <v>67</v>
      </c>
      <c r="AU1275">
        <v>82</v>
      </c>
      <c r="AV1275">
        <v>1</v>
      </c>
      <c r="AW1275" s="2" t="s">
        <v>67</v>
      </c>
      <c r="AX1275" s="4" t="s">
        <v>67</v>
      </c>
      <c r="AY1275" t="s">
        <v>67</v>
      </c>
      <c r="AZ1275" t="s">
        <v>67</v>
      </c>
      <c r="BA1275" t="s">
        <v>67</v>
      </c>
      <c r="BB1275" t="s">
        <v>67</v>
      </c>
      <c r="BC1275" t="s">
        <v>67</v>
      </c>
      <c r="BD1275" t="s">
        <v>67</v>
      </c>
      <c r="BE1275" t="s">
        <v>67</v>
      </c>
      <c r="BF1275" t="s">
        <v>67</v>
      </c>
      <c r="BG1275" t="s">
        <v>67</v>
      </c>
      <c r="BH1275" t="s">
        <v>67</v>
      </c>
      <c r="BI1275" t="s">
        <v>67</v>
      </c>
      <c r="BJ1275" t="s">
        <v>67</v>
      </c>
      <c r="BK1275" t="s">
        <v>67</v>
      </c>
      <c r="BL1275" t="s">
        <v>67</v>
      </c>
      <c r="BM1275" t="s">
        <v>67</v>
      </c>
      <c r="BN1275" t="s">
        <v>67</v>
      </c>
    </row>
    <row r="1276" spans="1:66" x14ac:dyDescent="0.25">
      <c r="A1276" t="s">
        <v>110</v>
      </c>
      <c r="B1276">
        <v>2002</v>
      </c>
      <c r="C1276">
        <v>5000</v>
      </c>
      <c r="D1276">
        <v>11497.057360000001</v>
      </c>
      <c r="E1276">
        <v>11767.313190000001</v>
      </c>
      <c r="F1276">
        <v>23264.37055</v>
      </c>
      <c r="G1276">
        <v>12606.10317</v>
      </c>
      <c r="H1276">
        <v>24103.160540000001</v>
      </c>
      <c r="I1276">
        <v>2.2999999999999998</v>
      </c>
      <c r="J1276">
        <v>11497.057360000001</v>
      </c>
      <c r="K1276">
        <v>630100</v>
      </c>
      <c r="L1276">
        <v>160050</v>
      </c>
      <c r="M1276" t="s">
        <v>67</v>
      </c>
      <c r="N1276" t="s">
        <v>67</v>
      </c>
      <c r="O1276" t="s">
        <v>67</v>
      </c>
      <c r="P1276" t="s">
        <v>67</v>
      </c>
      <c r="Q1276" t="s">
        <v>67</v>
      </c>
      <c r="R1276" t="s">
        <v>67</v>
      </c>
      <c r="S1276" t="s">
        <v>67</v>
      </c>
      <c r="T1276" t="s">
        <v>69</v>
      </c>
      <c r="U1276">
        <v>0.1</v>
      </c>
      <c r="V1276" t="s">
        <v>67</v>
      </c>
      <c r="W1276" t="s">
        <v>67</v>
      </c>
      <c r="X1276" t="s">
        <v>67</v>
      </c>
      <c r="Y1276" t="s">
        <v>67</v>
      </c>
      <c r="Z1276" t="s">
        <v>67</v>
      </c>
      <c r="AA1276" t="s">
        <v>67</v>
      </c>
      <c r="AB1276" t="s">
        <v>67</v>
      </c>
      <c r="AC1276" t="s">
        <v>67</v>
      </c>
      <c r="AD1276" t="s">
        <v>67</v>
      </c>
      <c r="AE1276" t="s">
        <v>67</v>
      </c>
      <c r="AF1276" t="s">
        <v>67</v>
      </c>
      <c r="AG1276" t="s">
        <v>67</v>
      </c>
      <c r="AH1276" t="s">
        <v>67</v>
      </c>
      <c r="AI1276" t="s">
        <v>67</v>
      </c>
      <c r="AJ1276" t="s">
        <v>67</v>
      </c>
      <c r="AK1276" t="s">
        <v>67</v>
      </c>
      <c r="AL1276" t="s">
        <v>67</v>
      </c>
      <c r="AM1276" t="s">
        <v>67</v>
      </c>
      <c r="AN1276" t="s">
        <v>67</v>
      </c>
      <c r="AO1276" t="s">
        <v>67</v>
      </c>
      <c r="AP1276" t="s">
        <v>67</v>
      </c>
      <c r="AQ1276" t="s">
        <v>67</v>
      </c>
      <c r="AR1276" t="s">
        <v>67</v>
      </c>
      <c r="AS1276" t="s">
        <v>67</v>
      </c>
      <c r="AT1276" t="s">
        <v>67</v>
      </c>
      <c r="AU1276">
        <v>93</v>
      </c>
      <c r="AV1276">
        <v>1</v>
      </c>
      <c r="AW1276" s="2" t="s">
        <v>67</v>
      </c>
      <c r="AX1276" s="4" t="s">
        <v>67</v>
      </c>
      <c r="AY1276" t="s">
        <v>67</v>
      </c>
      <c r="AZ1276" t="s">
        <v>67</v>
      </c>
      <c r="BA1276" t="s">
        <v>67</v>
      </c>
      <c r="BB1276" t="s">
        <v>67</v>
      </c>
      <c r="BC1276" t="s">
        <v>67</v>
      </c>
      <c r="BD1276" t="s">
        <v>67</v>
      </c>
      <c r="BE1276" t="s">
        <v>67</v>
      </c>
      <c r="BF1276" t="s">
        <v>67</v>
      </c>
      <c r="BG1276" t="s">
        <v>67</v>
      </c>
      <c r="BH1276" t="s">
        <v>67</v>
      </c>
      <c r="BI1276" t="s">
        <v>67</v>
      </c>
      <c r="BJ1276" t="s">
        <v>67</v>
      </c>
      <c r="BK1276" t="s">
        <v>67</v>
      </c>
      <c r="BL1276" t="s">
        <v>67</v>
      </c>
      <c r="BM1276" t="s">
        <v>67</v>
      </c>
      <c r="BN1276" t="s">
        <v>67</v>
      </c>
    </row>
    <row r="1277" spans="1:66" x14ac:dyDescent="0.25">
      <c r="A1277" t="s">
        <v>110</v>
      </c>
      <c r="B1277">
        <v>2003</v>
      </c>
      <c r="C1277">
        <v>30000</v>
      </c>
      <c r="D1277">
        <v>68982.34418</v>
      </c>
      <c r="E1277">
        <v>31408.191589999999</v>
      </c>
      <c r="F1277">
        <v>100390.5358</v>
      </c>
      <c r="G1277">
        <v>41046.739300000001</v>
      </c>
      <c r="H1277">
        <v>110029.08349999999</v>
      </c>
      <c r="I1277">
        <v>2.2999999999999998</v>
      </c>
      <c r="J1277">
        <v>68982.34418</v>
      </c>
      <c r="K1277">
        <v>78723</v>
      </c>
      <c r="L1277">
        <v>154312</v>
      </c>
      <c r="M1277" t="s">
        <v>67</v>
      </c>
      <c r="N1277" t="s">
        <v>67</v>
      </c>
      <c r="O1277" t="s">
        <v>67</v>
      </c>
      <c r="P1277" t="s">
        <v>67</v>
      </c>
      <c r="Q1277" t="s">
        <v>67</v>
      </c>
      <c r="R1277" t="s">
        <v>67</v>
      </c>
      <c r="S1277" t="s">
        <v>67</v>
      </c>
      <c r="T1277" t="s">
        <v>69</v>
      </c>
      <c r="U1277">
        <v>0.1</v>
      </c>
      <c r="V1277" t="s">
        <v>67</v>
      </c>
      <c r="W1277" t="s">
        <v>67</v>
      </c>
      <c r="X1277" t="s">
        <v>67</v>
      </c>
      <c r="Y1277" t="s">
        <v>67</v>
      </c>
      <c r="Z1277" t="s">
        <v>67</v>
      </c>
      <c r="AA1277" t="s">
        <v>67</v>
      </c>
      <c r="AB1277" t="s">
        <v>67</v>
      </c>
      <c r="AC1277" t="s">
        <v>67</v>
      </c>
      <c r="AD1277" t="s">
        <v>67</v>
      </c>
      <c r="AE1277" t="s">
        <v>67</v>
      </c>
      <c r="AF1277" t="s">
        <v>67</v>
      </c>
      <c r="AG1277" t="s">
        <v>67</v>
      </c>
      <c r="AH1277" t="s">
        <v>67</v>
      </c>
      <c r="AI1277" t="s">
        <v>67</v>
      </c>
      <c r="AJ1277" t="s">
        <v>67</v>
      </c>
      <c r="AK1277" t="s">
        <v>67</v>
      </c>
      <c r="AL1277" t="s">
        <v>67</v>
      </c>
      <c r="AM1277" t="s">
        <v>67</v>
      </c>
      <c r="AN1277" t="s">
        <v>67</v>
      </c>
      <c r="AO1277" t="s">
        <v>67</v>
      </c>
      <c r="AP1277" t="s">
        <v>67</v>
      </c>
      <c r="AQ1277" t="s">
        <v>67</v>
      </c>
      <c r="AR1277" t="s">
        <v>67</v>
      </c>
      <c r="AS1277" t="s">
        <v>67</v>
      </c>
      <c r="AT1277" t="s">
        <v>67</v>
      </c>
      <c r="AU1277">
        <v>77</v>
      </c>
      <c r="AV1277">
        <v>0</v>
      </c>
      <c r="AW1277" s="2" t="s">
        <v>67</v>
      </c>
      <c r="AX1277" s="4" t="s">
        <v>67</v>
      </c>
      <c r="AY1277" t="s">
        <v>67</v>
      </c>
      <c r="AZ1277" t="s">
        <v>67</v>
      </c>
      <c r="BA1277" t="s">
        <v>67</v>
      </c>
      <c r="BB1277" t="s">
        <v>67</v>
      </c>
      <c r="BC1277" t="s">
        <v>67</v>
      </c>
      <c r="BD1277" t="s">
        <v>67</v>
      </c>
      <c r="BE1277" t="s">
        <v>67</v>
      </c>
      <c r="BF1277" t="s">
        <v>67</v>
      </c>
      <c r="BG1277" t="s">
        <v>67</v>
      </c>
      <c r="BH1277" t="s">
        <v>67</v>
      </c>
      <c r="BI1277" t="s">
        <v>67</v>
      </c>
      <c r="BJ1277" t="s">
        <v>67</v>
      </c>
      <c r="BK1277" t="s">
        <v>67</v>
      </c>
      <c r="BL1277" t="s">
        <v>67</v>
      </c>
      <c r="BM1277" t="s">
        <v>67</v>
      </c>
      <c r="BN1277" t="s">
        <v>67</v>
      </c>
    </row>
    <row r="1278" spans="1:66" x14ac:dyDescent="0.25">
      <c r="A1278" t="s">
        <v>110</v>
      </c>
      <c r="B1278">
        <v>2004</v>
      </c>
      <c r="C1278">
        <v>3000</v>
      </c>
      <c r="D1278">
        <v>6898.234418</v>
      </c>
      <c r="E1278">
        <v>3535.9922219999999</v>
      </c>
      <c r="F1278">
        <v>10434.226640000001</v>
      </c>
      <c r="G1278">
        <v>4883.8643169999996</v>
      </c>
      <c r="H1278">
        <v>11782.098739999999</v>
      </c>
      <c r="I1278">
        <v>2.2999999999999998</v>
      </c>
      <c r="J1278">
        <v>6898.234418</v>
      </c>
      <c r="K1278">
        <v>346765</v>
      </c>
      <c r="L1278">
        <v>288777</v>
      </c>
      <c r="M1278" t="s">
        <v>67</v>
      </c>
      <c r="N1278" t="s">
        <v>67</v>
      </c>
      <c r="O1278" t="s">
        <v>67</v>
      </c>
      <c r="P1278" t="s">
        <v>67</v>
      </c>
      <c r="Q1278" t="s">
        <v>67</v>
      </c>
      <c r="R1278" t="s">
        <v>67</v>
      </c>
      <c r="S1278" t="s">
        <v>67</v>
      </c>
      <c r="T1278" t="s">
        <v>69</v>
      </c>
      <c r="U1278">
        <v>0.1</v>
      </c>
      <c r="V1278" t="s">
        <v>67</v>
      </c>
      <c r="W1278" t="s">
        <v>67</v>
      </c>
      <c r="X1278" t="s">
        <v>67</v>
      </c>
      <c r="Y1278" t="s">
        <v>67</v>
      </c>
      <c r="Z1278" t="s">
        <v>67</v>
      </c>
      <c r="AA1278" t="s">
        <v>67</v>
      </c>
      <c r="AB1278" t="s">
        <v>67</v>
      </c>
      <c r="AC1278" t="s">
        <v>67</v>
      </c>
      <c r="AD1278" t="s">
        <v>67</v>
      </c>
      <c r="AE1278" t="s">
        <v>67</v>
      </c>
      <c r="AF1278" t="s">
        <v>67</v>
      </c>
      <c r="AG1278" t="s">
        <v>67</v>
      </c>
      <c r="AH1278" t="s">
        <v>67</v>
      </c>
      <c r="AI1278" t="s">
        <v>67</v>
      </c>
      <c r="AJ1278" t="s">
        <v>67</v>
      </c>
      <c r="AK1278" t="s">
        <v>67</v>
      </c>
      <c r="AL1278" t="s">
        <v>67</v>
      </c>
      <c r="AM1278" t="s">
        <v>67</v>
      </c>
      <c r="AN1278" t="s">
        <v>67</v>
      </c>
      <c r="AO1278" t="s">
        <v>67</v>
      </c>
      <c r="AP1278" t="s">
        <v>67</v>
      </c>
      <c r="AQ1278" t="s">
        <v>67</v>
      </c>
      <c r="AR1278" t="s">
        <v>67</v>
      </c>
      <c r="AS1278" t="s">
        <v>67</v>
      </c>
      <c r="AT1278" t="s">
        <v>67</v>
      </c>
      <c r="AU1278">
        <v>72</v>
      </c>
      <c r="AV1278">
        <v>0</v>
      </c>
      <c r="AW1278" s="2" t="s">
        <v>67</v>
      </c>
      <c r="AX1278" s="4" t="s">
        <v>67</v>
      </c>
      <c r="AY1278" t="s">
        <v>67</v>
      </c>
      <c r="AZ1278" t="s">
        <v>67</v>
      </c>
      <c r="BA1278" t="s">
        <v>67</v>
      </c>
      <c r="BB1278" t="s">
        <v>67</v>
      </c>
      <c r="BC1278" t="s">
        <v>67</v>
      </c>
      <c r="BD1278" t="s">
        <v>67</v>
      </c>
      <c r="BE1278" t="s">
        <v>67</v>
      </c>
      <c r="BF1278" t="s">
        <v>67</v>
      </c>
      <c r="BG1278" t="s">
        <v>67</v>
      </c>
      <c r="BH1278" t="s">
        <v>67</v>
      </c>
      <c r="BI1278" t="s">
        <v>67</v>
      </c>
      <c r="BJ1278" t="s">
        <v>67</v>
      </c>
      <c r="BK1278" t="s">
        <v>67</v>
      </c>
      <c r="BL1278" t="s">
        <v>67</v>
      </c>
      <c r="BM1278" t="s">
        <v>67</v>
      </c>
      <c r="BN1278" t="s">
        <v>67</v>
      </c>
    </row>
    <row r="1279" spans="1:66" x14ac:dyDescent="0.25">
      <c r="A1279" t="s">
        <v>110</v>
      </c>
      <c r="B1279">
        <v>2005</v>
      </c>
      <c r="C1279">
        <v>1300</v>
      </c>
      <c r="D1279">
        <v>2989.234915</v>
      </c>
      <c r="E1279">
        <v>892.89568689999999</v>
      </c>
      <c r="F1279">
        <v>3882.1306009999998</v>
      </c>
      <c r="G1279">
        <v>1625.207735</v>
      </c>
      <c r="H1279">
        <v>4614.44265</v>
      </c>
      <c r="I1279">
        <v>2.2999999999999998</v>
      </c>
      <c r="J1279">
        <v>2989.234915</v>
      </c>
      <c r="K1279">
        <v>88097</v>
      </c>
      <c r="L1279">
        <v>188319</v>
      </c>
      <c r="M1279" t="s">
        <v>67</v>
      </c>
      <c r="N1279" t="s">
        <v>67</v>
      </c>
      <c r="O1279" t="s">
        <v>67</v>
      </c>
      <c r="P1279" t="s">
        <v>67</v>
      </c>
      <c r="Q1279" t="s">
        <v>67</v>
      </c>
      <c r="R1279" t="s">
        <v>67</v>
      </c>
      <c r="S1279" t="s">
        <v>67</v>
      </c>
      <c r="T1279" t="s">
        <v>69</v>
      </c>
      <c r="U1279">
        <v>0.1</v>
      </c>
      <c r="V1279" t="s">
        <v>67</v>
      </c>
      <c r="W1279" t="s">
        <v>67</v>
      </c>
      <c r="X1279" t="s">
        <v>67</v>
      </c>
      <c r="Y1279" t="s">
        <v>67</v>
      </c>
      <c r="Z1279" t="s">
        <v>67</v>
      </c>
      <c r="AA1279" t="s">
        <v>67</v>
      </c>
      <c r="AB1279" t="s">
        <v>67</v>
      </c>
      <c r="AC1279" t="s">
        <v>67</v>
      </c>
      <c r="AD1279" t="s">
        <v>67</v>
      </c>
      <c r="AE1279" t="s">
        <v>67</v>
      </c>
      <c r="AF1279" t="s">
        <v>67</v>
      </c>
      <c r="AG1279" t="s">
        <v>67</v>
      </c>
      <c r="AH1279" t="s">
        <v>67</v>
      </c>
      <c r="AI1279" t="s">
        <v>67</v>
      </c>
      <c r="AJ1279" t="s">
        <v>67</v>
      </c>
      <c r="AK1279" t="s">
        <v>67</v>
      </c>
      <c r="AL1279" t="s">
        <v>67</v>
      </c>
      <c r="AM1279" t="s">
        <v>67</v>
      </c>
      <c r="AN1279" t="s">
        <v>67</v>
      </c>
      <c r="AO1279" t="s">
        <v>67</v>
      </c>
      <c r="AP1279" t="s">
        <v>67</v>
      </c>
      <c r="AQ1279" t="s">
        <v>67</v>
      </c>
      <c r="AR1279" t="s">
        <v>67</v>
      </c>
      <c r="AS1279" t="s">
        <v>67</v>
      </c>
      <c r="AT1279" t="s">
        <v>67</v>
      </c>
      <c r="AU1279">
        <v>55</v>
      </c>
      <c r="AV1279">
        <v>0</v>
      </c>
      <c r="AW1279" s="2" t="s">
        <v>67</v>
      </c>
      <c r="AX1279" s="4" t="s">
        <v>67</v>
      </c>
      <c r="AY1279" t="s">
        <v>67</v>
      </c>
      <c r="AZ1279" t="s">
        <v>67</v>
      </c>
      <c r="BA1279" t="s">
        <v>67</v>
      </c>
      <c r="BB1279" t="s">
        <v>67</v>
      </c>
      <c r="BC1279" t="s">
        <v>67</v>
      </c>
      <c r="BD1279" t="s">
        <v>67</v>
      </c>
      <c r="BE1279" t="s">
        <v>67</v>
      </c>
      <c r="BF1279" t="s">
        <v>67</v>
      </c>
      <c r="BG1279" t="s">
        <v>67</v>
      </c>
      <c r="BH1279" t="s">
        <v>67</v>
      </c>
      <c r="BI1279" t="s">
        <v>67</v>
      </c>
      <c r="BJ1279" t="s">
        <v>67</v>
      </c>
      <c r="BK1279" t="s">
        <v>67</v>
      </c>
      <c r="BL1279" t="s">
        <v>67</v>
      </c>
      <c r="BM1279" t="s">
        <v>67</v>
      </c>
      <c r="BN1279" t="s">
        <v>67</v>
      </c>
    </row>
    <row r="1280" spans="1:66" x14ac:dyDescent="0.25">
      <c r="A1280" t="s">
        <v>110</v>
      </c>
      <c r="B1280">
        <v>2006</v>
      </c>
      <c r="C1280" t="s">
        <v>67</v>
      </c>
      <c r="D1280" t="s">
        <v>67</v>
      </c>
      <c r="E1280" t="s">
        <v>67</v>
      </c>
      <c r="F1280" t="s">
        <v>67</v>
      </c>
      <c r="G1280" t="s">
        <v>67</v>
      </c>
      <c r="H1280" t="s">
        <v>67</v>
      </c>
      <c r="I1280" t="s">
        <v>67</v>
      </c>
      <c r="J1280" t="s">
        <v>67</v>
      </c>
      <c r="K1280">
        <v>81393</v>
      </c>
      <c r="L1280">
        <v>178534</v>
      </c>
      <c r="M1280" t="s">
        <v>67</v>
      </c>
      <c r="N1280" t="s">
        <v>67</v>
      </c>
      <c r="O1280" t="s">
        <v>67</v>
      </c>
      <c r="P1280" t="s">
        <v>67</v>
      </c>
      <c r="Q1280" t="s">
        <v>67</v>
      </c>
      <c r="R1280" t="s">
        <v>67</v>
      </c>
      <c r="S1280" t="s">
        <v>67</v>
      </c>
      <c r="T1280" t="s">
        <v>67</v>
      </c>
      <c r="U1280" t="s">
        <v>67</v>
      </c>
      <c r="V1280" t="s">
        <v>67</v>
      </c>
      <c r="W1280" t="s">
        <v>67</v>
      </c>
      <c r="X1280" t="s">
        <v>67</v>
      </c>
      <c r="Y1280" t="s">
        <v>67</v>
      </c>
      <c r="Z1280" t="s">
        <v>67</v>
      </c>
      <c r="AA1280" t="s">
        <v>67</v>
      </c>
      <c r="AB1280" t="s">
        <v>67</v>
      </c>
      <c r="AC1280" t="s">
        <v>67</v>
      </c>
      <c r="AD1280" t="s">
        <v>67</v>
      </c>
      <c r="AE1280" t="s">
        <v>67</v>
      </c>
      <c r="AF1280" t="s">
        <v>67</v>
      </c>
      <c r="AG1280" t="s">
        <v>67</v>
      </c>
      <c r="AH1280" t="s">
        <v>67</v>
      </c>
      <c r="AI1280" t="s">
        <v>67</v>
      </c>
      <c r="AJ1280" t="s">
        <v>67</v>
      </c>
      <c r="AK1280" t="s">
        <v>67</v>
      </c>
      <c r="AL1280" t="s">
        <v>67</v>
      </c>
      <c r="AM1280" t="s">
        <v>67</v>
      </c>
      <c r="AN1280" t="s">
        <v>67</v>
      </c>
      <c r="AO1280" t="s">
        <v>67</v>
      </c>
      <c r="AP1280" t="s">
        <v>67</v>
      </c>
      <c r="AQ1280" t="s">
        <v>67</v>
      </c>
      <c r="AR1280" t="s">
        <v>67</v>
      </c>
      <c r="AS1280" t="s">
        <v>67</v>
      </c>
      <c r="AT1280" t="s">
        <v>67</v>
      </c>
      <c r="AU1280" t="s">
        <v>67</v>
      </c>
      <c r="AV1280" t="s">
        <v>67</v>
      </c>
      <c r="AW1280" s="2" t="s">
        <v>67</v>
      </c>
      <c r="AX1280" s="4" t="s">
        <v>67</v>
      </c>
      <c r="AY1280" t="s">
        <v>67</v>
      </c>
      <c r="AZ1280" t="s">
        <v>67</v>
      </c>
      <c r="BA1280" t="s">
        <v>67</v>
      </c>
      <c r="BB1280" t="s">
        <v>67</v>
      </c>
      <c r="BC1280" t="s">
        <v>67</v>
      </c>
      <c r="BD1280" t="s">
        <v>67</v>
      </c>
      <c r="BE1280" t="s">
        <v>67</v>
      </c>
      <c r="BF1280" t="s">
        <v>67</v>
      </c>
      <c r="BG1280" t="s">
        <v>67</v>
      </c>
      <c r="BH1280" t="s">
        <v>67</v>
      </c>
      <c r="BI1280" t="s">
        <v>67</v>
      </c>
      <c r="BJ1280" t="s">
        <v>67</v>
      </c>
      <c r="BK1280" t="s">
        <v>67</v>
      </c>
      <c r="BL1280" t="s">
        <v>67</v>
      </c>
      <c r="BM1280" t="s">
        <v>67</v>
      </c>
      <c r="BN1280" t="s">
        <v>67</v>
      </c>
    </row>
    <row r="1281" spans="1:66" x14ac:dyDescent="0.25">
      <c r="A1281" t="s">
        <v>110</v>
      </c>
      <c r="B1281">
        <v>2007</v>
      </c>
      <c r="C1281" t="s">
        <v>67</v>
      </c>
      <c r="D1281" t="s">
        <v>67</v>
      </c>
      <c r="E1281" t="s">
        <v>67</v>
      </c>
      <c r="F1281" t="s">
        <v>67</v>
      </c>
      <c r="G1281" t="s">
        <v>67</v>
      </c>
      <c r="H1281" t="s">
        <v>67</v>
      </c>
      <c r="I1281" t="s">
        <v>67</v>
      </c>
      <c r="J1281" t="s">
        <v>67</v>
      </c>
      <c r="K1281">
        <v>18013</v>
      </c>
      <c r="L1281">
        <v>153624</v>
      </c>
      <c r="M1281" t="s">
        <v>67</v>
      </c>
      <c r="N1281" t="s">
        <v>67</v>
      </c>
      <c r="O1281" t="s">
        <v>67</v>
      </c>
      <c r="P1281" t="s">
        <v>67</v>
      </c>
      <c r="Q1281" t="s">
        <v>67</v>
      </c>
      <c r="R1281" t="s">
        <v>67</v>
      </c>
      <c r="S1281" t="s">
        <v>67</v>
      </c>
      <c r="T1281" t="s">
        <v>67</v>
      </c>
      <c r="U1281" t="s">
        <v>67</v>
      </c>
      <c r="V1281" t="s">
        <v>67</v>
      </c>
      <c r="W1281" t="s">
        <v>67</v>
      </c>
      <c r="X1281" t="s">
        <v>67</v>
      </c>
      <c r="Y1281" t="s">
        <v>67</v>
      </c>
      <c r="Z1281" t="s">
        <v>67</v>
      </c>
      <c r="AA1281" t="s">
        <v>67</v>
      </c>
      <c r="AB1281" t="s">
        <v>67</v>
      </c>
      <c r="AC1281" t="s">
        <v>67</v>
      </c>
      <c r="AD1281" t="s">
        <v>67</v>
      </c>
      <c r="AE1281" t="s">
        <v>67</v>
      </c>
      <c r="AF1281" t="s">
        <v>67</v>
      </c>
      <c r="AG1281" t="s">
        <v>67</v>
      </c>
      <c r="AH1281" t="s">
        <v>67</v>
      </c>
      <c r="AI1281" t="s">
        <v>67</v>
      </c>
      <c r="AJ1281" t="s">
        <v>67</v>
      </c>
      <c r="AK1281" t="s">
        <v>67</v>
      </c>
      <c r="AL1281" t="s">
        <v>67</v>
      </c>
      <c r="AM1281" t="s">
        <v>67</v>
      </c>
      <c r="AN1281" t="s">
        <v>67</v>
      </c>
      <c r="AO1281" t="s">
        <v>67</v>
      </c>
      <c r="AP1281" t="s">
        <v>67</v>
      </c>
      <c r="AQ1281" t="s">
        <v>67</v>
      </c>
      <c r="AR1281" t="s">
        <v>67</v>
      </c>
      <c r="AS1281" t="s">
        <v>67</v>
      </c>
      <c r="AT1281" t="s">
        <v>67</v>
      </c>
      <c r="AU1281" t="s">
        <v>67</v>
      </c>
      <c r="AV1281" t="s">
        <v>67</v>
      </c>
      <c r="AW1281" s="2" t="s">
        <v>67</v>
      </c>
      <c r="AX1281" s="4" t="s">
        <v>67</v>
      </c>
      <c r="AY1281" t="s">
        <v>67</v>
      </c>
      <c r="AZ1281" t="s">
        <v>67</v>
      </c>
      <c r="BA1281" t="s">
        <v>67</v>
      </c>
      <c r="BB1281" t="s">
        <v>67</v>
      </c>
      <c r="BC1281" t="s">
        <v>67</v>
      </c>
      <c r="BD1281" t="s">
        <v>67</v>
      </c>
      <c r="BE1281" t="s">
        <v>67</v>
      </c>
      <c r="BF1281" t="s">
        <v>67</v>
      </c>
      <c r="BG1281" t="s">
        <v>67</v>
      </c>
      <c r="BH1281" t="s">
        <v>67</v>
      </c>
      <c r="BI1281" t="s">
        <v>67</v>
      </c>
      <c r="BJ1281" t="s">
        <v>67</v>
      </c>
      <c r="BK1281" t="s">
        <v>67</v>
      </c>
      <c r="BL1281" t="s">
        <v>67</v>
      </c>
      <c r="BM1281" t="s">
        <v>67</v>
      </c>
      <c r="BN1281" t="s">
        <v>67</v>
      </c>
    </row>
    <row r="1282" spans="1:66" x14ac:dyDescent="0.25">
      <c r="A1282" t="s">
        <v>110</v>
      </c>
      <c r="B1282">
        <v>2009</v>
      </c>
      <c r="C1282">
        <v>5479</v>
      </c>
      <c r="D1282">
        <v>12598.47546</v>
      </c>
      <c r="E1282">
        <v>3437.6023679999998</v>
      </c>
      <c r="F1282">
        <v>16036.07783</v>
      </c>
      <c r="G1282">
        <v>5013.9109520000002</v>
      </c>
      <c r="H1282">
        <v>17612.386409999999</v>
      </c>
      <c r="I1282">
        <v>2.2999999999999998</v>
      </c>
      <c r="J1282">
        <v>12598.47546</v>
      </c>
      <c r="K1282" t="s">
        <v>67</v>
      </c>
      <c r="L1282" t="s">
        <v>67</v>
      </c>
      <c r="M1282" t="s">
        <v>67</v>
      </c>
      <c r="N1282" t="s">
        <v>67</v>
      </c>
      <c r="O1282" t="s">
        <v>67</v>
      </c>
      <c r="P1282" t="s">
        <v>67</v>
      </c>
      <c r="Q1282" t="s">
        <v>67</v>
      </c>
      <c r="R1282" t="s">
        <v>67</v>
      </c>
      <c r="S1282" t="s">
        <v>67</v>
      </c>
      <c r="T1282" t="s">
        <v>69</v>
      </c>
      <c r="U1282">
        <v>0.1</v>
      </c>
      <c r="V1282" t="s">
        <v>67</v>
      </c>
      <c r="W1282" t="s">
        <v>67</v>
      </c>
      <c r="X1282" t="s">
        <v>67</v>
      </c>
      <c r="Y1282" t="s">
        <v>67</v>
      </c>
      <c r="Z1282" t="s">
        <v>67</v>
      </c>
      <c r="AA1282" t="s">
        <v>67</v>
      </c>
      <c r="AB1282" t="s">
        <v>67</v>
      </c>
      <c r="AC1282" t="s">
        <v>67</v>
      </c>
      <c r="AD1282" t="s">
        <v>67</v>
      </c>
      <c r="AE1282" t="s">
        <v>67</v>
      </c>
      <c r="AF1282" t="s">
        <v>67</v>
      </c>
      <c r="AG1282" t="s">
        <v>67</v>
      </c>
      <c r="AH1282" t="s">
        <v>67</v>
      </c>
      <c r="AI1282" t="s">
        <v>67</v>
      </c>
      <c r="AJ1282" t="s">
        <v>67</v>
      </c>
      <c r="AK1282" t="s">
        <v>67</v>
      </c>
      <c r="AL1282" t="s">
        <v>67</v>
      </c>
      <c r="AM1282" t="s">
        <v>67</v>
      </c>
      <c r="AN1282" t="s">
        <v>67</v>
      </c>
      <c r="AO1282" t="s">
        <v>67</v>
      </c>
      <c r="AP1282" t="s">
        <v>67</v>
      </c>
      <c r="AQ1282" t="s">
        <v>67</v>
      </c>
      <c r="AR1282" t="s">
        <v>67</v>
      </c>
      <c r="AS1282" t="s">
        <v>67</v>
      </c>
      <c r="AT1282" t="s">
        <v>67</v>
      </c>
      <c r="AU1282">
        <v>69</v>
      </c>
      <c r="AV1282">
        <v>0</v>
      </c>
      <c r="AW1282" s="2" t="s">
        <v>67</v>
      </c>
      <c r="AX1282" s="4" t="s">
        <v>67</v>
      </c>
      <c r="AY1282" t="s">
        <v>67</v>
      </c>
      <c r="AZ1282" t="s">
        <v>67</v>
      </c>
      <c r="BA1282" t="s">
        <v>67</v>
      </c>
      <c r="BB1282" t="s">
        <v>67</v>
      </c>
      <c r="BC1282" t="s">
        <v>67</v>
      </c>
      <c r="BD1282" t="s">
        <v>67</v>
      </c>
      <c r="BE1282" t="s">
        <v>67</v>
      </c>
      <c r="BF1282" t="s">
        <v>67</v>
      </c>
      <c r="BG1282" t="s">
        <v>67</v>
      </c>
      <c r="BH1282" t="s">
        <v>67</v>
      </c>
      <c r="BI1282" t="s">
        <v>67</v>
      </c>
      <c r="BJ1282" t="s">
        <v>67</v>
      </c>
      <c r="BK1282" t="s">
        <v>67</v>
      </c>
      <c r="BL1282" t="s">
        <v>67</v>
      </c>
      <c r="BM1282" t="s">
        <v>67</v>
      </c>
      <c r="BN1282" t="s">
        <v>67</v>
      </c>
    </row>
    <row r="1283" spans="1:66" x14ac:dyDescent="0.25">
      <c r="A1283" t="s">
        <v>110</v>
      </c>
      <c r="B1283">
        <v>2010</v>
      </c>
      <c r="C1283">
        <v>2780</v>
      </c>
      <c r="D1283">
        <v>6392.3638940000001</v>
      </c>
      <c r="E1283">
        <v>2345.0332520000002</v>
      </c>
      <c r="F1283">
        <v>8737.3971459999993</v>
      </c>
      <c r="G1283">
        <v>2887.930472</v>
      </c>
      <c r="H1283">
        <v>9280.2943670000004</v>
      </c>
      <c r="I1283">
        <v>2.2999999999999998</v>
      </c>
      <c r="J1283">
        <v>6392.3638940000001</v>
      </c>
      <c r="K1283" t="s">
        <v>67</v>
      </c>
      <c r="L1283" t="s">
        <v>67</v>
      </c>
      <c r="M1283" t="s">
        <v>67</v>
      </c>
      <c r="N1283" t="s">
        <v>67</v>
      </c>
      <c r="O1283" t="s">
        <v>67</v>
      </c>
      <c r="P1283" t="s">
        <v>67</v>
      </c>
      <c r="Q1283" t="s">
        <v>67</v>
      </c>
      <c r="R1283" t="s">
        <v>67</v>
      </c>
      <c r="S1283" t="s">
        <v>67</v>
      </c>
      <c r="T1283" t="s">
        <v>69</v>
      </c>
      <c r="U1283">
        <v>0.1</v>
      </c>
      <c r="V1283" t="s">
        <v>67</v>
      </c>
      <c r="W1283" t="s">
        <v>67</v>
      </c>
      <c r="X1283" t="s">
        <v>67</v>
      </c>
      <c r="Y1283" t="s">
        <v>67</v>
      </c>
      <c r="Z1283" t="s">
        <v>67</v>
      </c>
      <c r="AA1283" t="s">
        <v>67</v>
      </c>
      <c r="AB1283" t="s">
        <v>67</v>
      </c>
      <c r="AC1283" t="s">
        <v>67</v>
      </c>
      <c r="AD1283" t="s">
        <v>67</v>
      </c>
      <c r="AE1283" t="s">
        <v>67</v>
      </c>
      <c r="AF1283" t="s">
        <v>67</v>
      </c>
      <c r="AG1283" t="s">
        <v>67</v>
      </c>
      <c r="AH1283" t="s">
        <v>67</v>
      </c>
      <c r="AI1283" t="s">
        <v>67</v>
      </c>
      <c r="AJ1283" t="s">
        <v>67</v>
      </c>
      <c r="AK1283" t="s">
        <v>67</v>
      </c>
      <c r="AL1283" t="s">
        <v>67</v>
      </c>
      <c r="AM1283" t="s">
        <v>67</v>
      </c>
      <c r="AN1283" t="s">
        <v>67</v>
      </c>
      <c r="AO1283" t="s">
        <v>67</v>
      </c>
      <c r="AP1283" t="s">
        <v>67</v>
      </c>
      <c r="AQ1283" t="s">
        <v>67</v>
      </c>
      <c r="AR1283" t="s">
        <v>67</v>
      </c>
      <c r="AS1283" t="s">
        <v>67</v>
      </c>
      <c r="AT1283" t="s">
        <v>67</v>
      </c>
      <c r="AU1283">
        <v>81</v>
      </c>
      <c r="AV1283">
        <v>0</v>
      </c>
      <c r="AW1283" s="2" t="s">
        <v>67</v>
      </c>
      <c r="AX1283" s="4" t="s">
        <v>67</v>
      </c>
      <c r="AY1283" t="s">
        <v>67</v>
      </c>
      <c r="AZ1283" t="s">
        <v>67</v>
      </c>
      <c r="BA1283" t="s">
        <v>67</v>
      </c>
      <c r="BB1283" t="s">
        <v>67</v>
      </c>
      <c r="BC1283" t="s">
        <v>67</v>
      </c>
      <c r="BD1283" t="s">
        <v>67</v>
      </c>
      <c r="BE1283" t="s">
        <v>67</v>
      </c>
      <c r="BF1283" t="s">
        <v>67</v>
      </c>
      <c r="BG1283" t="s">
        <v>67</v>
      </c>
      <c r="BH1283" t="s">
        <v>67</v>
      </c>
      <c r="BI1283" t="s">
        <v>67</v>
      </c>
      <c r="BJ1283" t="s">
        <v>67</v>
      </c>
      <c r="BK1283" t="s">
        <v>67</v>
      </c>
      <c r="BL1283" t="s">
        <v>67</v>
      </c>
      <c r="BM1283" t="s">
        <v>67</v>
      </c>
      <c r="BN1283" t="s">
        <v>67</v>
      </c>
    </row>
    <row r="1284" spans="1:66" x14ac:dyDescent="0.25">
      <c r="A1284" t="s">
        <v>110</v>
      </c>
      <c r="B1284">
        <v>2011</v>
      </c>
      <c r="C1284">
        <v>7637</v>
      </c>
      <c r="D1284">
        <v>17560.60542</v>
      </c>
      <c r="E1284">
        <v>10601.173059999999</v>
      </c>
      <c r="F1284">
        <v>28161.778480000001</v>
      </c>
      <c r="G1284">
        <v>13173.628430000001</v>
      </c>
      <c r="H1284">
        <v>30734.233850000001</v>
      </c>
      <c r="I1284">
        <v>2.2999999999999998</v>
      </c>
      <c r="J1284">
        <v>17560.60542</v>
      </c>
      <c r="K1284" t="s">
        <v>67</v>
      </c>
      <c r="L1284" t="s">
        <v>67</v>
      </c>
      <c r="M1284" t="s">
        <v>67</v>
      </c>
      <c r="N1284" t="s">
        <v>67</v>
      </c>
      <c r="O1284" t="s">
        <v>67</v>
      </c>
      <c r="P1284" t="s">
        <v>67</v>
      </c>
      <c r="Q1284" t="s">
        <v>67</v>
      </c>
      <c r="R1284" t="s">
        <v>67</v>
      </c>
      <c r="S1284" t="s">
        <v>67</v>
      </c>
      <c r="T1284" t="s">
        <v>69</v>
      </c>
      <c r="U1284">
        <v>0.1</v>
      </c>
      <c r="V1284" t="s">
        <v>67</v>
      </c>
      <c r="W1284" t="s">
        <v>67</v>
      </c>
      <c r="X1284" t="s">
        <v>67</v>
      </c>
      <c r="Y1284" t="s">
        <v>67</v>
      </c>
      <c r="Z1284" t="s">
        <v>67</v>
      </c>
      <c r="AA1284" t="s">
        <v>67</v>
      </c>
      <c r="AB1284" t="s">
        <v>67</v>
      </c>
      <c r="AC1284" t="s">
        <v>67</v>
      </c>
      <c r="AD1284" t="s">
        <v>67</v>
      </c>
      <c r="AE1284" t="s">
        <v>67</v>
      </c>
      <c r="AF1284" t="s">
        <v>67</v>
      </c>
      <c r="AG1284" t="s">
        <v>67</v>
      </c>
      <c r="AH1284" t="s">
        <v>67</v>
      </c>
      <c r="AI1284" t="s">
        <v>67</v>
      </c>
      <c r="AJ1284" t="s">
        <v>67</v>
      </c>
      <c r="AK1284" t="s">
        <v>67</v>
      </c>
      <c r="AL1284" t="s">
        <v>67</v>
      </c>
      <c r="AM1284" t="s">
        <v>67</v>
      </c>
      <c r="AN1284" t="s">
        <v>67</v>
      </c>
      <c r="AO1284" t="s">
        <v>67</v>
      </c>
      <c r="AP1284" t="s">
        <v>67</v>
      </c>
      <c r="AQ1284" t="s">
        <v>67</v>
      </c>
      <c r="AR1284" t="s">
        <v>67</v>
      </c>
      <c r="AS1284" t="s">
        <v>67</v>
      </c>
      <c r="AT1284" t="s">
        <v>67</v>
      </c>
      <c r="AU1284">
        <v>80</v>
      </c>
      <c r="AV1284">
        <v>0</v>
      </c>
      <c r="AW1284" s="2" t="s">
        <v>67</v>
      </c>
      <c r="AX1284" s="4" t="s">
        <v>67</v>
      </c>
      <c r="AY1284" t="s">
        <v>67</v>
      </c>
      <c r="AZ1284" t="s">
        <v>67</v>
      </c>
      <c r="BA1284" t="s">
        <v>67</v>
      </c>
      <c r="BB1284" t="s">
        <v>67</v>
      </c>
      <c r="BC1284" t="s">
        <v>67</v>
      </c>
      <c r="BD1284" t="s">
        <v>67</v>
      </c>
      <c r="BE1284" t="s">
        <v>67</v>
      </c>
      <c r="BF1284" t="s">
        <v>67</v>
      </c>
      <c r="BG1284" t="s">
        <v>67</v>
      </c>
      <c r="BH1284" t="s">
        <v>67</v>
      </c>
      <c r="BI1284" t="s">
        <v>67</v>
      </c>
      <c r="BJ1284" t="s">
        <v>67</v>
      </c>
      <c r="BK1284" t="s">
        <v>67</v>
      </c>
      <c r="BL1284" t="s">
        <v>67</v>
      </c>
      <c r="BM1284" t="s">
        <v>67</v>
      </c>
      <c r="BN1284" t="s">
        <v>67</v>
      </c>
    </row>
    <row r="1285" spans="1:66" x14ac:dyDescent="0.25">
      <c r="A1285" t="s">
        <v>110</v>
      </c>
      <c r="B1285">
        <v>2012</v>
      </c>
      <c r="C1285">
        <v>16514</v>
      </c>
      <c r="D1285">
        <v>37972.481059999998</v>
      </c>
      <c r="E1285">
        <v>21160.164499999999</v>
      </c>
      <c r="F1285">
        <v>59132.645559999997</v>
      </c>
      <c r="G1285">
        <v>23688.254659999999</v>
      </c>
      <c r="H1285">
        <v>61660.735719999997</v>
      </c>
      <c r="I1285">
        <v>2.2999999999999998</v>
      </c>
      <c r="J1285">
        <v>37972.481059999998</v>
      </c>
      <c r="K1285" t="s">
        <v>67</v>
      </c>
      <c r="L1285" t="s">
        <v>67</v>
      </c>
      <c r="M1285" t="s">
        <v>67</v>
      </c>
      <c r="N1285" t="s">
        <v>67</v>
      </c>
      <c r="O1285" t="s">
        <v>67</v>
      </c>
      <c r="P1285" t="s">
        <v>67</v>
      </c>
      <c r="Q1285" t="s">
        <v>67</v>
      </c>
      <c r="R1285" t="s">
        <v>67</v>
      </c>
      <c r="S1285" t="s">
        <v>67</v>
      </c>
      <c r="T1285" t="s">
        <v>69</v>
      </c>
      <c r="U1285">
        <v>0.1</v>
      </c>
      <c r="V1285" t="s">
        <v>67</v>
      </c>
      <c r="W1285" t="s">
        <v>67</v>
      </c>
      <c r="X1285" t="s">
        <v>67</v>
      </c>
      <c r="Y1285" t="s">
        <v>67</v>
      </c>
      <c r="Z1285" t="s">
        <v>67</v>
      </c>
      <c r="AA1285" t="s">
        <v>67</v>
      </c>
      <c r="AB1285" t="s">
        <v>67</v>
      </c>
      <c r="AC1285" t="s">
        <v>67</v>
      </c>
      <c r="AD1285" t="s">
        <v>67</v>
      </c>
      <c r="AE1285" t="s">
        <v>67</v>
      </c>
      <c r="AF1285" t="s">
        <v>67</v>
      </c>
      <c r="AG1285" t="s">
        <v>67</v>
      </c>
      <c r="AH1285" t="s">
        <v>67</v>
      </c>
      <c r="AI1285" t="s">
        <v>67</v>
      </c>
      <c r="AJ1285" t="s">
        <v>67</v>
      </c>
      <c r="AK1285" t="s">
        <v>67</v>
      </c>
      <c r="AL1285" t="s">
        <v>67</v>
      </c>
      <c r="AM1285" t="s">
        <v>67</v>
      </c>
      <c r="AN1285" t="s">
        <v>67</v>
      </c>
      <c r="AO1285" t="s">
        <v>67</v>
      </c>
      <c r="AP1285" t="s">
        <v>67</v>
      </c>
      <c r="AQ1285" t="s">
        <v>67</v>
      </c>
      <c r="AR1285" t="s">
        <v>67</v>
      </c>
      <c r="AS1285" t="s">
        <v>67</v>
      </c>
      <c r="AT1285" t="s">
        <v>67</v>
      </c>
      <c r="AU1285">
        <v>89</v>
      </c>
      <c r="AV1285">
        <v>0</v>
      </c>
      <c r="AW1285" s="2" t="s">
        <v>67</v>
      </c>
      <c r="AX1285" s="4" t="s">
        <v>67</v>
      </c>
      <c r="AY1285" t="s">
        <v>67</v>
      </c>
      <c r="AZ1285" t="s">
        <v>67</v>
      </c>
      <c r="BA1285" t="s">
        <v>67</v>
      </c>
      <c r="BB1285" t="s">
        <v>67</v>
      </c>
      <c r="BC1285" t="s">
        <v>67</v>
      </c>
      <c r="BD1285" t="s">
        <v>67</v>
      </c>
      <c r="BE1285" t="s">
        <v>67</v>
      </c>
      <c r="BF1285" t="s">
        <v>67</v>
      </c>
      <c r="BG1285" t="s">
        <v>67</v>
      </c>
      <c r="BH1285" t="s">
        <v>67</v>
      </c>
      <c r="BI1285" t="s">
        <v>67</v>
      </c>
      <c r="BJ1285" t="s">
        <v>67</v>
      </c>
      <c r="BK1285" t="s">
        <v>67</v>
      </c>
      <c r="BL1285" t="s">
        <v>67</v>
      </c>
      <c r="BM1285" t="s">
        <v>67</v>
      </c>
      <c r="BN1285" t="s">
        <v>67</v>
      </c>
    </row>
    <row r="1286" spans="1:66" x14ac:dyDescent="0.25">
      <c r="A1286" t="s">
        <v>110</v>
      </c>
      <c r="B1286">
        <v>2013</v>
      </c>
      <c r="C1286">
        <v>5800</v>
      </c>
      <c r="D1286">
        <v>13336.58654</v>
      </c>
      <c r="E1286">
        <v>2731.015097</v>
      </c>
      <c r="F1286">
        <v>16067.601640000001</v>
      </c>
      <c r="G1286">
        <v>3502.2330339999999</v>
      </c>
      <c r="H1286">
        <v>16838.819579999999</v>
      </c>
      <c r="I1286">
        <v>2.2999999999999998</v>
      </c>
      <c r="J1286">
        <v>13336.58654</v>
      </c>
      <c r="K1286" t="s">
        <v>67</v>
      </c>
      <c r="L1286" t="s">
        <v>67</v>
      </c>
      <c r="M1286" t="s">
        <v>67</v>
      </c>
      <c r="N1286" t="s">
        <v>67</v>
      </c>
      <c r="O1286" t="s">
        <v>67</v>
      </c>
      <c r="P1286" t="s">
        <v>67</v>
      </c>
      <c r="Q1286" t="s">
        <v>67</v>
      </c>
      <c r="R1286" t="s">
        <v>67</v>
      </c>
      <c r="S1286" t="s">
        <v>67</v>
      </c>
      <c r="T1286" t="s">
        <v>69</v>
      </c>
      <c r="U1286">
        <v>0.1</v>
      </c>
      <c r="V1286" t="s">
        <v>67</v>
      </c>
      <c r="W1286" t="s">
        <v>67</v>
      </c>
      <c r="X1286" t="s">
        <v>67</v>
      </c>
      <c r="Y1286" t="s">
        <v>67</v>
      </c>
      <c r="Z1286" t="s">
        <v>67</v>
      </c>
      <c r="AA1286" t="s">
        <v>67</v>
      </c>
      <c r="AB1286" t="s">
        <v>67</v>
      </c>
      <c r="AC1286" t="s">
        <v>67</v>
      </c>
      <c r="AD1286" t="s">
        <v>67</v>
      </c>
      <c r="AE1286" t="s">
        <v>67</v>
      </c>
      <c r="AF1286" t="s">
        <v>67</v>
      </c>
      <c r="AG1286" t="s">
        <v>67</v>
      </c>
      <c r="AH1286" t="s">
        <v>67</v>
      </c>
      <c r="AI1286" t="s">
        <v>67</v>
      </c>
      <c r="AJ1286" t="s">
        <v>67</v>
      </c>
      <c r="AK1286" t="s">
        <v>67</v>
      </c>
      <c r="AL1286" t="s">
        <v>67</v>
      </c>
      <c r="AM1286" t="s">
        <v>67</v>
      </c>
      <c r="AN1286" t="s">
        <v>67</v>
      </c>
      <c r="AO1286" t="s">
        <v>67</v>
      </c>
      <c r="AP1286" t="s">
        <v>67</v>
      </c>
      <c r="AQ1286" t="s">
        <v>67</v>
      </c>
      <c r="AR1286" t="s">
        <v>67</v>
      </c>
      <c r="AS1286" t="s">
        <v>67</v>
      </c>
      <c r="AT1286" t="s">
        <v>67</v>
      </c>
      <c r="AU1286">
        <v>78</v>
      </c>
      <c r="AV1286">
        <v>0</v>
      </c>
      <c r="AW1286" s="2" t="s">
        <v>67</v>
      </c>
      <c r="AX1286" s="4" t="s">
        <v>67</v>
      </c>
      <c r="AY1286" t="s">
        <v>67</v>
      </c>
      <c r="AZ1286" t="s">
        <v>67</v>
      </c>
      <c r="BA1286" t="s">
        <v>67</v>
      </c>
      <c r="BB1286" t="s">
        <v>67</v>
      </c>
      <c r="BC1286" t="s">
        <v>67</v>
      </c>
      <c r="BD1286" t="s">
        <v>67</v>
      </c>
      <c r="BE1286" t="s">
        <v>67</v>
      </c>
      <c r="BF1286" t="s">
        <v>67</v>
      </c>
      <c r="BG1286" t="s">
        <v>67</v>
      </c>
      <c r="BH1286" t="s">
        <v>67</v>
      </c>
      <c r="BI1286" t="s">
        <v>67</v>
      </c>
      <c r="BJ1286" t="s">
        <v>67</v>
      </c>
      <c r="BK1286" t="s">
        <v>67</v>
      </c>
      <c r="BL1286" t="s">
        <v>67</v>
      </c>
      <c r="BM1286" t="s">
        <v>67</v>
      </c>
      <c r="BN1286" t="s">
        <v>67</v>
      </c>
    </row>
    <row r="1287" spans="1:66" x14ac:dyDescent="0.25">
      <c r="A1287" t="s">
        <v>110</v>
      </c>
      <c r="B1287">
        <v>2014</v>
      </c>
      <c r="C1287">
        <v>2120</v>
      </c>
      <c r="D1287">
        <v>4874.7523220000003</v>
      </c>
      <c r="E1287">
        <v>1641.920132</v>
      </c>
      <c r="F1287">
        <v>6516.6724539999996</v>
      </c>
      <c r="G1287">
        <v>2842.7659789999998</v>
      </c>
      <c r="H1287">
        <v>7717.5183020000004</v>
      </c>
      <c r="I1287">
        <v>2.2999999999999998</v>
      </c>
      <c r="J1287">
        <v>4874.7523220000003</v>
      </c>
      <c r="K1287" t="s">
        <v>67</v>
      </c>
      <c r="L1287" t="s">
        <v>67</v>
      </c>
      <c r="M1287" t="s">
        <v>67</v>
      </c>
      <c r="N1287" t="s">
        <v>67</v>
      </c>
      <c r="O1287" t="s">
        <v>67</v>
      </c>
      <c r="P1287" t="s">
        <v>67</v>
      </c>
      <c r="Q1287" t="s">
        <v>67</v>
      </c>
      <c r="R1287" t="s">
        <v>67</v>
      </c>
      <c r="S1287" t="s">
        <v>67</v>
      </c>
      <c r="T1287" t="s">
        <v>69</v>
      </c>
      <c r="U1287">
        <v>0.1</v>
      </c>
      <c r="V1287" t="s">
        <v>67</v>
      </c>
      <c r="W1287" t="s">
        <v>67</v>
      </c>
      <c r="X1287" t="s">
        <v>67</v>
      </c>
      <c r="Y1287" t="s">
        <v>67</v>
      </c>
      <c r="Z1287" t="s">
        <v>67</v>
      </c>
      <c r="AA1287" t="s">
        <v>67</v>
      </c>
      <c r="AB1287" t="s">
        <v>67</v>
      </c>
      <c r="AC1287" t="s">
        <v>67</v>
      </c>
      <c r="AD1287" t="s">
        <v>67</v>
      </c>
      <c r="AE1287" t="s">
        <v>67</v>
      </c>
      <c r="AF1287" t="s">
        <v>67</v>
      </c>
      <c r="AG1287" t="s">
        <v>67</v>
      </c>
      <c r="AH1287" t="s">
        <v>67</v>
      </c>
      <c r="AI1287" t="s">
        <v>67</v>
      </c>
      <c r="AJ1287" t="s">
        <v>67</v>
      </c>
      <c r="AK1287" t="s">
        <v>67</v>
      </c>
      <c r="AL1287" t="s">
        <v>67</v>
      </c>
      <c r="AM1287" t="s">
        <v>67</v>
      </c>
      <c r="AN1287" t="s">
        <v>67</v>
      </c>
      <c r="AO1287" t="s">
        <v>67</v>
      </c>
      <c r="AP1287" t="s">
        <v>67</v>
      </c>
      <c r="AQ1287" t="s">
        <v>67</v>
      </c>
      <c r="AR1287" t="s">
        <v>67</v>
      </c>
      <c r="AS1287" t="s">
        <v>67</v>
      </c>
      <c r="AT1287" t="s">
        <v>67</v>
      </c>
      <c r="AU1287">
        <v>58</v>
      </c>
      <c r="AV1287">
        <v>0</v>
      </c>
      <c r="AW1287" s="2" t="s">
        <v>67</v>
      </c>
      <c r="AX1287" s="4" t="s">
        <v>67</v>
      </c>
      <c r="AY1287" t="s">
        <v>67</v>
      </c>
      <c r="AZ1287" t="s">
        <v>67</v>
      </c>
      <c r="BA1287" t="s">
        <v>67</v>
      </c>
      <c r="BB1287" t="s">
        <v>67</v>
      </c>
      <c r="BC1287" t="s">
        <v>67</v>
      </c>
      <c r="BD1287" t="s">
        <v>67</v>
      </c>
      <c r="BE1287" t="s">
        <v>67</v>
      </c>
      <c r="BF1287" t="s">
        <v>67</v>
      </c>
      <c r="BG1287" t="s">
        <v>67</v>
      </c>
      <c r="BH1287" t="s">
        <v>67</v>
      </c>
      <c r="BI1287" t="s">
        <v>67</v>
      </c>
      <c r="BJ1287" t="s">
        <v>67</v>
      </c>
      <c r="BK1287" t="s">
        <v>67</v>
      </c>
      <c r="BL1287" t="s">
        <v>67</v>
      </c>
      <c r="BM1287" t="s">
        <v>67</v>
      </c>
      <c r="BN1287" t="s">
        <v>67</v>
      </c>
    </row>
    <row r="1288" spans="1:66" x14ac:dyDescent="0.25">
      <c r="A1288" t="s">
        <v>110</v>
      </c>
      <c r="B1288">
        <v>2015</v>
      </c>
      <c r="C1288">
        <v>21200</v>
      </c>
      <c r="D1288">
        <v>48747.523220000003</v>
      </c>
      <c r="E1288">
        <v>8251.7900659999996</v>
      </c>
      <c r="F1288">
        <v>56999.313289999998</v>
      </c>
      <c r="G1288">
        <v>20434.796579999998</v>
      </c>
      <c r="H1288">
        <v>69182.319810000001</v>
      </c>
      <c r="I1288">
        <v>2.2999999999999998</v>
      </c>
      <c r="J1288">
        <v>48747.523220000003</v>
      </c>
      <c r="K1288" t="s">
        <v>67</v>
      </c>
      <c r="L1288" t="s">
        <v>67</v>
      </c>
      <c r="M1288" t="s">
        <v>67</v>
      </c>
      <c r="N1288" t="s">
        <v>67</v>
      </c>
      <c r="O1288" t="s">
        <v>67</v>
      </c>
      <c r="P1288" t="s">
        <v>67</v>
      </c>
      <c r="Q1288" t="s">
        <v>67</v>
      </c>
      <c r="R1288" t="s">
        <v>67</v>
      </c>
      <c r="S1288" t="s">
        <v>67</v>
      </c>
      <c r="T1288" t="s">
        <v>69</v>
      </c>
      <c r="U1288">
        <v>0.1</v>
      </c>
      <c r="V1288" t="s">
        <v>67</v>
      </c>
      <c r="W1288" t="s">
        <v>67</v>
      </c>
      <c r="X1288" t="s">
        <v>67</v>
      </c>
      <c r="Y1288" t="s">
        <v>67</v>
      </c>
      <c r="Z1288" t="s">
        <v>67</v>
      </c>
      <c r="AA1288" t="s">
        <v>67</v>
      </c>
      <c r="AB1288" t="s">
        <v>67</v>
      </c>
      <c r="AC1288" t="s">
        <v>67</v>
      </c>
      <c r="AD1288" t="s">
        <v>67</v>
      </c>
      <c r="AE1288" t="s">
        <v>67</v>
      </c>
      <c r="AF1288" t="s">
        <v>67</v>
      </c>
      <c r="AG1288" t="s">
        <v>67</v>
      </c>
      <c r="AH1288" t="s">
        <v>67</v>
      </c>
      <c r="AI1288" t="s">
        <v>67</v>
      </c>
      <c r="AJ1288" t="s">
        <v>67</v>
      </c>
      <c r="AK1288" t="s">
        <v>67</v>
      </c>
      <c r="AL1288" t="s">
        <v>67</v>
      </c>
      <c r="AM1288" t="s">
        <v>67</v>
      </c>
      <c r="AN1288" t="s">
        <v>67</v>
      </c>
      <c r="AO1288" t="s">
        <v>67</v>
      </c>
      <c r="AP1288" t="s">
        <v>67</v>
      </c>
      <c r="AQ1288" t="s">
        <v>67</v>
      </c>
      <c r="AR1288" t="s">
        <v>67</v>
      </c>
      <c r="AS1288" t="s">
        <v>67</v>
      </c>
      <c r="AT1288" t="s">
        <v>67</v>
      </c>
      <c r="AU1288">
        <v>40</v>
      </c>
      <c r="AV1288">
        <v>0</v>
      </c>
      <c r="AW1288" s="2" t="s">
        <v>67</v>
      </c>
      <c r="AX1288" s="4" t="s">
        <v>67</v>
      </c>
      <c r="AY1288" t="s">
        <v>67</v>
      </c>
      <c r="AZ1288" t="s">
        <v>67</v>
      </c>
      <c r="BA1288" t="s">
        <v>67</v>
      </c>
      <c r="BB1288" t="s">
        <v>67</v>
      </c>
      <c r="BC1288" t="s">
        <v>67</v>
      </c>
      <c r="BD1288" t="s">
        <v>67</v>
      </c>
      <c r="BE1288" t="s">
        <v>67</v>
      </c>
      <c r="BF1288" t="s">
        <v>67</v>
      </c>
      <c r="BG1288" t="s">
        <v>67</v>
      </c>
      <c r="BH1288" t="s">
        <v>67</v>
      </c>
      <c r="BI1288" t="s">
        <v>67</v>
      </c>
      <c r="BJ1288" t="s">
        <v>67</v>
      </c>
      <c r="BK1288" t="s">
        <v>67</v>
      </c>
      <c r="BL1288" t="s">
        <v>67</v>
      </c>
      <c r="BM1288" t="s">
        <v>67</v>
      </c>
      <c r="BN1288" t="s">
        <v>67</v>
      </c>
    </row>
    <row r="1289" spans="1:66" x14ac:dyDescent="0.25">
      <c r="A1289" t="s">
        <v>110</v>
      </c>
      <c r="B1289">
        <v>2016</v>
      </c>
      <c r="C1289">
        <v>14709</v>
      </c>
      <c r="D1289">
        <v>33822.04335</v>
      </c>
      <c r="E1289">
        <v>14974.24</v>
      </c>
      <c r="F1289">
        <v>48796.283349999998</v>
      </c>
      <c r="G1289">
        <v>29393.76614</v>
      </c>
      <c r="H1289">
        <v>63215.809500000003</v>
      </c>
      <c r="I1289">
        <v>2.2999999999999998</v>
      </c>
      <c r="J1289">
        <v>33822.04335</v>
      </c>
      <c r="K1289" t="s">
        <v>67</v>
      </c>
      <c r="L1289" t="s">
        <v>67</v>
      </c>
      <c r="M1289" t="s">
        <v>67</v>
      </c>
      <c r="N1289" t="s">
        <v>67</v>
      </c>
      <c r="O1289" t="s">
        <v>67</v>
      </c>
      <c r="P1289" t="s">
        <v>67</v>
      </c>
      <c r="Q1289" t="s">
        <v>67</v>
      </c>
      <c r="R1289" t="s">
        <v>67</v>
      </c>
      <c r="S1289" t="s">
        <v>67</v>
      </c>
      <c r="T1289" t="s">
        <v>69</v>
      </c>
      <c r="U1289">
        <v>0.1</v>
      </c>
      <c r="V1289" t="s">
        <v>67</v>
      </c>
      <c r="W1289" t="s">
        <v>67</v>
      </c>
      <c r="X1289" t="s">
        <v>67</v>
      </c>
      <c r="Y1289" t="s">
        <v>67</v>
      </c>
      <c r="Z1289" t="s">
        <v>67</v>
      </c>
      <c r="AA1289" t="s">
        <v>67</v>
      </c>
      <c r="AB1289" t="s">
        <v>67</v>
      </c>
      <c r="AC1289" t="s">
        <v>67</v>
      </c>
      <c r="AD1289" t="s">
        <v>67</v>
      </c>
      <c r="AE1289" t="s">
        <v>67</v>
      </c>
      <c r="AF1289" t="s">
        <v>67</v>
      </c>
      <c r="AG1289" t="s">
        <v>67</v>
      </c>
      <c r="AH1289" t="s">
        <v>67</v>
      </c>
      <c r="AI1289" t="s">
        <v>67</v>
      </c>
      <c r="AJ1289" t="s">
        <v>67</v>
      </c>
      <c r="AK1289" t="s">
        <v>67</v>
      </c>
      <c r="AL1289" t="s">
        <v>67</v>
      </c>
      <c r="AM1289" t="s">
        <v>67</v>
      </c>
      <c r="AN1289" t="s">
        <v>67</v>
      </c>
      <c r="AO1289" t="s">
        <v>67</v>
      </c>
      <c r="AP1289" t="s">
        <v>67</v>
      </c>
      <c r="AQ1289" t="s">
        <v>67</v>
      </c>
      <c r="AR1289" t="s">
        <v>67</v>
      </c>
      <c r="AS1289" t="s">
        <v>67</v>
      </c>
      <c r="AT1289" t="s">
        <v>67</v>
      </c>
      <c r="AU1289">
        <v>51</v>
      </c>
      <c r="AV1289">
        <v>0</v>
      </c>
      <c r="AW1289" s="2" t="s">
        <v>67</v>
      </c>
      <c r="AX1289" s="4" t="s">
        <v>67</v>
      </c>
      <c r="AY1289" t="s">
        <v>67</v>
      </c>
      <c r="AZ1289" t="s">
        <v>67</v>
      </c>
      <c r="BA1289" t="s">
        <v>67</v>
      </c>
      <c r="BB1289" t="s">
        <v>67</v>
      </c>
      <c r="BC1289" t="s">
        <v>67</v>
      </c>
      <c r="BD1289" t="s">
        <v>67</v>
      </c>
      <c r="BE1289" t="s">
        <v>67</v>
      </c>
      <c r="BF1289" t="s">
        <v>67</v>
      </c>
      <c r="BG1289" t="s">
        <v>67</v>
      </c>
      <c r="BH1289" t="s">
        <v>67</v>
      </c>
      <c r="BI1289" t="s">
        <v>67</v>
      </c>
      <c r="BJ1289" t="s">
        <v>67</v>
      </c>
      <c r="BK1289" t="s">
        <v>67</v>
      </c>
      <c r="BL1289" t="s">
        <v>67</v>
      </c>
      <c r="BM1289" t="s">
        <v>67</v>
      </c>
      <c r="BN1289" t="s">
        <v>67</v>
      </c>
    </row>
    <row r="1290" spans="1:66" x14ac:dyDescent="0.25">
      <c r="A1290" t="s">
        <v>110</v>
      </c>
      <c r="B1290">
        <v>2017</v>
      </c>
      <c r="C1290">
        <v>19208</v>
      </c>
      <c r="D1290">
        <v>44167.095569999998</v>
      </c>
      <c r="E1290">
        <v>3318.3296140000002</v>
      </c>
      <c r="F1290">
        <v>47485.425179999998</v>
      </c>
      <c r="G1290">
        <v>8670.8093860000008</v>
      </c>
      <c r="H1290">
        <v>52837.904949999996</v>
      </c>
      <c r="I1290">
        <v>2.2999999999999998</v>
      </c>
      <c r="J1290">
        <v>44167.095569999998</v>
      </c>
      <c r="K1290" t="s">
        <v>67</v>
      </c>
      <c r="L1290" t="s">
        <v>67</v>
      </c>
      <c r="M1290" t="s">
        <v>67</v>
      </c>
      <c r="N1290" t="s">
        <v>67</v>
      </c>
      <c r="O1290" t="s">
        <v>67</v>
      </c>
      <c r="P1290" t="s">
        <v>67</v>
      </c>
      <c r="Q1290" t="s">
        <v>67</v>
      </c>
      <c r="R1290" t="s">
        <v>67</v>
      </c>
      <c r="S1290" t="s">
        <v>67</v>
      </c>
      <c r="T1290" t="s">
        <v>69</v>
      </c>
      <c r="U1290">
        <v>0.1</v>
      </c>
      <c r="V1290" t="s">
        <v>67</v>
      </c>
      <c r="W1290" t="s">
        <v>67</v>
      </c>
      <c r="X1290" t="s">
        <v>67</v>
      </c>
      <c r="Y1290" t="s">
        <v>67</v>
      </c>
      <c r="Z1290" t="s">
        <v>67</v>
      </c>
      <c r="AA1290" t="s">
        <v>67</v>
      </c>
      <c r="AB1290" t="s">
        <v>67</v>
      </c>
      <c r="AC1290" t="s">
        <v>67</v>
      </c>
      <c r="AD1290" t="s">
        <v>67</v>
      </c>
      <c r="AE1290" t="s">
        <v>67</v>
      </c>
      <c r="AF1290" t="s">
        <v>67</v>
      </c>
      <c r="AG1290" t="s">
        <v>67</v>
      </c>
      <c r="AH1290" t="s">
        <v>67</v>
      </c>
      <c r="AI1290" t="s">
        <v>67</v>
      </c>
      <c r="AJ1290" t="s">
        <v>67</v>
      </c>
      <c r="AK1290" t="s">
        <v>67</v>
      </c>
      <c r="AL1290" t="s">
        <v>67</v>
      </c>
      <c r="AM1290" t="s">
        <v>67</v>
      </c>
      <c r="AN1290" t="s">
        <v>67</v>
      </c>
      <c r="AO1290" t="s">
        <v>67</v>
      </c>
      <c r="AP1290" t="s">
        <v>67</v>
      </c>
      <c r="AQ1290" t="s">
        <v>67</v>
      </c>
      <c r="AR1290" t="s">
        <v>67</v>
      </c>
      <c r="AS1290" t="s">
        <v>67</v>
      </c>
      <c r="AT1290" t="s">
        <v>67</v>
      </c>
      <c r="AU1290">
        <v>38</v>
      </c>
      <c r="AV1290">
        <v>0</v>
      </c>
      <c r="AW1290" s="2" t="s">
        <v>67</v>
      </c>
      <c r="AX1290" s="4" t="s">
        <v>67</v>
      </c>
      <c r="AY1290" t="s">
        <v>67</v>
      </c>
      <c r="AZ1290" t="s">
        <v>67</v>
      </c>
      <c r="BA1290" t="s">
        <v>67</v>
      </c>
      <c r="BB1290" t="s">
        <v>67</v>
      </c>
      <c r="BC1290" t="s">
        <v>67</v>
      </c>
      <c r="BD1290" t="s">
        <v>67</v>
      </c>
      <c r="BE1290" t="s">
        <v>67</v>
      </c>
      <c r="BF1290" t="s">
        <v>67</v>
      </c>
      <c r="BG1290" t="s">
        <v>67</v>
      </c>
      <c r="BH1290" t="s">
        <v>67</v>
      </c>
      <c r="BI1290" t="s">
        <v>67</v>
      </c>
      <c r="BJ1290" t="s">
        <v>67</v>
      </c>
      <c r="BK1290" t="s">
        <v>67</v>
      </c>
      <c r="BL1290" t="s">
        <v>67</v>
      </c>
      <c r="BM1290" t="s">
        <v>67</v>
      </c>
      <c r="BN1290" t="s">
        <v>67</v>
      </c>
    </row>
    <row r="1291" spans="1:66" x14ac:dyDescent="0.25">
      <c r="A1291" t="s">
        <v>110</v>
      </c>
      <c r="B1291">
        <v>2018</v>
      </c>
      <c r="C1291">
        <v>626</v>
      </c>
      <c r="D1291">
        <v>1439.4315819999999</v>
      </c>
      <c r="E1291">
        <v>260.0144426</v>
      </c>
      <c r="F1291">
        <v>1699.446025</v>
      </c>
      <c r="G1291">
        <v>404.78548210000002</v>
      </c>
      <c r="H1291">
        <v>1844.2170639999999</v>
      </c>
      <c r="I1291">
        <v>2.2999999999999998</v>
      </c>
      <c r="J1291">
        <v>1439.4315819999999</v>
      </c>
      <c r="K1291" t="s">
        <v>67</v>
      </c>
      <c r="L1291" t="s">
        <v>67</v>
      </c>
      <c r="M1291" t="s">
        <v>67</v>
      </c>
      <c r="N1291" t="s">
        <v>67</v>
      </c>
      <c r="O1291" t="s">
        <v>67</v>
      </c>
      <c r="P1291" t="s">
        <v>67</v>
      </c>
      <c r="Q1291" t="s">
        <v>67</v>
      </c>
      <c r="R1291" t="s">
        <v>67</v>
      </c>
      <c r="S1291" t="s">
        <v>67</v>
      </c>
      <c r="T1291" t="s">
        <v>69</v>
      </c>
      <c r="U1291">
        <v>0.1</v>
      </c>
      <c r="V1291" t="s">
        <v>67</v>
      </c>
      <c r="W1291" t="s">
        <v>67</v>
      </c>
      <c r="X1291" t="s">
        <v>67</v>
      </c>
      <c r="Y1291" t="s">
        <v>67</v>
      </c>
      <c r="Z1291" t="s">
        <v>67</v>
      </c>
      <c r="AA1291" t="s">
        <v>67</v>
      </c>
      <c r="AB1291" t="s">
        <v>67</v>
      </c>
      <c r="AC1291" t="s">
        <v>67</v>
      </c>
      <c r="AD1291" t="s">
        <v>67</v>
      </c>
      <c r="AE1291" t="s">
        <v>67</v>
      </c>
      <c r="AF1291" t="s">
        <v>67</v>
      </c>
      <c r="AG1291" t="s">
        <v>67</v>
      </c>
      <c r="AH1291" t="s">
        <v>67</v>
      </c>
      <c r="AI1291" t="s">
        <v>67</v>
      </c>
      <c r="AJ1291" t="s">
        <v>67</v>
      </c>
      <c r="AK1291" t="s">
        <v>67</v>
      </c>
      <c r="AL1291" t="s">
        <v>67</v>
      </c>
      <c r="AM1291" t="s">
        <v>67</v>
      </c>
      <c r="AN1291" t="s">
        <v>67</v>
      </c>
      <c r="AO1291" t="s">
        <v>67</v>
      </c>
      <c r="AP1291" t="s">
        <v>67</v>
      </c>
      <c r="AQ1291" t="s">
        <v>67</v>
      </c>
      <c r="AR1291" t="s">
        <v>67</v>
      </c>
      <c r="AS1291" t="s">
        <v>67</v>
      </c>
      <c r="AT1291" t="s">
        <v>67</v>
      </c>
      <c r="AU1291">
        <v>64</v>
      </c>
      <c r="AV1291">
        <v>0</v>
      </c>
      <c r="AW1291" s="2" t="s">
        <v>67</v>
      </c>
      <c r="AX1291" s="4" t="s">
        <v>67</v>
      </c>
      <c r="AY1291" t="s">
        <v>67</v>
      </c>
      <c r="AZ1291" t="s">
        <v>67</v>
      </c>
      <c r="BA1291" t="s">
        <v>67</v>
      </c>
      <c r="BB1291" t="s">
        <v>67</v>
      </c>
      <c r="BC1291" t="s">
        <v>67</v>
      </c>
      <c r="BD1291" t="s">
        <v>67</v>
      </c>
      <c r="BE1291" t="s">
        <v>67</v>
      </c>
      <c r="BF1291" t="s">
        <v>67</v>
      </c>
      <c r="BG1291" t="s">
        <v>67</v>
      </c>
      <c r="BH1291" t="s">
        <v>67</v>
      </c>
      <c r="BI1291" t="s">
        <v>67</v>
      </c>
      <c r="BJ1291" t="s">
        <v>67</v>
      </c>
      <c r="BK1291" t="s">
        <v>67</v>
      </c>
      <c r="BL1291" t="s">
        <v>67</v>
      </c>
      <c r="BM1291" t="s">
        <v>67</v>
      </c>
      <c r="BN1291" t="s">
        <v>67</v>
      </c>
    </row>
    <row r="1292" spans="1:66" x14ac:dyDescent="0.25">
      <c r="A1292" t="s">
        <v>110</v>
      </c>
      <c r="B1292">
        <v>2019</v>
      </c>
      <c r="C1292">
        <v>1853</v>
      </c>
      <c r="D1292">
        <v>4260.8094590000001</v>
      </c>
      <c r="E1292">
        <v>715.50204199999996</v>
      </c>
      <c r="F1292">
        <v>4976.3115010000001</v>
      </c>
      <c r="G1292">
        <v>2374.2725420000002</v>
      </c>
      <c r="H1292">
        <v>6635.0820009999998</v>
      </c>
      <c r="I1292">
        <v>2.2999999999999998</v>
      </c>
      <c r="J1292">
        <v>4260.8094590000001</v>
      </c>
      <c r="K1292" t="s">
        <v>67</v>
      </c>
      <c r="L1292" t="s">
        <v>67</v>
      </c>
      <c r="M1292" t="s">
        <v>67</v>
      </c>
      <c r="N1292" t="s">
        <v>67</v>
      </c>
      <c r="O1292" t="s">
        <v>67</v>
      </c>
      <c r="P1292" t="s">
        <v>67</v>
      </c>
      <c r="Q1292" t="s">
        <v>67</v>
      </c>
      <c r="R1292" t="s">
        <v>67</v>
      </c>
      <c r="S1292" t="s">
        <v>67</v>
      </c>
      <c r="T1292" t="s">
        <v>69</v>
      </c>
      <c r="U1292">
        <v>0.1</v>
      </c>
      <c r="V1292" t="s">
        <v>67</v>
      </c>
      <c r="W1292" t="s">
        <v>67</v>
      </c>
      <c r="X1292" t="s">
        <v>67</v>
      </c>
      <c r="Y1292" t="s">
        <v>67</v>
      </c>
      <c r="Z1292" t="s">
        <v>67</v>
      </c>
      <c r="AA1292" t="s">
        <v>67</v>
      </c>
      <c r="AB1292" t="s">
        <v>67</v>
      </c>
      <c r="AC1292" t="s">
        <v>67</v>
      </c>
      <c r="AD1292" t="s">
        <v>67</v>
      </c>
      <c r="AE1292" t="s">
        <v>67</v>
      </c>
      <c r="AF1292" t="s">
        <v>67</v>
      </c>
      <c r="AG1292" t="s">
        <v>67</v>
      </c>
      <c r="AH1292" t="s">
        <v>67</v>
      </c>
      <c r="AI1292" t="s">
        <v>67</v>
      </c>
      <c r="AJ1292" t="s">
        <v>67</v>
      </c>
      <c r="AK1292" t="s">
        <v>67</v>
      </c>
      <c r="AL1292" t="s">
        <v>67</v>
      </c>
      <c r="AM1292" t="s">
        <v>67</v>
      </c>
      <c r="AN1292" t="s">
        <v>67</v>
      </c>
      <c r="AO1292" t="s">
        <v>67</v>
      </c>
      <c r="AP1292" t="s">
        <v>67</v>
      </c>
      <c r="AQ1292" t="s">
        <v>67</v>
      </c>
      <c r="AR1292" t="s">
        <v>67</v>
      </c>
      <c r="AS1292" t="s">
        <v>67</v>
      </c>
      <c r="AT1292" t="s">
        <v>67</v>
      </c>
      <c r="AU1292">
        <v>30</v>
      </c>
      <c r="AV1292">
        <v>0</v>
      </c>
      <c r="AW1292" s="2" t="s">
        <v>67</v>
      </c>
      <c r="AX1292" s="4" t="s">
        <v>67</v>
      </c>
      <c r="AY1292" t="s">
        <v>67</v>
      </c>
      <c r="AZ1292" t="s">
        <v>67</v>
      </c>
      <c r="BA1292" t="s">
        <v>67</v>
      </c>
      <c r="BB1292" t="s">
        <v>67</v>
      </c>
      <c r="BC1292" t="s">
        <v>67</v>
      </c>
      <c r="BD1292" t="s">
        <v>67</v>
      </c>
      <c r="BE1292" t="s">
        <v>67</v>
      </c>
      <c r="BF1292" t="s">
        <v>67</v>
      </c>
      <c r="BG1292" t="s">
        <v>67</v>
      </c>
      <c r="BH1292" t="s">
        <v>67</v>
      </c>
      <c r="BI1292" t="s">
        <v>67</v>
      </c>
      <c r="BJ1292" t="s">
        <v>67</v>
      </c>
      <c r="BK1292" t="s">
        <v>67</v>
      </c>
      <c r="BL1292" t="s">
        <v>67</v>
      </c>
      <c r="BM1292" t="s">
        <v>67</v>
      </c>
      <c r="BN1292" t="s">
        <v>67</v>
      </c>
    </row>
    <row r="1293" spans="1:66" x14ac:dyDescent="0.25">
      <c r="A1293" t="s">
        <v>111</v>
      </c>
      <c r="B1293">
        <v>1983</v>
      </c>
      <c r="C1293">
        <v>300</v>
      </c>
      <c r="D1293">
        <v>391.83673470000002</v>
      </c>
      <c r="E1293">
        <v>891.39565960000004</v>
      </c>
      <c r="F1293">
        <v>1283.2323940000001</v>
      </c>
      <c r="G1293">
        <v>1513.7652760000001</v>
      </c>
      <c r="H1293">
        <v>1905.6020109999999</v>
      </c>
      <c r="I1293">
        <v>1.31</v>
      </c>
      <c r="J1293">
        <v>391.83673470000002</v>
      </c>
      <c r="K1293" t="s">
        <v>67</v>
      </c>
      <c r="L1293" t="s">
        <v>67</v>
      </c>
      <c r="M1293" t="s">
        <v>112</v>
      </c>
      <c r="N1293">
        <v>2.8571428999999999E-2</v>
      </c>
      <c r="O1293">
        <v>0.61714285700000004</v>
      </c>
      <c r="P1293">
        <v>0.32</v>
      </c>
      <c r="Q1293">
        <v>3.4285714000000002E-2</v>
      </c>
      <c r="R1293">
        <v>0</v>
      </c>
      <c r="S1293">
        <v>1</v>
      </c>
      <c r="T1293" t="s">
        <v>100</v>
      </c>
      <c r="U1293">
        <v>0.06</v>
      </c>
      <c r="V1293">
        <v>0.1</v>
      </c>
      <c r="W1293">
        <v>0.3</v>
      </c>
      <c r="X1293">
        <v>0.16</v>
      </c>
      <c r="Y1293">
        <v>62.693877551999996</v>
      </c>
      <c r="Z1293">
        <v>62.693877551999996</v>
      </c>
      <c r="AA1293">
        <v>454.12958279999998</v>
      </c>
      <c r="AB1293">
        <v>458.43669165611902</v>
      </c>
      <c r="AC1293">
        <v>266.44897959600002</v>
      </c>
      <c r="AD1293">
        <v>517.22448980399997</v>
      </c>
      <c r="AE1293">
        <v>266.44897959600002</v>
      </c>
      <c r="AF1293">
        <v>517.22448980399997</v>
      </c>
      <c r="AG1293">
        <v>605.50611040000001</v>
      </c>
      <c r="AH1293">
        <v>2422.0244416</v>
      </c>
      <c r="AI1293">
        <v>988.72862768776304</v>
      </c>
      <c r="AJ1293">
        <v>2822.47539431224</v>
      </c>
      <c r="AK1293" t="s">
        <v>67</v>
      </c>
      <c r="AL1293" t="s">
        <v>67</v>
      </c>
      <c r="AM1293" t="s">
        <v>67</v>
      </c>
      <c r="AN1293" t="s">
        <v>67</v>
      </c>
      <c r="AO1293" t="s">
        <v>67</v>
      </c>
      <c r="AP1293" t="s">
        <v>67</v>
      </c>
      <c r="AQ1293" t="s">
        <v>67</v>
      </c>
      <c r="AR1293">
        <v>0</v>
      </c>
      <c r="AS1293" t="s">
        <v>67</v>
      </c>
      <c r="AT1293" t="s">
        <v>67</v>
      </c>
      <c r="AU1293">
        <v>59</v>
      </c>
      <c r="AV1293">
        <v>1</v>
      </c>
      <c r="AW1293" s="2">
        <v>391.83673470000002</v>
      </c>
      <c r="AX1293" s="4" t="s">
        <v>67</v>
      </c>
      <c r="AY1293">
        <v>1.31</v>
      </c>
      <c r="AZ1293" t="s">
        <v>67</v>
      </c>
      <c r="BA1293" t="s">
        <v>67</v>
      </c>
      <c r="BB1293" t="s">
        <v>67</v>
      </c>
      <c r="BC1293" t="s">
        <v>67</v>
      </c>
      <c r="BD1293" t="s">
        <v>67</v>
      </c>
      <c r="BE1293">
        <v>1.24</v>
      </c>
      <c r="BF1293" t="b">
        <v>0</v>
      </c>
      <c r="BG1293" t="s">
        <v>67</v>
      </c>
      <c r="BH1293" t="b">
        <v>0</v>
      </c>
      <c r="BI1293" t="s">
        <v>67</v>
      </c>
      <c r="BJ1293" t="b">
        <v>0</v>
      </c>
      <c r="BK1293">
        <v>1.31</v>
      </c>
      <c r="BL1293" t="b">
        <v>0</v>
      </c>
      <c r="BM1293">
        <v>0</v>
      </c>
      <c r="BN1293">
        <v>0</v>
      </c>
    </row>
    <row r="1294" spans="1:66" x14ac:dyDescent="0.25">
      <c r="A1294" t="s">
        <v>111</v>
      </c>
      <c r="B1294">
        <v>1984</v>
      </c>
      <c r="C1294">
        <v>175</v>
      </c>
      <c r="D1294">
        <v>228.57142859999999</v>
      </c>
      <c r="E1294">
        <v>370.02506729999999</v>
      </c>
      <c r="F1294">
        <v>598.59649590000004</v>
      </c>
      <c r="G1294">
        <v>692.91332490000002</v>
      </c>
      <c r="H1294">
        <v>921.48475350000001</v>
      </c>
      <c r="I1294">
        <v>1.31</v>
      </c>
      <c r="J1294">
        <v>228.57142859999999</v>
      </c>
      <c r="K1294" t="s">
        <v>67</v>
      </c>
      <c r="L1294" t="s">
        <v>67</v>
      </c>
      <c r="M1294" t="s">
        <v>112</v>
      </c>
      <c r="N1294">
        <v>2.8571428999999999E-2</v>
      </c>
      <c r="O1294">
        <v>0.61714285700000004</v>
      </c>
      <c r="P1294">
        <v>0.32</v>
      </c>
      <c r="Q1294">
        <v>3.4285714000000002E-2</v>
      </c>
      <c r="R1294">
        <v>0</v>
      </c>
      <c r="S1294">
        <v>1</v>
      </c>
      <c r="T1294" t="s">
        <v>100</v>
      </c>
      <c r="U1294">
        <v>0.06</v>
      </c>
      <c r="V1294">
        <v>0.1</v>
      </c>
      <c r="W1294">
        <v>0.3</v>
      </c>
      <c r="X1294">
        <v>0.16</v>
      </c>
      <c r="Y1294">
        <v>36.571428576000002</v>
      </c>
      <c r="Z1294">
        <v>36.571428576000002</v>
      </c>
      <c r="AA1294">
        <v>207.87399747000001</v>
      </c>
      <c r="AB1294">
        <v>211.06650187144101</v>
      </c>
      <c r="AC1294">
        <v>155.42857144800001</v>
      </c>
      <c r="AD1294">
        <v>301.71428575200002</v>
      </c>
      <c r="AE1294">
        <v>155.42857144800001</v>
      </c>
      <c r="AF1294">
        <v>301.71428575200002</v>
      </c>
      <c r="AG1294">
        <v>277.16532996000001</v>
      </c>
      <c r="AH1294">
        <v>1108.66131984</v>
      </c>
      <c r="AI1294">
        <v>499.351749757118</v>
      </c>
      <c r="AJ1294">
        <v>1343.6177572428801</v>
      </c>
      <c r="AK1294" t="s">
        <v>67</v>
      </c>
      <c r="AL1294" t="s">
        <v>67</v>
      </c>
      <c r="AM1294" t="s">
        <v>67</v>
      </c>
      <c r="AN1294" t="s">
        <v>67</v>
      </c>
      <c r="AO1294" t="s">
        <v>67</v>
      </c>
      <c r="AP1294" t="s">
        <v>67</v>
      </c>
      <c r="AQ1294" t="s">
        <v>67</v>
      </c>
      <c r="AR1294">
        <v>0</v>
      </c>
      <c r="AS1294" t="s">
        <v>67</v>
      </c>
      <c r="AT1294" t="s">
        <v>67</v>
      </c>
      <c r="AU1294">
        <v>53</v>
      </c>
      <c r="AV1294">
        <v>1</v>
      </c>
      <c r="AW1294" s="2">
        <v>228.57142859999999</v>
      </c>
      <c r="AX1294" s="4" t="s">
        <v>67</v>
      </c>
      <c r="AY1294">
        <v>1.31</v>
      </c>
      <c r="AZ1294" t="s">
        <v>67</v>
      </c>
      <c r="BA1294" t="s">
        <v>67</v>
      </c>
      <c r="BB1294" t="s">
        <v>67</v>
      </c>
      <c r="BC1294" t="s">
        <v>67</v>
      </c>
      <c r="BD1294" t="s">
        <v>67</v>
      </c>
      <c r="BE1294">
        <v>0.72</v>
      </c>
      <c r="BF1294" t="b">
        <v>0</v>
      </c>
      <c r="BG1294" t="s">
        <v>67</v>
      </c>
      <c r="BH1294" t="b">
        <v>0</v>
      </c>
      <c r="BI1294" t="s">
        <v>67</v>
      </c>
      <c r="BJ1294" t="b">
        <v>0</v>
      </c>
      <c r="BK1294">
        <v>1.31</v>
      </c>
      <c r="BL1294" t="b">
        <v>0</v>
      </c>
      <c r="BM1294">
        <v>0</v>
      </c>
      <c r="BN1294">
        <v>0</v>
      </c>
    </row>
    <row r="1295" spans="1:66" x14ac:dyDescent="0.25">
      <c r="A1295" t="s">
        <v>111</v>
      </c>
      <c r="B1295">
        <v>1985</v>
      </c>
      <c r="C1295">
        <v>300</v>
      </c>
      <c r="D1295">
        <v>391.83673470000002</v>
      </c>
      <c r="E1295">
        <v>416.87207189999998</v>
      </c>
      <c r="F1295">
        <v>808.7088066</v>
      </c>
      <c r="G1295">
        <v>713.86302820000003</v>
      </c>
      <c r="H1295">
        <v>1105.6997630000001</v>
      </c>
      <c r="I1295">
        <v>1.31</v>
      </c>
      <c r="J1295">
        <v>391.83673470000002</v>
      </c>
      <c r="K1295" t="s">
        <v>67</v>
      </c>
      <c r="L1295" t="s">
        <v>67</v>
      </c>
      <c r="M1295" t="s">
        <v>112</v>
      </c>
      <c r="N1295">
        <v>2.8571428999999999E-2</v>
      </c>
      <c r="O1295">
        <v>0.61714285700000004</v>
      </c>
      <c r="P1295">
        <v>0.32</v>
      </c>
      <c r="Q1295">
        <v>3.4285714000000002E-2</v>
      </c>
      <c r="R1295">
        <v>0</v>
      </c>
      <c r="S1295">
        <v>1</v>
      </c>
      <c r="T1295" t="s">
        <v>100</v>
      </c>
      <c r="U1295">
        <v>0.06</v>
      </c>
      <c r="V1295">
        <v>0.1</v>
      </c>
      <c r="W1295">
        <v>0.3</v>
      </c>
      <c r="X1295">
        <v>0.16</v>
      </c>
      <c r="Y1295">
        <v>62.693877551999996</v>
      </c>
      <c r="Z1295">
        <v>62.693877551999996</v>
      </c>
      <c r="AA1295">
        <v>214.15890845999999</v>
      </c>
      <c r="AB1295">
        <v>223.146947895963</v>
      </c>
      <c r="AC1295">
        <v>266.44897959600002</v>
      </c>
      <c r="AD1295">
        <v>517.22448980399997</v>
      </c>
      <c r="AE1295">
        <v>266.44897959600002</v>
      </c>
      <c r="AF1295">
        <v>517.22448980399997</v>
      </c>
      <c r="AG1295">
        <v>285.54521127999999</v>
      </c>
      <c r="AH1295">
        <v>1142.18084512</v>
      </c>
      <c r="AI1295">
        <v>659.405867208073</v>
      </c>
      <c r="AJ1295">
        <v>1551.9936587919301</v>
      </c>
      <c r="AK1295" t="s">
        <v>67</v>
      </c>
      <c r="AL1295" t="s">
        <v>67</v>
      </c>
      <c r="AM1295" t="s">
        <v>67</v>
      </c>
      <c r="AN1295" t="s">
        <v>67</v>
      </c>
      <c r="AO1295" t="s">
        <v>67</v>
      </c>
      <c r="AP1295" t="s">
        <v>67</v>
      </c>
      <c r="AQ1295" t="s">
        <v>67</v>
      </c>
      <c r="AR1295">
        <v>0</v>
      </c>
      <c r="AS1295" t="s">
        <v>67</v>
      </c>
      <c r="AT1295" t="s">
        <v>67</v>
      </c>
      <c r="AU1295">
        <v>58</v>
      </c>
      <c r="AV1295">
        <v>1</v>
      </c>
      <c r="AW1295" s="2">
        <v>391.83673470000002</v>
      </c>
      <c r="AX1295" s="4" t="s">
        <v>67</v>
      </c>
      <c r="AY1295">
        <v>1.31</v>
      </c>
      <c r="AZ1295" t="s">
        <v>67</v>
      </c>
      <c r="BA1295" t="s">
        <v>67</v>
      </c>
      <c r="BB1295" t="s">
        <v>67</v>
      </c>
      <c r="BC1295" t="s">
        <v>67</v>
      </c>
      <c r="BD1295" t="s">
        <v>67</v>
      </c>
      <c r="BE1295">
        <v>1.24</v>
      </c>
      <c r="BF1295" t="b">
        <v>0</v>
      </c>
      <c r="BG1295" t="s">
        <v>67</v>
      </c>
      <c r="BH1295" t="b">
        <v>0</v>
      </c>
      <c r="BI1295" t="s">
        <v>67</v>
      </c>
      <c r="BJ1295" t="b">
        <v>0</v>
      </c>
      <c r="BK1295">
        <v>1.31</v>
      </c>
      <c r="BL1295" t="b">
        <v>0</v>
      </c>
      <c r="BM1295">
        <v>0</v>
      </c>
      <c r="BN1295">
        <v>0</v>
      </c>
    </row>
    <row r="1296" spans="1:66" x14ac:dyDescent="0.25">
      <c r="A1296" t="s">
        <v>111</v>
      </c>
      <c r="B1296">
        <v>2003</v>
      </c>
      <c r="C1296">
        <v>275</v>
      </c>
      <c r="D1296">
        <v>275</v>
      </c>
      <c r="E1296">
        <v>570.55343849999997</v>
      </c>
      <c r="F1296">
        <v>845.55343849999997</v>
      </c>
      <c r="G1296">
        <v>781.94179810000003</v>
      </c>
      <c r="H1296">
        <v>1056.9417980000001</v>
      </c>
      <c r="I1296">
        <v>1</v>
      </c>
      <c r="J1296">
        <v>275</v>
      </c>
      <c r="K1296" t="s">
        <v>67</v>
      </c>
      <c r="L1296" t="s">
        <v>67</v>
      </c>
      <c r="M1296" t="s">
        <v>112</v>
      </c>
      <c r="N1296">
        <v>2.8571428999999999E-2</v>
      </c>
      <c r="O1296">
        <v>0.61714285700000004</v>
      </c>
      <c r="P1296">
        <v>0.32</v>
      </c>
      <c r="Q1296">
        <v>3.4285714000000002E-2</v>
      </c>
      <c r="R1296">
        <v>0</v>
      </c>
      <c r="S1296">
        <v>1</v>
      </c>
      <c r="T1296" t="s">
        <v>75</v>
      </c>
      <c r="U1296">
        <v>0.03</v>
      </c>
      <c r="V1296">
        <v>0.1</v>
      </c>
      <c r="W1296">
        <v>0.3</v>
      </c>
      <c r="X1296">
        <v>0.13</v>
      </c>
      <c r="Y1296">
        <v>35.75</v>
      </c>
      <c r="Z1296">
        <v>35.75</v>
      </c>
      <c r="AA1296">
        <v>234.58253943</v>
      </c>
      <c r="AB1296">
        <v>237.291024494032</v>
      </c>
      <c r="AC1296">
        <v>203.5</v>
      </c>
      <c r="AD1296">
        <v>346.5</v>
      </c>
      <c r="AE1296">
        <v>203.5</v>
      </c>
      <c r="AF1296">
        <v>346.5</v>
      </c>
      <c r="AG1296">
        <v>312.77671923999998</v>
      </c>
      <c r="AH1296">
        <v>1251.1068769599999</v>
      </c>
      <c r="AI1296">
        <v>582.35974901193504</v>
      </c>
      <c r="AJ1296">
        <v>1531.5238469880701</v>
      </c>
      <c r="AK1296">
        <v>28.174581156904399</v>
      </c>
      <c r="AL1296">
        <v>580.19705215140903</v>
      </c>
      <c r="AM1296">
        <v>69.829023648000003</v>
      </c>
      <c r="AN1296">
        <v>19.071207537073299</v>
      </c>
      <c r="AO1296">
        <v>0</v>
      </c>
      <c r="AP1296">
        <v>697.27186449338706</v>
      </c>
      <c r="AQ1296">
        <v>697.27186449338706</v>
      </c>
      <c r="AR1296">
        <v>697.27186449338706</v>
      </c>
      <c r="AS1296">
        <v>2.53553405270323</v>
      </c>
      <c r="AT1296">
        <v>0.93040428653278595</v>
      </c>
      <c r="AU1296">
        <v>73</v>
      </c>
      <c r="AV1296">
        <v>1</v>
      </c>
      <c r="AW1296" s="2">
        <v>275</v>
      </c>
      <c r="AX1296" s="4">
        <v>697.27186449338706</v>
      </c>
      <c r="AY1296">
        <v>1</v>
      </c>
      <c r="AZ1296">
        <v>4.0399999999999998E-2</v>
      </c>
      <c r="BA1296">
        <v>0.83209999999999995</v>
      </c>
      <c r="BB1296">
        <v>0.10009999999999999</v>
      </c>
      <c r="BC1296">
        <v>2.7400000000000001E-2</v>
      </c>
      <c r="BD1296">
        <v>0</v>
      </c>
      <c r="BE1296">
        <v>0.87</v>
      </c>
      <c r="BF1296" t="b">
        <v>0</v>
      </c>
      <c r="BG1296">
        <v>1.51</v>
      </c>
      <c r="BH1296" t="b">
        <v>0</v>
      </c>
      <c r="BI1296">
        <v>2.54</v>
      </c>
      <c r="BJ1296" t="b">
        <v>0</v>
      </c>
      <c r="BK1296">
        <v>1</v>
      </c>
      <c r="BL1296" t="b">
        <v>0</v>
      </c>
      <c r="BM1296">
        <v>0</v>
      </c>
      <c r="BN1296">
        <v>0</v>
      </c>
    </row>
    <row r="1297" spans="1:66" x14ac:dyDescent="0.25">
      <c r="A1297" t="s">
        <v>111</v>
      </c>
      <c r="B1297">
        <v>2004</v>
      </c>
      <c r="C1297">
        <v>1240</v>
      </c>
      <c r="D1297">
        <v>1240</v>
      </c>
      <c r="E1297">
        <v>1957.3621029999999</v>
      </c>
      <c r="F1297">
        <v>3197.3621029999999</v>
      </c>
      <c r="G1297">
        <v>4485.9349990000001</v>
      </c>
      <c r="H1297">
        <v>5725.9349990000001</v>
      </c>
      <c r="I1297">
        <v>1</v>
      </c>
      <c r="J1297">
        <v>1240</v>
      </c>
      <c r="K1297" t="s">
        <v>67</v>
      </c>
      <c r="L1297" t="s">
        <v>67</v>
      </c>
      <c r="M1297" t="s">
        <v>112</v>
      </c>
      <c r="N1297">
        <v>2.8571428999999999E-2</v>
      </c>
      <c r="O1297">
        <v>0.61714285700000004</v>
      </c>
      <c r="P1297">
        <v>0.32</v>
      </c>
      <c r="Q1297">
        <v>3.4285714000000002E-2</v>
      </c>
      <c r="R1297">
        <v>0</v>
      </c>
      <c r="S1297">
        <v>1</v>
      </c>
      <c r="T1297" t="s">
        <v>75</v>
      </c>
      <c r="U1297">
        <v>0.03</v>
      </c>
      <c r="V1297">
        <v>0.1</v>
      </c>
      <c r="W1297">
        <v>0.3</v>
      </c>
      <c r="X1297">
        <v>0.13</v>
      </c>
      <c r="Y1297">
        <v>161.19999999999999</v>
      </c>
      <c r="Z1297">
        <v>161.19999999999999</v>
      </c>
      <c r="AA1297">
        <v>1345.7804997000001</v>
      </c>
      <c r="AB1297">
        <v>1355.4005287636501</v>
      </c>
      <c r="AC1297">
        <v>917.6</v>
      </c>
      <c r="AD1297">
        <v>1562.4</v>
      </c>
      <c r="AE1297">
        <v>917.6</v>
      </c>
      <c r="AF1297">
        <v>1562.4</v>
      </c>
      <c r="AG1297">
        <v>1794.3739995999999</v>
      </c>
      <c r="AH1297">
        <v>7177.4959983999997</v>
      </c>
      <c r="AI1297">
        <v>3015.1339414726999</v>
      </c>
      <c r="AJ1297">
        <v>8436.7360565272993</v>
      </c>
      <c r="AK1297">
        <v>26.860975045771799</v>
      </c>
      <c r="AL1297">
        <v>134.67025986139799</v>
      </c>
      <c r="AM1297">
        <v>177.99793849599999</v>
      </c>
      <c r="AN1297">
        <v>11.259846903882201</v>
      </c>
      <c r="AO1297">
        <v>0</v>
      </c>
      <c r="AP1297">
        <v>350.789020307052</v>
      </c>
      <c r="AQ1297">
        <v>350.789020307052</v>
      </c>
      <c r="AR1297">
        <v>350.789020307052</v>
      </c>
      <c r="AS1297">
        <v>0.28289437121536398</v>
      </c>
      <c r="AT1297">
        <v>-1.26268169760156</v>
      </c>
      <c r="AU1297">
        <v>44</v>
      </c>
      <c r="AV1297">
        <v>1</v>
      </c>
      <c r="AW1297" s="2">
        <v>1240</v>
      </c>
      <c r="AX1297" s="4">
        <v>350.789020307052</v>
      </c>
      <c r="AY1297">
        <v>1</v>
      </c>
      <c r="AZ1297">
        <v>7.6600000000000001E-2</v>
      </c>
      <c r="BA1297">
        <v>0.38390000000000002</v>
      </c>
      <c r="BB1297">
        <v>0.50739999999999996</v>
      </c>
      <c r="BC1297">
        <v>3.2099999999999997E-2</v>
      </c>
      <c r="BD1297">
        <v>0</v>
      </c>
      <c r="BE1297">
        <v>3.93</v>
      </c>
      <c r="BF1297" t="b">
        <v>0</v>
      </c>
      <c r="BG1297">
        <v>0.76</v>
      </c>
      <c r="BH1297" t="b">
        <v>0</v>
      </c>
      <c r="BI1297">
        <v>0.28000000000000003</v>
      </c>
      <c r="BJ1297" t="b">
        <v>1</v>
      </c>
      <c r="BK1297">
        <v>1</v>
      </c>
      <c r="BL1297" t="b">
        <v>0</v>
      </c>
      <c r="BM1297">
        <v>1</v>
      </c>
      <c r="BN1297">
        <v>1</v>
      </c>
    </row>
    <row r="1298" spans="1:66" x14ac:dyDescent="0.25">
      <c r="A1298" t="s">
        <v>111</v>
      </c>
      <c r="B1298">
        <v>2005</v>
      </c>
      <c r="C1298">
        <v>1516</v>
      </c>
      <c r="D1298">
        <v>1516</v>
      </c>
      <c r="E1298">
        <v>1342.3475570000001</v>
      </c>
      <c r="F1298">
        <v>2858.3475570000001</v>
      </c>
      <c r="G1298">
        <v>2555.1402320000002</v>
      </c>
      <c r="H1298">
        <v>4071.1402320000002</v>
      </c>
      <c r="I1298">
        <v>1</v>
      </c>
      <c r="J1298">
        <v>1516</v>
      </c>
      <c r="K1298" t="s">
        <v>67</v>
      </c>
      <c r="L1298" t="s">
        <v>67</v>
      </c>
      <c r="M1298" t="s">
        <v>112</v>
      </c>
      <c r="N1298">
        <v>2.8571428999999999E-2</v>
      </c>
      <c r="O1298">
        <v>0.61714285700000004</v>
      </c>
      <c r="P1298">
        <v>0.32</v>
      </c>
      <c r="Q1298">
        <v>3.4285714000000002E-2</v>
      </c>
      <c r="R1298">
        <v>0</v>
      </c>
      <c r="S1298">
        <v>1</v>
      </c>
      <c r="T1298" t="s">
        <v>75</v>
      </c>
      <c r="U1298">
        <v>0.03</v>
      </c>
      <c r="V1298">
        <v>0.1</v>
      </c>
      <c r="W1298">
        <v>0.3</v>
      </c>
      <c r="X1298">
        <v>0.13</v>
      </c>
      <c r="Y1298">
        <v>197.08</v>
      </c>
      <c r="Z1298">
        <v>197.08</v>
      </c>
      <c r="AA1298">
        <v>766.54206959999999</v>
      </c>
      <c r="AB1298">
        <v>791.47158563441303</v>
      </c>
      <c r="AC1298">
        <v>1121.8399999999999</v>
      </c>
      <c r="AD1298">
        <v>1910.16</v>
      </c>
      <c r="AE1298">
        <v>1121.8399999999999</v>
      </c>
      <c r="AF1298">
        <v>1910.16</v>
      </c>
      <c r="AG1298">
        <v>1022.0560928</v>
      </c>
      <c r="AH1298">
        <v>4088.2243712</v>
      </c>
      <c r="AI1298">
        <v>2488.19706073118</v>
      </c>
      <c r="AJ1298">
        <v>5654.0834032688299</v>
      </c>
      <c r="AK1298">
        <v>6.2347343478067296</v>
      </c>
      <c r="AL1298">
        <v>343.281738448537</v>
      </c>
      <c r="AM1298">
        <v>105.09190531199999</v>
      </c>
      <c r="AN1298">
        <v>0.256337169829571</v>
      </c>
      <c r="AO1298">
        <v>0</v>
      </c>
      <c r="AP1298">
        <v>454.86471527817298</v>
      </c>
      <c r="AQ1298">
        <v>454.86471527817298</v>
      </c>
      <c r="AR1298">
        <v>454.86471527817298</v>
      </c>
      <c r="AS1298">
        <v>0.300042688178214</v>
      </c>
      <c r="AT1298">
        <v>-1.20383052052138</v>
      </c>
      <c r="AU1298">
        <v>53</v>
      </c>
      <c r="AV1298">
        <v>1</v>
      </c>
      <c r="AW1298" s="2">
        <v>1516</v>
      </c>
      <c r="AX1298" s="4">
        <v>454.86471527817298</v>
      </c>
      <c r="AY1298">
        <v>1</v>
      </c>
      <c r="AZ1298">
        <v>1.37E-2</v>
      </c>
      <c r="BA1298">
        <v>0.75470000000000004</v>
      </c>
      <c r="BB1298">
        <v>0.23100000000000001</v>
      </c>
      <c r="BC1298" s="1">
        <v>5.9999999999999995E-4</v>
      </c>
      <c r="BD1298">
        <v>0</v>
      </c>
      <c r="BE1298">
        <v>4.8099999999999996</v>
      </c>
      <c r="BF1298" t="b">
        <v>0</v>
      </c>
      <c r="BG1298">
        <v>0.99</v>
      </c>
      <c r="BH1298" t="b">
        <v>0</v>
      </c>
      <c r="BI1298">
        <v>0.3</v>
      </c>
      <c r="BJ1298" t="b">
        <v>0</v>
      </c>
      <c r="BK1298">
        <v>1</v>
      </c>
      <c r="BL1298" t="b">
        <v>0</v>
      </c>
      <c r="BM1298">
        <v>0</v>
      </c>
      <c r="BN1298">
        <v>0</v>
      </c>
    </row>
    <row r="1299" spans="1:66" x14ac:dyDescent="0.25">
      <c r="A1299" t="s">
        <v>111</v>
      </c>
      <c r="B1299">
        <v>2006</v>
      </c>
      <c r="C1299">
        <v>356</v>
      </c>
      <c r="D1299">
        <v>356</v>
      </c>
      <c r="E1299">
        <v>383.77996630000001</v>
      </c>
      <c r="F1299">
        <v>739.77996629999996</v>
      </c>
      <c r="G1299">
        <v>630.11032569999998</v>
      </c>
      <c r="H1299">
        <v>986.11032569999998</v>
      </c>
      <c r="I1299">
        <v>1</v>
      </c>
      <c r="J1299">
        <v>356</v>
      </c>
      <c r="K1299" t="s">
        <v>67</v>
      </c>
      <c r="L1299" t="s">
        <v>67</v>
      </c>
      <c r="M1299" t="s">
        <v>112</v>
      </c>
      <c r="N1299">
        <v>2.8571428999999999E-2</v>
      </c>
      <c r="O1299">
        <v>0.61714285700000004</v>
      </c>
      <c r="P1299">
        <v>0.32</v>
      </c>
      <c r="Q1299">
        <v>3.4285714000000002E-2</v>
      </c>
      <c r="R1299">
        <v>0</v>
      </c>
      <c r="S1299">
        <v>1</v>
      </c>
      <c r="T1299" t="s">
        <v>75</v>
      </c>
      <c r="U1299">
        <v>0.03</v>
      </c>
      <c r="V1299">
        <v>0.1</v>
      </c>
      <c r="W1299">
        <v>0.3</v>
      </c>
      <c r="X1299">
        <v>0.13</v>
      </c>
      <c r="Y1299">
        <v>46.28</v>
      </c>
      <c r="Z1299">
        <v>46.28</v>
      </c>
      <c r="AA1299">
        <v>189.03309770999999</v>
      </c>
      <c r="AB1299">
        <v>194.61590487377501</v>
      </c>
      <c r="AC1299">
        <v>263.44</v>
      </c>
      <c r="AD1299">
        <v>448.56</v>
      </c>
      <c r="AE1299">
        <v>263.44</v>
      </c>
      <c r="AF1299">
        <v>448.56</v>
      </c>
      <c r="AG1299">
        <v>252.04413027999999</v>
      </c>
      <c r="AH1299">
        <v>1008.17652112</v>
      </c>
      <c r="AI1299">
        <v>596.87851595244899</v>
      </c>
      <c r="AJ1299">
        <v>1375.3421354475499</v>
      </c>
      <c r="AK1299">
        <v>15.8926733183901</v>
      </c>
      <c r="AL1299">
        <v>202.67724591194099</v>
      </c>
      <c r="AM1299">
        <v>2.3924802716800002</v>
      </c>
      <c r="AN1299">
        <v>0.44336095207675402</v>
      </c>
      <c r="AO1299">
        <v>0</v>
      </c>
      <c r="AP1299">
        <v>221.40576045408801</v>
      </c>
      <c r="AQ1299">
        <v>221.40576045408801</v>
      </c>
      <c r="AR1299">
        <v>221.40576045408801</v>
      </c>
      <c r="AS1299">
        <v>0.62192629341035999</v>
      </c>
      <c r="AT1299">
        <v>-0.47493369260481699</v>
      </c>
      <c r="AU1299">
        <v>61</v>
      </c>
      <c r="AV1299">
        <v>1</v>
      </c>
      <c r="AW1299" s="2">
        <v>356</v>
      </c>
      <c r="AX1299" s="4">
        <v>221.40576045408801</v>
      </c>
      <c r="AY1299">
        <v>1</v>
      </c>
      <c r="AZ1299">
        <v>7.1800000000000003E-2</v>
      </c>
      <c r="BA1299">
        <v>0.91539999999999999</v>
      </c>
      <c r="BB1299">
        <v>1.0800000000000001E-2</v>
      </c>
      <c r="BC1299">
        <v>2E-3</v>
      </c>
      <c r="BD1299">
        <v>0</v>
      </c>
      <c r="BE1299">
        <v>1.1299999999999999</v>
      </c>
      <c r="BF1299" t="b">
        <v>0</v>
      </c>
      <c r="BG1299">
        <v>0.48</v>
      </c>
      <c r="BH1299" t="b">
        <v>0</v>
      </c>
      <c r="BI1299">
        <v>0.62</v>
      </c>
      <c r="BJ1299" t="b">
        <v>0</v>
      </c>
      <c r="BK1299">
        <v>1</v>
      </c>
      <c r="BL1299" t="b">
        <v>0</v>
      </c>
      <c r="BM1299">
        <v>0</v>
      </c>
      <c r="BN1299">
        <v>0</v>
      </c>
    </row>
    <row r="1300" spans="1:66" x14ac:dyDescent="0.25">
      <c r="A1300" t="s">
        <v>111</v>
      </c>
      <c r="B1300">
        <v>2007</v>
      </c>
      <c r="C1300">
        <v>180</v>
      </c>
      <c r="D1300">
        <v>180</v>
      </c>
      <c r="E1300">
        <v>180.72945899999999</v>
      </c>
      <c r="F1300">
        <v>360.72945900000002</v>
      </c>
      <c r="G1300">
        <v>760.13411250000001</v>
      </c>
      <c r="H1300">
        <v>940.13411250000001</v>
      </c>
      <c r="I1300">
        <v>1</v>
      </c>
      <c r="J1300">
        <v>180</v>
      </c>
      <c r="K1300" t="s">
        <v>67</v>
      </c>
      <c r="L1300" t="s">
        <v>67</v>
      </c>
      <c r="M1300" t="s">
        <v>112</v>
      </c>
      <c r="N1300">
        <v>2.8571428999999999E-2</v>
      </c>
      <c r="O1300">
        <v>0.61714285700000004</v>
      </c>
      <c r="P1300">
        <v>0.32</v>
      </c>
      <c r="Q1300">
        <v>3.4285714000000002E-2</v>
      </c>
      <c r="R1300">
        <v>0</v>
      </c>
      <c r="S1300">
        <v>1</v>
      </c>
      <c r="T1300" t="s">
        <v>75</v>
      </c>
      <c r="U1300">
        <v>0.03</v>
      </c>
      <c r="V1300">
        <v>0.1</v>
      </c>
      <c r="W1300">
        <v>0.3</v>
      </c>
      <c r="X1300">
        <v>0.13</v>
      </c>
      <c r="Y1300">
        <v>23.4</v>
      </c>
      <c r="Z1300">
        <v>23.4</v>
      </c>
      <c r="AA1300">
        <v>228.04023375</v>
      </c>
      <c r="AB1300">
        <v>229.237667517262</v>
      </c>
      <c r="AC1300">
        <v>133.19999999999999</v>
      </c>
      <c r="AD1300">
        <v>226.8</v>
      </c>
      <c r="AE1300">
        <v>133.19999999999999</v>
      </c>
      <c r="AF1300">
        <v>226.8</v>
      </c>
      <c r="AG1300">
        <v>304.05364500000002</v>
      </c>
      <c r="AH1300">
        <v>1216.2145800000001</v>
      </c>
      <c r="AI1300">
        <v>481.65877746547699</v>
      </c>
      <c r="AJ1300">
        <v>1398.6094475345201</v>
      </c>
      <c r="AK1300">
        <v>9.3832059721766594</v>
      </c>
      <c r="AL1300">
        <v>4.6140690943147904</v>
      </c>
      <c r="AM1300">
        <v>4.1380355872000001</v>
      </c>
      <c r="AN1300">
        <v>44.297547642282296</v>
      </c>
      <c r="AO1300">
        <v>0</v>
      </c>
      <c r="AP1300">
        <v>62.432858295973801</v>
      </c>
      <c r="AQ1300">
        <v>62.432858295973801</v>
      </c>
      <c r="AR1300">
        <v>62.432858295973801</v>
      </c>
      <c r="AS1300">
        <v>0.34684921275540997</v>
      </c>
      <c r="AT1300">
        <v>-1.05886513885094</v>
      </c>
      <c r="AU1300">
        <v>24</v>
      </c>
      <c r="AV1300">
        <v>1</v>
      </c>
      <c r="AW1300" s="2">
        <v>180</v>
      </c>
      <c r="AX1300" s="4">
        <v>62.432858295973801</v>
      </c>
      <c r="AY1300">
        <v>1</v>
      </c>
      <c r="AZ1300">
        <v>0.15029999999999999</v>
      </c>
      <c r="BA1300">
        <v>7.3899999999999993E-2</v>
      </c>
      <c r="BB1300">
        <v>6.6299999999999998E-2</v>
      </c>
      <c r="BC1300">
        <v>0.70950000000000002</v>
      </c>
      <c r="BD1300">
        <v>0</v>
      </c>
      <c r="BE1300">
        <v>0.56999999999999995</v>
      </c>
      <c r="BF1300" t="b">
        <v>0</v>
      </c>
      <c r="BG1300">
        <v>0.14000000000000001</v>
      </c>
      <c r="BH1300" t="b">
        <v>0</v>
      </c>
      <c r="BI1300">
        <v>0.35</v>
      </c>
      <c r="BJ1300" t="b">
        <v>0</v>
      </c>
      <c r="BK1300">
        <v>1</v>
      </c>
      <c r="BL1300" t="b">
        <v>0</v>
      </c>
      <c r="BM1300">
        <v>0</v>
      </c>
      <c r="BN1300">
        <v>0</v>
      </c>
    </row>
    <row r="1301" spans="1:66" x14ac:dyDescent="0.25">
      <c r="A1301" t="s">
        <v>111</v>
      </c>
      <c r="B1301">
        <v>2008</v>
      </c>
      <c r="C1301">
        <v>113</v>
      </c>
      <c r="D1301">
        <v>113</v>
      </c>
      <c r="E1301">
        <v>66.307839779999995</v>
      </c>
      <c r="F1301">
        <v>179.30783980000001</v>
      </c>
      <c r="G1301">
        <v>105.21569890000001</v>
      </c>
      <c r="H1301">
        <v>218.21569890000001</v>
      </c>
      <c r="I1301">
        <v>1</v>
      </c>
      <c r="J1301">
        <v>113</v>
      </c>
      <c r="K1301" t="s">
        <v>67</v>
      </c>
      <c r="L1301" t="s">
        <v>67</v>
      </c>
      <c r="M1301" t="s">
        <v>112</v>
      </c>
      <c r="N1301">
        <v>2.8571428999999999E-2</v>
      </c>
      <c r="O1301">
        <v>0.61714285700000004</v>
      </c>
      <c r="P1301">
        <v>0.32</v>
      </c>
      <c r="Q1301">
        <v>3.4285714000000002E-2</v>
      </c>
      <c r="R1301">
        <v>0</v>
      </c>
      <c r="S1301">
        <v>1</v>
      </c>
      <c r="T1301" t="s">
        <v>75</v>
      </c>
      <c r="U1301">
        <v>0.03</v>
      </c>
      <c r="V1301">
        <v>0.1</v>
      </c>
      <c r="W1301">
        <v>0.3</v>
      </c>
      <c r="X1301">
        <v>0.13</v>
      </c>
      <c r="Y1301">
        <v>14.69</v>
      </c>
      <c r="Z1301">
        <v>14.69</v>
      </c>
      <c r="AA1301">
        <v>31.564709669999999</v>
      </c>
      <c r="AB1301">
        <v>34.815614263594298</v>
      </c>
      <c r="AC1301">
        <v>83.62</v>
      </c>
      <c r="AD1301">
        <v>142.38</v>
      </c>
      <c r="AE1301">
        <v>83.62</v>
      </c>
      <c r="AF1301">
        <v>142.38</v>
      </c>
      <c r="AG1301">
        <v>42.086279560000001</v>
      </c>
      <c r="AH1301">
        <v>168.34511824000001</v>
      </c>
      <c r="AI1301">
        <v>148.58447037281101</v>
      </c>
      <c r="AJ1301">
        <v>287.84692742718897</v>
      </c>
      <c r="AK1301">
        <v>0.213614313175643</v>
      </c>
      <c r="AL1301">
        <v>7.9804972020383804</v>
      </c>
      <c r="AM1301">
        <v>413.44378144000001</v>
      </c>
      <c r="AN1301">
        <v>39.130639593911297</v>
      </c>
      <c r="AO1301">
        <v>0</v>
      </c>
      <c r="AP1301">
        <v>460.76853254912498</v>
      </c>
      <c r="AQ1301">
        <v>460.76853254912498</v>
      </c>
      <c r="AR1301">
        <v>460.76853254912498</v>
      </c>
      <c r="AS1301">
        <v>4.0775976331781001</v>
      </c>
      <c r="AT1301">
        <v>1.4055079995986799</v>
      </c>
      <c r="AU1301">
        <v>63</v>
      </c>
      <c r="AV1301">
        <v>0</v>
      </c>
      <c r="AW1301" s="2">
        <v>113</v>
      </c>
      <c r="AX1301" s="4">
        <v>460.76853254912498</v>
      </c>
      <c r="AY1301">
        <v>1</v>
      </c>
      <c r="AZ1301" s="1">
        <v>5.0000000000000001E-4</v>
      </c>
      <c r="BA1301">
        <v>1.7299999999999999E-2</v>
      </c>
      <c r="BB1301">
        <v>0.89729999999999999</v>
      </c>
      <c r="BC1301">
        <v>8.4900000000000003E-2</v>
      </c>
      <c r="BD1301">
        <v>0</v>
      </c>
      <c r="BE1301">
        <v>0.36</v>
      </c>
      <c r="BF1301" t="b">
        <v>0</v>
      </c>
      <c r="BG1301">
        <v>1</v>
      </c>
      <c r="BH1301" t="b">
        <v>0</v>
      </c>
      <c r="BI1301">
        <v>4.08</v>
      </c>
      <c r="BJ1301" t="b">
        <v>0</v>
      </c>
      <c r="BK1301">
        <v>1</v>
      </c>
      <c r="BL1301" t="b">
        <v>0</v>
      </c>
      <c r="BM1301">
        <v>0</v>
      </c>
      <c r="BN1301">
        <v>0</v>
      </c>
    </row>
    <row r="1302" spans="1:66" x14ac:dyDescent="0.25">
      <c r="A1302" t="s">
        <v>111</v>
      </c>
      <c r="B1302">
        <v>2009</v>
      </c>
      <c r="C1302">
        <v>225</v>
      </c>
      <c r="D1302">
        <v>225</v>
      </c>
      <c r="E1302">
        <v>127.99216180000001</v>
      </c>
      <c r="F1302">
        <v>352.99216180000002</v>
      </c>
      <c r="G1302">
        <v>331.24355780000002</v>
      </c>
      <c r="H1302">
        <v>556.24355779999996</v>
      </c>
      <c r="I1302">
        <v>1</v>
      </c>
      <c r="J1302">
        <v>225</v>
      </c>
      <c r="K1302" t="s">
        <v>67</v>
      </c>
      <c r="L1302" t="s">
        <v>67</v>
      </c>
      <c r="M1302" t="s">
        <v>112</v>
      </c>
      <c r="N1302">
        <v>2.8571428999999999E-2</v>
      </c>
      <c r="O1302">
        <v>0.61714285700000004</v>
      </c>
      <c r="P1302">
        <v>0.32</v>
      </c>
      <c r="Q1302">
        <v>3.4285714000000002E-2</v>
      </c>
      <c r="R1302">
        <v>0</v>
      </c>
      <c r="S1302">
        <v>1</v>
      </c>
      <c r="T1302" t="s">
        <v>75</v>
      </c>
      <c r="U1302">
        <v>0.03</v>
      </c>
      <c r="V1302">
        <v>0.1</v>
      </c>
      <c r="W1302">
        <v>0.3</v>
      </c>
      <c r="X1302">
        <v>0.13</v>
      </c>
      <c r="Y1302">
        <v>29.25</v>
      </c>
      <c r="Z1302">
        <v>29.25</v>
      </c>
      <c r="AA1302">
        <v>99.373067340000006</v>
      </c>
      <c r="AB1302">
        <v>103.58845984259101</v>
      </c>
      <c r="AC1302">
        <v>166.5</v>
      </c>
      <c r="AD1302">
        <v>283.5</v>
      </c>
      <c r="AE1302">
        <v>166.5</v>
      </c>
      <c r="AF1302">
        <v>283.5</v>
      </c>
      <c r="AG1302">
        <v>132.49742312000001</v>
      </c>
      <c r="AH1302">
        <v>529.98969248000003</v>
      </c>
      <c r="AI1302">
        <v>349.06663811481701</v>
      </c>
      <c r="AJ1302">
        <v>763.42047748518303</v>
      </c>
      <c r="AK1302">
        <v>0.36946746868486902</v>
      </c>
      <c r="AL1302">
        <v>797.35586402114097</v>
      </c>
      <c r="AM1302">
        <v>365.21930592000001</v>
      </c>
      <c r="AN1302">
        <v>44.997923556445897</v>
      </c>
      <c r="AO1302">
        <v>0</v>
      </c>
      <c r="AP1302">
        <v>1207.9425609662701</v>
      </c>
      <c r="AQ1302">
        <v>1207.9425609662701</v>
      </c>
      <c r="AR1302">
        <v>1207.9425609662701</v>
      </c>
      <c r="AS1302">
        <v>5.3686336042945397</v>
      </c>
      <c r="AT1302">
        <v>1.68057342629088</v>
      </c>
      <c r="AU1302">
        <v>39</v>
      </c>
      <c r="AV1302">
        <v>1</v>
      </c>
      <c r="AW1302" s="2">
        <v>225</v>
      </c>
      <c r="AX1302" s="4">
        <v>1207.9425609662701</v>
      </c>
      <c r="AY1302">
        <v>1</v>
      </c>
      <c r="AZ1302" s="1">
        <v>2.9999999999999997E-4</v>
      </c>
      <c r="BA1302">
        <v>0.66010000000000002</v>
      </c>
      <c r="BB1302">
        <v>0.30230000000000001</v>
      </c>
      <c r="BC1302">
        <v>3.73E-2</v>
      </c>
      <c r="BD1302">
        <v>0</v>
      </c>
      <c r="BE1302">
        <v>0.71</v>
      </c>
      <c r="BF1302" t="b">
        <v>0</v>
      </c>
      <c r="BG1302">
        <v>2.62</v>
      </c>
      <c r="BH1302" t="b">
        <v>0</v>
      </c>
      <c r="BI1302">
        <v>5.37</v>
      </c>
      <c r="BJ1302" t="b">
        <v>0</v>
      </c>
      <c r="BK1302">
        <v>1</v>
      </c>
      <c r="BL1302" t="b">
        <v>0</v>
      </c>
      <c r="BM1302">
        <v>0</v>
      </c>
      <c r="BN1302">
        <v>0</v>
      </c>
    </row>
    <row r="1303" spans="1:66" x14ac:dyDescent="0.25">
      <c r="A1303" t="s">
        <v>111</v>
      </c>
      <c r="B1303">
        <v>2010</v>
      </c>
      <c r="C1303">
        <v>186</v>
      </c>
      <c r="D1303">
        <v>186</v>
      </c>
      <c r="E1303">
        <v>88.059984349999993</v>
      </c>
      <c r="F1303">
        <v>274.0599843</v>
      </c>
      <c r="G1303">
        <v>142.4122041</v>
      </c>
      <c r="H1303">
        <v>328.4122041</v>
      </c>
      <c r="I1303">
        <v>1</v>
      </c>
      <c r="J1303">
        <v>186</v>
      </c>
      <c r="K1303" t="s">
        <v>67</v>
      </c>
      <c r="L1303" t="s">
        <v>67</v>
      </c>
      <c r="M1303" t="s">
        <v>112</v>
      </c>
      <c r="N1303">
        <v>2.8571428999999999E-2</v>
      </c>
      <c r="O1303">
        <v>0.61714285700000004</v>
      </c>
      <c r="P1303">
        <v>0.32</v>
      </c>
      <c r="Q1303">
        <v>3.4285714000000002E-2</v>
      </c>
      <c r="R1303">
        <v>0</v>
      </c>
      <c r="S1303">
        <v>1</v>
      </c>
      <c r="T1303" t="s">
        <v>75</v>
      </c>
      <c r="U1303">
        <v>0.03</v>
      </c>
      <c r="V1303">
        <v>0.1</v>
      </c>
      <c r="W1303">
        <v>0.3</v>
      </c>
      <c r="X1303">
        <v>0.13</v>
      </c>
      <c r="Y1303">
        <v>24.18</v>
      </c>
      <c r="Z1303">
        <v>24.18</v>
      </c>
      <c r="AA1303">
        <v>42.723661229999998</v>
      </c>
      <c r="AB1303">
        <v>49.091584094382299</v>
      </c>
      <c r="AC1303">
        <v>137.63999999999999</v>
      </c>
      <c r="AD1303">
        <v>234.36</v>
      </c>
      <c r="AE1303">
        <v>137.63999999999999</v>
      </c>
      <c r="AF1303">
        <v>234.36</v>
      </c>
      <c r="AG1303">
        <v>56.964881640000002</v>
      </c>
      <c r="AH1303">
        <v>227.85952656000001</v>
      </c>
      <c r="AI1303">
        <v>230.229035911235</v>
      </c>
      <c r="AJ1303">
        <v>426.59537228876502</v>
      </c>
      <c r="AK1303">
        <v>36.914623896576501</v>
      </c>
      <c r="AL1303">
        <v>704.35151839695595</v>
      </c>
      <c r="AM1303">
        <v>419.98062335999998</v>
      </c>
      <c r="AN1303">
        <v>144.83050398165099</v>
      </c>
      <c r="AO1303">
        <v>0</v>
      </c>
      <c r="AP1303">
        <v>1306.0772696351801</v>
      </c>
      <c r="AQ1303">
        <v>1306.0772696351801</v>
      </c>
      <c r="AR1303">
        <v>1306.0772696351801</v>
      </c>
      <c r="AS1303">
        <v>7.0219208044902297</v>
      </c>
      <c r="AT1303">
        <v>1.94903679948415</v>
      </c>
      <c r="AU1303">
        <v>62</v>
      </c>
      <c r="AV1303">
        <v>0</v>
      </c>
      <c r="AW1303" s="2">
        <v>186</v>
      </c>
      <c r="AX1303" s="4">
        <v>1306.0772696351801</v>
      </c>
      <c r="AY1303">
        <v>1</v>
      </c>
      <c r="AZ1303">
        <v>2.8299999999999999E-2</v>
      </c>
      <c r="BA1303">
        <v>0.5393</v>
      </c>
      <c r="BB1303">
        <v>0.3216</v>
      </c>
      <c r="BC1303">
        <v>0.1109</v>
      </c>
      <c r="BD1303">
        <v>0</v>
      </c>
      <c r="BE1303">
        <v>0.59</v>
      </c>
      <c r="BF1303" t="b">
        <v>0</v>
      </c>
      <c r="BG1303">
        <v>2.83</v>
      </c>
      <c r="BH1303" t="b">
        <v>0</v>
      </c>
      <c r="BI1303">
        <v>7.02</v>
      </c>
      <c r="BJ1303" t="b">
        <v>0</v>
      </c>
      <c r="BK1303">
        <v>1</v>
      </c>
      <c r="BL1303" t="b">
        <v>0</v>
      </c>
      <c r="BM1303">
        <v>0</v>
      </c>
      <c r="BN1303">
        <v>0</v>
      </c>
    </row>
    <row r="1304" spans="1:66" x14ac:dyDescent="0.25">
      <c r="A1304" t="s">
        <v>111</v>
      </c>
      <c r="B1304">
        <v>2011</v>
      </c>
      <c r="C1304">
        <v>4</v>
      </c>
      <c r="D1304">
        <v>4</v>
      </c>
      <c r="E1304">
        <v>2.1464313480000001</v>
      </c>
      <c r="F1304">
        <v>6.1464313480000001</v>
      </c>
      <c r="G1304">
        <v>3.4765008489999998</v>
      </c>
      <c r="H1304">
        <v>7.4765008489999998</v>
      </c>
      <c r="I1304">
        <v>1</v>
      </c>
      <c r="J1304">
        <v>4</v>
      </c>
      <c r="K1304" t="s">
        <v>67</v>
      </c>
      <c r="L1304" t="s">
        <v>67</v>
      </c>
      <c r="M1304" t="s">
        <v>112</v>
      </c>
      <c r="N1304">
        <v>2.8571428999999999E-2</v>
      </c>
      <c r="O1304">
        <v>0.61714285700000004</v>
      </c>
      <c r="P1304">
        <v>0.32</v>
      </c>
      <c r="Q1304">
        <v>3.4285714000000002E-2</v>
      </c>
      <c r="R1304">
        <v>0</v>
      </c>
      <c r="S1304">
        <v>1</v>
      </c>
      <c r="T1304" t="s">
        <v>75</v>
      </c>
      <c r="U1304">
        <v>0.03</v>
      </c>
      <c r="V1304">
        <v>0.1</v>
      </c>
      <c r="W1304">
        <v>0.3</v>
      </c>
      <c r="X1304">
        <v>0.13</v>
      </c>
      <c r="Y1304">
        <v>0.52</v>
      </c>
      <c r="Z1304">
        <v>0.52</v>
      </c>
      <c r="AA1304">
        <v>1.0429502547</v>
      </c>
      <c r="AB1304">
        <v>1.1653948831957299</v>
      </c>
      <c r="AC1304">
        <v>2.96</v>
      </c>
      <c r="AD1304">
        <v>5.04</v>
      </c>
      <c r="AE1304">
        <v>2.96</v>
      </c>
      <c r="AF1304">
        <v>5.04</v>
      </c>
      <c r="AG1304">
        <v>1.3906003396</v>
      </c>
      <c r="AH1304">
        <v>5.5624013583999998</v>
      </c>
      <c r="AI1304">
        <v>5.1457110826085399</v>
      </c>
      <c r="AJ1304">
        <v>9.8072906153914605</v>
      </c>
      <c r="AK1304">
        <v>32.608867089133</v>
      </c>
      <c r="AL1304">
        <v>809.96263057822296</v>
      </c>
      <c r="AM1304">
        <v>1351.75138176</v>
      </c>
      <c r="AN1304">
        <v>12.121522860130201</v>
      </c>
      <c r="AO1304">
        <v>0</v>
      </c>
      <c r="AP1304">
        <v>2206.44440228749</v>
      </c>
      <c r="AQ1304">
        <v>2206.44440228749</v>
      </c>
      <c r="AR1304">
        <v>2206.44440228749</v>
      </c>
      <c r="AS1304">
        <v>551.61110057187204</v>
      </c>
      <c r="AT1304">
        <v>6.3128432700311397</v>
      </c>
      <c r="AU1304">
        <v>62</v>
      </c>
      <c r="AV1304">
        <v>0</v>
      </c>
      <c r="AW1304" s="2">
        <v>4</v>
      </c>
      <c r="AX1304" s="4">
        <v>2206.44440228749</v>
      </c>
      <c r="AY1304">
        <v>1</v>
      </c>
      <c r="AZ1304">
        <v>1.4800000000000001E-2</v>
      </c>
      <c r="BA1304">
        <v>0.36709999999999998</v>
      </c>
      <c r="BB1304">
        <v>0.61260000000000003</v>
      </c>
      <c r="BC1304">
        <v>5.4999999999999997E-3</v>
      </c>
      <c r="BD1304">
        <v>0</v>
      </c>
      <c r="BE1304">
        <v>0.01</v>
      </c>
      <c r="BF1304" t="b">
        <v>1</v>
      </c>
      <c r="BG1304">
        <v>4.79</v>
      </c>
      <c r="BH1304" t="b">
        <v>0</v>
      </c>
      <c r="BI1304">
        <v>551.61</v>
      </c>
      <c r="BJ1304" t="b">
        <v>1</v>
      </c>
      <c r="BK1304">
        <v>1</v>
      </c>
      <c r="BL1304" t="b">
        <v>0</v>
      </c>
      <c r="BM1304">
        <v>2</v>
      </c>
      <c r="BN1304">
        <v>2</v>
      </c>
    </row>
    <row r="1305" spans="1:66" x14ac:dyDescent="0.25">
      <c r="A1305" t="s">
        <v>111</v>
      </c>
      <c r="B1305">
        <v>2012</v>
      </c>
      <c r="C1305">
        <v>6</v>
      </c>
      <c r="D1305">
        <v>6</v>
      </c>
      <c r="E1305">
        <v>5.2890783399999997</v>
      </c>
      <c r="F1305">
        <v>11.28907834</v>
      </c>
      <c r="G1305">
        <v>6.9313612139999998</v>
      </c>
      <c r="H1305">
        <v>12.93136121</v>
      </c>
      <c r="I1305">
        <v>1</v>
      </c>
      <c r="J1305">
        <v>6</v>
      </c>
      <c r="K1305" t="s">
        <v>67</v>
      </c>
      <c r="L1305" t="s">
        <v>67</v>
      </c>
      <c r="M1305" t="s">
        <v>112</v>
      </c>
      <c r="N1305">
        <v>2.8571428999999999E-2</v>
      </c>
      <c r="O1305">
        <v>0.61714285700000004</v>
      </c>
      <c r="P1305">
        <v>0.32</v>
      </c>
      <c r="Q1305">
        <v>3.4285714000000002E-2</v>
      </c>
      <c r="R1305">
        <v>0</v>
      </c>
      <c r="S1305">
        <v>1</v>
      </c>
      <c r="T1305" t="s">
        <v>75</v>
      </c>
      <c r="U1305">
        <v>0.03</v>
      </c>
      <c r="V1305">
        <v>0.1</v>
      </c>
      <c r="W1305">
        <v>0.3</v>
      </c>
      <c r="X1305">
        <v>0.13</v>
      </c>
      <c r="Y1305">
        <v>0.78</v>
      </c>
      <c r="Z1305">
        <v>0.78</v>
      </c>
      <c r="AA1305">
        <v>2.0794083641999999</v>
      </c>
      <c r="AB1305">
        <v>2.2208870176361799</v>
      </c>
      <c r="AC1305">
        <v>4.4400000000000004</v>
      </c>
      <c r="AD1305">
        <v>7.56</v>
      </c>
      <c r="AE1305">
        <v>4.4400000000000004</v>
      </c>
      <c r="AF1305">
        <v>7.56</v>
      </c>
      <c r="AG1305">
        <v>2.7725444856000001</v>
      </c>
      <c r="AH1305">
        <v>11.0901779424</v>
      </c>
      <c r="AI1305">
        <v>8.4895871747276406</v>
      </c>
      <c r="AJ1305">
        <v>17.373135245272401</v>
      </c>
      <c r="AK1305">
        <v>37.498270505331199</v>
      </c>
      <c r="AL1305">
        <v>2606.94909279083</v>
      </c>
      <c r="AM1305">
        <v>113.134214304</v>
      </c>
      <c r="AN1305">
        <v>0.10059110323031201</v>
      </c>
      <c r="AO1305">
        <v>0</v>
      </c>
      <c r="AP1305">
        <v>2757.6821687033898</v>
      </c>
      <c r="AQ1305">
        <v>2757.6821687033898</v>
      </c>
      <c r="AR1305">
        <v>2757.6821687033898</v>
      </c>
      <c r="AS1305">
        <v>459.61369478389798</v>
      </c>
      <c r="AT1305">
        <v>6.1303863427106098</v>
      </c>
      <c r="AU1305">
        <v>76</v>
      </c>
      <c r="AV1305">
        <v>1</v>
      </c>
      <c r="AW1305" s="2">
        <v>6</v>
      </c>
      <c r="AX1305" s="4">
        <v>2757.6821687033898</v>
      </c>
      <c r="AY1305">
        <v>1</v>
      </c>
      <c r="AZ1305">
        <v>1.3599999999999999E-2</v>
      </c>
      <c r="BA1305">
        <v>0.94530000000000003</v>
      </c>
      <c r="BB1305">
        <v>4.1000000000000002E-2</v>
      </c>
      <c r="BC1305">
        <v>0</v>
      </c>
      <c r="BD1305">
        <v>0</v>
      </c>
      <c r="BE1305">
        <v>0.02</v>
      </c>
      <c r="BF1305" t="b">
        <v>1</v>
      </c>
      <c r="BG1305">
        <v>5.98</v>
      </c>
      <c r="BH1305" t="b">
        <v>0</v>
      </c>
      <c r="BI1305">
        <v>459.61</v>
      </c>
      <c r="BJ1305" t="b">
        <v>1</v>
      </c>
      <c r="BK1305">
        <v>1</v>
      </c>
      <c r="BL1305" t="b">
        <v>0</v>
      </c>
      <c r="BM1305">
        <v>2</v>
      </c>
      <c r="BN1305">
        <v>2</v>
      </c>
    </row>
    <row r="1306" spans="1:66" x14ac:dyDescent="0.25">
      <c r="A1306" t="s">
        <v>111</v>
      </c>
      <c r="B1306">
        <v>2013</v>
      </c>
      <c r="C1306">
        <v>554</v>
      </c>
      <c r="D1306">
        <v>554</v>
      </c>
      <c r="E1306">
        <v>451.57279679999999</v>
      </c>
      <c r="F1306">
        <v>1005.572797</v>
      </c>
      <c r="G1306">
        <v>738.01181650000001</v>
      </c>
      <c r="H1306">
        <v>1292.0118170000001</v>
      </c>
      <c r="I1306">
        <v>1</v>
      </c>
      <c r="J1306">
        <v>554</v>
      </c>
      <c r="K1306" t="s">
        <v>67</v>
      </c>
      <c r="L1306" t="s">
        <v>67</v>
      </c>
      <c r="M1306" t="s">
        <v>112</v>
      </c>
      <c r="N1306">
        <v>2.8571428999999999E-2</v>
      </c>
      <c r="O1306">
        <v>0.61714285700000004</v>
      </c>
      <c r="P1306">
        <v>0.32</v>
      </c>
      <c r="Q1306">
        <v>3.4285714000000002E-2</v>
      </c>
      <c r="R1306">
        <v>0</v>
      </c>
      <c r="S1306">
        <v>1</v>
      </c>
      <c r="T1306" t="s">
        <v>75</v>
      </c>
      <c r="U1306">
        <v>0.03</v>
      </c>
      <c r="V1306">
        <v>0.1</v>
      </c>
      <c r="W1306">
        <v>0.3</v>
      </c>
      <c r="X1306">
        <v>0.13</v>
      </c>
      <c r="Y1306">
        <v>72.02</v>
      </c>
      <c r="Z1306">
        <v>72.02</v>
      </c>
      <c r="AA1306">
        <v>221.40354495</v>
      </c>
      <c r="AB1306">
        <v>232.822701033268</v>
      </c>
      <c r="AC1306">
        <v>409.96</v>
      </c>
      <c r="AD1306">
        <v>698.04</v>
      </c>
      <c r="AE1306">
        <v>409.96</v>
      </c>
      <c r="AF1306">
        <v>698.04</v>
      </c>
      <c r="AG1306">
        <v>295.20472660000001</v>
      </c>
      <c r="AH1306">
        <v>1180.8189064000001</v>
      </c>
      <c r="AI1306">
        <v>826.36641493346303</v>
      </c>
      <c r="AJ1306">
        <v>1757.6572190665399</v>
      </c>
      <c r="AK1306">
        <v>120.692089467524</v>
      </c>
      <c r="AL1306">
        <v>218.18741325006499</v>
      </c>
      <c r="AM1306">
        <v>0.93885030463999997</v>
      </c>
      <c r="AN1306">
        <v>73.803085099260002</v>
      </c>
      <c r="AO1306" t="s">
        <v>67</v>
      </c>
      <c r="AP1306">
        <v>413.62143812148901</v>
      </c>
      <c r="AQ1306">
        <v>413.62143812148901</v>
      </c>
      <c r="AR1306">
        <v>413.62143812148901</v>
      </c>
      <c r="AS1306">
        <v>0.74660909408211096</v>
      </c>
      <c r="AT1306">
        <v>-0.29221353191402299</v>
      </c>
      <c r="AU1306">
        <v>61</v>
      </c>
      <c r="AV1306">
        <v>1</v>
      </c>
      <c r="AW1306" s="2">
        <v>554</v>
      </c>
      <c r="AX1306" s="4">
        <v>413.62143812148901</v>
      </c>
      <c r="AY1306">
        <v>1</v>
      </c>
      <c r="AZ1306">
        <v>0.2918</v>
      </c>
      <c r="BA1306">
        <v>0.52749999999999997</v>
      </c>
      <c r="BB1306">
        <v>2.3E-3</v>
      </c>
      <c r="BC1306">
        <v>0.1784</v>
      </c>
      <c r="BD1306" t="s">
        <v>67</v>
      </c>
      <c r="BE1306">
        <v>1.76</v>
      </c>
      <c r="BF1306" t="b">
        <v>0</v>
      </c>
      <c r="BG1306">
        <v>0.9</v>
      </c>
      <c r="BH1306" t="b">
        <v>0</v>
      </c>
      <c r="BI1306">
        <v>0.75</v>
      </c>
      <c r="BJ1306" t="b">
        <v>0</v>
      </c>
      <c r="BK1306">
        <v>1</v>
      </c>
      <c r="BL1306" t="b">
        <v>0</v>
      </c>
      <c r="BM1306">
        <v>0</v>
      </c>
      <c r="BN1306">
        <v>0</v>
      </c>
    </row>
    <row r="1307" spans="1:66" x14ac:dyDescent="0.25">
      <c r="A1307" t="s">
        <v>111</v>
      </c>
      <c r="B1307">
        <v>2014</v>
      </c>
      <c r="C1307">
        <v>605</v>
      </c>
      <c r="D1307">
        <v>605</v>
      </c>
      <c r="E1307">
        <v>318.20592670000002</v>
      </c>
      <c r="F1307">
        <v>923.20592669999996</v>
      </c>
      <c r="G1307">
        <v>536.31033090000005</v>
      </c>
      <c r="H1307">
        <v>1141.3103309999999</v>
      </c>
      <c r="I1307">
        <v>1</v>
      </c>
      <c r="J1307">
        <v>605</v>
      </c>
      <c r="K1307" t="s">
        <v>67</v>
      </c>
      <c r="L1307" t="s">
        <v>67</v>
      </c>
      <c r="M1307" t="s">
        <v>112</v>
      </c>
      <c r="N1307">
        <v>2.8571428999999999E-2</v>
      </c>
      <c r="O1307">
        <v>0.61714285700000004</v>
      </c>
      <c r="P1307">
        <v>0.32</v>
      </c>
      <c r="Q1307">
        <v>3.4285714000000002E-2</v>
      </c>
      <c r="R1307">
        <v>0</v>
      </c>
      <c r="S1307">
        <v>1</v>
      </c>
      <c r="T1307" t="s">
        <v>75</v>
      </c>
      <c r="U1307">
        <v>0.03</v>
      </c>
      <c r="V1307">
        <v>0.1</v>
      </c>
      <c r="W1307">
        <v>0.3</v>
      </c>
      <c r="X1307">
        <v>0.13</v>
      </c>
      <c r="Y1307">
        <v>78.650000000000006</v>
      </c>
      <c r="Z1307">
        <v>78.650000000000006</v>
      </c>
      <c r="AA1307">
        <v>160.89309926999999</v>
      </c>
      <c r="AB1307">
        <v>179.087721222607</v>
      </c>
      <c r="AC1307">
        <v>447.7</v>
      </c>
      <c r="AD1307">
        <v>762.3</v>
      </c>
      <c r="AE1307">
        <v>447.7</v>
      </c>
      <c r="AF1307">
        <v>762.3</v>
      </c>
      <c r="AG1307">
        <v>214.52413236000001</v>
      </c>
      <c r="AH1307">
        <v>858.09652944000004</v>
      </c>
      <c r="AI1307">
        <v>783.13488855478704</v>
      </c>
      <c r="AJ1307">
        <v>1499.48577344521</v>
      </c>
      <c r="AK1307">
        <v>10.101269285804801</v>
      </c>
      <c r="AL1307">
        <v>1.81063987281516</v>
      </c>
      <c r="AM1307">
        <v>688.8288</v>
      </c>
      <c r="AN1307" t="s">
        <v>67</v>
      </c>
      <c r="AO1307" t="s">
        <v>67</v>
      </c>
      <c r="AP1307" t="s">
        <v>67</v>
      </c>
      <c r="AQ1307" t="s">
        <v>67</v>
      </c>
      <c r="AR1307">
        <v>700.74070915862001</v>
      </c>
      <c r="AS1307" t="s">
        <v>67</v>
      </c>
      <c r="AT1307" t="s">
        <v>67</v>
      </c>
      <c r="AU1307">
        <v>59</v>
      </c>
      <c r="AV1307">
        <v>0</v>
      </c>
      <c r="AW1307" s="2">
        <v>605</v>
      </c>
      <c r="AX1307" s="4" t="s">
        <v>67</v>
      </c>
      <c r="AY1307">
        <v>1</v>
      </c>
      <c r="AZ1307">
        <v>1.44E-2</v>
      </c>
      <c r="BA1307">
        <v>2.5999999999999999E-3</v>
      </c>
      <c r="BB1307">
        <v>0.98299999999999998</v>
      </c>
      <c r="BC1307" t="s">
        <v>67</v>
      </c>
      <c r="BD1307" t="s">
        <v>67</v>
      </c>
      <c r="BE1307">
        <v>1.92</v>
      </c>
      <c r="BF1307" t="b">
        <v>0</v>
      </c>
      <c r="BG1307" t="s">
        <v>67</v>
      </c>
      <c r="BH1307" t="b">
        <v>0</v>
      </c>
      <c r="BI1307" t="s">
        <v>67</v>
      </c>
      <c r="BJ1307" t="b">
        <v>0</v>
      </c>
      <c r="BK1307">
        <v>1</v>
      </c>
      <c r="BL1307" t="b">
        <v>0</v>
      </c>
      <c r="BM1307">
        <v>0</v>
      </c>
      <c r="BN1307">
        <v>0</v>
      </c>
    </row>
    <row r="1308" spans="1:66" x14ac:dyDescent="0.25">
      <c r="A1308" t="s">
        <v>111</v>
      </c>
      <c r="B1308">
        <v>2015</v>
      </c>
      <c r="C1308">
        <v>550</v>
      </c>
      <c r="D1308">
        <v>550</v>
      </c>
      <c r="E1308">
        <v>435.51078130000002</v>
      </c>
      <c r="F1308">
        <v>985.51078129999996</v>
      </c>
      <c r="G1308">
        <v>762.43944780000004</v>
      </c>
      <c r="H1308">
        <v>1312.4394480000001</v>
      </c>
      <c r="I1308">
        <v>1</v>
      </c>
      <c r="J1308">
        <v>550</v>
      </c>
      <c r="K1308" t="s">
        <v>67</v>
      </c>
      <c r="L1308" t="s">
        <v>67</v>
      </c>
      <c r="M1308" t="s">
        <v>112</v>
      </c>
      <c r="N1308">
        <v>2.8571428999999999E-2</v>
      </c>
      <c r="O1308">
        <v>0.61714285700000004</v>
      </c>
      <c r="P1308">
        <v>0.32</v>
      </c>
      <c r="Q1308">
        <v>3.4285714000000002E-2</v>
      </c>
      <c r="R1308">
        <v>0</v>
      </c>
      <c r="S1308">
        <v>1</v>
      </c>
      <c r="T1308" t="s">
        <v>75</v>
      </c>
      <c r="U1308">
        <v>0.03</v>
      </c>
      <c r="V1308">
        <v>0.1</v>
      </c>
      <c r="W1308">
        <v>0.3</v>
      </c>
      <c r="X1308">
        <v>0.13</v>
      </c>
      <c r="Y1308">
        <v>71.5</v>
      </c>
      <c r="Z1308">
        <v>71.5</v>
      </c>
      <c r="AA1308">
        <v>228.73183434000001</v>
      </c>
      <c r="AB1308">
        <v>239.64661908848501</v>
      </c>
      <c r="AC1308">
        <v>407</v>
      </c>
      <c r="AD1308">
        <v>693</v>
      </c>
      <c r="AE1308">
        <v>407</v>
      </c>
      <c r="AF1308">
        <v>693</v>
      </c>
      <c r="AG1308">
        <v>304.97577912000003</v>
      </c>
      <c r="AH1308">
        <v>1219.9031164800001</v>
      </c>
      <c r="AI1308">
        <v>833.14620982303097</v>
      </c>
      <c r="AJ1308">
        <v>1791.73268617697</v>
      </c>
      <c r="AK1308">
        <v>8.3825921314531607E-2</v>
      </c>
      <c r="AL1308">
        <v>1328.4555425496301</v>
      </c>
      <c r="AM1308" t="s">
        <v>67</v>
      </c>
      <c r="AN1308" t="s">
        <v>67</v>
      </c>
      <c r="AO1308" t="s">
        <v>67</v>
      </c>
      <c r="AP1308" t="s">
        <v>67</v>
      </c>
      <c r="AQ1308" t="s">
        <v>67</v>
      </c>
      <c r="AR1308">
        <v>1328.53936847094</v>
      </c>
      <c r="AS1308" t="s">
        <v>67</v>
      </c>
      <c r="AT1308" t="s">
        <v>67</v>
      </c>
      <c r="AU1308">
        <v>57</v>
      </c>
      <c r="AV1308">
        <v>1</v>
      </c>
      <c r="AW1308" s="2">
        <v>550</v>
      </c>
      <c r="AX1308" s="4" t="s">
        <v>67</v>
      </c>
      <c r="AY1308">
        <v>1</v>
      </c>
      <c r="AZ1308" s="1">
        <v>1E-4</v>
      </c>
      <c r="BA1308">
        <v>0.99990000000000001</v>
      </c>
      <c r="BB1308" t="s">
        <v>67</v>
      </c>
      <c r="BC1308" t="s">
        <v>67</v>
      </c>
      <c r="BD1308" t="s">
        <v>67</v>
      </c>
      <c r="BE1308">
        <v>1.74</v>
      </c>
      <c r="BF1308" t="b">
        <v>0</v>
      </c>
      <c r="BG1308" t="s">
        <v>67</v>
      </c>
      <c r="BH1308" t="b">
        <v>0</v>
      </c>
      <c r="BI1308" t="s">
        <v>67</v>
      </c>
      <c r="BJ1308" t="b">
        <v>0</v>
      </c>
      <c r="BK1308">
        <v>1</v>
      </c>
      <c r="BL1308" t="b">
        <v>0</v>
      </c>
      <c r="BM1308">
        <v>0</v>
      </c>
      <c r="BN1308">
        <v>0</v>
      </c>
    </row>
    <row r="1309" spans="1:66" x14ac:dyDescent="0.25">
      <c r="A1309" t="s">
        <v>111</v>
      </c>
      <c r="B1309">
        <v>2016</v>
      </c>
      <c r="C1309">
        <v>2602</v>
      </c>
      <c r="D1309">
        <v>2602</v>
      </c>
      <c r="E1309">
        <v>661.21232029999999</v>
      </c>
      <c r="F1309">
        <v>3263.2123200000001</v>
      </c>
      <c r="G1309">
        <v>1622.223068</v>
      </c>
      <c r="H1309">
        <v>4224.2230680000002</v>
      </c>
      <c r="I1309">
        <v>1</v>
      </c>
      <c r="J1309">
        <v>2602</v>
      </c>
      <c r="K1309" t="s">
        <v>67</v>
      </c>
      <c r="L1309" t="s">
        <v>67</v>
      </c>
      <c r="M1309" t="s">
        <v>112</v>
      </c>
      <c r="N1309">
        <v>2.8571428999999999E-2</v>
      </c>
      <c r="O1309">
        <v>0.61714285700000004</v>
      </c>
      <c r="P1309">
        <v>0.32</v>
      </c>
      <c r="Q1309">
        <v>3.4285714000000002E-2</v>
      </c>
      <c r="R1309">
        <v>0</v>
      </c>
      <c r="S1309">
        <v>1</v>
      </c>
      <c r="T1309" t="s">
        <v>75</v>
      </c>
      <c r="U1309">
        <v>0.03</v>
      </c>
      <c r="V1309">
        <v>0.1</v>
      </c>
      <c r="W1309">
        <v>0.3</v>
      </c>
      <c r="X1309">
        <v>0.13</v>
      </c>
      <c r="Y1309">
        <v>338.26</v>
      </c>
      <c r="Z1309">
        <v>338.26</v>
      </c>
      <c r="AA1309">
        <v>486.66692039999998</v>
      </c>
      <c r="AB1309">
        <v>592.67572838072203</v>
      </c>
      <c r="AC1309">
        <v>1925.48</v>
      </c>
      <c r="AD1309">
        <v>3278.52</v>
      </c>
      <c r="AE1309">
        <v>1925.48</v>
      </c>
      <c r="AF1309">
        <v>3278.52</v>
      </c>
      <c r="AG1309">
        <v>648.88922720000005</v>
      </c>
      <c r="AH1309">
        <v>2595.5569088000002</v>
      </c>
      <c r="AI1309">
        <v>3038.87161123856</v>
      </c>
      <c r="AJ1309">
        <v>5409.5745247614404</v>
      </c>
      <c r="AK1309">
        <v>61.502572351109997</v>
      </c>
      <c r="AL1309" t="s">
        <v>67</v>
      </c>
      <c r="AM1309" t="s">
        <v>67</v>
      </c>
      <c r="AN1309" t="s">
        <v>67</v>
      </c>
      <c r="AO1309" t="s">
        <v>67</v>
      </c>
      <c r="AP1309" t="s">
        <v>67</v>
      </c>
      <c r="AQ1309" t="s">
        <v>67</v>
      </c>
      <c r="AR1309">
        <v>61.502572351109997</v>
      </c>
      <c r="AS1309" t="s">
        <v>67</v>
      </c>
      <c r="AT1309" t="s">
        <v>67</v>
      </c>
      <c r="AU1309">
        <v>41</v>
      </c>
      <c r="AV1309">
        <v>0</v>
      </c>
      <c r="AW1309" s="2">
        <v>2602</v>
      </c>
      <c r="AX1309" s="4" t="s">
        <v>67</v>
      </c>
      <c r="AY1309">
        <v>1</v>
      </c>
      <c r="AZ1309">
        <v>1</v>
      </c>
      <c r="BA1309" t="s">
        <v>67</v>
      </c>
      <c r="BB1309" t="s">
        <v>67</v>
      </c>
      <c r="BC1309" t="s">
        <v>67</v>
      </c>
      <c r="BD1309" t="s">
        <v>67</v>
      </c>
      <c r="BE1309">
        <v>8.25</v>
      </c>
      <c r="BF1309" t="b">
        <v>0</v>
      </c>
      <c r="BG1309" t="s">
        <v>67</v>
      </c>
      <c r="BH1309" t="b">
        <v>0</v>
      </c>
      <c r="BI1309" t="s">
        <v>67</v>
      </c>
      <c r="BJ1309" t="b">
        <v>0</v>
      </c>
      <c r="BK1309">
        <v>1</v>
      </c>
      <c r="BL1309" t="b">
        <v>0</v>
      </c>
      <c r="BM1309">
        <v>0</v>
      </c>
      <c r="BN1309">
        <v>0</v>
      </c>
    </row>
    <row r="1310" spans="1:66" x14ac:dyDescent="0.25">
      <c r="A1310" t="s">
        <v>111</v>
      </c>
      <c r="B1310">
        <v>2017</v>
      </c>
      <c r="C1310">
        <v>237</v>
      </c>
      <c r="D1310">
        <v>237</v>
      </c>
      <c r="E1310">
        <v>78.998002360000001</v>
      </c>
      <c r="F1310">
        <v>315.99800240000002</v>
      </c>
      <c r="G1310">
        <v>116.54441970000001</v>
      </c>
      <c r="H1310">
        <v>353.54441969999999</v>
      </c>
      <c r="I1310">
        <v>1</v>
      </c>
      <c r="J1310">
        <v>237</v>
      </c>
      <c r="K1310" t="s">
        <v>67</v>
      </c>
      <c r="L1310" t="s">
        <v>67</v>
      </c>
      <c r="M1310" t="s">
        <v>112</v>
      </c>
      <c r="N1310">
        <v>2.8571428999999999E-2</v>
      </c>
      <c r="O1310">
        <v>0.61714285700000004</v>
      </c>
      <c r="P1310">
        <v>0.32</v>
      </c>
      <c r="Q1310">
        <v>3.4285714000000002E-2</v>
      </c>
      <c r="R1310">
        <v>0</v>
      </c>
      <c r="S1310">
        <v>1</v>
      </c>
      <c r="T1310" t="s">
        <v>75</v>
      </c>
      <c r="U1310">
        <v>0.03</v>
      </c>
      <c r="V1310">
        <v>0.1</v>
      </c>
      <c r="W1310">
        <v>0.3</v>
      </c>
      <c r="X1310">
        <v>0.13</v>
      </c>
      <c r="Y1310">
        <v>30.81</v>
      </c>
      <c r="Z1310">
        <v>30.81</v>
      </c>
      <c r="AA1310">
        <v>34.963325910000002</v>
      </c>
      <c r="AB1310">
        <v>46.601397604459002</v>
      </c>
      <c r="AC1310">
        <v>175.38</v>
      </c>
      <c r="AD1310">
        <v>298.62</v>
      </c>
      <c r="AE1310">
        <v>175.38</v>
      </c>
      <c r="AF1310">
        <v>298.62</v>
      </c>
      <c r="AG1310">
        <v>46.617767880000002</v>
      </c>
      <c r="AH1310">
        <v>186.47107152000001</v>
      </c>
      <c r="AI1310">
        <v>260.34162449108197</v>
      </c>
      <c r="AJ1310">
        <v>446.74721490891801</v>
      </c>
      <c r="AK1310" t="s">
        <v>67</v>
      </c>
      <c r="AL1310" t="s">
        <v>67</v>
      </c>
      <c r="AM1310" t="s">
        <v>67</v>
      </c>
      <c r="AN1310" t="s">
        <v>67</v>
      </c>
      <c r="AO1310" t="s">
        <v>67</v>
      </c>
      <c r="AP1310" t="s">
        <v>67</v>
      </c>
      <c r="AQ1310" t="s">
        <v>67</v>
      </c>
      <c r="AR1310">
        <v>0</v>
      </c>
      <c r="AS1310" t="s">
        <v>67</v>
      </c>
      <c r="AT1310" t="s">
        <v>67</v>
      </c>
      <c r="AU1310">
        <v>68</v>
      </c>
      <c r="AV1310">
        <v>0</v>
      </c>
      <c r="AW1310" s="2">
        <v>237</v>
      </c>
      <c r="AX1310" s="4" t="s">
        <v>67</v>
      </c>
      <c r="AY1310">
        <v>1</v>
      </c>
      <c r="AZ1310" t="s">
        <v>67</v>
      </c>
      <c r="BA1310" t="s">
        <v>67</v>
      </c>
      <c r="BB1310" t="s">
        <v>67</v>
      </c>
      <c r="BC1310" t="s">
        <v>67</v>
      </c>
      <c r="BD1310" t="s">
        <v>67</v>
      </c>
      <c r="BE1310">
        <v>0.75</v>
      </c>
      <c r="BF1310" t="b">
        <v>0</v>
      </c>
      <c r="BG1310" t="s">
        <v>67</v>
      </c>
      <c r="BH1310" t="b">
        <v>0</v>
      </c>
      <c r="BI1310" t="s">
        <v>67</v>
      </c>
      <c r="BJ1310" t="b">
        <v>0</v>
      </c>
      <c r="BK1310">
        <v>1</v>
      </c>
      <c r="BL1310" t="b">
        <v>0</v>
      </c>
      <c r="BM1310">
        <v>0</v>
      </c>
      <c r="BN1310">
        <v>0</v>
      </c>
    </row>
    <row r="1311" spans="1:66" x14ac:dyDescent="0.25">
      <c r="A1311" t="s">
        <v>111</v>
      </c>
      <c r="B1311">
        <v>2018</v>
      </c>
      <c r="C1311">
        <v>2</v>
      </c>
      <c r="D1311">
        <v>2</v>
      </c>
      <c r="E1311">
        <v>0.58682597999999997</v>
      </c>
      <c r="F1311">
        <v>2.58682598</v>
      </c>
      <c r="G1311">
        <v>0.93390720199999999</v>
      </c>
      <c r="H1311">
        <v>2.9339072019999999</v>
      </c>
      <c r="I1311">
        <v>1</v>
      </c>
      <c r="J1311">
        <v>2</v>
      </c>
      <c r="K1311" t="s">
        <v>67</v>
      </c>
      <c r="L1311" t="s">
        <v>67</v>
      </c>
      <c r="M1311" t="s">
        <v>112</v>
      </c>
      <c r="N1311">
        <v>2.8571428999999999E-2</v>
      </c>
      <c r="O1311">
        <v>0.61714285700000004</v>
      </c>
      <c r="P1311">
        <v>0.32</v>
      </c>
      <c r="Q1311">
        <v>3.4285714000000002E-2</v>
      </c>
      <c r="R1311">
        <v>0</v>
      </c>
      <c r="S1311">
        <v>1</v>
      </c>
      <c r="T1311" t="s">
        <v>75</v>
      </c>
      <c r="U1311">
        <v>0.03</v>
      </c>
      <c r="V1311">
        <v>0.1</v>
      </c>
      <c r="W1311">
        <v>0.3</v>
      </c>
      <c r="X1311">
        <v>0.13</v>
      </c>
      <c r="Y1311">
        <v>0.26</v>
      </c>
      <c r="Z1311">
        <v>0.26</v>
      </c>
      <c r="AA1311">
        <v>0.2801721606</v>
      </c>
      <c r="AB1311">
        <v>0.382225639609998</v>
      </c>
      <c r="AC1311">
        <v>1.48</v>
      </c>
      <c r="AD1311">
        <v>2.52</v>
      </c>
      <c r="AE1311">
        <v>1.48</v>
      </c>
      <c r="AF1311">
        <v>2.52</v>
      </c>
      <c r="AG1311">
        <v>0.3735628808</v>
      </c>
      <c r="AH1311">
        <v>1.4942515232</v>
      </c>
      <c r="AI1311">
        <v>2.1694559227800001</v>
      </c>
      <c r="AJ1311">
        <v>3.6983584812200001</v>
      </c>
      <c r="AK1311" t="s">
        <v>67</v>
      </c>
      <c r="AL1311" t="s">
        <v>67</v>
      </c>
      <c r="AM1311" t="s">
        <v>67</v>
      </c>
      <c r="AN1311" t="s">
        <v>67</v>
      </c>
      <c r="AO1311" t="s">
        <v>67</v>
      </c>
      <c r="AP1311" t="s">
        <v>67</v>
      </c>
      <c r="AQ1311" t="s">
        <v>67</v>
      </c>
      <c r="AR1311">
        <v>0</v>
      </c>
      <c r="AS1311" t="s">
        <v>67</v>
      </c>
      <c r="AT1311" t="s">
        <v>67</v>
      </c>
      <c r="AU1311">
        <v>63</v>
      </c>
      <c r="AV1311">
        <v>0</v>
      </c>
      <c r="AW1311" s="2">
        <v>2</v>
      </c>
      <c r="AX1311" s="4" t="s">
        <v>67</v>
      </c>
      <c r="AY1311">
        <v>1</v>
      </c>
      <c r="AZ1311" t="s">
        <v>67</v>
      </c>
      <c r="BA1311" t="s">
        <v>67</v>
      </c>
      <c r="BB1311" t="s">
        <v>67</v>
      </c>
      <c r="BC1311" t="s">
        <v>67</v>
      </c>
      <c r="BD1311" t="s">
        <v>67</v>
      </c>
      <c r="BE1311">
        <v>0.01</v>
      </c>
      <c r="BF1311" t="b">
        <v>1</v>
      </c>
      <c r="BG1311" t="s">
        <v>67</v>
      </c>
      <c r="BH1311" t="b">
        <v>0</v>
      </c>
      <c r="BI1311" t="s">
        <v>67</v>
      </c>
      <c r="BJ1311" t="b">
        <v>0</v>
      </c>
      <c r="BK1311">
        <v>1</v>
      </c>
      <c r="BL1311" t="b">
        <v>0</v>
      </c>
      <c r="BM1311">
        <v>1</v>
      </c>
      <c r="BN1311">
        <v>1</v>
      </c>
    </row>
    <row r="1312" spans="1:66" x14ac:dyDescent="0.25">
      <c r="A1312" t="s">
        <v>111</v>
      </c>
      <c r="B1312">
        <v>2019</v>
      </c>
      <c r="C1312">
        <v>1295</v>
      </c>
      <c r="D1312">
        <v>1295</v>
      </c>
      <c r="E1312">
        <v>333.64959429999999</v>
      </c>
      <c r="F1312">
        <v>1628.649594</v>
      </c>
      <c r="G1312">
        <v>857.59000040000001</v>
      </c>
      <c r="H1312">
        <v>2152.59</v>
      </c>
      <c r="I1312">
        <v>1</v>
      </c>
      <c r="J1312">
        <v>1295</v>
      </c>
      <c r="K1312" t="s">
        <v>67</v>
      </c>
      <c r="L1312" t="s">
        <v>67</v>
      </c>
      <c r="M1312" t="s">
        <v>112</v>
      </c>
      <c r="N1312">
        <v>2.8571428999999999E-2</v>
      </c>
      <c r="O1312">
        <v>0.61714285700000004</v>
      </c>
      <c r="P1312">
        <v>0.32</v>
      </c>
      <c r="Q1312">
        <v>3.4285714000000002E-2</v>
      </c>
      <c r="R1312">
        <v>0</v>
      </c>
      <c r="S1312">
        <v>1</v>
      </c>
      <c r="T1312" t="s">
        <v>75</v>
      </c>
      <c r="U1312">
        <v>0.03</v>
      </c>
      <c r="V1312">
        <v>0.1</v>
      </c>
      <c r="W1312">
        <v>0.3</v>
      </c>
      <c r="X1312">
        <v>0.13</v>
      </c>
      <c r="Y1312">
        <v>168.35</v>
      </c>
      <c r="Z1312">
        <v>168.35</v>
      </c>
      <c r="AA1312">
        <v>257.27700012000003</v>
      </c>
      <c r="AB1312">
        <v>307.46248111069798</v>
      </c>
      <c r="AC1312">
        <v>958.3</v>
      </c>
      <c r="AD1312">
        <v>1631.7</v>
      </c>
      <c r="AE1312">
        <v>958.3</v>
      </c>
      <c r="AF1312">
        <v>1631.7</v>
      </c>
      <c r="AG1312">
        <v>343.03600016000001</v>
      </c>
      <c r="AH1312">
        <v>1372.1440006400001</v>
      </c>
      <c r="AI1312">
        <v>1537.6650377786</v>
      </c>
      <c r="AJ1312">
        <v>2767.5149622213999</v>
      </c>
      <c r="AK1312" t="s">
        <v>67</v>
      </c>
      <c r="AL1312" t="s">
        <v>67</v>
      </c>
      <c r="AM1312" t="s">
        <v>67</v>
      </c>
      <c r="AN1312" t="s">
        <v>67</v>
      </c>
      <c r="AO1312" t="s">
        <v>67</v>
      </c>
      <c r="AP1312" t="s">
        <v>67</v>
      </c>
      <c r="AQ1312" t="s">
        <v>67</v>
      </c>
      <c r="AR1312">
        <v>0</v>
      </c>
      <c r="AS1312" t="s">
        <v>67</v>
      </c>
      <c r="AT1312" t="s">
        <v>67</v>
      </c>
      <c r="AU1312">
        <v>39</v>
      </c>
      <c r="AV1312">
        <v>0</v>
      </c>
      <c r="AW1312" s="2">
        <v>1295</v>
      </c>
      <c r="AX1312" s="4" t="s">
        <v>67</v>
      </c>
      <c r="AY1312">
        <v>1</v>
      </c>
      <c r="AZ1312" t="s">
        <v>67</v>
      </c>
      <c r="BA1312" t="s">
        <v>67</v>
      </c>
      <c r="BB1312" t="s">
        <v>67</v>
      </c>
      <c r="BC1312" t="s">
        <v>67</v>
      </c>
      <c r="BD1312" t="s">
        <v>67</v>
      </c>
      <c r="BE1312">
        <v>4.0999999999999996</v>
      </c>
      <c r="BF1312" t="b">
        <v>0</v>
      </c>
      <c r="BG1312" t="s">
        <v>67</v>
      </c>
      <c r="BH1312" t="b">
        <v>0</v>
      </c>
      <c r="BI1312" t="s">
        <v>67</v>
      </c>
      <c r="BJ1312" t="b">
        <v>0</v>
      </c>
      <c r="BK1312">
        <v>1</v>
      </c>
      <c r="BL1312" t="b">
        <v>0</v>
      </c>
      <c r="BM1312">
        <v>0</v>
      </c>
      <c r="BN13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12"/>
  <sheetViews>
    <sheetView topLeftCell="A1278" zoomScale="85" zoomScaleNormal="85" workbookViewId="0">
      <selection activeCell="D1314" sqref="D1314"/>
    </sheetView>
  </sheetViews>
  <sheetFormatPr defaultRowHeight="15" x14ac:dyDescent="0.25"/>
  <cols>
    <col min="1" max="1" width="25.85546875" customWidth="1"/>
  </cols>
  <sheetData>
    <row r="1" spans="1:4" x14ac:dyDescent="0.25">
      <c r="A1" t="s">
        <v>0</v>
      </c>
      <c r="B1" t="s">
        <v>1</v>
      </c>
      <c r="C1" s="2" t="s">
        <v>48</v>
      </c>
      <c r="D1" s="4" t="s">
        <v>49</v>
      </c>
    </row>
    <row r="2" spans="1:4" x14ac:dyDescent="0.25">
      <c r="A2" t="s">
        <v>66</v>
      </c>
      <c r="B2">
        <v>1954</v>
      </c>
      <c r="C2" s="2" t="s">
        <v>67</v>
      </c>
      <c r="D2" s="4" t="s">
        <v>67</v>
      </c>
    </row>
    <row r="3" spans="1:4" x14ac:dyDescent="0.25">
      <c r="A3" t="s">
        <v>66</v>
      </c>
      <c r="B3">
        <v>1955</v>
      </c>
      <c r="C3" s="2" t="s">
        <v>67</v>
      </c>
      <c r="D3" s="4" t="s">
        <v>67</v>
      </c>
    </row>
    <row r="4" spans="1:4" x14ac:dyDescent="0.25">
      <c r="A4" t="s">
        <v>66</v>
      </c>
      <c r="B4">
        <v>1956</v>
      </c>
      <c r="C4" s="2" t="s">
        <v>67</v>
      </c>
      <c r="D4" s="4">
        <v>37372.983479471601</v>
      </c>
    </row>
    <row r="5" spans="1:4" x14ac:dyDescent="0.25">
      <c r="A5" t="s">
        <v>66</v>
      </c>
      <c r="B5">
        <v>1957</v>
      </c>
      <c r="C5" s="2" t="s">
        <v>67</v>
      </c>
      <c r="D5" s="4">
        <v>30019.9187533855</v>
      </c>
    </row>
    <row r="6" spans="1:4" x14ac:dyDescent="0.25">
      <c r="A6" t="s">
        <v>66</v>
      </c>
      <c r="B6">
        <v>1958</v>
      </c>
      <c r="C6" s="2" t="s">
        <v>67</v>
      </c>
      <c r="D6" s="4">
        <v>17507.8779715977</v>
      </c>
    </row>
    <row r="7" spans="1:4" x14ac:dyDescent="0.25">
      <c r="A7" t="s">
        <v>66</v>
      </c>
      <c r="B7">
        <v>1959</v>
      </c>
      <c r="C7" s="2" t="s">
        <v>67</v>
      </c>
      <c r="D7" s="4">
        <v>14238.841675866701</v>
      </c>
    </row>
    <row r="8" spans="1:4" x14ac:dyDescent="0.25">
      <c r="A8" s="5" t="s">
        <v>66</v>
      </c>
      <c r="B8" s="18">
        <v>1960</v>
      </c>
      <c r="C8" s="18">
        <v>7754.8980629999996</v>
      </c>
      <c r="D8" s="18">
        <v>25930.204530340601</v>
      </c>
    </row>
    <row r="9" spans="1:4" x14ac:dyDescent="0.25">
      <c r="A9" s="5" t="s">
        <v>66</v>
      </c>
      <c r="B9" s="18">
        <v>1961</v>
      </c>
      <c r="C9" s="18">
        <v>29357.828379999999</v>
      </c>
      <c r="D9" s="18">
        <v>37008.625918591097</v>
      </c>
    </row>
    <row r="10" spans="1:4" x14ac:dyDescent="0.25">
      <c r="A10" s="5" t="s">
        <v>66</v>
      </c>
      <c r="B10" s="18">
        <v>1962</v>
      </c>
      <c r="C10" s="18">
        <v>22034.98892</v>
      </c>
      <c r="D10" s="18">
        <v>48994.093531459701</v>
      </c>
    </row>
    <row r="11" spans="1:4" x14ac:dyDescent="0.25">
      <c r="A11" s="5" t="s">
        <v>66</v>
      </c>
      <c r="B11" s="18">
        <v>1963</v>
      </c>
      <c r="C11" s="18">
        <v>19941.166450000001</v>
      </c>
      <c r="D11" s="18">
        <v>34583.642470988998</v>
      </c>
    </row>
    <row r="12" spans="1:4" x14ac:dyDescent="0.25">
      <c r="A12" s="5" t="s">
        <v>66</v>
      </c>
      <c r="B12" s="18">
        <v>1964</v>
      </c>
      <c r="C12" s="18">
        <v>4209.8018060000004</v>
      </c>
      <c r="D12" s="18">
        <v>9980.4905487286796</v>
      </c>
    </row>
    <row r="13" spans="1:4" x14ac:dyDescent="0.25">
      <c r="A13" s="5" t="s">
        <v>66</v>
      </c>
      <c r="B13" s="18">
        <v>1965</v>
      </c>
      <c r="C13" s="18">
        <v>17503.912769999999</v>
      </c>
      <c r="D13" s="18">
        <v>5854.8037493355296</v>
      </c>
    </row>
    <row r="14" spans="1:4" x14ac:dyDescent="0.25">
      <c r="A14" s="5" t="s">
        <v>66</v>
      </c>
      <c r="B14" s="18">
        <v>1966</v>
      </c>
      <c r="C14" s="18">
        <v>18611.755349999999</v>
      </c>
      <c r="D14" s="18">
        <v>7893.7955390421303</v>
      </c>
    </row>
    <row r="15" spans="1:4" x14ac:dyDescent="0.25">
      <c r="A15" s="5" t="s">
        <v>66</v>
      </c>
      <c r="B15" s="18">
        <v>1967</v>
      </c>
      <c r="C15" s="18">
        <v>27696.06451</v>
      </c>
      <c r="D15" s="18">
        <v>13430.399602275</v>
      </c>
    </row>
    <row r="16" spans="1:4" x14ac:dyDescent="0.25">
      <c r="A16" s="5" t="s">
        <v>66</v>
      </c>
      <c r="B16" s="18">
        <v>1968</v>
      </c>
      <c r="C16" s="18">
        <v>33235.277410000002</v>
      </c>
      <c r="D16" s="18">
        <v>11028.9111977332</v>
      </c>
    </row>
    <row r="17" spans="1:4" x14ac:dyDescent="0.25">
      <c r="A17" s="5" t="s">
        <v>66</v>
      </c>
      <c r="B17" s="18">
        <v>1969</v>
      </c>
      <c r="C17" s="18">
        <v>6647.0554830000001</v>
      </c>
      <c r="D17" s="18">
        <v>4835.5674706270602</v>
      </c>
    </row>
    <row r="18" spans="1:4" x14ac:dyDescent="0.25">
      <c r="A18" s="5" t="s">
        <v>66</v>
      </c>
      <c r="B18" s="18">
        <v>1970</v>
      </c>
      <c r="C18" s="18">
        <v>4985.291612</v>
      </c>
      <c r="D18" s="18">
        <v>5409.9192270921703</v>
      </c>
    </row>
    <row r="19" spans="1:4" x14ac:dyDescent="0.25">
      <c r="A19" s="5" t="s">
        <v>66</v>
      </c>
      <c r="B19" s="18">
        <v>1971</v>
      </c>
      <c r="C19" s="18">
        <v>2548.0379349999998</v>
      </c>
      <c r="D19" s="18">
        <v>15541.4927538191</v>
      </c>
    </row>
    <row r="20" spans="1:4" x14ac:dyDescent="0.25">
      <c r="A20" s="5" t="s">
        <v>66</v>
      </c>
      <c r="B20" s="18">
        <v>1972</v>
      </c>
      <c r="C20" s="18">
        <v>8862.7406429999992</v>
      </c>
      <c r="D20" s="18">
        <v>26472.996204790499</v>
      </c>
    </row>
    <row r="21" spans="1:4" x14ac:dyDescent="0.25">
      <c r="A21" s="5" t="s">
        <v>66</v>
      </c>
      <c r="B21" s="18">
        <v>1973</v>
      </c>
      <c r="C21" s="18">
        <v>8862.7406429999992</v>
      </c>
      <c r="D21" s="18">
        <v>30585.028514654801</v>
      </c>
    </row>
    <row r="22" spans="1:4" x14ac:dyDescent="0.25">
      <c r="A22" s="5" t="s">
        <v>66</v>
      </c>
      <c r="B22" s="18">
        <v>1974</v>
      </c>
      <c r="C22" s="18">
        <v>3877.4490310000001</v>
      </c>
      <c r="D22" s="18">
        <v>39150.479405013699</v>
      </c>
    </row>
    <row r="23" spans="1:4" x14ac:dyDescent="0.25">
      <c r="A23" s="5" t="s">
        <v>66</v>
      </c>
      <c r="B23" s="18">
        <v>1975</v>
      </c>
      <c r="C23" s="18">
        <v>1329.4110969999999</v>
      </c>
      <c r="D23" s="18">
        <v>30861.489300941499</v>
      </c>
    </row>
    <row r="24" spans="1:4" x14ac:dyDescent="0.25">
      <c r="A24" s="5" t="s">
        <v>66</v>
      </c>
      <c r="B24" s="18">
        <v>1976</v>
      </c>
      <c r="C24" s="18">
        <v>6647.0554830000001</v>
      </c>
      <c r="D24" s="18">
        <v>11016.657522735</v>
      </c>
    </row>
    <row r="25" spans="1:4" x14ac:dyDescent="0.25">
      <c r="A25" s="5" t="s">
        <v>66</v>
      </c>
      <c r="B25" s="18">
        <v>1977</v>
      </c>
      <c r="C25" s="18">
        <v>15509.796130000001</v>
      </c>
      <c r="D25" s="18">
        <v>18403.9990523874</v>
      </c>
    </row>
    <row r="26" spans="1:4" x14ac:dyDescent="0.25">
      <c r="A26" s="5" t="s">
        <v>66</v>
      </c>
      <c r="B26" s="18">
        <v>1978</v>
      </c>
      <c r="C26" s="18">
        <v>19941.166450000001</v>
      </c>
      <c r="D26" s="18">
        <v>16895.245622568</v>
      </c>
    </row>
    <row r="27" spans="1:4" x14ac:dyDescent="0.25">
      <c r="A27" s="5" t="s">
        <v>66</v>
      </c>
      <c r="B27" s="18">
        <v>1979</v>
      </c>
      <c r="C27" s="18">
        <v>19941.166450000001</v>
      </c>
      <c r="D27" s="18">
        <v>13254.5119900832</v>
      </c>
    </row>
    <row r="28" spans="1:4" x14ac:dyDescent="0.25">
      <c r="A28" s="5" t="s">
        <v>66</v>
      </c>
      <c r="B28" s="18">
        <v>1980</v>
      </c>
      <c r="C28" s="18">
        <v>33235.277410000002</v>
      </c>
      <c r="D28" s="18">
        <v>22192.251660230399</v>
      </c>
    </row>
    <row r="29" spans="1:4" x14ac:dyDescent="0.25">
      <c r="A29" s="5" t="s">
        <v>66</v>
      </c>
      <c r="B29" s="18">
        <v>1981</v>
      </c>
      <c r="C29" s="18">
        <v>1994.1166450000001</v>
      </c>
      <c r="D29" s="18">
        <v>25680.0834898016</v>
      </c>
    </row>
    <row r="30" spans="1:4" x14ac:dyDescent="0.25">
      <c r="A30" s="5" t="s">
        <v>66</v>
      </c>
      <c r="B30" s="18">
        <v>1982</v>
      </c>
      <c r="C30" s="18">
        <v>10524.504510000001</v>
      </c>
      <c r="D30" s="18">
        <v>19046.090226467</v>
      </c>
    </row>
    <row r="31" spans="1:4" x14ac:dyDescent="0.25">
      <c r="A31" s="5" t="s">
        <v>66</v>
      </c>
      <c r="B31" s="18">
        <v>1983</v>
      </c>
      <c r="C31" s="18">
        <v>14401.95355</v>
      </c>
      <c r="D31" s="18">
        <v>23807.0305905961</v>
      </c>
    </row>
    <row r="32" spans="1:4" x14ac:dyDescent="0.25">
      <c r="A32" s="5" t="s">
        <v>66</v>
      </c>
      <c r="B32" s="18">
        <v>1984</v>
      </c>
      <c r="C32" s="18">
        <v>8862.7406429999992</v>
      </c>
      <c r="D32" s="18">
        <v>20876.248012630698</v>
      </c>
    </row>
    <row r="33" spans="1:4" x14ac:dyDescent="0.25">
      <c r="A33" s="5" t="s">
        <v>66</v>
      </c>
      <c r="B33" s="18">
        <v>1985</v>
      </c>
      <c r="C33" s="18">
        <v>8862.7406429999992</v>
      </c>
      <c r="D33" s="18">
        <v>27294.502356486199</v>
      </c>
    </row>
    <row r="34" spans="1:4" x14ac:dyDescent="0.25">
      <c r="A34" s="5" t="s">
        <v>66</v>
      </c>
      <c r="B34" s="18">
        <v>1986</v>
      </c>
      <c r="C34" s="18">
        <v>23264.694189999998</v>
      </c>
      <c r="D34" s="18">
        <v>37726.058434514001</v>
      </c>
    </row>
    <row r="35" spans="1:4" x14ac:dyDescent="0.25">
      <c r="A35" s="5" t="s">
        <v>66</v>
      </c>
      <c r="B35" s="18">
        <v>1987</v>
      </c>
      <c r="C35" s="18">
        <v>11078.425800000001</v>
      </c>
      <c r="D35" s="18">
        <v>31738.8947118014</v>
      </c>
    </row>
    <row r="36" spans="1:4" x14ac:dyDescent="0.25">
      <c r="A36" s="5" t="s">
        <v>66</v>
      </c>
      <c r="B36" s="18">
        <v>1988</v>
      </c>
      <c r="C36" s="18">
        <v>14401.95355</v>
      </c>
      <c r="D36" s="18">
        <v>25847.5256841296</v>
      </c>
    </row>
    <row r="37" spans="1:4" x14ac:dyDescent="0.25">
      <c r="A37" s="5" t="s">
        <v>66</v>
      </c>
      <c r="B37" s="18">
        <v>1989</v>
      </c>
      <c r="C37" s="18">
        <v>16542.587950000001</v>
      </c>
      <c r="D37" s="18">
        <v>27843.536966965301</v>
      </c>
    </row>
    <row r="38" spans="1:4" x14ac:dyDescent="0.25">
      <c r="A38" s="5" t="s">
        <v>66</v>
      </c>
      <c r="B38" s="18">
        <v>1990</v>
      </c>
      <c r="C38" s="18">
        <v>11078.425800000001</v>
      </c>
      <c r="D38" s="18">
        <v>40914.4067829583</v>
      </c>
    </row>
    <row r="39" spans="1:4" x14ac:dyDescent="0.25">
      <c r="A39" s="5" t="s">
        <v>66</v>
      </c>
      <c r="B39" s="18">
        <v>1991</v>
      </c>
      <c r="C39" s="18">
        <v>24372.536769999999</v>
      </c>
      <c r="D39" s="18">
        <v>53450.078807911901</v>
      </c>
    </row>
    <row r="40" spans="1:4" x14ac:dyDescent="0.25">
      <c r="A40" s="5" t="s">
        <v>66</v>
      </c>
      <c r="B40" s="18">
        <v>1992</v>
      </c>
      <c r="C40" s="18">
        <v>17725.48129</v>
      </c>
      <c r="D40" s="18">
        <v>45597.1966161651</v>
      </c>
    </row>
    <row r="41" spans="1:4" x14ac:dyDescent="0.25">
      <c r="A41" s="5" t="s">
        <v>66</v>
      </c>
      <c r="B41" s="18">
        <v>1993</v>
      </c>
      <c r="C41" s="18">
        <v>16617.638709999999</v>
      </c>
      <c r="D41" s="18">
        <v>20698.169541771</v>
      </c>
    </row>
    <row r="42" spans="1:4" x14ac:dyDescent="0.25">
      <c r="A42" s="5" t="s">
        <v>66</v>
      </c>
      <c r="B42" s="18">
        <v>1994</v>
      </c>
      <c r="C42" s="18">
        <v>14401.95355</v>
      </c>
      <c r="D42" s="18">
        <v>12668.431212158401</v>
      </c>
    </row>
    <row r="43" spans="1:4" x14ac:dyDescent="0.25">
      <c r="A43" s="5" t="s">
        <v>66</v>
      </c>
      <c r="B43" s="18">
        <v>1995</v>
      </c>
      <c r="C43" s="18">
        <v>18833.32387</v>
      </c>
      <c r="D43" s="18">
        <v>21554.438556138499</v>
      </c>
    </row>
    <row r="44" spans="1:4" x14ac:dyDescent="0.25">
      <c r="A44" s="5" t="s">
        <v>66</v>
      </c>
      <c r="B44" s="18">
        <v>1996</v>
      </c>
      <c r="C44" s="18">
        <v>27696.06451</v>
      </c>
      <c r="D44" s="18">
        <v>17916.375185145898</v>
      </c>
    </row>
    <row r="45" spans="1:4" x14ac:dyDescent="0.25">
      <c r="A45" s="5" t="s">
        <v>66</v>
      </c>
      <c r="B45" s="18">
        <v>1997</v>
      </c>
      <c r="C45" s="18">
        <v>26588.22193</v>
      </c>
      <c r="D45" s="18">
        <v>38263.808420003501</v>
      </c>
    </row>
    <row r="46" spans="1:4" x14ac:dyDescent="0.25">
      <c r="A46" s="5" t="s">
        <v>66</v>
      </c>
      <c r="B46" s="18">
        <v>1998</v>
      </c>
      <c r="C46" s="18">
        <v>20495.087739999999</v>
      </c>
      <c r="D46" s="18">
        <v>53417.072975739</v>
      </c>
    </row>
    <row r="47" spans="1:4" x14ac:dyDescent="0.25">
      <c r="A47" s="5" t="s">
        <v>66</v>
      </c>
      <c r="B47" s="18">
        <v>1999</v>
      </c>
      <c r="C47" s="18">
        <v>5539.2129020000002</v>
      </c>
      <c r="D47" s="18">
        <v>19916.639579099701</v>
      </c>
    </row>
    <row r="48" spans="1:4" x14ac:dyDescent="0.25">
      <c r="A48" s="5" t="s">
        <v>66</v>
      </c>
      <c r="B48" s="18">
        <v>2000</v>
      </c>
      <c r="C48" s="18">
        <v>12062.559300000001</v>
      </c>
      <c r="D48" s="18">
        <v>15005.193159466</v>
      </c>
    </row>
    <row r="49" spans="1:4" x14ac:dyDescent="0.25">
      <c r="A49" s="5" t="s">
        <v>66</v>
      </c>
      <c r="B49" s="18">
        <v>2001</v>
      </c>
      <c r="C49" s="18">
        <v>19590.349630000001</v>
      </c>
      <c r="D49" s="18">
        <v>28767.935419017002</v>
      </c>
    </row>
    <row r="50" spans="1:4" x14ac:dyDescent="0.25">
      <c r="A50" s="5" t="s">
        <v>66</v>
      </c>
      <c r="B50" s="18">
        <v>2002</v>
      </c>
      <c r="C50" s="18">
        <v>4337.2037019999998</v>
      </c>
      <c r="D50" s="18">
        <v>28211.607296015402</v>
      </c>
    </row>
    <row r="51" spans="1:4" x14ac:dyDescent="0.25">
      <c r="A51" s="5" t="s">
        <v>66</v>
      </c>
      <c r="B51" s="18">
        <v>2003</v>
      </c>
      <c r="C51" s="18">
        <v>64594.402900000001</v>
      </c>
      <c r="D51" s="18">
        <v>15896.2290340909</v>
      </c>
    </row>
    <row r="52" spans="1:4" x14ac:dyDescent="0.25">
      <c r="A52" s="5" t="s">
        <v>66</v>
      </c>
      <c r="B52" s="18">
        <v>2004</v>
      </c>
      <c r="C52" s="18">
        <v>15918.65598</v>
      </c>
      <c r="D52" s="18">
        <v>54800.324752062697</v>
      </c>
    </row>
    <row r="53" spans="1:4" x14ac:dyDescent="0.25">
      <c r="A53" s="5" t="s">
        <v>66</v>
      </c>
      <c r="B53" s="18">
        <v>2005</v>
      </c>
      <c r="C53" s="18">
        <v>13297.5911</v>
      </c>
      <c r="D53" s="18">
        <v>72901.122738275793</v>
      </c>
    </row>
    <row r="54" spans="1:4" x14ac:dyDescent="0.25">
      <c r="A54" s="5" t="s">
        <v>66</v>
      </c>
      <c r="B54" s="18">
        <v>2006</v>
      </c>
      <c r="C54" s="18">
        <v>11466.17071</v>
      </c>
      <c r="D54" s="18">
        <v>52010.6237328598</v>
      </c>
    </row>
    <row r="55" spans="1:4" x14ac:dyDescent="0.25">
      <c r="A55" s="5" t="s">
        <v>66</v>
      </c>
      <c r="B55" s="18">
        <v>2007</v>
      </c>
      <c r="C55" s="18">
        <v>35020.525990000002</v>
      </c>
      <c r="D55" s="18">
        <v>40230.9972418201</v>
      </c>
    </row>
    <row r="56" spans="1:4" x14ac:dyDescent="0.25">
      <c r="A56" s="5" t="s">
        <v>66</v>
      </c>
      <c r="B56" s="18">
        <v>2008</v>
      </c>
      <c r="C56" s="18">
        <v>983.21728410000003</v>
      </c>
      <c r="D56" s="18">
        <v>25326.283855546499</v>
      </c>
    </row>
    <row r="57" spans="1:4" x14ac:dyDescent="0.25">
      <c r="A57" s="5" t="s">
        <v>66</v>
      </c>
      <c r="B57" s="18">
        <v>2009</v>
      </c>
      <c r="C57" s="18">
        <v>29490.642179999999</v>
      </c>
      <c r="D57" s="18">
        <v>19322.397226954799</v>
      </c>
    </row>
    <row r="58" spans="1:4" x14ac:dyDescent="0.25">
      <c r="A58" s="5" t="s">
        <v>66</v>
      </c>
      <c r="B58" s="18">
        <v>2010</v>
      </c>
      <c r="C58" s="18">
        <v>79009.102320000005</v>
      </c>
      <c r="D58" s="18">
        <v>48073.646336450802</v>
      </c>
    </row>
    <row r="59" spans="1:4" x14ac:dyDescent="0.25">
      <c r="A59" s="5" t="s">
        <v>66</v>
      </c>
      <c r="B59" s="18">
        <v>2011</v>
      </c>
      <c r="C59" s="18">
        <v>44220.21991</v>
      </c>
      <c r="D59" s="18">
        <v>51348.836313983898</v>
      </c>
    </row>
    <row r="60" spans="1:4" x14ac:dyDescent="0.25">
      <c r="A60" s="5" t="s">
        <v>66</v>
      </c>
      <c r="B60" s="18">
        <v>2012</v>
      </c>
      <c r="C60" s="18">
        <v>36337.236640000003</v>
      </c>
      <c r="D60" s="18">
        <v>12232.8017541638</v>
      </c>
    </row>
    <row r="61" spans="1:4" x14ac:dyDescent="0.25">
      <c r="A61" s="5" t="s">
        <v>66</v>
      </c>
      <c r="B61" s="18">
        <v>2013</v>
      </c>
      <c r="C61" s="18">
        <v>30442.976859999999</v>
      </c>
      <c r="D61" s="18">
        <v>4615.0408519530702</v>
      </c>
    </row>
    <row r="62" spans="1:4" x14ac:dyDescent="0.25">
      <c r="A62" s="6" t="s">
        <v>66</v>
      </c>
      <c r="B62">
        <v>2014</v>
      </c>
      <c r="C62" s="2">
        <v>11585.820959999999</v>
      </c>
      <c r="D62" s="4" t="s">
        <v>67</v>
      </c>
    </row>
    <row r="63" spans="1:4" x14ac:dyDescent="0.25">
      <c r="A63" s="6" t="s">
        <v>66</v>
      </c>
      <c r="B63">
        <v>2015</v>
      </c>
      <c r="C63" s="2">
        <v>23574.89011</v>
      </c>
      <c r="D63" s="4" t="s">
        <v>67</v>
      </c>
    </row>
    <row r="64" spans="1:4" x14ac:dyDescent="0.25">
      <c r="A64" s="6" t="s">
        <v>66</v>
      </c>
      <c r="B64">
        <v>2016</v>
      </c>
      <c r="C64" s="2">
        <v>66525.946949999998</v>
      </c>
      <c r="D64" s="4" t="s">
        <v>67</v>
      </c>
    </row>
    <row r="65" spans="1:4" x14ac:dyDescent="0.25">
      <c r="A65" s="6" t="s">
        <v>66</v>
      </c>
      <c r="B65">
        <v>2017</v>
      </c>
      <c r="C65" s="2">
        <v>13848.03226</v>
      </c>
      <c r="D65" s="4" t="s">
        <v>67</v>
      </c>
    </row>
    <row r="66" spans="1:4" x14ac:dyDescent="0.25">
      <c r="A66" s="6" t="s">
        <v>66</v>
      </c>
      <c r="B66">
        <v>2018</v>
      </c>
      <c r="C66" s="2">
        <v>3275.0061799999999</v>
      </c>
      <c r="D66" s="4" t="s">
        <v>67</v>
      </c>
    </row>
    <row r="67" spans="1:4" x14ac:dyDescent="0.25">
      <c r="A67" s="6" t="s">
        <v>66</v>
      </c>
      <c r="B67">
        <v>2019</v>
      </c>
      <c r="C67" s="2">
        <v>4301.990965</v>
      </c>
      <c r="D67" s="4" t="s">
        <v>67</v>
      </c>
    </row>
    <row r="68" spans="1:4" x14ac:dyDescent="0.25">
      <c r="A68" t="s">
        <v>71</v>
      </c>
      <c r="B68">
        <v>1955</v>
      </c>
      <c r="C68" s="2" t="s">
        <v>67</v>
      </c>
      <c r="D68" s="4" t="s">
        <v>67</v>
      </c>
    </row>
    <row r="69" spans="1:4" x14ac:dyDescent="0.25">
      <c r="A69" t="s">
        <v>71</v>
      </c>
      <c r="B69">
        <v>1956</v>
      </c>
      <c r="C69" s="2" t="s">
        <v>67</v>
      </c>
      <c r="D69" s="4" t="s">
        <v>67</v>
      </c>
    </row>
    <row r="70" spans="1:4" x14ac:dyDescent="0.25">
      <c r="A70" t="s">
        <v>71</v>
      </c>
      <c r="B70">
        <v>1957</v>
      </c>
      <c r="C70" s="2" t="s">
        <v>67</v>
      </c>
      <c r="D70" s="4" t="s">
        <v>67</v>
      </c>
    </row>
    <row r="71" spans="1:4" x14ac:dyDescent="0.25">
      <c r="A71" t="s">
        <v>71</v>
      </c>
      <c r="B71">
        <v>1958</v>
      </c>
      <c r="C71" s="2" t="s">
        <v>67</v>
      </c>
      <c r="D71" s="4" t="s">
        <v>67</v>
      </c>
    </row>
    <row r="72" spans="1:4" x14ac:dyDescent="0.25">
      <c r="A72" t="s">
        <v>71</v>
      </c>
      <c r="B72">
        <v>1959</v>
      </c>
      <c r="C72" s="2" t="s">
        <v>67</v>
      </c>
      <c r="D72" s="4" t="s">
        <v>67</v>
      </c>
    </row>
    <row r="73" spans="1:4" x14ac:dyDescent="0.25">
      <c r="A73" t="s">
        <v>71</v>
      </c>
      <c r="B73">
        <v>1960</v>
      </c>
      <c r="C73" s="2" t="s">
        <v>67</v>
      </c>
      <c r="D73" s="4" t="s">
        <v>67</v>
      </c>
    </row>
    <row r="74" spans="1:4" x14ac:dyDescent="0.25">
      <c r="A74" t="s">
        <v>71</v>
      </c>
      <c r="B74">
        <v>1961</v>
      </c>
      <c r="C74" s="2">
        <v>600</v>
      </c>
      <c r="D74" s="4" t="s">
        <v>67</v>
      </c>
    </row>
    <row r="75" spans="1:4" x14ac:dyDescent="0.25">
      <c r="A75" t="s">
        <v>71</v>
      </c>
      <c r="B75">
        <v>1962</v>
      </c>
      <c r="C75" s="2" t="s">
        <v>67</v>
      </c>
      <c r="D75" s="4" t="s">
        <v>67</v>
      </c>
    </row>
    <row r="76" spans="1:4" x14ac:dyDescent="0.25">
      <c r="A76" t="s">
        <v>71</v>
      </c>
      <c r="B76">
        <v>1963</v>
      </c>
      <c r="C76" s="2" t="s">
        <v>67</v>
      </c>
      <c r="D76" s="4" t="s">
        <v>67</v>
      </c>
    </row>
    <row r="77" spans="1:4" x14ac:dyDescent="0.25">
      <c r="A77" t="s">
        <v>71</v>
      </c>
      <c r="B77">
        <v>1964</v>
      </c>
      <c r="C77" s="2">
        <v>500</v>
      </c>
      <c r="D77" s="4" t="s">
        <v>67</v>
      </c>
    </row>
    <row r="78" spans="1:4" x14ac:dyDescent="0.25">
      <c r="A78" t="s">
        <v>71</v>
      </c>
      <c r="B78">
        <v>1965</v>
      </c>
      <c r="C78" s="2" t="s">
        <v>67</v>
      </c>
      <c r="D78" s="4" t="s">
        <v>67</v>
      </c>
    </row>
    <row r="79" spans="1:4" x14ac:dyDescent="0.25">
      <c r="A79" t="s">
        <v>71</v>
      </c>
      <c r="B79">
        <v>1966</v>
      </c>
      <c r="C79" s="2">
        <v>600</v>
      </c>
      <c r="D79" s="4" t="s">
        <v>67</v>
      </c>
    </row>
    <row r="80" spans="1:4" x14ac:dyDescent="0.25">
      <c r="A80" t="s">
        <v>71</v>
      </c>
      <c r="B80">
        <v>1967</v>
      </c>
      <c r="C80" s="2" t="s">
        <v>67</v>
      </c>
      <c r="D80" s="4" t="s">
        <v>67</v>
      </c>
    </row>
    <row r="81" spans="1:4" x14ac:dyDescent="0.25">
      <c r="A81" t="s">
        <v>71</v>
      </c>
      <c r="B81">
        <v>1968</v>
      </c>
      <c r="C81" s="2">
        <v>600</v>
      </c>
      <c r="D81" s="4" t="s">
        <v>67</v>
      </c>
    </row>
    <row r="82" spans="1:4" x14ac:dyDescent="0.25">
      <c r="A82" t="s">
        <v>71</v>
      </c>
      <c r="B82">
        <v>1969</v>
      </c>
      <c r="C82" s="2" t="s">
        <v>67</v>
      </c>
      <c r="D82" s="4">
        <v>725.81993516378895</v>
      </c>
    </row>
    <row r="83" spans="1:4" x14ac:dyDescent="0.25">
      <c r="A83" t="s">
        <v>71</v>
      </c>
      <c r="B83">
        <v>1970</v>
      </c>
      <c r="C83" s="2">
        <v>100</v>
      </c>
      <c r="D83" s="4" t="s">
        <v>67</v>
      </c>
    </row>
    <row r="84" spans="1:4" x14ac:dyDescent="0.25">
      <c r="A84" t="s">
        <v>71</v>
      </c>
      <c r="B84">
        <v>1972</v>
      </c>
      <c r="C84" s="2">
        <v>100</v>
      </c>
      <c r="D84" s="4" t="s">
        <v>67</v>
      </c>
    </row>
    <row r="85" spans="1:4" x14ac:dyDescent="0.25">
      <c r="A85" t="s">
        <v>71</v>
      </c>
      <c r="B85">
        <v>1973</v>
      </c>
      <c r="C85" s="2">
        <v>600</v>
      </c>
      <c r="D85" s="4" t="s">
        <v>67</v>
      </c>
    </row>
    <row r="86" spans="1:4" x14ac:dyDescent="0.25">
      <c r="A86" t="s">
        <v>71</v>
      </c>
      <c r="B86">
        <v>1974</v>
      </c>
      <c r="C86" s="2">
        <v>2</v>
      </c>
      <c r="D86" s="4" t="s">
        <v>67</v>
      </c>
    </row>
    <row r="87" spans="1:4" x14ac:dyDescent="0.25">
      <c r="A87" t="s">
        <v>71</v>
      </c>
      <c r="B87">
        <v>1975</v>
      </c>
      <c r="C87" s="2" t="s">
        <v>67</v>
      </c>
      <c r="D87" s="4">
        <v>325.43248996164499</v>
      </c>
    </row>
    <row r="88" spans="1:4" x14ac:dyDescent="0.25">
      <c r="A88" t="s">
        <v>71</v>
      </c>
      <c r="B88">
        <v>1976</v>
      </c>
      <c r="C88" s="2" t="s">
        <v>67</v>
      </c>
      <c r="D88" s="4" t="s">
        <v>67</v>
      </c>
    </row>
    <row r="89" spans="1:4" x14ac:dyDescent="0.25">
      <c r="A89" t="s">
        <v>71</v>
      </c>
      <c r="B89">
        <v>1977</v>
      </c>
      <c r="C89" s="2" t="s">
        <v>67</v>
      </c>
      <c r="D89" s="4" t="s">
        <v>67</v>
      </c>
    </row>
    <row r="90" spans="1:4" x14ac:dyDescent="0.25">
      <c r="A90" t="s">
        <v>71</v>
      </c>
      <c r="B90">
        <v>1978</v>
      </c>
      <c r="C90" s="2">
        <v>600</v>
      </c>
      <c r="D90" s="4" t="s">
        <v>67</v>
      </c>
    </row>
    <row r="91" spans="1:4" x14ac:dyDescent="0.25">
      <c r="A91" t="s">
        <v>71</v>
      </c>
      <c r="B91">
        <v>1979</v>
      </c>
      <c r="C91" s="2">
        <v>100</v>
      </c>
      <c r="D91" s="4" t="s">
        <v>67</v>
      </c>
    </row>
    <row r="92" spans="1:4" x14ac:dyDescent="0.25">
      <c r="A92" t="s">
        <v>71</v>
      </c>
      <c r="B92">
        <v>1980</v>
      </c>
      <c r="C92" s="2">
        <v>100</v>
      </c>
      <c r="D92" s="4" t="s">
        <v>67</v>
      </c>
    </row>
    <row r="93" spans="1:4" x14ac:dyDescent="0.25">
      <c r="A93" t="s">
        <v>71</v>
      </c>
      <c r="B93">
        <v>1981</v>
      </c>
      <c r="C93" s="2" t="s">
        <v>67</v>
      </c>
      <c r="D93" s="4" t="s">
        <v>67</v>
      </c>
    </row>
    <row r="94" spans="1:4" x14ac:dyDescent="0.25">
      <c r="A94" t="s">
        <v>71</v>
      </c>
      <c r="B94">
        <v>1982</v>
      </c>
      <c r="C94" s="2" t="s">
        <v>67</v>
      </c>
      <c r="D94" s="4" t="s">
        <v>67</v>
      </c>
    </row>
    <row r="95" spans="1:4" x14ac:dyDescent="0.25">
      <c r="A95" t="s">
        <v>71</v>
      </c>
      <c r="B95">
        <v>1983</v>
      </c>
      <c r="C95" s="2" t="s">
        <v>67</v>
      </c>
      <c r="D95" s="4" t="s">
        <v>67</v>
      </c>
    </row>
    <row r="96" spans="1:4" x14ac:dyDescent="0.25">
      <c r="A96" t="s">
        <v>71</v>
      </c>
      <c r="B96">
        <v>1984</v>
      </c>
      <c r="C96" s="2" t="s">
        <v>67</v>
      </c>
      <c r="D96" s="4" t="s">
        <v>67</v>
      </c>
    </row>
    <row r="97" spans="1:4" x14ac:dyDescent="0.25">
      <c r="A97" t="s">
        <v>71</v>
      </c>
      <c r="B97">
        <v>1985</v>
      </c>
      <c r="C97" s="2" t="s">
        <v>67</v>
      </c>
      <c r="D97" s="4" t="s">
        <v>67</v>
      </c>
    </row>
    <row r="98" spans="1:4" x14ac:dyDescent="0.25">
      <c r="A98" t="s">
        <v>71</v>
      </c>
      <c r="B98">
        <v>1986</v>
      </c>
      <c r="C98" s="2" t="s">
        <v>67</v>
      </c>
      <c r="D98" s="4" t="s">
        <v>67</v>
      </c>
    </row>
    <row r="99" spans="1:4" x14ac:dyDescent="0.25">
      <c r="A99" t="s">
        <v>71</v>
      </c>
      <c r="B99">
        <v>1987</v>
      </c>
      <c r="C99" s="2">
        <v>100</v>
      </c>
      <c r="D99" s="4" t="s">
        <v>67</v>
      </c>
    </row>
    <row r="100" spans="1:4" x14ac:dyDescent="0.25">
      <c r="A100" t="s">
        <v>71</v>
      </c>
      <c r="B100">
        <v>1988</v>
      </c>
      <c r="C100" s="2" t="s">
        <v>67</v>
      </c>
      <c r="D100" s="4" t="s">
        <v>67</v>
      </c>
    </row>
    <row r="101" spans="1:4" x14ac:dyDescent="0.25">
      <c r="A101" t="s">
        <v>71</v>
      </c>
      <c r="B101">
        <v>1989</v>
      </c>
      <c r="C101" s="2" t="s">
        <v>67</v>
      </c>
      <c r="D101" s="4" t="s">
        <v>67</v>
      </c>
    </row>
    <row r="102" spans="1:4" x14ac:dyDescent="0.25">
      <c r="A102" t="s">
        <v>71</v>
      </c>
      <c r="B102">
        <v>1990</v>
      </c>
      <c r="C102" s="2">
        <v>260</v>
      </c>
      <c r="D102" s="4" t="s">
        <v>67</v>
      </c>
    </row>
    <row r="103" spans="1:4" x14ac:dyDescent="0.25">
      <c r="A103" t="s">
        <v>71</v>
      </c>
      <c r="B103">
        <v>1992</v>
      </c>
      <c r="C103" s="2">
        <v>800</v>
      </c>
      <c r="D103" s="4" t="s">
        <v>67</v>
      </c>
    </row>
    <row r="104" spans="1:4" x14ac:dyDescent="0.25">
      <c r="A104" t="s">
        <v>71</v>
      </c>
      <c r="B104">
        <v>1993</v>
      </c>
      <c r="C104" s="2">
        <v>700</v>
      </c>
      <c r="D104" s="4" t="s">
        <v>67</v>
      </c>
    </row>
    <row r="105" spans="1:4" x14ac:dyDescent="0.25">
      <c r="A105" t="s">
        <v>71</v>
      </c>
      <c r="B105">
        <v>1994</v>
      </c>
      <c r="C105" s="2" t="s">
        <v>67</v>
      </c>
      <c r="D105" s="4" t="s">
        <v>67</v>
      </c>
    </row>
    <row r="106" spans="1:4" x14ac:dyDescent="0.25">
      <c r="A106" t="s">
        <v>71</v>
      </c>
      <c r="B106">
        <v>1995</v>
      </c>
      <c r="C106" s="2" t="s">
        <v>67</v>
      </c>
      <c r="D106" s="4" t="s">
        <v>67</v>
      </c>
    </row>
    <row r="107" spans="1:4" x14ac:dyDescent="0.25">
      <c r="A107" t="s">
        <v>71</v>
      </c>
      <c r="B107">
        <v>1996</v>
      </c>
      <c r="C107" s="2" t="s">
        <v>67</v>
      </c>
      <c r="D107" s="4">
        <v>1660.0812197985799</v>
      </c>
    </row>
    <row r="108" spans="1:4" x14ac:dyDescent="0.25">
      <c r="A108" t="s">
        <v>71</v>
      </c>
      <c r="B108">
        <v>1997</v>
      </c>
      <c r="C108" s="2" t="s">
        <v>67</v>
      </c>
      <c r="D108" s="4" t="s">
        <v>67</v>
      </c>
    </row>
    <row r="109" spans="1:4" x14ac:dyDescent="0.25">
      <c r="A109" t="s">
        <v>71</v>
      </c>
      <c r="B109">
        <v>1998</v>
      </c>
      <c r="C109" s="2" t="s">
        <v>67</v>
      </c>
      <c r="D109" s="4" t="s">
        <v>67</v>
      </c>
    </row>
    <row r="110" spans="1:4" x14ac:dyDescent="0.25">
      <c r="A110" t="s">
        <v>71</v>
      </c>
      <c r="B110">
        <v>1999</v>
      </c>
      <c r="C110" s="2">
        <v>406.15384619999998</v>
      </c>
      <c r="D110" s="4" t="s">
        <v>67</v>
      </c>
    </row>
    <row r="111" spans="1:4" x14ac:dyDescent="0.25">
      <c r="A111" t="s">
        <v>71</v>
      </c>
      <c r="B111">
        <v>2000</v>
      </c>
      <c r="C111" s="2">
        <v>504.61538460000003</v>
      </c>
      <c r="D111" s="4" t="s">
        <v>67</v>
      </c>
    </row>
    <row r="112" spans="1:4" x14ac:dyDescent="0.25">
      <c r="A112" t="s">
        <v>71</v>
      </c>
      <c r="B112">
        <v>2001</v>
      </c>
      <c r="C112" s="2">
        <v>1164.3076920000001</v>
      </c>
      <c r="D112" s="4" t="s">
        <v>67</v>
      </c>
    </row>
    <row r="113" spans="1:4" x14ac:dyDescent="0.25">
      <c r="A113" t="s">
        <v>71</v>
      </c>
      <c r="B113">
        <v>2002</v>
      </c>
      <c r="C113" s="2" t="s">
        <v>67</v>
      </c>
      <c r="D113" s="4">
        <v>370.33101049354502</v>
      </c>
    </row>
    <row r="114" spans="1:4" x14ac:dyDescent="0.25">
      <c r="A114" s="7" t="s">
        <v>71</v>
      </c>
      <c r="B114" s="7">
        <v>2003</v>
      </c>
      <c r="C114" s="7">
        <v>1067.3504270000001</v>
      </c>
      <c r="D114" s="7">
        <v>344.06602880903301</v>
      </c>
    </row>
    <row r="115" spans="1:4" x14ac:dyDescent="0.25">
      <c r="A115" t="s">
        <v>71</v>
      </c>
      <c r="B115">
        <v>2004</v>
      </c>
      <c r="C115" s="2" t="s">
        <v>67</v>
      </c>
      <c r="D115" s="4">
        <v>592.60102003756003</v>
      </c>
    </row>
    <row r="116" spans="1:4" x14ac:dyDescent="0.25">
      <c r="A116" s="7" t="s">
        <v>71</v>
      </c>
      <c r="B116" s="7">
        <v>2005</v>
      </c>
      <c r="C116" s="7">
        <v>266.97694460000002</v>
      </c>
      <c r="D116" s="7">
        <v>1289.9812125879</v>
      </c>
    </row>
    <row r="117" spans="1:4" x14ac:dyDescent="0.25">
      <c r="A117" s="7" t="s">
        <v>71</v>
      </c>
      <c r="B117" s="7">
        <v>2006</v>
      </c>
      <c r="C117" s="7">
        <v>88</v>
      </c>
      <c r="D117" s="7">
        <v>1896.3624526362701</v>
      </c>
    </row>
    <row r="118" spans="1:4" x14ac:dyDescent="0.25">
      <c r="A118" s="7" t="s">
        <v>71</v>
      </c>
      <c r="B118" s="7">
        <v>2007</v>
      </c>
      <c r="C118" s="7">
        <v>292.82051280000002</v>
      </c>
      <c r="D118" s="7">
        <v>3143.7484340087399</v>
      </c>
    </row>
    <row r="119" spans="1:4" x14ac:dyDescent="0.25">
      <c r="A119" s="7" t="s">
        <v>71</v>
      </c>
      <c r="B119" s="7">
        <v>2008</v>
      </c>
      <c r="C119" s="7">
        <v>95.00674764</v>
      </c>
      <c r="D119" s="7">
        <v>2342.2783211881401</v>
      </c>
    </row>
    <row r="120" spans="1:4" x14ac:dyDescent="0.25">
      <c r="A120" s="7" t="s">
        <v>71</v>
      </c>
      <c r="B120" s="7">
        <v>2009</v>
      </c>
      <c r="C120" s="7">
        <v>780.43255299999998</v>
      </c>
      <c r="D120" s="7">
        <v>4046.0677858475001</v>
      </c>
    </row>
    <row r="121" spans="1:4" x14ac:dyDescent="0.25">
      <c r="A121" s="7" t="s">
        <v>71</v>
      </c>
      <c r="B121" s="7">
        <v>2010</v>
      </c>
      <c r="C121" s="7">
        <v>1310.7226889999999</v>
      </c>
      <c r="D121" s="7">
        <v>3914.4054448525399</v>
      </c>
    </row>
    <row r="122" spans="1:4" x14ac:dyDescent="0.25">
      <c r="A122" s="7" t="s">
        <v>71</v>
      </c>
      <c r="B122" s="7">
        <v>2011</v>
      </c>
      <c r="C122" s="7">
        <v>1380.710059</v>
      </c>
      <c r="D122" s="7">
        <v>1988.9599889444301</v>
      </c>
    </row>
    <row r="123" spans="1:4" x14ac:dyDescent="0.25">
      <c r="A123" s="7" t="s">
        <v>71</v>
      </c>
      <c r="B123" s="7">
        <v>2012</v>
      </c>
      <c r="C123" s="7">
        <v>2860</v>
      </c>
      <c r="D123" s="7">
        <v>1021.5194670217101</v>
      </c>
    </row>
    <row r="124" spans="1:4" x14ac:dyDescent="0.25">
      <c r="A124" s="7" t="s">
        <v>71</v>
      </c>
      <c r="B124" s="7">
        <v>2013</v>
      </c>
      <c r="C124" s="7">
        <v>550</v>
      </c>
      <c r="D124" s="7">
        <v>900.61760456882996</v>
      </c>
    </row>
    <row r="125" spans="1:4" x14ac:dyDescent="0.25">
      <c r="A125" s="7" t="s">
        <v>71</v>
      </c>
      <c r="B125" s="7">
        <v>2014</v>
      </c>
      <c r="C125" s="7">
        <v>4831.7114300000003</v>
      </c>
      <c r="D125" s="7">
        <v>1378.3012625004301</v>
      </c>
    </row>
    <row r="126" spans="1:4" x14ac:dyDescent="0.25">
      <c r="A126" t="s">
        <v>71</v>
      </c>
      <c r="B126">
        <v>2015</v>
      </c>
      <c r="C126" s="2">
        <v>1257.3707770000001</v>
      </c>
      <c r="D126" s="4" t="s">
        <v>67</v>
      </c>
    </row>
    <row r="127" spans="1:4" x14ac:dyDescent="0.25">
      <c r="A127" t="s">
        <v>71</v>
      </c>
      <c r="B127">
        <v>2016</v>
      </c>
      <c r="C127" s="2">
        <v>1134.358974</v>
      </c>
      <c r="D127" s="4" t="s">
        <v>67</v>
      </c>
    </row>
    <row r="128" spans="1:4" x14ac:dyDescent="0.25">
      <c r="A128" t="s">
        <v>71</v>
      </c>
      <c r="B128">
        <v>2017</v>
      </c>
      <c r="C128" s="2">
        <v>329.14685309999999</v>
      </c>
      <c r="D128" s="4" t="s">
        <v>67</v>
      </c>
    </row>
    <row r="129" spans="1:4" x14ac:dyDescent="0.25">
      <c r="A129" t="s">
        <v>71</v>
      </c>
      <c r="B129">
        <v>2018</v>
      </c>
      <c r="C129" s="2">
        <v>1123.778542</v>
      </c>
      <c r="D129" s="4" t="s">
        <v>67</v>
      </c>
    </row>
    <row r="130" spans="1:4" x14ac:dyDescent="0.25">
      <c r="A130" t="s">
        <v>71</v>
      </c>
      <c r="B130">
        <v>2019</v>
      </c>
      <c r="C130" s="2">
        <v>1318.8376069999999</v>
      </c>
      <c r="D130" s="4" t="s">
        <v>67</v>
      </c>
    </row>
    <row r="131" spans="1:4" x14ac:dyDescent="0.25">
      <c r="A131" s="7" t="s">
        <v>73</v>
      </c>
      <c r="B131" s="7">
        <v>1960</v>
      </c>
      <c r="C131" s="7">
        <v>42484.863640000003</v>
      </c>
      <c r="D131" s="7">
        <v>74524.879575540006</v>
      </c>
    </row>
    <row r="132" spans="1:4" x14ac:dyDescent="0.25">
      <c r="A132" s="7" t="s">
        <v>73</v>
      </c>
      <c r="B132" s="7">
        <v>1961</v>
      </c>
      <c r="C132" s="7">
        <v>133007.01860000001</v>
      </c>
      <c r="D132" s="7">
        <v>67885.066220160006</v>
      </c>
    </row>
    <row r="133" spans="1:4" x14ac:dyDescent="0.25">
      <c r="A133" s="7" t="s">
        <v>73</v>
      </c>
      <c r="B133" s="7">
        <v>1962</v>
      </c>
      <c r="C133" s="7">
        <v>21586.842499999999</v>
      </c>
      <c r="D133" s="7">
        <v>165292.91040307999</v>
      </c>
    </row>
    <row r="134" spans="1:4" x14ac:dyDescent="0.25">
      <c r="A134" s="7" t="s">
        <v>73</v>
      </c>
      <c r="B134" s="7">
        <v>1963</v>
      </c>
      <c r="C134" s="7">
        <v>77001.760970000003</v>
      </c>
      <c r="D134" s="7">
        <v>264639.45640182</v>
      </c>
    </row>
    <row r="135" spans="1:4" x14ac:dyDescent="0.25">
      <c r="A135" s="7" t="s">
        <v>73</v>
      </c>
      <c r="B135" s="7">
        <v>1964</v>
      </c>
      <c r="C135" s="7">
        <v>68408.813599999994</v>
      </c>
      <c r="D135" s="7">
        <v>83443.202640999996</v>
      </c>
    </row>
    <row r="136" spans="1:4" x14ac:dyDescent="0.25">
      <c r="A136" s="7" t="s">
        <v>73</v>
      </c>
      <c r="B136" s="7">
        <v>1965</v>
      </c>
      <c r="C136" s="7">
        <v>29888.49784</v>
      </c>
      <c r="D136" s="7">
        <v>139046.70347676601</v>
      </c>
    </row>
    <row r="137" spans="1:4" x14ac:dyDescent="0.25">
      <c r="A137" s="7" t="s">
        <v>73</v>
      </c>
      <c r="B137" s="7">
        <v>1966</v>
      </c>
      <c r="C137" s="7">
        <v>31977.04506</v>
      </c>
      <c r="D137" s="7">
        <v>139909.68803072299</v>
      </c>
    </row>
    <row r="138" spans="1:4" x14ac:dyDescent="0.25">
      <c r="A138" s="7" t="s">
        <v>73</v>
      </c>
      <c r="B138" s="7">
        <v>1967</v>
      </c>
      <c r="C138" s="7">
        <v>95241.714819999994</v>
      </c>
      <c r="D138" s="7">
        <v>127885.02963665201</v>
      </c>
    </row>
    <row r="139" spans="1:4" x14ac:dyDescent="0.25">
      <c r="A139" s="7" t="s">
        <v>73</v>
      </c>
      <c r="B139" s="7">
        <v>1968</v>
      </c>
      <c r="C139" s="7">
        <v>62457.16289</v>
      </c>
      <c r="D139" s="7">
        <v>172461.988692827</v>
      </c>
    </row>
    <row r="140" spans="1:4" x14ac:dyDescent="0.25">
      <c r="A140" s="7" t="s">
        <v>73</v>
      </c>
      <c r="B140" s="7">
        <v>1969</v>
      </c>
      <c r="C140" s="7">
        <v>89904.938179999997</v>
      </c>
      <c r="D140" s="7">
        <v>351950.17016248102</v>
      </c>
    </row>
    <row r="141" spans="1:4" x14ac:dyDescent="0.25">
      <c r="A141" s="7" t="s">
        <v>73</v>
      </c>
      <c r="B141" s="7">
        <v>1970</v>
      </c>
      <c r="C141" s="7">
        <v>82163.633489999993</v>
      </c>
      <c r="D141" s="7">
        <v>141685.91783257399</v>
      </c>
    </row>
    <row r="142" spans="1:4" x14ac:dyDescent="0.25">
      <c r="A142" s="7" t="s">
        <v>73</v>
      </c>
      <c r="B142" s="7">
        <v>1971</v>
      </c>
      <c r="C142" s="7">
        <v>34049.060109999999</v>
      </c>
      <c r="D142" s="7">
        <v>111842.045334354</v>
      </c>
    </row>
    <row r="143" spans="1:4" x14ac:dyDescent="0.25">
      <c r="A143" s="7" t="s">
        <v>73</v>
      </c>
      <c r="B143" s="7">
        <v>1972</v>
      </c>
      <c r="C143" s="7">
        <v>52692.14185</v>
      </c>
      <c r="D143" s="7">
        <v>79172.628609040097</v>
      </c>
    </row>
    <row r="144" spans="1:4" x14ac:dyDescent="0.25">
      <c r="A144" s="7" t="s">
        <v>73</v>
      </c>
      <c r="B144" s="7">
        <v>1973</v>
      </c>
      <c r="C144" s="7">
        <v>140252.6508</v>
      </c>
      <c r="D144" s="7">
        <v>102299.0580639</v>
      </c>
    </row>
    <row r="145" spans="1:4" x14ac:dyDescent="0.25">
      <c r="A145" s="7" t="s">
        <v>73</v>
      </c>
      <c r="B145" s="7">
        <v>1974</v>
      </c>
      <c r="C145" s="7">
        <v>109850.7509</v>
      </c>
      <c r="D145" s="7">
        <v>25292.248428454499</v>
      </c>
    </row>
    <row r="146" spans="1:4" x14ac:dyDescent="0.25">
      <c r="A146" s="7" t="s">
        <v>73</v>
      </c>
      <c r="B146" s="7">
        <v>1975</v>
      </c>
      <c r="C146" s="7">
        <v>60352.600409999999</v>
      </c>
      <c r="D146" s="7">
        <v>139206.45643237399</v>
      </c>
    </row>
    <row r="147" spans="1:4" x14ac:dyDescent="0.25">
      <c r="A147" s="7" t="s">
        <v>73</v>
      </c>
      <c r="B147" s="7">
        <v>1976</v>
      </c>
      <c r="C147" s="7">
        <v>13335.83037</v>
      </c>
      <c r="D147" s="7">
        <v>26268.096251322899</v>
      </c>
    </row>
    <row r="148" spans="1:4" x14ac:dyDescent="0.25">
      <c r="A148" s="7" t="s">
        <v>73</v>
      </c>
      <c r="B148" s="7">
        <v>1977</v>
      </c>
      <c r="C148" s="7">
        <v>54679.104120000004</v>
      </c>
      <c r="D148" s="7">
        <v>293903.29105982598</v>
      </c>
    </row>
    <row r="149" spans="1:4" x14ac:dyDescent="0.25">
      <c r="A149" s="7" t="s">
        <v>73</v>
      </c>
      <c r="B149" s="7">
        <v>1978</v>
      </c>
      <c r="C149" s="7">
        <v>32031.531050000001</v>
      </c>
      <c r="D149" s="7">
        <v>71960.154147245397</v>
      </c>
    </row>
    <row r="150" spans="1:4" x14ac:dyDescent="0.25">
      <c r="A150" s="7" t="s">
        <v>73</v>
      </c>
      <c r="B150" s="7">
        <v>1979</v>
      </c>
      <c r="C150" s="7">
        <v>42454.929239999998</v>
      </c>
      <c r="D150" s="7">
        <v>36632.4375940135</v>
      </c>
    </row>
    <row r="151" spans="1:4" x14ac:dyDescent="0.25">
      <c r="A151" s="7" t="s">
        <v>73</v>
      </c>
      <c r="B151" s="7">
        <v>1980</v>
      </c>
      <c r="C151" s="7">
        <v>31679.465189999999</v>
      </c>
      <c r="D151" s="7">
        <v>133626.59851635399</v>
      </c>
    </row>
    <row r="152" spans="1:4" x14ac:dyDescent="0.25">
      <c r="A152" s="7" t="s">
        <v>73</v>
      </c>
      <c r="B152" s="7">
        <v>1981</v>
      </c>
      <c r="C152" s="7">
        <v>46466.07316</v>
      </c>
      <c r="D152" s="7">
        <v>86474.453511898697</v>
      </c>
    </row>
    <row r="153" spans="1:4" x14ac:dyDescent="0.25">
      <c r="A153" s="7" t="s">
        <v>73</v>
      </c>
      <c r="B153" s="7">
        <v>1982</v>
      </c>
      <c r="C153" s="7">
        <v>93630.302609999999</v>
      </c>
      <c r="D153" s="7">
        <v>46970.6569234778</v>
      </c>
    </row>
    <row r="154" spans="1:4" x14ac:dyDescent="0.25">
      <c r="A154" s="7" t="s">
        <v>73</v>
      </c>
      <c r="B154" s="7">
        <v>1983</v>
      </c>
      <c r="C154" s="7">
        <v>26965.088589999999</v>
      </c>
      <c r="D154" s="7">
        <v>51688.732857835399</v>
      </c>
    </row>
    <row r="155" spans="1:4" x14ac:dyDescent="0.25">
      <c r="A155" s="7" t="s">
        <v>73</v>
      </c>
      <c r="B155" s="7">
        <v>1984</v>
      </c>
      <c r="C155" s="7">
        <v>26503.0687</v>
      </c>
      <c r="D155" s="7">
        <v>106017.712659032</v>
      </c>
    </row>
    <row r="156" spans="1:4" x14ac:dyDescent="0.25">
      <c r="A156" s="7" t="s">
        <v>73</v>
      </c>
      <c r="B156" s="7">
        <v>1985</v>
      </c>
      <c r="C156" s="7">
        <v>75649.395420000001</v>
      </c>
      <c r="D156" s="7">
        <v>43053.812501231798</v>
      </c>
    </row>
    <row r="157" spans="1:4" x14ac:dyDescent="0.25">
      <c r="A157" s="7" t="s">
        <v>73</v>
      </c>
      <c r="B157" s="7">
        <v>1986</v>
      </c>
      <c r="C157" s="7">
        <v>26864.92035</v>
      </c>
      <c r="D157" s="7">
        <v>104389.85172451699</v>
      </c>
    </row>
    <row r="158" spans="1:4" x14ac:dyDescent="0.25">
      <c r="A158" s="7" t="s">
        <v>73</v>
      </c>
      <c r="B158" s="7">
        <v>1987</v>
      </c>
      <c r="C158" s="7">
        <v>38205.997810000001</v>
      </c>
      <c r="D158" s="7">
        <v>100331.76886901799</v>
      </c>
    </row>
    <row r="159" spans="1:4" x14ac:dyDescent="0.25">
      <c r="A159" s="7" t="s">
        <v>73</v>
      </c>
      <c r="B159" s="7">
        <v>1988</v>
      </c>
      <c r="C159" s="7">
        <v>42434.7788</v>
      </c>
      <c r="D159" s="7">
        <v>96957.643191375595</v>
      </c>
    </row>
    <row r="160" spans="1:4" x14ac:dyDescent="0.25">
      <c r="A160" s="7" t="s">
        <v>73</v>
      </c>
      <c r="B160" s="7">
        <v>1989</v>
      </c>
      <c r="C160" s="7">
        <v>18412.345829999998</v>
      </c>
      <c r="D160" s="7">
        <v>58789.286141978999</v>
      </c>
    </row>
    <row r="161" spans="1:4" x14ac:dyDescent="0.25">
      <c r="A161" s="7" t="s">
        <v>73</v>
      </c>
      <c r="B161" s="7">
        <v>1990</v>
      </c>
      <c r="C161" s="7">
        <v>21328.18518</v>
      </c>
      <c r="D161" s="7">
        <v>101996.560158614</v>
      </c>
    </row>
    <row r="162" spans="1:4" x14ac:dyDescent="0.25">
      <c r="A162" s="7" t="s">
        <v>73</v>
      </c>
      <c r="B162" s="7">
        <v>1991</v>
      </c>
      <c r="C162" s="7">
        <v>58719.058920000003</v>
      </c>
      <c r="D162" s="7">
        <v>174670.87756068</v>
      </c>
    </row>
    <row r="163" spans="1:4" x14ac:dyDescent="0.25">
      <c r="A163" s="7" t="s">
        <v>73</v>
      </c>
      <c r="B163" s="7">
        <v>1992</v>
      </c>
      <c r="C163" s="7">
        <v>52358.402320000001</v>
      </c>
      <c r="D163" s="7">
        <v>347211.70714039903</v>
      </c>
    </row>
    <row r="164" spans="1:4" x14ac:dyDescent="0.25">
      <c r="A164" s="7" t="s">
        <v>73</v>
      </c>
      <c r="B164" s="7">
        <v>1993</v>
      </c>
      <c r="C164" s="7">
        <v>16646.26196</v>
      </c>
      <c r="D164" s="7">
        <v>142794.543734262</v>
      </c>
    </row>
    <row r="165" spans="1:4" x14ac:dyDescent="0.25">
      <c r="A165" s="7" t="s">
        <v>73</v>
      </c>
      <c r="B165" s="7">
        <v>1994</v>
      </c>
      <c r="C165" s="7">
        <v>25124.285029999999</v>
      </c>
      <c r="D165" s="7">
        <v>13436.422872491999</v>
      </c>
    </row>
    <row r="166" spans="1:4" x14ac:dyDescent="0.25">
      <c r="A166" s="7" t="s">
        <v>73</v>
      </c>
      <c r="B166" s="7">
        <v>1995</v>
      </c>
      <c r="C166" s="7">
        <v>79679.072329999995</v>
      </c>
      <c r="D166" s="7">
        <v>91840.774526295805</v>
      </c>
    </row>
    <row r="167" spans="1:4" x14ac:dyDescent="0.25">
      <c r="A167" s="7" t="s">
        <v>73</v>
      </c>
      <c r="B167" s="7">
        <v>1996</v>
      </c>
      <c r="C167" s="7">
        <v>60908.549059999998</v>
      </c>
      <c r="D167" s="7">
        <v>620769.86601863103</v>
      </c>
    </row>
    <row r="168" spans="1:4" x14ac:dyDescent="0.25">
      <c r="A168" s="7" t="s">
        <v>73</v>
      </c>
      <c r="B168" s="7">
        <v>1997</v>
      </c>
      <c r="C168" s="7">
        <v>92244.945770000006</v>
      </c>
      <c r="D168" s="7">
        <v>64716.382460956898</v>
      </c>
    </row>
    <row r="169" spans="1:4" x14ac:dyDescent="0.25">
      <c r="A169" s="7" t="s">
        <v>73</v>
      </c>
      <c r="B169" s="7">
        <v>1998</v>
      </c>
      <c r="C169" s="7">
        <v>43130.46314</v>
      </c>
      <c r="D169" s="7">
        <v>97562.013388803403</v>
      </c>
    </row>
    <row r="170" spans="1:4" x14ac:dyDescent="0.25">
      <c r="A170" s="7" t="s">
        <v>73</v>
      </c>
      <c r="B170" s="7">
        <v>1999</v>
      </c>
      <c r="C170" s="7">
        <v>63692.090219999998</v>
      </c>
      <c r="D170" s="7">
        <v>33970.513038779201</v>
      </c>
    </row>
    <row r="171" spans="1:4" x14ac:dyDescent="0.25">
      <c r="A171" s="7" t="s">
        <v>73</v>
      </c>
      <c r="B171" s="7">
        <v>2000</v>
      </c>
      <c r="C171" s="7">
        <v>84557.619810000004</v>
      </c>
      <c r="D171" s="7">
        <v>67729.387703600194</v>
      </c>
    </row>
    <row r="172" spans="1:4" x14ac:dyDescent="0.25">
      <c r="A172" s="7" t="s">
        <v>73</v>
      </c>
      <c r="B172" s="7">
        <v>2001</v>
      </c>
      <c r="C172" s="7">
        <v>232802.49179999999</v>
      </c>
      <c r="D172" s="7">
        <v>39012.0065818683</v>
      </c>
    </row>
    <row r="173" spans="1:4" x14ac:dyDescent="0.25">
      <c r="A173" s="7" t="s">
        <v>73</v>
      </c>
      <c r="B173" s="7">
        <v>2002</v>
      </c>
      <c r="C173" s="7">
        <v>29323.991300000002</v>
      </c>
      <c r="D173" s="7">
        <v>144328.31439541801</v>
      </c>
    </row>
    <row r="174" spans="1:4" x14ac:dyDescent="0.25">
      <c r="A174" s="7" t="s">
        <v>73</v>
      </c>
      <c r="B174" s="7">
        <v>2003</v>
      </c>
      <c r="C174" s="7">
        <v>55028.420709999999</v>
      </c>
      <c r="D174" s="7">
        <v>17700.724640265398</v>
      </c>
    </row>
    <row r="175" spans="1:4" x14ac:dyDescent="0.25">
      <c r="A175" s="7" t="s">
        <v>73</v>
      </c>
      <c r="B175" s="7">
        <v>2004</v>
      </c>
      <c r="C175" s="7">
        <v>39546.467089999998</v>
      </c>
      <c r="D175" s="7">
        <v>65738.700991791397</v>
      </c>
    </row>
    <row r="176" spans="1:4" x14ac:dyDescent="0.25">
      <c r="A176" s="7" t="s">
        <v>73</v>
      </c>
      <c r="B176" s="7">
        <v>2005</v>
      </c>
      <c r="C176" s="7">
        <v>25140.85209</v>
      </c>
      <c r="D176" s="7">
        <v>17748.5184900368</v>
      </c>
    </row>
    <row r="177" spans="1:4" x14ac:dyDescent="0.25">
      <c r="A177" s="7" t="s">
        <v>73</v>
      </c>
      <c r="B177" s="7">
        <v>2006</v>
      </c>
      <c r="C177" s="7">
        <v>40873.873</v>
      </c>
      <c r="D177" s="7">
        <v>70915.663170810702</v>
      </c>
    </row>
    <row r="178" spans="1:4" x14ac:dyDescent="0.25">
      <c r="A178" s="7" t="s">
        <v>73</v>
      </c>
      <c r="B178" s="7">
        <v>2007</v>
      </c>
      <c r="C178" s="7">
        <v>52862.305829999998</v>
      </c>
      <c r="D178" s="7">
        <v>133279.92857214299</v>
      </c>
    </row>
    <row r="179" spans="1:4" x14ac:dyDescent="0.25">
      <c r="A179" s="7" t="s">
        <v>73</v>
      </c>
      <c r="B179" s="7">
        <v>2008</v>
      </c>
      <c r="C179" s="7">
        <v>28667.495279999999</v>
      </c>
      <c r="D179" s="7">
        <v>19768.425054417901</v>
      </c>
    </row>
    <row r="180" spans="1:4" x14ac:dyDescent="0.25">
      <c r="A180" s="7" t="s">
        <v>73</v>
      </c>
      <c r="B180" s="7">
        <v>2009</v>
      </c>
      <c r="C180" s="7">
        <v>20503.148860000001</v>
      </c>
      <c r="D180" s="7">
        <v>7687.4139927974302</v>
      </c>
    </row>
    <row r="181" spans="1:4" x14ac:dyDescent="0.25">
      <c r="A181" s="7" t="s">
        <v>73</v>
      </c>
      <c r="B181" s="7">
        <v>2010</v>
      </c>
      <c r="C181" s="7">
        <v>20454.527139999998</v>
      </c>
      <c r="D181" s="7">
        <v>64954.740249425202</v>
      </c>
    </row>
    <row r="182" spans="1:4" x14ac:dyDescent="0.25">
      <c r="A182" s="7" t="s">
        <v>73</v>
      </c>
      <c r="B182" s="7">
        <v>2011</v>
      </c>
      <c r="C182" s="7">
        <v>64621.8148</v>
      </c>
      <c r="D182" s="7">
        <v>93979.383112888798</v>
      </c>
    </row>
    <row r="183" spans="1:4" x14ac:dyDescent="0.25">
      <c r="A183" s="7" t="s">
        <v>73</v>
      </c>
      <c r="B183" s="7">
        <v>2012</v>
      </c>
      <c r="C183" s="7">
        <v>60983.036070000002</v>
      </c>
      <c r="D183" s="7">
        <v>45150.381664795699</v>
      </c>
    </row>
    <row r="184" spans="1:4" x14ac:dyDescent="0.25">
      <c r="A184" s="7" t="s">
        <v>73</v>
      </c>
      <c r="B184" s="7">
        <v>2013</v>
      </c>
      <c r="C184" s="7">
        <v>8759.5966480000006</v>
      </c>
      <c r="D184" s="7">
        <v>2109.4861386544299</v>
      </c>
    </row>
    <row r="185" spans="1:4" x14ac:dyDescent="0.25">
      <c r="A185" s="7" t="s">
        <v>73</v>
      </c>
      <c r="B185" s="7">
        <v>2014</v>
      </c>
      <c r="C185" s="7">
        <v>20322</v>
      </c>
      <c r="D185" s="7">
        <v>22757.374332217401</v>
      </c>
    </row>
    <row r="186" spans="1:4" x14ac:dyDescent="0.25">
      <c r="A186" t="s">
        <v>73</v>
      </c>
      <c r="B186">
        <v>2015</v>
      </c>
      <c r="C186" s="2">
        <v>52238.527580000002</v>
      </c>
      <c r="D186" s="4" t="s">
        <v>67</v>
      </c>
    </row>
    <row r="187" spans="1:4" x14ac:dyDescent="0.25">
      <c r="A187" t="s">
        <v>73</v>
      </c>
      <c r="B187">
        <v>2016</v>
      </c>
      <c r="C187" s="2">
        <v>41607.046710000002</v>
      </c>
      <c r="D187" s="4" t="s">
        <v>67</v>
      </c>
    </row>
    <row r="188" spans="1:4" x14ac:dyDescent="0.25">
      <c r="A188" t="s">
        <v>73</v>
      </c>
      <c r="B188">
        <v>2017</v>
      </c>
      <c r="C188" s="2">
        <v>28035.667799999999</v>
      </c>
      <c r="D188" s="4" t="s">
        <v>67</v>
      </c>
    </row>
    <row r="189" spans="1:4" x14ac:dyDescent="0.25">
      <c r="A189" t="s">
        <v>73</v>
      </c>
      <c r="B189">
        <v>2018</v>
      </c>
      <c r="C189" s="2">
        <v>11857.257320000001</v>
      </c>
      <c r="D189" s="4" t="s">
        <v>67</v>
      </c>
    </row>
    <row r="190" spans="1:4" x14ac:dyDescent="0.25">
      <c r="A190" t="s">
        <v>73</v>
      </c>
      <c r="B190">
        <v>2019</v>
      </c>
      <c r="C190" s="2">
        <v>6980.1808259999998</v>
      </c>
      <c r="D190" s="4" t="s">
        <v>67</v>
      </c>
    </row>
    <row r="191" spans="1:4" x14ac:dyDescent="0.25">
      <c r="A191" s="5" t="s">
        <v>76</v>
      </c>
      <c r="B191" s="5">
        <v>1960</v>
      </c>
      <c r="C191" s="5">
        <v>112920.29549999999</v>
      </c>
      <c r="D191" s="5">
        <v>524068.8398744</v>
      </c>
    </row>
    <row r="192" spans="1:4" x14ac:dyDescent="0.25">
      <c r="A192" s="5" t="s">
        <v>76</v>
      </c>
      <c r="B192" s="5">
        <v>1961</v>
      </c>
      <c r="C192" s="5">
        <v>467456.71960000001</v>
      </c>
      <c r="D192" s="5">
        <v>767586.08325839997</v>
      </c>
    </row>
    <row r="193" spans="1:4" x14ac:dyDescent="0.25">
      <c r="A193" s="5" t="s">
        <v>76</v>
      </c>
      <c r="B193" s="5">
        <v>1962</v>
      </c>
      <c r="C193" s="5">
        <v>354596.54830000002</v>
      </c>
      <c r="D193" s="5">
        <v>1052792.1627034999</v>
      </c>
    </row>
    <row r="194" spans="1:4" x14ac:dyDescent="0.25">
      <c r="A194" s="5" t="s">
        <v>76</v>
      </c>
      <c r="B194" s="5">
        <v>1963</v>
      </c>
      <c r="C194" s="5">
        <v>193635.91310000001</v>
      </c>
      <c r="D194" s="5">
        <v>1510856.8643324</v>
      </c>
    </row>
    <row r="195" spans="1:4" x14ac:dyDescent="0.25">
      <c r="A195" s="5" t="s">
        <v>76</v>
      </c>
      <c r="B195" s="5">
        <v>1964</v>
      </c>
      <c r="C195" s="5">
        <v>396889.38660000003</v>
      </c>
      <c r="D195" s="5">
        <v>417759.68917139998</v>
      </c>
    </row>
    <row r="196" spans="1:4" x14ac:dyDescent="0.25">
      <c r="A196" s="5" t="s">
        <v>76</v>
      </c>
      <c r="B196" s="5">
        <v>1965</v>
      </c>
      <c r="C196" s="5">
        <v>313241.89870000002</v>
      </c>
      <c r="D196" s="5">
        <v>671737.10367927398</v>
      </c>
    </row>
    <row r="197" spans="1:4" x14ac:dyDescent="0.25">
      <c r="A197" s="5" t="s">
        <v>76</v>
      </c>
      <c r="B197" s="5">
        <v>1966</v>
      </c>
      <c r="C197" s="5">
        <v>243131.25169999999</v>
      </c>
      <c r="D197" s="5">
        <v>996080.28483088198</v>
      </c>
    </row>
    <row r="198" spans="1:4" x14ac:dyDescent="0.25">
      <c r="A198" s="5" t="s">
        <v>76</v>
      </c>
      <c r="B198" s="5">
        <v>1967</v>
      </c>
      <c r="C198" s="5">
        <v>296654.52159999998</v>
      </c>
      <c r="D198" s="5">
        <v>1287707.71431799</v>
      </c>
    </row>
    <row r="199" spans="1:4" x14ac:dyDescent="0.25">
      <c r="A199" s="5" t="s">
        <v>76</v>
      </c>
      <c r="B199" s="5">
        <v>1968</v>
      </c>
      <c r="C199" s="5">
        <v>267415.43219999998</v>
      </c>
      <c r="D199" s="5">
        <v>566788.396999088</v>
      </c>
    </row>
    <row r="200" spans="1:4" x14ac:dyDescent="0.25">
      <c r="A200" s="5" t="s">
        <v>76</v>
      </c>
      <c r="B200" s="5">
        <v>1969</v>
      </c>
      <c r="C200" s="5">
        <v>345341.7574</v>
      </c>
      <c r="D200" s="5">
        <v>1232911.00363782</v>
      </c>
    </row>
    <row r="201" spans="1:4" x14ac:dyDescent="0.25">
      <c r="A201" s="5" t="s">
        <v>76</v>
      </c>
      <c r="B201" s="5">
        <v>1970</v>
      </c>
      <c r="C201" s="5">
        <v>327829.80489999999</v>
      </c>
      <c r="D201" s="5">
        <v>496420.97592748801</v>
      </c>
    </row>
    <row r="202" spans="1:4" x14ac:dyDescent="0.25">
      <c r="A202" s="5" t="s">
        <v>76</v>
      </c>
      <c r="B202" s="5">
        <v>1971</v>
      </c>
      <c r="C202" s="5">
        <v>436875.63280000002</v>
      </c>
      <c r="D202" s="5">
        <v>517901.44656637998</v>
      </c>
    </row>
    <row r="203" spans="1:4" x14ac:dyDescent="0.25">
      <c r="A203" s="5" t="s">
        <v>76</v>
      </c>
      <c r="B203" s="5">
        <v>1972</v>
      </c>
      <c r="C203" s="5">
        <v>309503.89480000001</v>
      </c>
      <c r="D203" s="5">
        <v>464333.74274376902</v>
      </c>
    </row>
    <row r="204" spans="1:4" x14ac:dyDescent="0.25">
      <c r="A204" s="5" t="s">
        <v>76</v>
      </c>
      <c r="B204" s="5">
        <v>1973</v>
      </c>
      <c r="C204" s="5">
        <v>236140.29130000001</v>
      </c>
      <c r="D204" s="5">
        <v>438502.407967865</v>
      </c>
    </row>
    <row r="205" spans="1:4" x14ac:dyDescent="0.25">
      <c r="A205" s="5" t="s">
        <v>76</v>
      </c>
      <c r="B205" s="5">
        <v>1974</v>
      </c>
      <c r="C205" s="5">
        <v>291444.28360000002</v>
      </c>
      <c r="D205" s="5">
        <v>149087.369173249</v>
      </c>
    </row>
    <row r="206" spans="1:4" x14ac:dyDescent="0.25">
      <c r="A206" s="5" t="s">
        <v>76</v>
      </c>
      <c r="B206" s="5">
        <v>1975</v>
      </c>
      <c r="C206" s="5">
        <v>118485.163</v>
      </c>
      <c r="D206" s="5">
        <v>1276433.2876719299</v>
      </c>
    </row>
    <row r="207" spans="1:4" x14ac:dyDescent="0.25">
      <c r="A207" s="5" t="s">
        <v>76</v>
      </c>
      <c r="B207" s="5">
        <v>1976</v>
      </c>
      <c r="C207" s="5">
        <v>163137.0625</v>
      </c>
      <c r="D207" s="5">
        <v>171433.81559730601</v>
      </c>
    </row>
    <row r="208" spans="1:4" x14ac:dyDescent="0.25">
      <c r="A208" s="5" t="s">
        <v>76</v>
      </c>
      <c r="B208" s="5">
        <v>1977</v>
      </c>
      <c r="C208" s="5">
        <v>199710.97829999999</v>
      </c>
      <c r="D208" s="5">
        <v>764592.36509476998</v>
      </c>
    </row>
    <row r="209" spans="1:4" x14ac:dyDescent="0.25">
      <c r="A209" s="5" t="s">
        <v>76</v>
      </c>
      <c r="B209" s="5">
        <v>1978</v>
      </c>
      <c r="C209" s="5">
        <v>57401.782440000003</v>
      </c>
      <c r="D209" s="5">
        <v>238360.83896572</v>
      </c>
    </row>
    <row r="210" spans="1:4" x14ac:dyDescent="0.25">
      <c r="A210" s="5" t="s">
        <v>76</v>
      </c>
      <c r="B210" s="5">
        <v>1979</v>
      </c>
      <c r="C210" s="5">
        <v>357449.22779999999</v>
      </c>
      <c r="D210" s="5">
        <v>266424.34372749098</v>
      </c>
    </row>
    <row r="211" spans="1:4" x14ac:dyDescent="0.25">
      <c r="A211" s="5" t="s">
        <v>76</v>
      </c>
      <c r="B211" s="5">
        <v>1980</v>
      </c>
      <c r="C211" s="5">
        <v>197030.51749999999</v>
      </c>
      <c r="D211" s="5">
        <v>1342227.4745289399</v>
      </c>
    </row>
    <row r="212" spans="1:4" x14ac:dyDescent="0.25">
      <c r="A212" s="5" t="s">
        <v>76</v>
      </c>
      <c r="B212" s="5">
        <v>1981</v>
      </c>
      <c r="C212" s="5">
        <v>113331.8857</v>
      </c>
      <c r="D212" s="5">
        <v>812390.94083083502</v>
      </c>
    </row>
    <row r="213" spans="1:4" x14ac:dyDescent="0.25">
      <c r="A213" s="5" t="s">
        <v>76</v>
      </c>
      <c r="B213" s="5">
        <v>1982</v>
      </c>
      <c r="C213" s="5">
        <v>159594.80009999999</v>
      </c>
      <c r="D213" s="5">
        <v>374095.64745330298</v>
      </c>
    </row>
    <row r="214" spans="1:4" x14ac:dyDescent="0.25">
      <c r="A214" s="5" t="s">
        <v>76</v>
      </c>
      <c r="B214" s="5">
        <v>1983</v>
      </c>
      <c r="C214" s="5">
        <v>103026.98940000001</v>
      </c>
      <c r="D214" s="5">
        <v>369108.14519538602</v>
      </c>
    </row>
    <row r="215" spans="1:4" x14ac:dyDescent="0.25">
      <c r="A215" s="5" t="s">
        <v>76</v>
      </c>
      <c r="B215" s="5">
        <v>1984</v>
      </c>
      <c r="C215" s="5">
        <v>204447.10389999999</v>
      </c>
      <c r="D215" s="5">
        <v>774292.76421425096</v>
      </c>
    </row>
    <row r="216" spans="1:4" x14ac:dyDescent="0.25">
      <c r="A216" s="5" t="s">
        <v>76</v>
      </c>
      <c r="B216" s="5">
        <v>1985</v>
      </c>
      <c r="C216" s="5">
        <v>623637.35759999999</v>
      </c>
      <c r="D216" s="5">
        <v>521979.16625483299</v>
      </c>
    </row>
    <row r="217" spans="1:4" x14ac:dyDescent="0.25">
      <c r="A217" s="5" t="s">
        <v>76</v>
      </c>
      <c r="B217" s="5">
        <v>1986</v>
      </c>
      <c r="C217" s="5">
        <v>167437.17800000001</v>
      </c>
      <c r="D217" s="5">
        <v>1147840.0909651599</v>
      </c>
    </row>
    <row r="218" spans="1:4" x14ac:dyDescent="0.25">
      <c r="A218" s="5" t="s">
        <v>76</v>
      </c>
      <c r="B218" s="5">
        <v>1987</v>
      </c>
      <c r="C218" s="5">
        <v>237400.08319999999</v>
      </c>
      <c r="D218" s="5">
        <v>1414332.73764737</v>
      </c>
    </row>
    <row r="219" spans="1:4" x14ac:dyDescent="0.25">
      <c r="A219" s="5" t="s">
        <v>76</v>
      </c>
      <c r="B219" s="5">
        <v>1988</v>
      </c>
      <c r="C219" s="5">
        <v>241974.29</v>
      </c>
      <c r="D219" s="5">
        <v>2134103.2562465002</v>
      </c>
    </row>
    <row r="220" spans="1:4" x14ac:dyDescent="0.25">
      <c r="A220" s="5" t="s">
        <v>76</v>
      </c>
      <c r="B220" s="5">
        <v>1989</v>
      </c>
      <c r="C220" s="5">
        <v>132562.82999999999</v>
      </c>
      <c r="D220" s="5">
        <v>1016505.93640563</v>
      </c>
    </row>
    <row r="221" spans="1:4" x14ac:dyDescent="0.25">
      <c r="A221" s="5" t="s">
        <v>76</v>
      </c>
      <c r="B221" s="5">
        <v>1990</v>
      </c>
      <c r="C221" s="5">
        <v>198864.19750000001</v>
      </c>
      <c r="D221" s="5">
        <v>230703.457411918</v>
      </c>
    </row>
    <row r="222" spans="1:4" x14ac:dyDescent="0.25">
      <c r="A222" s="5" t="s">
        <v>76</v>
      </c>
      <c r="B222" s="5">
        <v>1991</v>
      </c>
      <c r="C222" s="5">
        <v>432582.09340000001</v>
      </c>
      <c r="D222" s="5">
        <v>357925.41666382598</v>
      </c>
    </row>
    <row r="223" spans="1:4" x14ac:dyDescent="0.25">
      <c r="A223" s="5" t="s">
        <v>76</v>
      </c>
      <c r="B223" s="5">
        <v>1992</v>
      </c>
      <c r="C223" s="5">
        <v>582914.31160000002</v>
      </c>
      <c r="D223" s="5">
        <v>654993.26079549501</v>
      </c>
    </row>
    <row r="224" spans="1:4" x14ac:dyDescent="0.25">
      <c r="A224" s="5" t="s">
        <v>76</v>
      </c>
      <c r="B224" s="5">
        <v>1993</v>
      </c>
      <c r="C224" s="5">
        <v>595377.25269999995</v>
      </c>
      <c r="D224" s="5">
        <v>312876.36142701801</v>
      </c>
    </row>
    <row r="225" spans="1:4" x14ac:dyDescent="0.25">
      <c r="A225" s="5" t="s">
        <v>76</v>
      </c>
      <c r="B225" s="5">
        <v>1994</v>
      </c>
      <c r="C225" s="5">
        <v>132299.3946</v>
      </c>
      <c r="D225" s="5">
        <v>35176.646621332802</v>
      </c>
    </row>
    <row r="226" spans="1:4" x14ac:dyDescent="0.25">
      <c r="A226" s="5" t="s">
        <v>76</v>
      </c>
      <c r="B226" s="5">
        <v>1995</v>
      </c>
      <c r="C226" s="5">
        <v>69505.931460000007</v>
      </c>
      <c r="D226" s="5">
        <v>230959.566817507</v>
      </c>
    </row>
    <row r="227" spans="1:4" x14ac:dyDescent="0.25">
      <c r="A227" s="5" t="s">
        <v>76</v>
      </c>
      <c r="B227" s="5">
        <v>1996</v>
      </c>
      <c r="C227" s="5">
        <v>143305.4368</v>
      </c>
      <c r="D227" s="5">
        <v>1923514.69097745</v>
      </c>
    </row>
    <row r="228" spans="1:4" x14ac:dyDescent="0.25">
      <c r="A228" s="5" t="s">
        <v>76</v>
      </c>
      <c r="B228" s="5">
        <v>1997</v>
      </c>
      <c r="C228" s="5">
        <v>129974.7626</v>
      </c>
      <c r="D228" s="5">
        <v>257077.303741157</v>
      </c>
    </row>
    <row r="229" spans="1:4" x14ac:dyDescent="0.25">
      <c r="A229" s="5" t="s">
        <v>76</v>
      </c>
      <c r="B229" s="5">
        <v>1998</v>
      </c>
      <c r="C229" s="5">
        <v>97880.260420000006</v>
      </c>
      <c r="D229" s="5">
        <v>289994.90058305999</v>
      </c>
    </row>
    <row r="230" spans="1:4" x14ac:dyDescent="0.25">
      <c r="A230" s="5" t="s">
        <v>76</v>
      </c>
      <c r="B230" s="5">
        <v>1999</v>
      </c>
      <c r="C230" s="5">
        <v>155039.50769999999</v>
      </c>
      <c r="D230" s="5">
        <v>149055.61576046099</v>
      </c>
    </row>
    <row r="231" spans="1:4" x14ac:dyDescent="0.25">
      <c r="A231" s="5" t="s">
        <v>76</v>
      </c>
      <c r="B231" s="5">
        <v>2000</v>
      </c>
      <c r="C231" s="5">
        <v>185019.51730000001</v>
      </c>
      <c r="D231" s="5">
        <v>474734.15715988801</v>
      </c>
    </row>
    <row r="232" spans="1:4" x14ac:dyDescent="0.25">
      <c r="A232" s="5" t="s">
        <v>76</v>
      </c>
      <c r="B232" s="5">
        <v>2001</v>
      </c>
      <c r="C232" s="5">
        <v>617400.85190000001</v>
      </c>
      <c r="D232" s="5">
        <v>198450.20445001099</v>
      </c>
    </row>
    <row r="233" spans="1:4" x14ac:dyDescent="0.25">
      <c r="A233" s="5" t="s">
        <v>76</v>
      </c>
      <c r="B233" s="5">
        <v>2002</v>
      </c>
      <c r="C233" s="5">
        <v>130726.38069999999</v>
      </c>
      <c r="D233" s="5">
        <v>487734.91135210003</v>
      </c>
    </row>
    <row r="234" spans="1:4" x14ac:dyDescent="0.25">
      <c r="A234" s="5" t="s">
        <v>76</v>
      </c>
      <c r="B234" s="5">
        <v>2003</v>
      </c>
      <c r="C234" s="5">
        <v>99284.4758</v>
      </c>
      <c r="D234" s="5">
        <v>68338.376212518997</v>
      </c>
    </row>
    <row r="235" spans="1:4" x14ac:dyDescent="0.25">
      <c r="A235" s="5" t="s">
        <v>76</v>
      </c>
      <c r="B235" s="5">
        <v>2004</v>
      </c>
      <c r="C235" s="5">
        <v>249231.34650000001</v>
      </c>
      <c r="D235" s="5">
        <v>290834.92428073502</v>
      </c>
    </row>
    <row r="236" spans="1:4" x14ac:dyDescent="0.25">
      <c r="A236" s="5" t="s">
        <v>76</v>
      </c>
      <c r="B236" s="5">
        <v>2005</v>
      </c>
      <c r="C236" s="5">
        <v>163177.66690000001</v>
      </c>
      <c r="D236" s="5">
        <v>74526.112957471501</v>
      </c>
    </row>
    <row r="237" spans="1:4" x14ac:dyDescent="0.25">
      <c r="A237" s="5" t="s">
        <v>76</v>
      </c>
      <c r="B237" s="5">
        <v>2006</v>
      </c>
      <c r="C237" s="5">
        <v>137660.391</v>
      </c>
      <c r="D237" s="5">
        <v>213908.356083491</v>
      </c>
    </row>
    <row r="238" spans="1:4" x14ac:dyDescent="0.25">
      <c r="A238" s="5" t="s">
        <v>76</v>
      </c>
      <c r="B238" s="5">
        <v>2007</v>
      </c>
      <c r="C238" s="5">
        <v>100762.0793</v>
      </c>
      <c r="D238" s="5">
        <v>305994.037277914</v>
      </c>
    </row>
    <row r="239" spans="1:4" x14ac:dyDescent="0.25">
      <c r="A239" s="5" t="s">
        <v>76</v>
      </c>
      <c r="B239" s="5">
        <v>2008</v>
      </c>
      <c r="C239" s="5">
        <v>93158.208719999995</v>
      </c>
      <c r="D239" s="5">
        <v>48496.669984604901</v>
      </c>
    </row>
    <row r="240" spans="1:4" x14ac:dyDescent="0.25">
      <c r="A240" s="5" t="s">
        <v>76</v>
      </c>
      <c r="B240" s="5">
        <v>2009</v>
      </c>
      <c r="C240" s="5">
        <v>93791.000109999994</v>
      </c>
      <c r="D240" s="5">
        <v>49450.995740049402</v>
      </c>
    </row>
    <row r="241" spans="1:4" x14ac:dyDescent="0.25">
      <c r="A241" s="5" t="s">
        <v>76</v>
      </c>
      <c r="B241" s="5">
        <v>2010</v>
      </c>
      <c r="C241" s="5">
        <v>74125.696509999994</v>
      </c>
      <c r="D241" s="5">
        <v>326122.51498468802</v>
      </c>
    </row>
    <row r="242" spans="1:4" x14ac:dyDescent="0.25">
      <c r="A242" s="5" t="s">
        <v>76</v>
      </c>
      <c r="B242" s="5">
        <v>2011</v>
      </c>
      <c r="C242" s="5">
        <v>152998.13810000001</v>
      </c>
      <c r="D242" s="5">
        <v>374443.60119961598</v>
      </c>
    </row>
    <row r="243" spans="1:4" x14ac:dyDescent="0.25">
      <c r="A243" s="5" t="s">
        <v>76</v>
      </c>
      <c r="B243" s="5">
        <v>2012</v>
      </c>
      <c r="C243" s="5">
        <v>112217.60129999999</v>
      </c>
      <c r="D243" s="5">
        <v>172292.98412775699</v>
      </c>
    </row>
    <row r="244" spans="1:4" x14ac:dyDescent="0.25">
      <c r="A244" s="5" t="s">
        <v>76</v>
      </c>
      <c r="B244" s="5">
        <v>2013</v>
      </c>
      <c r="C244" s="5">
        <v>39601.501539999997</v>
      </c>
      <c r="D244" s="5">
        <v>18592.425003420001</v>
      </c>
    </row>
    <row r="245" spans="1:4" x14ac:dyDescent="0.25">
      <c r="A245" s="5" t="s">
        <v>76</v>
      </c>
      <c r="B245" s="5">
        <v>2014</v>
      </c>
      <c r="C245" s="5">
        <v>133779</v>
      </c>
      <c r="D245" s="5">
        <v>383220.47290790197</v>
      </c>
    </row>
    <row r="246" spans="1:4" x14ac:dyDescent="0.25">
      <c r="A246" t="s">
        <v>76</v>
      </c>
      <c r="B246">
        <v>2015</v>
      </c>
      <c r="C246" s="2">
        <v>140168.41269999999</v>
      </c>
      <c r="D246" s="4" t="s">
        <v>67</v>
      </c>
    </row>
    <row r="247" spans="1:4" x14ac:dyDescent="0.25">
      <c r="A247" t="s">
        <v>76</v>
      </c>
      <c r="B247">
        <v>2016</v>
      </c>
      <c r="C247" s="2">
        <v>164716.01500000001</v>
      </c>
      <c r="D247" s="4" t="s">
        <v>67</v>
      </c>
    </row>
    <row r="248" spans="1:4" x14ac:dyDescent="0.25">
      <c r="A248" t="s">
        <v>76</v>
      </c>
      <c r="B248">
        <v>2017</v>
      </c>
      <c r="C248" s="2">
        <v>84731.661319999999</v>
      </c>
      <c r="D248" s="4" t="s">
        <v>67</v>
      </c>
    </row>
    <row r="249" spans="1:4" x14ac:dyDescent="0.25">
      <c r="A249" t="s">
        <v>76</v>
      </c>
      <c r="B249">
        <v>2018</v>
      </c>
      <c r="C249" s="2">
        <v>192387.92920000001</v>
      </c>
      <c r="D249" s="4" t="s">
        <v>67</v>
      </c>
    </row>
    <row r="250" spans="1:4" x14ac:dyDescent="0.25">
      <c r="A250" t="s">
        <v>76</v>
      </c>
      <c r="B250">
        <v>2019</v>
      </c>
      <c r="C250" s="2">
        <v>85918.521429999993</v>
      </c>
      <c r="D250" s="4" t="s">
        <v>67</v>
      </c>
    </row>
    <row r="251" spans="1:4" x14ac:dyDescent="0.25">
      <c r="A251" t="s">
        <v>77</v>
      </c>
      <c r="B251">
        <v>1955</v>
      </c>
      <c r="C251" s="2" t="s">
        <v>67</v>
      </c>
      <c r="D251" s="4" t="s">
        <v>67</v>
      </c>
    </row>
    <row r="252" spans="1:4" x14ac:dyDescent="0.25">
      <c r="A252" t="s">
        <v>77</v>
      </c>
      <c r="B252">
        <v>1956</v>
      </c>
      <c r="C252" s="2" t="s">
        <v>67</v>
      </c>
      <c r="D252" s="4" t="s">
        <v>67</v>
      </c>
    </row>
    <row r="253" spans="1:4" x14ac:dyDescent="0.25">
      <c r="A253" t="s">
        <v>77</v>
      </c>
      <c r="B253">
        <v>1957</v>
      </c>
      <c r="C253" s="2" t="s">
        <v>67</v>
      </c>
      <c r="D253" s="4">
        <v>80106.435755340004</v>
      </c>
    </row>
    <row r="254" spans="1:4" x14ac:dyDescent="0.25">
      <c r="A254" t="s">
        <v>77</v>
      </c>
      <c r="B254">
        <v>1958</v>
      </c>
      <c r="C254" s="2" t="s">
        <v>67</v>
      </c>
      <c r="D254" s="4">
        <v>32868.966911739997</v>
      </c>
    </row>
    <row r="255" spans="1:4" x14ac:dyDescent="0.25">
      <c r="A255" t="s">
        <v>77</v>
      </c>
      <c r="B255">
        <v>1959</v>
      </c>
      <c r="C255" s="2" t="s">
        <v>67</v>
      </c>
      <c r="D255" s="4">
        <v>111822.92801017</v>
      </c>
    </row>
    <row r="256" spans="1:4" x14ac:dyDescent="0.25">
      <c r="A256" s="5" t="s">
        <v>77</v>
      </c>
      <c r="B256" s="5">
        <v>1960</v>
      </c>
      <c r="C256" s="5">
        <v>12298.25</v>
      </c>
      <c r="D256" s="5">
        <v>45281.904338760003</v>
      </c>
    </row>
    <row r="257" spans="1:4" x14ac:dyDescent="0.25">
      <c r="A257" s="5" t="s">
        <v>77</v>
      </c>
      <c r="B257" s="5">
        <v>1961</v>
      </c>
      <c r="C257" s="5">
        <v>33656.883809999999</v>
      </c>
      <c r="D257" s="5">
        <v>33425.842913170003</v>
      </c>
    </row>
    <row r="258" spans="1:4" x14ac:dyDescent="0.25">
      <c r="A258" s="5" t="s">
        <v>77</v>
      </c>
      <c r="B258" s="5">
        <v>1962</v>
      </c>
      <c r="C258" s="5">
        <v>16827.78356</v>
      </c>
      <c r="D258" s="5">
        <v>61681.414267079999</v>
      </c>
    </row>
    <row r="259" spans="1:4" x14ac:dyDescent="0.25">
      <c r="A259" s="5" t="s">
        <v>77</v>
      </c>
      <c r="B259" s="5">
        <v>1963</v>
      </c>
      <c r="C259" s="5">
        <v>56280.35686</v>
      </c>
      <c r="D259" s="5">
        <v>174897.74789288</v>
      </c>
    </row>
    <row r="260" spans="1:4" x14ac:dyDescent="0.25">
      <c r="A260" s="5" t="s">
        <v>77</v>
      </c>
      <c r="B260" s="5">
        <v>1964</v>
      </c>
      <c r="C260" s="5">
        <v>35959.776639999996</v>
      </c>
      <c r="D260" s="5">
        <v>45332.369916379997</v>
      </c>
    </row>
    <row r="261" spans="1:4" x14ac:dyDescent="0.25">
      <c r="A261" s="5" t="s">
        <v>77</v>
      </c>
      <c r="B261" s="5">
        <v>1965</v>
      </c>
      <c r="C261" s="5">
        <v>11093.983910000001</v>
      </c>
      <c r="D261" s="5">
        <v>45937.013292293501</v>
      </c>
    </row>
    <row r="262" spans="1:4" x14ac:dyDescent="0.25">
      <c r="A262" s="5" t="s">
        <v>77</v>
      </c>
      <c r="B262" s="5">
        <v>1966</v>
      </c>
      <c r="C262" s="5">
        <v>15195.703229999999</v>
      </c>
      <c r="D262" s="5">
        <v>25047.0707280442</v>
      </c>
    </row>
    <row r="263" spans="1:4" x14ac:dyDescent="0.25">
      <c r="A263" s="5" t="s">
        <v>77</v>
      </c>
      <c r="B263" s="5">
        <v>1967</v>
      </c>
      <c r="C263" s="5">
        <v>24200.763599999998</v>
      </c>
      <c r="D263" s="5">
        <v>28810.584394670899</v>
      </c>
    </row>
    <row r="264" spans="1:4" x14ac:dyDescent="0.25">
      <c r="A264" s="5" t="s">
        <v>77</v>
      </c>
      <c r="B264" s="5">
        <v>1968</v>
      </c>
      <c r="C264" s="5">
        <v>55410.404880000002</v>
      </c>
      <c r="D264" s="5">
        <v>45993.357774559299</v>
      </c>
    </row>
    <row r="265" spans="1:4" x14ac:dyDescent="0.25">
      <c r="A265" s="5" t="s">
        <v>77</v>
      </c>
      <c r="B265" s="5">
        <v>1969</v>
      </c>
      <c r="C265" s="5">
        <v>32575.30443</v>
      </c>
      <c r="D265" s="5">
        <v>123956.86570673699</v>
      </c>
    </row>
    <row r="266" spans="1:4" x14ac:dyDescent="0.25">
      <c r="A266" s="5" t="s">
        <v>77</v>
      </c>
      <c r="B266" s="5">
        <v>1970</v>
      </c>
      <c r="C266" s="5">
        <v>7422.5616200000004</v>
      </c>
      <c r="D266" s="5">
        <v>58601.295734076099</v>
      </c>
    </row>
    <row r="267" spans="1:4" x14ac:dyDescent="0.25">
      <c r="A267" s="5" t="s">
        <v>77</v>
      </c>
      <c r="B267" s="5">
        <v>1971</v>
      </c>
      <c r="C267" s="5">
        <v>8381.3071039999995</v>
      </c>
      <c r="D267" s="5">
        <v>57951.896436522402</v>
      </c>
    </row>
    <row r="268" spans="1:4" x14ac:dyDescent="0.25">
      <c r="A268" s="5" t="s">
        <v>77</v>
      </c>
      <c r="B268" s="5">
        <v>1972</v>
      </c>
      <c r="C268" s="5">
        <v>10276.963299999999</v>
      </c>
      <c r="D268" s="5">
        <v>30902.253002250702</v>
      </c>
    </row>
    <row r="269" spans="1:4" x14ac:dyDescent="0.25">
      <c r="A269" s="5" t="s">
        <v>77</v>
      </c>
      <c r="B269" s="5">
        <v>1973</v>
      </c>
      <c r="C269" s="5">
        <v>32178.70291</v>
      </c>
      <c r="D269" s="5">
        <v>27070.1789542773</v>
      </c>
    </row>
    <row r="270" spans="1:4" x14ac:dyDescent="0.25">
      <c r="A270" s="5" t="s">
        <v>77</v>
      </c>
      <c r="B270" s="5">
        <v>1974</v>
      </c>
      <c r="C270" s="5">
        <v>38188.610540000001</v>
      </c>
      <c r="D270" s="5">
        <v>8311.3218646989899</v>
      </c>
    </row>
    <row r="271" spans="1:4" x14ac:dyDescent="0.25">
      <c r="A271" s="5" t="s">
        <v>77</v>
      </c>
      <c r="B271" s="5">
        <v>1975</v>
      </c>
      <c r="C271" s="5">
        <v>28685.881570000001</v>
      </c>
      <c r="D271" s="5">
        <v>66656.039959728907</v>
      </c>
    </row>
    <row r="272" spans="1:4" x14ac:dyDescent="0.25">
      <c r="A272" s="5" t="s">
        <v>77</v>
      </c>
      <c r="B272" s="5">
        <v>1976</v>
      </c>
      <c r="C272" s="5">
        <v>8021.552103</v>
      </c>
      <c r="D272" s="5">
        <v>8743.6041475298807</v>
      </c>
    </row>
    <row r="273" spans="1:4" x14ac:dyDescent="0.25">
      <c r="A273" s="5" t="s">
        <v>77</v>
      </c>
      <c r="B273" s="5">
        <v>1977</v>
      </c>
      <c r="C273" s="5">
        <v>15573.16257</v>
      </c>
      <c r="D273" s="5">
        <v>30813.116845759701</v>
      </c>
    </row>
    <row r="274" spans="1:4" x14ac:dyDescent="0.25">
      <c r="A274" s="5" t="s">
        <v>77</v>
      </c>
      <c r="B274" s="5">
        <v>1978</v>
      </c>
      <c r="C274" s="5">
        <v>3930.731507</v>
      </c>
      <c r="D274" s="5">
        <v>13419.038599424801</v>
      </c>
    </row>
    <row r="275" spans="1:4" x14ac:dyDescent="0.25">
      <c r="A275" s="5" t="s">
        <v>77</v>
      </c>
      <c r="B275" s="5">
        <v>1979</v>
      </c>
      <c r="C275" s="5">
        <v>21765.48792</v>
      </c>
      <c r="D275" s="5">
        <v>12226.016916974901</v>
      </c>
    </row>
    <row r="276" spans="1:4" x14ac:dyDescent="0.25">
      <c r="A276" s="5" t="s">
        <v>77</v>
      </c>
      <c r="B276" s="5">
        <v>1980</v>
      </c>
      <c r="C276" s="5">
        <v>11165.6623</v>
      </c>
      <c r="D276" s="5">
        <v>38325.445596977399</v>
      </c>
    </row>
    <row r="277" spans="1:4" x14ac:dyDescent="0.25">
      <c r="A277" s="5" t="s">
        <v>77</v>
      </c>
      <c r="B277" s="5">
        <v>1981</v>
      </c>
      <c r="C277" s="5">
        <v>7177.6860969999998</v>
      </c>
      <c r="D277" s="5">
        <v>19269.1892323762</v>
      </c>
    </row>
    <row r="278" spans="1:4" x14ac:dyDescent="0.25">
      <c r="A278" s="5" t="s">
        <v>77</v>
      </c>
      <c r="B278" s="5">
        <v>1982</v>
      </c>
      <c r="C278" s="5">
        <v>4826.9422370000002</v>
      </c>
      <c r="D278" s="5">
        <v>15759.679000846299</v>
      </c>
    </row>
    <row r="279" spans="1:4" x14ac:dyDescent="0.25">
      <c r="A279" s="5" t="s">
        <v>77</v>
      </c>
      <c r="B279" s="5">
        <v>1983</v>
      </c>
      <c r="C279" s="5">
        <v>8903.5669870000002</v>
      </c>
      <c r="D279" s="5">
        <v>27280.219043293699</v>
      </c>
    </row>
    <row r="280" spans="1:4" x14ac:dyDescent="0.25">
      <c r="A280" s="5" t="s">
        <v>77</v>
      </c>
      <c r="B280" s="5">
        <v>1984</v>
      </c>
      <c r="C280" s="5">
        <v>8065.0724049999999</v>
      </c>
      <c r="D280" s="5">
        <v>59269.680091929098</v>
      </c>
    </row>
    <row r="281" spans="1:4" x14ac:dyDescent="0.25">
      <c r="A281" s="5" t="s">
        <v>77</v>
      </c>
      <c r="B281" s="5">
        <v>1985</v>
      </c>
      <c r="C281" s="5">
        <v>17228.89198</v>
      </c>
      <c r="D281" s="5">
        <v>18979.144515213899</v>
      </c>
    </row>
    <row r="282" spans="1:4" x14ac:dyDescent="0.25">
      <c r="A282" s="5" t="s">
        <v>77</v>
      </c>
      <c r="B282" s="5">
        <v>1986</v>
      </c>
      <c r="C282" s="5">
        <v>3873.5466550000001</v>
      </c>
      <c r="D282" s="5">
        <v>52409.755567735199</v>
      </c>
    </row>
    <row r="283" spans="1:4" x14ac:dyDescent="0.25">
      <c r="A283" s="5" t="s">
        <v>77</v>
      </c>
      <c r="B283" s="5">
        <v>1987</v>
      </c>
      <c r="C283" s="5">
        <v>15785.563969999999</v>
      </c>
      <c r="D283" s="5">
        <v>29978.292702451799</v>
      </c>
    </row>
    <row r="284" spans="1:4" x14ac:dyDescent="0.25">
      <c r="A284" s="5" t="s">
        <v>77</v>
      </c>
      <c r="B284" s="5">
        <v>1988</v>
      </c>
      <c r="C284" s="5">
        <v>23458.576209999999</v>
      </c>
      <c r="D284" s="5">
        <v>55352.724895209103</v>
      </c>
    </row>
    <row r="285" spans="1:4" x14ac:dyDescent="0.25">
      <c r="A285" s="5" t="s">
        <v>77</v>
      </c>
      <c r="B285" s="5">
        <v>1989</v>
      </c>
      <c r="C285" s="5">
        <v>7701.2691709999999</v>
      </c>
      <c r="D285" s="5">
        <v>35009.364022239497</v>
      </c>
    </row>
    <row r="286" spans="1:4" x14ac:dyDescent="0.25">
      <c r="A286" s="5" t="s">
        <v>77</v>
      </c>
      <c r="B286" s="5">
        <v>1990</v>
      </c>
      <c r="C286" s="5">
        <v>7395.2623439999998</v>
      </c>
      <c r="D286" s="5">
        <v>14151.748884696101</v>
      </c>
    </row>
    <row r="287" spans="1:4" x14ac:dyDescent="0.25">
      <c r="A287" s="5" t="s">
        <v>77</v>
      </c>
      <c r="B287" s="5">
        <v>1991</v>
      </c>
      <c r="C287" s="5">
        <v>24980.092720000001</v>
      </c>
      <c r="D287" s="5">
        <v>22131.080550346898</v>
      </c>
    </row>
    <row r="288" spans="1:4" x14ac:dyDescent="0.25">
      <c r="A288" s="5" t="s">
        <v>77</v>
      </c>
      <c r="B288" s="5">
        <v>1992</v>
      </c>
      <c r="C288" s="5">
        <v>8426.2860880000007</v>
      </c>
      <c r="D288" s="5">
        <v>108874.275222336</v>
      </c>
    </row>
    <row r="289" spans="1:4" x14ac:dyDescent="0.25">
      <c r="A289" s="5" t="s">
        <v>77</v>
      </c>
      <c r="B289" s="5">
        <v>1993</v>
      </c>
      <c r="C289" s="5">
        <v>21962.130290000001</v>
      </c>
      <c r="D289" s="5">
        <v>58462.373160130199</v>
      </c>
    </row>
    <row r="290" spans="1:4" x14ac:dyDescent="0.25">
      <c r="A290" s="5" t="s">
        <v>77</v>
      </c>
      <c r="B290" s="5">
        <v>1994</v>
      </c>
      <c r="C290" s="5">
        <v>7559.9654039999996</v>
      </c>
      <c r="D290" s="5">
        <v>5183.2274820112498</v>
      </c>
    </row>
    <row r="291" spans="1:4" x14ac:dyDescent="0.25">
      <c r="A291" s="5" t="s">
        <v>77</v>
      </c>
      <c r="B291" s="5">
        <v>1995</v>
      </c>
      <c r="C291" s="5">
        <v>6555.041209</v>
      </c>
      <c r="D291" s="5">
        <v>31123.132289000099</v>
      </c>
    </row>
    <row r="292" spans="1:4" x14ac:dyDescent="0.25">
      <c r="A292" s="5" t="s">
        <v>77</v>
      </c>
      <c r="B292" s="5">
        <v>1996</v>
      </c>
      <c r="C292" s="5">
        <v>7975.259094</v>
      </c>
      <c r="D292" s="5">
        <v>151257.318197574</v>
      </c>
    </row>
    <row r="293" spans="1:4" x14ac:dyDescent="0.25">
      <c r="A293" s="5" t="s">
        <v>77</v>
      </c>
      <c r="B293" s="5">
        <v>1997</v>
      </c>
      <c r="C293" s="5">
        <v>34659.936679999999</v>
      </c>
      <c r="D293" s="5">
        <v>33041.568294404999</v>
      </c>
    </row>
    <row r="294" spans="1:4" x14ac:dyDescent="0.25">
      <c r="A294" s="5" t="s">
        <v>77</v>
      </c>
      <c r="B294" s="5">
        <v>1998</v>
      </c>
      <c r="C294" s="5">
        <v>16544.921439999998</v>
      </c>
      <c r="D294" s="5">
        <v>122345.904451808</v>
      </c>
    </row>
    <row r="295" spans="1:4" x14ac:dyDescent="0.25">
      <c r="A295" s="5" t="s">
        <v>77</v>
      </c>
      <c r="B295" s="5">
        <v>1999</v>
      </c>
      <c r="C295" s="5">
        <v>22945.847129999998</v>
      </c>
      <c r="D295" s="5">
        <v>51025.645248429901</v>
      </c>
    </row>
    <row r="296" spans="1:4" x14ac:dyDescent="0.25">
      <c r="A296" s="5" t="s">
        <v>77</v>
      </c>
      <c r="B296" s="5">
        <v>2000</v>
      </c>
      <c r="C296" s="5">
        <v>19982.10787</v>
      </c>
      <c r="D296" s="5">
        <v>94463.959202211103</v>
      </c>
    </row>
    <row r="297" spans="1:4" x14ac:dyDescent="0.25">
      <c r="A297" s="5" t="s">
        <v>77</v>
      </c>
      <c r="B297" s="5">
        <v>2001</v>
      </c>
      <c r="C297" s="5">
        <v>47818.30128</v>
      </c>
      <c r="D297" s="5">
        <v>30927.691405287202</v>
      </c>
    </row>
    <row r="298" spans="1:4" x14ac:dyDescent="0.25">
      <c r="A298" s="5" t="s">
        <v>77</v>
      </c>
      <c r="B298" s="5">
        <v>2002</v>
      </c>
      <c r="C298" s="5">
        <v>24572.627960000002</v>
      </c>
      <c r="D298" s="5">
        <v>49282.824757852497</v>
      </c>
    </row>
    <row r="299" spans="1:4" x14ac:dyDescent="0.25">
      <c r="A299" s="5" t="s">
        <v>77</v>
      </c>
      <c r="B299" s="5">
        <v>2003</v>
      </c>
      <c r="C299" s="5">
        <v>83150.748479999995</v>
      </c>
      <c r="D299" s="5">
        <v>7728.2864491221399</v>
      </c>
    </row>
    <row r="300" spans="1:4" x14ac:dyDescent="0.25">
      <c r="A300" s="5" t="s">
        <v>77</v>
      </c>
      <c r="B300" s="5">
        <v>2004</v>
      </c>
      <c r="C300" s="5">
        <v>51747.18636</v>
      </c>
      <c r="D300" s="5">
        <v>41565.630034886497</v>
      </c>
    </row>
    <row r="301" spans="1:4" x14ac:dyDescent="0.25">
      <c r="A301" s="5" t="s">
        <v>77</v>
      </c>
      <c r="B301" s="5">
        <v>2005</v>
      </c>
      <c r="C301" s="5">
        <v>31371.481029999999</v>
      </c>
      <c r="D301" s="5">
        <v>9266.05242909964</v>
      </c>
    </row>
    <row r="302" spans="1:4" x14ac:dyDescent="0.25">
      <c r="A302" s="5" t="s">
        <v>77</v>
      </c>
      <c r="B302" s="5">
        <v>2006</v>
      </c>
      <c r="C302" s="5">
        <v>12514.581</v>
      </c>
      <c r="D302" s="5">
        <v>44746.899543964901</v>
      </c>
    </row>
    <row r="303" spans="1:4" x14ac:dyDescent="0.25">
      <c r="A303" s="5" t="s">
        <v>77</v>
      </c>
      <c r="B303" s="5">
        <v>2007</v>
      </c>
      <c r="C303" s="5">
        <v>12595.259910000001</v>
      </c>
      <c r="D303" s="5">
        <v>148614.27290476899</v>
      </c>
    </row>
    <row r="304" spans="1:4" x14ac:dyDescent="0.25">
      <c r="A304" s="5" t="s">
        <v>77</v>
      </c>
      <c r="B304" s="5">
        <v>2008</v>
      </c>
      <c r="C304" s="5">
        <v>12743.941000000001</v>
      </c>
      <c r="D304" s="5">
        <v>24611.692816422499</v>
      </c>
    </row>
    <row r="305" spans="1:4" x14ac:dyDescent="0.25">
      <c r="A305" s="5" t="s">
        <v>77</v>
      </c>
      <c r="B305" s="5">
        <v>2009</v>
      </c>
      <c r="C305" s="5">
        <v>18341.096020000001</v>
      </c>
      <c r="D305" s="5">
        <v>6566.1586797610098</v>
      </c>
    </row>
    <row r="306" spans="1:4" x14ac:dyDescent="0.25">
      <c r="A306" s="5" t="s">
        <v>77</v>
      </c>
      <c r="B306" s="5">
        <v>2010</v>
      </c>
      <c r="C306" s="5">
        <v>6065.4213479999999</v>
      </c>
      <c r="D306" s="5">
        <v>73715.137176406497</v>
      </c>
    </row>
    <row r="307" spans="1:4" x14ac:dyDescent="0.25">
      <c r="A307" s="5" t="s">
        <v>77</v>
      </c>
      <c r="B307" s="5">
        <v>2011</v>
      </c>
      <c r="C307" s="5">
        <v>43110.492129999999</v>
      </c>
      <c r="D307" s="5">
        <v>105114.32135635101</v>
      </c>
    </row>
    <row r="308" spans="1:4" x14ac:dyDescent="0.25">
      <c r="A308" s="5" t="s">
        <v>77</v>
      </c>
      <c r="B308" s="5">
        <v>2012</v>
      </c>
      <c r="C308" s="5">
        <v>82348.207590000005</v>
      </c>
      <c r="D308" s="5">
        <v>39250.399188982003</v>
      </c>
    </row>
    <row r="309" spans="1:4" x14ac:dyDescent="0.25">
      <c r="A309" s="5" t="s">
        <v>77</v>
      </c>
      <c r="B309" s="5">
        <v>2013</v>
      </c>
      <c r="C309" s="5">
        <v>7959.9018100000003</v>
      </c>
      <c r="D309" s="5">
        <v>1322.56660000685</v>
      </c>
    </row>
    <row r="310" spans="1:4" x14ac:dyDescent="0.25">
      <c r="A310" s="5" t="s">
        <v>77</v>
      </c>
      <c r="B310" s="5">
        <v>2014</v>
      </c>
      <c r="C310" s="5">
        <v>14701</v>
      </c>
      <c r="D310" s="5">
        <v>16806.853564199799</v>
      </c>
    </row>
    <row r="311" spans="1:4" x14ac:dyDescent="0.25">
      <c r="A311" t="s">
        <v>77</v>
      </c>
      <c r="B311">
        <v>2015</v>
      </c>
      <c r="C311" s="2">
        <v>68420.704750000004</v>
      </c>
      <c r="D311" s="4" t="s">
        <v>67</v>
      </c>
    </row>
    <row r="312" spans="1:4" x14ac:dyDescent="0.25">
      <c r="A312" t="s">
        <v>77</v>
      </c>
      <c r="B312">
        <v>2016</v>
      </c>
      <c r="C312" s="2">
        <v>39539.938280000002</v>
      </c>
      <c r="D312" s="4" t="s">
        <v>67</v>
      </c>
    </row>
    <row r="313" spans="1:4" x14ac:dyDescent="0.25">
      <c r="A313" t="s">
        <v>77</v>
      </c>
      <c r="B313">
        <v>2017</v>
      </c>
      <c r="C313" s="2">
        <v>21094.315890000002</v>
      </c>
      <c r="D313" s="4" t="s">
        <v>67</v>
      </c>
    </row>
    <row r="314" spans="1:4" x14ac:dyDescent="0.25">
      <c r="A314" t="s">
        <v>77</v>
      </c>
      <c r="B314">
        <v>2018</v>
      </c>
      <c r="C314" s="2">
        <v>2720.4584709999999</v>
      </c>
      <c r="D314" s="4" t="s">
        <v>67</v>
      </c>
    </row>
    <row r="315" spans="1:4" x14ac:dyDescent="0.25">
      <c r="A315" t="s">
        <v>77</v>
      </c>
      <c r="B315">
        <v>2019</v>
      </c>
      <c r="C315" s="2">
        <v>10482.29774</v>
      </c>
      <c r="D315" s="4" t="s">
        <v>67</v>
      </c>
    </row>
    <row r="316" spans="1:4" x14ac:dyDescent="0.25">
      <c r="A316" t="s">
        <v>78</v>
      </c>
      <c r="B316">
        <v>1954</v>
      </c>
      <c r="C316" s="2" t="s">
        <v>67</v>
      </c>
      <c r="D316" s="4" t="s">
        <v>67</v>
      </c>
    </row>
    <row r="317" spans="1:4" x14ac:dyDescent="0.25">
      <c r="A317" t="s">
        <v>78</v>
      </c>
      <c r="B317">
        <v>1955</v>
      </c>
      <c r="C317" s="2" t="s">
        <v>67</v>
      </c>
      <c r="D317" s="4" t="s">
        <v>67</v>
      </c>
    </row>
    <row r="318" spans="1:4" x14ac:dyDescent="0.25">
      <c r="A318" t="s">
        <v>78</v>
      </c>
      <c r="B318">
        <v>1956</v>
      </c>
      <c r="C318" s="2" t="s">
        <v>67</v>
      </c>
      <c r="D318" s="4" t="s">
        <v>67</v>
      </c>
    </row>
    <row r="319" spans="1:4" x14ac:dyDescent="0.25">
      <c r="A319" t="s">
        <v>78</v>
      </c>
      <c r="B319">
        <v>1957</v>
      </c>
      <c r="C319" s="2" t="s">
        <v>67</v>
      </c>
      <c r="D319" s="4">
        <v>9656.0068887199996</v>
      </c>
    </row>
    <row r="320" spans="1:4" x14ac:dyDescent="0.25">
      <c r="A320" t="s">
        <v>78</v>
      </c>
      <c r="B320">
        <v>1958</v>
      </c>
      <c r="C320" s="2" t="s">
        <v>67</v>
      </c>
      <c r="D320" s="4">
        <v>13338.06631667</v>
      </c>
    </row>
    <row r="321" spans="1:4" x14ac:dyDescent="0.25">
      <c r="A321" t="s">
        <v>78</v>
      </c>
      <c r="B321">
        <v>1959</v>
      </c>
      <c r="C321" s="2" t="s">
        <v>67</v>
      </c>
      <c r="D321" s="4">
        <v>15834.306777600001</v>
      </c>
    </row>
    <row r="322" spans="1:4" x14ac:dyDescent="0.25">
      <c r="A322" s="5" t="s">
        <v>78</v>
      </c>
      <c r="B322" s="5">
        <v>1960</v>
      </c>
      <c r="C322" s="5">
        <v>3799.9763376000001</v>
      </c>
      <c r="D322" s="5">
        <v>8827.2203526400008</v>
      </c>
    </row>
    <row r="323" spans="1:4" x14ac:dyDescent="0.25">
      <c r="A323" s="5" t="s">
        <v>78</v>
      </c>
      <c r="B323" s="5">
        <v>1961</v>
      </c>
      <c r="C323" s="5">
        <v>3267.7243950000002</v>
      </c>
      <c r="D323" s="5">
        <v>4773.6355059520001</v>
      </c>
    </row>
    <row r="324" spans="1:4" x14ac:dyDescent="0.25">
      <c r="A324" s="5" t="s">
        <v>78</v>
      </c>
      <c r="B324" s="5">
        <v>1962</v>
      </c>
      <c r="C324" s="5">
        <v>4999.9408439999997</v>
      </c>
      <c r="D324" s="5">
        <v>6125.906663578</v>
      </c>
    </row>
    <row r="325" spans="1:4" x14ac:dyDescent="0.25">
      <c r="A325" s="5" t="s">
        <v>78</v>
      </c>
      <c r="B325" s="5">
        <v>1963</v>
      </c>
      <c r="C325" s="5">
        <v>9934.9299950000004</v>
      </c>
      <c r="D325" s="5">
        <v>6319.8949447499999</v>
      </c>
    </row>
    <row r="326" spans="1:4" x14ac:dyDescent="0.25">
      <c r="A326" t="s">
        <v>78</v>
      </c>
      <c r="B326">
        <v>1964</v>
      </c>
      <c r="C326" s="2">
        <v>7796.7207099999996</v>
      </c>
      <c r="D326" s="4" t="s">
        <v>67</v>
      </c>
    </row>
    <row r="327" spans="1:4" x14ac:dyDescent="0.25">
      <c r="A327" t="s">
        <v>78</v>
      </c>
      <c r="B327">
        <v>1965</v>
      </c>
      <c r="C327" s="2">
        <v>2611.3485660000001</v>
      </c>
      <c r="D327" s="4" t="s">
        <v>67</v>
      </c>
    </row>
    <row r="328" spans="1:4" x14ac:dyDescent="0.25">
      <c r="A328" t="s">
        <v>78</v>
      </c>
      <c r="B328">
        <v>1966</v>
      </c>
      <c r="C328" s="2">
        <v>1298.360355</v>
      </c>
      <c r="D328" s="4" t="s">
        <v>67</v>
      </c>
    </row>
    <row r="329" spans="1:4" x14ac:dyDescent="0.25">
      <c r="A329" s="5" t="s">
        <v>78</v>
      </c>
      <c r="B329" s="5">
        <v>1967</v>
      </c>
      <c r="C329" s="5">
        <v>2299.9408440000002</v>
      </c>
      <c r="D329" s="5">
        <v>15853.857065898999</v>
      </c>
    </row>
    <row r="330" spans="1:4" x14ac:dyDescent="0.25">
      <c r="A330" s="5" t="s">
        <v>78</v>
      </c>
      <c r="B330" s="5">
        <v>1968</v>
      </c>
      <c r="C330" s="5">
        <v>2399.9408440000002</v>
      </c>
      <c r="D330" s="5">
        <v>39154.535445859998</v>
      </c>
    </row>
    <row r="331" spans="1:4" x14ac:dyDescent="0.25">
      <c r="A331" t="s">
        <v>78</v>
      </c>
      <c r="B331">
        <v>1969</v>
      </c>
      <c r="C331" s="2" t="s">
        <v>67</v>
      </c>
      <c r="D331" s="4" t="s">
        <v>67</v>
      </c>
    </row>
    <row r="332" spans="1:4" x14ac:dyDescent="0.25">
      <c r="A332" t="s">
        <v>78</v>
      </c>
      <c r="B332">
        <v>1970</v>
      </c>
      <c r="C332" s="2">
        <v>1620.3021389999999</v>
      </c>
      <c r="D332" s="4" t="s">
        <v>67</v>
      </c>
    </row>
    <row r="333" spans="1:4" x14ac:dyDescent="0.25">
      <c r="A333" t="s">
        <v>78</v>
      </c>
      <c r="B333">
        <v>1971</v>
      </c>
      <c r="C333" s="2">
        <v>588.50405390000003</v>
      </c>
      <c r="D333" s="4" t="s">
        <v>67</v>
      </c>
    </row>
    <row r="334" spans="1:4" x14ac:dyDescent="0.25">
      <c r="A334" t="s">
        <v>78</v>
      </c>
      <c r="B334">
        <v>1972</v>
      </c>
      <c r="C334" s="2">
        <v>10298.82094</v>
      </c>
      <c r="D334" s="4" t="s">
        <v>67</v>
      </c>
    </row>
    <row r="335" spans="1:4" x14ac:dyDescent="0.25">
      <c r="A335" t="s">
        <v>78</v>
      </c>
      <c r="B335">
        <v>1973</v>
      </c>
      <c r="C335" s="2">
        <v>18712.601350000001</v>
      </c>
      <c r="D335" s="4" t="s">
        <v>67</v>
      </c>
    </row>
    <row r="336" spans="1:4" x14ac:dyDescent="0.25">
      <c r="A336" t="s">
        <v>78</v>
      </c>
      <c r="B336">
        <v>1974</v>
      </c>
      <c r="C336" s="2" t="s">
        <v>67</v>
      </c>
      <c r="D336" s="4" t="s">
        <v>67</v>
      </c>
    </row>
    <row r="337" spans="1:4" x14ac:dyDescent="0.25">
      <c r="A337" s="5" t="s">
        <v>78</v>
      </c>
      <c r="B337" s="5">
        <v>1975</v>
      </c>
      <c r="C337" s="5">
        <v>2247.1260135000002</v>
      </c>
      <c r="D337" s="5">
        <v>5089.2328404099999</v>
      </c>
    </row>
    <row r="338" spans="1:4" x14ac:dyDescent="0.25">
      <c r="A338" s="5" t="s">
        <v>78</v>
      </c>
      <c r="B338" s="5">
        <v>1976</v>
      </c>
      <c r="C338" s="5">
        <v>200</v>
      </c>
      <c r="D338" s="5">
        <v>3262.9701797950001</v>
      </c>
    </row>
    <row r="339" spans="1:4" x14ac:dyDescent="0.25">
      <c r="A339" t="s">
        <v>78</v>
      </c>
      <c r="B339">
        <v>1977</v>
      </c>
      <c r="C339" s="2" t="s">
        <v>67</v>
      </c>
      <c r="D339" s="4" t="s">
        <v>67</v>
      </c>
    </row>
    <row r="340" spans="1:4" x14ac:dyDescent="0.25">
      <c r="A340" t="s">
        <v>78</v>
      </c>
      <c r="B340">
        <v>1978</v>
      </c>
      <c r="C340" s="2">
        <v>2691.0464268999999</v>
      </c>
      <c r="D340" s="4" t="s">
        <v>67</v>
      </c>
    </row>
    <row r="341" spans="1:4" x14ac:dyDescent="0.25">
      <c r="A341" t="s">
        <v>78</v>
      </c>
      <c r="B341">
        <v>1979</v>
      </c>
      <c r="C341" s="2">
        <v>2280.4532089999998</v>
      </c>
      <c r="D341" s="4" t="s">
        <v>67</v>
      </c>
    </row>
    <row r="342" spans="1:4" x14ac:dyDescent="0.25">
      <c r="A342" t="s">
        <v>78</v>
      </c>
      <c r="B342">
        <v>1980</v>
      </c>
      <c r="C342" s="2">
        <v>1977.8305888</v>
      </c>
      <c r="D342" s="4" t="s">
        <v>67</v>
      </c>
    </row>
    <row r="343" spans="1:4" x14ac:dyDescent="0.25">
      <c r="A343" s="5" t="s">
        <v>78</v>
      </c>
      <c r="B343" s="5">
        <v>1981</v>
      </c>
      <c r="C343" s="5">
        <v>1008.1208557</v>
      </c>
      <c r="D343" s="5">
        <v>4561.2098869199999</v>
      </c>
    </row>
    <row r="344" spans="1:4" x14ac:dyDescent="0.25">
      <c r="A344" t="s">
        <v>78</v>
      </c>
      <c r="B344">
        <v>1982</v>
      </c>
      <c r="C344" s="2" t="s">
        <v>67</v>
      </c>
      <c r="D344" s="4">
        <v>13908.447700659999</v>
      </c>
    </row>
    <row r="345" spans="1:4" x14ac:dyDescent="0.25">
      <c r="A345" t="s">
        <v>78</v>
      </c>
      <c r="B345">
        <v>1983</v>
      </c>
      <c r="C345" s="2" t="s">
        <v>67</v>
      </c>
      <c r="D345" s="4">
        <v>17032.629328890001</v>
      </c>
    </row>
    <row r="346" spans="1:4" x14ac:dyDescent="0.25">
      <c r="A346" s="5" t="s">
        <v>78</v>
      </c>
      <c r="B346" s="5">
        <v>1984</v>
      </c>
      <c r="C346" s="5">
        <v>600</v>
      </c>
      <c r="D346" s="5">
        <v>8449.5321373349998</v>
      </c>
    </row>
    <row r="347" spans="1:4" x14ac:dyDescent="0.25">
      <c r="A347" s="5" t="s">
        <v>78</v>
      </c>
      <c r="B347" s="5">
        <v>1985</v>
      </c>
      <c r="C347" s="5">
        <v>2637.1074517000002</v>
      </c>
      <c r="D347" s="5">
        <v>5602.2134893009998</v>
      </c>
    </row>
    <row r="348" spans="1:4" x14ac:dyDescent="0.25">
      <c r="A348" s="5" t="s">
        <v>78</v>
      </c>
      <c r="B348" s="5">
        <v>1986</v>
      </c>
      <c r="C348" s="5">
        <v>2000</v>
      </c>
      <c r="D348" s="5">
        <v>14310.756511604999</v>
      </c>
    </row>
    <row r="349" spans="1:4" x14ac:dyDescent="0.25">
      <c r="A349" s="5" t="s">
        <v>78</v>
      </c>
      <c r="B349" s="5">
        <v>1987</v>
      </c>
      <c r="C349" s="5">
        <v>11185.537259000001</v>
      </c>
      <c r="D349" s="5">
        <v>14285.776480799001</v>
      </c>
    </row>
    <row r="350" spans="1:4" x14ac:dyDescent="0.25">
      <c r="A350" s="5" t="s">
        <v>78</v>
      </c>
      <c r="B350" s="5">
        <v>1988</v>
      </c>
      <c r="C350" s="5">
        <v>6955.6611776</v>
      </c>
      <c r="D350" s="5">
        <v>13112.259863634999</v>
      </c>
    </row>
    <row r="351" spans="1:4" x14ac:dyDescent="0.25">
      <c r="A351" t="s">
        <v>78</v>
      </c>
      <c r="B351">
        <v>1989</v>
      </c>
      <c r="C351" s="2">
        <v>1604.5497424</v>
      </c>
      <c r="D351" s="4" t="s">
        <v>67</v>
      </c>
    </row>
    <row r="352" spans="1:4" x14ac:dyDescent="0.25">
      <c r="A352" t="s">
        <v>78</v>
      </c>
      <c r="B352">
        <v>1990</v>
      </c>
      <c r="C352" s="2">
        <v>2191.1322355000002</v>
      </c>
      <c r="D352" s="4" t="s">
        <v>67</v>
      </c>
    </row>
    <row r="353" spans="1:4" x14ac:dyDescent="0.25">
      <c r="A353" t="s">
        <v>78</v>
      </c>
      <c r="B353">
        <v>1991</v>
      </c>
      <c r="C353" s="2">
        <v>7277.8305888000004</v>
      </c>
      <c r="D353" s="4" t="s">
        <v>67</v>
      </c>
    </row>
    <row r="354" spans="1:4" x14ac:dyDescent="0.25">
      <c r="A354" s="5" t="s">
        <v>78</v>
      </c>
      <c r="B354" s="5">
        <v>1992</v>
      </c>
      <c r="C354" s="5">
        <v>4837.1074516999997</v>
      </c>
      <c r="D354" s="5">
        <v>14962.974405954999</v>
      </c>
    </row>
    <row r="355" spans="1:4" x14ac:dyDescent="0.25">
      <c r="A355" s="5" t="s">
        <v>78</v>
      </c>
      <c r="B355" s="5">
        <v>1993</v>
      </c>
      <c r="C355" s="5">
        <v>5318.5537259000002</v>
      </c>
      <c r="D355" s="5">
        <v>9141.4599813229997</v>
      </c>
    </row>
    <row r="356" spans="1:4" x14ac:dyDescent="0.25">
      <c r="A356" t="s">
        <v>78</v>
      </c>
      <c r="B356">
        <v>1994</v>
      </c>
      <c r="C356" s="2" t="s">
        <v>67</v>
      </c>
      <c r="D356" s="4">
        <v>10935.262858099</v>
      </c>
    </row>
    <row r="357" spans="1:4" x14ac:dyDescent="0.25">
      <c r="A357" s="5" t="s">
        <v>78</v>
      </c>
      <c r="B357" s="5">
        <v>1995</v>
      </c>
      <c r="C357" s="5">
        <v>10548.429807</v>
      </c>
      <c r="D357" s="5">
        <v>9595.0655483230003</v>
      </c>
    </row>
    <row r="358" spans="1:4" x14ac:dyDescent="0.25">
      <c r="A358" s="5" t="s">
        <v>78</v>
      </c>
      <c r="B358" s="5">
        <v>1996</v>
      </c>
      <c r="C358" s="5">
        <v>6411.3223550000002</v>
      </c>
      <c r="D358" s="5">
        <v>16305.877168909999</v>
      </c>
    </row>
    <row r="359" spans="1:4" x14ac:dyDescent="0.25">
      <c r="A359" s="5" t="s">
        <v>78</v>
      </c>
      <c r="B359" s="5">
        <v>1997</v>
      </c>
      <c r="C359" s="5">
        <v>3631.8553725900001</v>
      </c>
      <c r="D359" s="5">
        <v>6620.4000856949997</v>
      </c>
    </row>
    <row r="360" spans="1:4" x14ac:dyDescent="0.25">
      <c r="A360" s="5" t="s">
        <v>78</v>
      </c>
      <c r="B360" s="5">
        <v>1998</v>
      </c>
      <c r="C360" s="5">
        <v>3727.4214903000002</v>
      </c>
      <c r="D360" s="5">
        <v>20989.560043781999</v>
      </c>
    </row>
    <row r="361" spans="1:4" x14ac:dyDescent="0.25">
      <c r="A361" s="5" t="s">
        <v>78</v>
      </c>
      <c r="B361" s="5">
        <v>1999</v>
      </c>
      <c r="C361" s="5">
        <v>9388.5290949999999</v>
      </c>
      <c r="D361" s="5">
        <v>16802.486769863001</v>
      </c>
    </row>
    <row r="362" spans="1:4" x14ac:dyDescent="0.25">
      <c r="A362" s="5" t="s">
        <v>78</v>
      </c>
      <c r="B362" s="5">
        <v>2000</v>
      </c>
      <c r="C362" s="5">
        <v>3595.282412</v>
      </c>
      <c r="D362" s="5">
        <v>6830.016980505</v>
      </c>
    </row>
    <row r="363" spans="1:4" x14ac:dyDescent="0.25">
      <c r="A363" s="5" t="s">
        <v>78</v>
      </c>
      <c r="B363" s="5">
        <v>2001</v>
      </c>
      <c r="C363" s="5">
        <v>10472.197758</v>
      </c>
      <c r="D363" s="5">
        <v>3765.6544946899999</v>
      </c>
    </row>
    <row r="364" spans="1:4" x14ac:dyDescent="0.25">
      <c r="A364" s="5" t="s">
        <v>78</v>
      </c>
      <c r="B364" s="5">
        <v>2002</v>
      </c>
      <c r="C364" s="5">
        <v>316.38336349999997</v>
      </c>
      <c r="D364" s="5">
        <v>1835.6037858049999</v>
      </c>
    </row>
    <row r="365" spans="1:4" x14ac:dyDescent="0.25">
      <c r="A365" s="5" t="s">
        <v>78</v>
      </c>
      <c r="B365" s="5">
        <v>2003</v>
      </c>
      <c r="C365" s="5">
        <v>19509.687645999998</v>
      </c>
      <c r="D365" s="5">
        <v>8255.0509417899993</v>
      </c>
    </row>
    <row r="366" spans="1:4" x14ac:dyDescent="0.25">
      <c r="A366" s="5" t="s">
        <v>78</v>
      </c>
      <c r="B366" s="5">
        <v>2004</v>
      </c>
      <c r="C366" s="5">
        <v>8047.3647879999999</v>
      </c>
      <c r="D366" s="5">
        <v>10488.34181871</v>
      </c>
    </row>
    <row r="367" spans="1:4" x14ac:dyDescent="0.25">
      <c r="A367" s="5" t="s">
        <v>78</v>
      </c>
      <c r="B367" s="5">
        <v>2005</v>
      </c>
      <c r="C367" s="5">
        <v>1198.0341931</v>
      </c>
      <c r="D367" s="5">
        <v>9075.3865255300007</v>
      </c>
    </row>
    <row r="368" spans="1:4" x14ac:dyDescent="0.25">
      <c r="A368" s="5" t="s">
        <v>78</v>
      </c>
      <c r="B368" s="5">
        <v>2006</v>
      </c>
      <c r="C368" s="5">
        <v>2166.0300619999998</v>
      </c>
      <c r="D368" s="5">
        <v>16805.277084959998</v>
      </c>
    </row>
    <row r="369" spans="1:4" x14ac:dyDescent="0.25">
      <c r="A369" s="5" t="s">
        <v>78</v>
      </c>
      <c r="B369" s="5">
        <v>2007</v>
      </c>
      <c r="C369" s="5">
        <v>547.52959750000002</v>
      </c>
      <c r="D369" s="5">
        <v>14746.63709109</v>
      </c>
    </row>
    <row r="370" spans="1:4" x14ac:dyDescent="0.25">
      <c r="A370" s="5" t="s">
        <v>78</v>
      </c>
      <c r="B370" s="5">
        <v>2008</v>
      </c>
      <c r="C370" s="5">
        <v>6624.8625140000004</v>
      </c>
      <c r="D370" s="5">
        <v>11227.452017345</v>
      </c>
    </row>
    <row r="371" spans="1:4" x14ac:dyDescent="0.25">
      <c r="A371" s="5" t="s">
        <v>78</v>
      </c>
      <c r="B371" s="5">
        <v>2009</v>
      </c>
      <c r="C371" s="5">
        <v>8721.2586009999995</v>
      </c>
      <c r="D371" s="5">
        <v>20240.194768009998</v>
      </c>
    </row>
    <row r="372" spans="1:4" x14ac:dyDescent="0.25">
      <c r="A372" s="5" t="s">
        <v>78</v>
      </c>
      <c r="B372" s="5">
        <v>2010</v>
      </c>
      <c r="C372" s="5">
        <v>6045.6690259999996</v>
      </c>
      <c r="D372" s="5">
        <v>16860.454576405002</v>
      </c>
    </row>
    <row r="373" spans="1:4" x14ac:dyDescent="0.25">
      <c r="A373" s="5" t="s">
        <v>78</v>
      </c>
      <c r="B373" s="5">
        <v>2011</v>
      </c>
      <c r="C373" s="5">
        <v>13477.724471</v>
      </c>
      <c r="D373" s="5">
        <v>23191.273184760001</v>
      </c>
    </row>
    <row r="374" spans="1:4" x14ac:dyDescent="0.25">
      <c r="A374" s="5" t="s">
        <v>78</v>
      </c>
      <c r="B374" s="5">
        <v>2012</v>
      </c>
      <c r="C374" s="5">
        <v>8600</v>
      </c>
      <c r="D374" s="5">
        <v>18301.800303339998</v>
      </c>
    </row>
    <row r="375" spans="1:4" x14ac:dyDescent="0.25">
      <c r="A375" s="5" t="s">
        <v>78</v>
      </c>
      <c r="B375" s="5">
        <v>2013</v>
      </c>
      <c r="C375" s="5">
        <v>7734.901707</v>
      </c>
      <c r="D375" s="5">
        <v>19869.887697459999</v>
      </c>
    </row>
    <row r="376" spans="1:4" x14ac:dyDescent="0.25">
      <c r="A376" s="5" t="s">
        <v>78</v>
      </c>
      <c r="B376" s="5">
        <v>2014</v>
      </c>
      <c r="C376" s="5">
        <v>17574.172616</v>
      </c>
      <c r="D376" s="5">
        <v>13082.45986004</v>
      </c>
    </row>
    <row r="377" spans="1:4" x14ac:dyDescent="0.25">
      <c r="A377" t="s">
        <v>78</v>
      </c>
      <c r="B377">
        <v>2015</v>
      </c>
      <c r="C377" s="2">
        <v>11307.400792</v>
      </c>
      <c r="D377" s="4" t="s">
        <v>67</v>
      </c>
    </row>
    <row r="378" spans="1:4" x14ac:dyDescent="0.25">
      <c r="A378" t="s">
        <v>78</v>
      </c>
      <c r="B378">
        <v>2016</v>
      </c>
      <c r="C378" s="2">
        <v>18253.660929999998</v>
      </c>
      <c r="D378" s="4" t="s">
        <v>67</v>
      </c>
    </row>
    <row r="379" spans="1:4" x14ac:dyDescent="0.25">
      <c r="A379" t="s">
        <v>78</v>
      </c>
      <c r="B379">
        <v>2017</v>
      </c>
      <c r="C379" s="2">
        <v>13786</v>
      </c>
      <c r="D379" s="4" t="s">
        <v>67</v>
      </c>
    </row>
    <row r="380" spans="1:4" x14ac:dyDescent="0.25">
      <c r="A380" t="s">
        <v>78</v>
      </c>
      <c r="B380">
        <v>2018</v>
      </c>
      <c r="C380" s="2">
        <v>18616.991429999998</v>
      </c>
      <c r="D380" s="4" t="s">
        <v>67</v>
      </c>
    </row>
    <row r="381" spans="1:4" x14ac:dyDescent="0.25">
      <c r="A381" t="s">
        <v>78</v>
      </c>
      <c r="B381">
        <v>2019</v>
      </c>
      <c r="C381" s="2">
        <v>7672.348833</v>
      </c>
      <c r="D381" s="4" t="s">
        <v>67</v>
      </c>
    </row>
    <row r="382" spans="1:4" x14ac:dyDescent="0.25">
      <c r="A382" t="s">
        <v>82</v>
      </c>
      <c r="B382">
        <v>1975</v>
      </c>
      <c r="C382" s="2" t="s">
        <v>67</v>
      </c>
      <c r="D382" s="4" t="s">
        <v>67</v>
      </c>
    </row>
    <row r="383" spans="1:4" x14ac:dyDescent="0.25">
      <c r="A383" t="s">
        <v>82</v>
      </c>
      <c r="B383">
        <v>1976</v>
      </c>
      <c r="C383" s="2" t="s">
        <v>67</v>
      </c>
      <c r="D383" s="4" t="s">
        <v>67</v>
      </c>
    </row>
    <row r="384" spans="1:4" x14ac:dyDescent="0.25">
      <c r="A384" t="s">
        <v>82</v>
      </c>
      <c r="B384">
        <v>1977</v>
      </c>
      <c r="C384" s="2" t="s">
        <v>67</v>
      </c>
      <c r="D384" s="4" t="s">
        <v>67</v>
      </c>
    </row>
    <row r="385" spans="1:4" x14ac:dyDescent="0.25">
      <c r="A385" t="s">
        <v>82</v>
      </c>
      <c r="B385">
        <v>1978</v>
      </c>
      <c r="C385" s="2" t="s">
        <v>67</v>
      </c>
      <c r="D385" s="4">
        <v>6581.8101191106598</v>
      </c>
    </row>
    <row r="386" spans="1:4" x14ac:dyDescent="0.25">
      <c r="A386" t="s">
        <v>82</v>
      </c>
      <c r="B386">
        <v>1979</v>
      </c>
      <c r="C386" s="2" t="s">
        <v>67</v>
      </c>
      <c r="D386" s="4">
        <v>4770.3289252628401</v>
      </c>
    </row>
    <row r="387" spans="1:4" x14ac:dyDescent="0.25">
      <c r="A387" t="s">
        <v>82</v>
      </c>
      <c r="B387">
        <v>1980</v>
      </c>
      <c r="C387" s="2" t="s">
        <v>67</v>
      </c>
      <c r="D387" s="4">
        <v>28262.362593866601</v>
      </c>
    </row>
    <row r="388" spans="1:4" x14ac:dyDescent="0.25">
      <c r="A388" t="s">
        <v>82</v>
      </c>
      <c r="B388">
        <v>1981</v>
      </c>
      <c r="C388" s="2" t="s">
        <v>67</v>
      </c>
      <c r="D388" s="4">
        <v>41155.488397230103</v>
      </c>
    </row>
    <row r="389" spans="1:4" x14ac:dyDescent="0.25">
      <c r="A389" s="6" t="s">
        <v>82</v>
      </c>
      <c r="B389" s="6">
        <v>1982</v>
      </c>
      <c r="C389" s="6">
        <v>5000</v>
      </c>
      <c r="D389" s="6">
        <v>19734.757865352902</v>
      </c>
    </row>
    <row r="390" spans="1:4" x14ac:dyDescent="0.25">
      <c r="A390" s="6" t="s">
        <v>82</v>
      </c>
      <c r="B390" s="6">
        <v>1983</v>
      </c>
      <c r="C390" s="6">
        <v>500</v>
      </c>
      <c r="D390" s="6">
        <v>8173.5037190101903</v>
      </c>
    </row>
    <row r="391" spans="1:4" x14ac:dyDescent="0.25">
      <c r="A391" s="6" t="s">
        <v>82</v>
      </c>
      <c r="B391" s="6">
        <v>1984</v>
      </c>
      <c r="C391" s="6">
        <v>1000</v>
      </c>
      <c r="D391" s="6">
        <v>23264.42173297</v>
      </c>
    </row>
    <row r="392" spans="1:4" x14ac:dyDescent="0.25">
      <c r="A392" s="6" t="s">
        <v>82</v>
      </c>
      <c r="B392" s="6">
        <v>1985</v>
      </c>
      <c r="C392" s="6">
        <v>15000</v>
      </c>
      <c r="D392" s="6">
        <v>20474.1140653562</v>
      </c>
    </row>
    <row r="393" spans="1:4" x14ac:dyDescent="0.25">
      <c r="A393" s="6" t="s">
        <v>82</v>
      </c>
      <c r="B393" s="6">
        <v>1986</v>
      </c>
      <c r="C393" s="6">
        <v>10000</v>
      </c>
      <c r="D393" s="6">
        <v>14144.1614521016</v>
      </c>
    </row>
    <row r="394" spans="1:4" x14ac:dyDescent="0.25">
      <c r="A394" s="6" t="s">
        <v>82</v>
      </c>
      <c r="B394" s="6">
        <v>1987</v>
      </c>
      <c r="C394" s="6">
        <v>2000</v>
      </c>
      <c r="D394" s="6">
        <v>17878.9651161154</v>
      </c>
    </row>
    <row r="395" spans="1:4" x14ac:dyDescent="0.25">
      <c r="A395" s="6" t="s">
        <v>82</v>
      </c>
      <c r="B395" s="6">
        <v>1988</v>
      </c>
      <c r="C395" s="6">
        <v>2000</v>
      </c>
      <c r="D395" s="6">
        <v>35217.5590133761</v>
      </c>
    </row>
    <row r="396" spans="1:4" x14ac:dyDescent="0.25">
      <c r="A396" s="6" t="s">
        <v>82</v>
      </c>
      <c r="B396" s="6">
        <v>1989</v>
      </c>
      <c r="C396" s="6">
        <v>5000</v>
      </c>
      <c r="D396" s="6">
        <v>23127.300469338301</v>
      </c>
    </row>
    <row r="397" spans="1:4" x14ac:dyDescent="0.25">
      <c r="A397" s="6" t="s">
        <v>82</v>
      </c>
      <c r="B397" s="6">
        <v>1990</v>
      </c>
      <c r="C397" s="6">
        <v>4000</v>
      </c>
      <c r="D397" s="6">
        <v>8731.9820626988094</v>
      </c>
    </row>
    <row r="398" spans="1:4" x14ac:dyDescent="0.25">
      <c r="A398" s="6" t="s">
        <v>82</v>
      </c>
      <c r="B398" s="6">
        <v>1991</v>
      </c>
      <c r="C398" s="6">
        <v>3000</v>
      </c>
      <c r="D398" s="6">
        <v>9228.6469413723007</v>
      </c>
    </row>
    <row r="399" spans="1:4" x14ac:dyDescent="0.25">
      <c r="A399" s="6" t="s">
        <v>82</v>
      </c>
      <c r="B399" s="6">
        <v>1992</v>
      </c>
      <c r="C399" s="6">
        <v>4500</v>
      </c>
      <c r="D399" s="6">
        <v>12977.260993454</v>
      </c>
    </row>
    <row r="400" spans="1:4" x14ac:dyDescent="0.25">
      <c r="A400" s="6" t="s">
        <v>82</v>
      </c>
      <c r="B400" s="6">
        <v>1993</v>
      </c>
      <c r="C400" s="6">
        <v>8150</v>
      </c>
      <c r="D400" s="6">
        <v>19996.740988064899</v>
      </c>
    </row>
    <row r="401" spans="1:4" x14ac:dyDescent="0.25">
      <c r="A401" s="6" t="s">
        <v>82</v>
      </c>
      <c r="B401" s="6">
        <v>1994</v>
      </c>
      <c r="C401" s="6">
        <v>3875</v>
      </c>
      <c r="D401" s="6">
        <v>11629.7856484897</v>
      </c>
    </row>
    <row r="402" spans="1:4" x14ac:dyDescent="0.25">
      <c r="A402" s="6" t="s">
        <v>82</v>
      </c>
      <c r="B402" s="6">
        <v>1995</v>
      </c>
      <c r="C402" s="6">
        <v>1035</v>
      </c>
      <c r="D402" s="6">
        <v>3252.2550950121399</v>
      </c>
    </row>
    <row r="403" spans="1:4" x14ac:dyDescent="0.25">
      <c r="A403" s="6" t="s">
        <v>82</v>
      </c>
      <c r="B403" s="6">
        <v>1996</v>
      </c>
      <c r="C403" s="6">
        <v>1542.5</v>
      </c>
      <c r="D403" s="6">
        <v>5074.4540664573296</v>
      </c>
    </row>
    <row r="404" spans="1:4" x14ac:dyDescent="0.25">
      <c r="A404" s="6" t="s">
        <v>82</v>
      </c>
      <c r="B404" s="6">
        <v>1997</v>
      </c>
      <c r="C404" s="6">
        <v>3000</v>
      </c>
      <c r="D404" s="6">
        <v>3640.6687731919401</v>
      </c>
    </row>
    <row r="405" spans="1:4" x14ac:dyDescent="0.25">
      <c r="A405" s="6" t="s">
        <v>82</v>
      </c>
      <c r="B405" s="6">
        <v>1998</v>
      </c>
      <c r="C405" s="6">
        <v>8190.1041670000004</v>
      </c>
      <c r="D405" s="6">
        <v>4415.8378135683797</v>
      </c>
    </row>
    <row r="406" spans="1:4" x14ac:dyDescent="0.25">
      <c r="A406" s="6" t="s">
        <v>82</v>
      </c>
      <c r="B406" s="6">
        <v>1999</v>
      </c>
      <c r="C406" s="6">
        <v>1200</v>
      </c>
      <c r="D406" s="6">
        <v>3694.8341988304901</v>
      </c>
    </row>
    <row r="407" spans="1:4" x14ac:dyDescent="0.25">
      <c r="A407" s="6" t="s">
        <v>82</v>
      </c>
      <c r="B407" s="6">
        <v>2000</v>
      </c>
      <c r="C407" s="6">
        <v>500</v>
      </c>
      <c r="D407" s="6">
        <v>1928.5677305558099</v>
      </c>
    </row>
    <row r="408" spans="1:4" x14ac:dyDescent="0.25">
      <c r="A408" s="6" t="s">
        <v>82</v>
      </c>
      <c r="B408" s="6">
        <v>2001</v>
      </c>
      <c r="C408" s="6">
        <v>1750</v>
      </c>
      <c r="D408" s="6">
        <v>3842.98648220413</v>
      </c>
    </row>
    <row r="409" spans="1:4" x14ac:dyDescent="0.25">
      <c r="A409" s="6" t="s">
        <v>82</v>
      </c>
      <c r="B409" s="6">
        <v>2002</v>
      </c>
      <c r="C409" s="6">
        <v>462.5</v>
      </c>
      <c r="D409" s="6">
        <v>7680.2695857134504</v>
      </c>
    </row>
    <row r="410" spans="1:4" x14ac:dyDescent="0.25">
      <c r="A410" s="6" t="s">
        <v>82</v>
      </c>
      <c r="B410" s="6">
        <v>2003</v>
      </c>
      <c r="C410" s="6">
        <v>1567.5</v>
      </c>
      <c r="D410" s="6">
        <v>5710.2095609362896</v>
      </c>
    </row>
    <row r="411" spans="1:4" x14ac:dyDescent="0.25">
      <c r="A411" s="6" t="s">
        <v>82</v>
      </c>
      <c r="B411" s="6">
        <v>2004</v>
      </c>
      <c r="C411" s="6">
        <v>586</v>
      </c>
      <c r="D411" s="6">
        <v>4014.9843801341599</v>
      </c>
    </row>
    <row r="412" spans="1:4" x14ac:dyDescent="0.25">
      <c r="A412" s="6" t="s">
        <v>82</v>
      </c>
      <c r="B412" s="6">
        <v>2005</v>
      </c>
      <c r="C412" s="6">
        <v>505</v>
      </c>
      <c r="D412" s="6">
        <v>3804.9227692133099</v>
      </c>
    </row>
    <row r="413" spans="1:4" x14ac:dyDescent="0.25">
      <c r="A413" s="6" t="s">
        <v>82</v>
      </c>
      <c r="B413" s="6">
        <v>2006</v>
      </c>
      <c r="C413" s="6">
        <v>1701</v>
      </c>
      <c r="D413" s="6">
        <v>5192.1896655197297</v>
      </c>
    </row>
    <row r="414" spans="1:4" x14ac:dyDescent="0.25">
      <c r="A414" s="6" t="s">
        <v>82</v>
      </c>
      <c r="B414" s="6">
        <v>2007</v>
      </c>
      <c r="C414" s="6">
        <v>2067</v>
      </c>
      <c r="D414" s="6">
        <v>4949.17752836001</v>
      </c>
    </row>
    <row r="415" spans="1:4" x14ac:dyDescent="0.25">
      <c r="A415" s="6" t="s">
        <v>82</v>
      </c>
      <c r="B415" s="6">
        <v>2008</v>
      </c>
      <c r="C415" s="6">
        <v>2000</v>
      </c>
      <c r="D415" s="6">
        <v>5153.23944013045</v>
      </c>
    </row>
    <row r="416" spans="1:4" x14ac:dyDescent="0.25">
      <c r="A416" s="6" t="s">
        <v>82</v>
      </c>
      <c r="B416" s="6">
        <v>2009</v>
      </c>
      <c r="C416" s="6">
        <v>1716</v>
      </c>
      <c r="D416" s="6">
        <v>7701.4820962232197</v>
      </c>
    </row>
    <row r="417" spans="1:4" x14ac:dyDescent="0.25">
      <c r="A417" s="6" t="s">
        <v>82</v>
      </c>
      <c r="B417" s="6">
        <v>2010</v>
      </c>
      <c r="C417" s="6">
        <v>1970</v>
      </c>
      <c r="D417" s="6">
        <v>9455.5493968598694</v>
      </c>
    </row>
    <row r="418" spans="1:4" x14ac:dyDescent="0.25">
      <c r="A418" t="s">
        <v>82</v>
      </c>
      <c r="B418">
        <v>2011</v>
      </c>
      <c r="C418" s="2">
        <v>2996</v>
      </c>
      <c r="D418" s="4" t="s">
        <v>67</v>
      </c>
    </row>
    <row r="419" spans="1:4" x14ac:dyDescent="0.25">
      <c r="A419" t="s">
        <v>82</v>
      </c>
      <c r="B419">
        <v>2012</v>
      </c>
      <c r="C419" s="2">
        <v>1915</v>
      </c>
      <c r="D419" s="4" t="s">
        <v>67</v>
      </c>
    </row>
    <row r="420" spans="1:4" x14ac:dyDescent="0.25">
      <c r="A420" t="s">
        <v>82</v>
      </c>
      <c r="B420">
        <v>2013</v>
      </c>
      <c r="C420" s="2">
        <v>2300</v>
      </c>
      <c r="D420" s="4" t="s">
        <v>67</v>
      </c>
    </row>
    <row r="421" spans="1:4" x14ac:dyDescent="0.25">
      <c r="A421" t="s">
        <v>82</v>
      </c>
      <c r="B421">
        <v>2014</v>
      </c>
      <c r="C421" s="2">
        <v>4549</v>
      </c>
      <c r="D421" s="4" t="s">
        <v>67</v>
      </c>
    </row>
    <row r="422" spans="1:4" x14ac:dyDescent="0.25">
      <c r="A422" t="s">
        <v>82</v>
      </c>
      <c r="B422">
        <v>2015</v>
      </c>
      <c r="C422" s="2">
        <v>4117</v>
      </c>
      <c r="D422" s="4" t="s">
        <v>67</v>
      </c>
    </row>
    <row r="423" spans="1:4" x14ac:dyDescent="0.25">
      <c r="A423" t="s">
        <v>82</v>
      </c>
      <c r="B423">
        <v>2016</v>
      </c>
      <c r="C423" s="2">
        <v>3548</v>
      </c>
      <c r="D423" s="4" t="s">
        <v>67</v>
      </c>
    </row>
    <row r="424" spans="1:4" x14ac:dyDescent="0.25">
      <c r="A424" t="s">
        <v>82</v>
      </c>
      <c r="B424">
        <v>2018</v>
      </c>
      <c r="C424" s="2">
        <v>4675</v>
      </c>
      <c r="D424" s="4" t="s">
        <v>67</v>
      </c>
    </row>
    <row r="425" spans="1:4" x14ac:dyDescent="0.25">
      <c r="A425" t="s">
        <v>82</v>
      </c>
      <c r="B425">
        <v>2019</v>
      </c>
      <c r="C425" s="2">
        <v>1777</v>
      </c>
      <c r="D425" s="4" t="s">
        <v>67</v>
      </c>
    </row>
    <row r="426" spans="1:4" x14ac:dyDescent="0.25">
      <c r="A426" s="8" t="s">
        <v>84</v>
      </c>
      <c r="B426" s="8">
        <v>1960</v>
      </c>
      <c r="C426" s="8">
        <v>44720.909090000001</v>
      </c>
      <c r="D426" s="8">
        <v>280016.2202935</v>
      </c>
    </row>
    <row r="427" spans="1:4" x14ac:dyDescent="0.25">
      <c r="A427" s="8" t="s">
        <v>84</v>
      </c>
      <c r="B427" s="8">
        <v>1961</v>
      </c>
      <c r="C427" s="8">
        <v>218146.46909999999</v>
      </c>
      <c r="D427" s="8">
        <v>307233.2927703</v>
      </c>
    </row>
    <row r="428" spans="1:4" x14ac:dyDescent="0.25">
      <c r="A428" s="8" t="s">
        <v>84</v>
      </c>
      <c r="B428" s="8">
        <v>1962</v>
      </c>
      <c r="C428" s="8">
        <v>99535.873200000002</v>
      </c>
      <c r="D428" s="8">
        <v>365948.83437509998</v>
      </c>
    </row>
    <row r="429" spans="1:4" x14ac:dyDescent="0.25">
      <c r="A429" s="8" t="s">
        <v>84</v>
      </c>
      <c r="B429" s="8">
        <v>1963</v>
      </c>
      <c r="C429" s="8">
        <v>177106.01809999999</v>
      </c>
      <c r="D429" s="8">
        <v>608194.67856919998</v>
      </c>
    </row>
    <row r="430" spans="1:4" x14ac:dyDescent="0.25">
      <c r="A430" s="8" t="s">
        <v>84</v>
      </c>
      <c r="B430" s="8">
        <v>1964</v>
      </c>
      <c r="C430" s="8">
        <v>186458.1011</v>
      </c>
      <c r="D430" s="8">
        <v>140091.47991279999</v>
      </c>
    </row>
    <row r="431" spans="1:4" x14ac:dyDescent="0.25">
      <c r="A431" s="8" t="s">
        <v>84</v>
      </c>
      <c r="B431" s="8">
        <v>1965</v>
      </c>
      <c r="C431" s="8">
        <v>176198.568</v>
      </c>
      <c r="D431" s="8">
        <v>262446.26508883701</v>
      </c>
    </row>
    <row r="432" spans="1:4" x14ac:dyDescent="0.25">
      <c r="A432" s="8" t="s">
        <v>84</v>
      </c>
      <c r="B432" s="8">
        <v>1966</v>
      </c>
      <c r="C432" s="8">
        <v>58581</v>
      </c>
      <c r="D432" s="8">
        <v>559130.35432873596</v>
      </c>
    </row>
    <row r="433" spans="1:4" x14ac:dyDescent="0.25">
      <c r="A433" s="8" t="s">
        <v>84</v>
      </c>
      <c r="B433" s="8">
        <v>1967</v>
      </c>
      <c r="C433" s="8">
        <v>135976</v>
      </c>
      <c r="D433" s="8">
        <v>797468.91375679197</v>
      </c>
    </row>
    <row r="434" spans="1:4" x14ac:dyDescent="0.25">
      <c r="A434" s="8" t="s">
        <v>84</v>
      </c>
      <c r="B434" s="8">
        <v>1968</v>
      </c>
      <c r="C434" s="8">
        <v>125287</v>
      </c>
      <c r="D434" s="8">
        <v>493449.52962755901</v>
      </c>
    </row>
    <row r="435" spans="1:4" x14ac:dyDescent="0.25">
      <c r="A435" s="8" t="s">
        <v>84</v>
      </c>
      <c r="B435" s="8">
        <v>1969</v>
      </c>
      <c r="C435" s="8">
        <v>105359</v>
      </c>
      <c r="D435" s="8">
        <v>815588.05521377095</v>
      </c>
    </row>
    <row r="436" spans="1:4" x14ac:dyDescent="0.25">
      <c r="A436" s="8" t="s">
        <v>84</v>
      </c>
      <c r="B436" s="8">
        <v>1970</v>
      </c>
      <c r="C436" s="8">
        <v>195558</v>
      </c>
      <c r="D436" s="8">
        <v>446958.41340370802</v>
      </c>
    </row>
    <row r="437" spans="1:4" x14ac:dyDescent="0.25">
      <c r="A437" s="8" t="s">
        <v>84</v>
      </c>
      <c r="B437" s="8">
        <v>1971</v>
      </c>
      <c r="C437" s="8">
        <v>282801</v>
      </c>
      <c r="D437" s="8">
        <v>1114704.22580624</v>
      </c>
    </row>
    <row r="438" spans="1:4" x14ac:dyDescent="0.25">
      <c r="A438" s="8" t="s">
        <v>84</v>
      </c>
      <c r="B438" s="8">
        <v>1972</v>
      </c>
      <c r="C438" s="8">
        <v>209478</v>
      </c>
      <c r="D438" s="8">
        <v>1126188.3918023801</v>
      </c>
    </row>
    <row r="439" spans="1:4" x14ac:dyDescent="0.25">
      <c r="A439" s="8" t="s">
        <v>84</v>
      </c>
      <c r="B439" s="8">
        <v>1973</v>
      </c>
      <c r="C439" s="8">
        <v>237309</v>
      </c>
      <c r="D439" s="8">
        <v>1245703.4385099299</v>
      </c>
    </row>
    <row r="440" spans="1:4" x14ac:dyDescent="0.25">
      <c r="A440" s="8" t="s">
        <v>84</v>
      </c>
      <c r="B440" s="8">
        <v>1974</v>
      </c>
      <c r="C440" s="8">
        <v>139211</v>
      </c>
      <c r="D440" s="8">
        <v>311120.26637715998</v>
      </c>
    </row>
    <row r="441" spans="1:4" x14ac:dyDescent="0.25">
      <c r="A441" s="8" t="s">
        <v>84</v>
      </c>
      <c r="B441" s="8">
        <v>1975</v>
      </c>
      <c r="C441" s="8">
        <v>368434.36310000002</v>
      </c>
      <c r="D441" s="8">
        <v>1681823.0302664</v>
      </c>
    </row>
    <row r="442" spans="1:4" x14ac:dyDescent="0.25">
      <c r="A442" s="8" t="s">
        <v>84</v>
      </c>
      <c r="B442" s="8">
        <v>1976</v>
      </c>
      <c r="C442" s="8">
        <v>288071</v>
      </c>
      <c r="D442" s="8">
        <v>360206.43178357498</v>
      </c>
    </row>
    <row r="443" spans="1:4" x14ac:dyDescent="0.25">
      <c r="A443" s="8" t="s">
        <v>84</v>
      </c>
      <c r="B443" s="8">
        <v>1977</v>
      </c>
      <c r="C443" s="8">
        <v>502031</v>
      </c>
      <c r="D443" s="8">
        <v>3529548.4483915698</v>
      </c>
    </row>
    <row r="444" spans="1:4" x14ac:dyDescent="0.25">
      <c r="A444" s="8" t="s">
        <v>84</v>
      </c>
      <c r="B444" s="8">
        <v>1978</v>
      </c>
      <c r="C444" s="8">
        <v>143303</v>
      </c>
      <c r="D444" s="8">
        <v>1041998.47452695</v>
      </c>
    </row>
    <row r="445" spans="1:4" x14ac:dyDescent="0.25">
      <c r="A445" s="8" t="s">
        <v>84</v>
      </c>
      <c r="B445" s="8">
        <v>1979</v>
      </c>
      <c r="C445" s="8">
        <v>416887</v>
      </c>
      <c r="D445" s="8">
        <v>733509.74263200106</v>
      </c>
    </row>
    <row r="446" spans="1:4" x14ac:dyDescent="0.25">
      <c r="A446" s="8" t="s">
        <v>84</v>
      </c>
      <c r="B446" s="8">
        <v>1980</v>
      </c>
      <c r="C446" s="8">
        <v>121208</v>
      </c>
      <c r="D446" s="8">
        <v>2105228.9223401598</v>
      </c>
    </row>
    <row r="447" spans="1:4" x14ac:dyDescent="0.25">
      <c r="A447" s="8" t="s">
        <v>84</v>
      </c>
      <c r="B447" s="8">
        <v>1981</v>
      </c>
      <c r="C447" s="8">
        <v>441066</v>
      </c>
      <c r="D447" s="8">
        <v>1134273.45401182</v>
      </c>
    </row>
    <row r="448" spans="1:4" x14ac:dyDescent="0.25">
      <c r="A448" s="8" t="s">
        <v>84</v>
      </c>
      <c r="B448" s="8">
        <v>1982</v>
      </c>
      <c r="C448" s="8">
        <v>319421.38380000001</v>
      </c>
      <c r="D448" s="8">
        <v>516406.37032346998</v>
      </c>
    </row>
    <row r="449" spans="1:4" x14ac:dyDescent="0.25">
      <c r="A449" s="8" t="s">
        <v>84</v>
      </c>
      <c r="B449" s="8">
        <v>1983</v>
      </c>
      <c r="C449" s="8">
        <v>314944.35869999998</v>
      </c>
      <c r="D449" s="8">
        <v>808450.04105215101</v>
      </c>
    </row>
    <row r="450" spans="1:4" x14ac:dyDescent="0.25">
      <c r="A450" s="8" t="s">
        <v>84</v>
      </c>
      <c r="B450" s="8">
        <v>1984</v>
      </c>
      <c r="C450" s="8">
        <v>266910.79210000002</v>
      </c>
      <c r="D450" s="8">
        <v>2537992.1360562402</v>
      </c>
    </row>
    <row r="451" spans="1:4" x14ac:dyDescent="0.25">
      <c r="A451" s="8" t="s">
        <v>84</v>
      </c>
      <c r="B451" s="8">
        <v>1985</v>
      </c>
      <c r="C451" s="8">
        <v>301691.38919999998</v>
      </c>
      <c r="D451" s="8">
        <v>1513719.5711231499</v>
      </c>
    </row>
    <row r="452" spans="1:4" x14ac:dyDescent="0.25">
      <c r="A452" s="8" t="s">
        <v>84</v>
      </c>
      <c r="B452" s="8">
        <v>1986</v>
      </c>
      <c r="C452" s="8">
        <v>165481.6594</v>
      </c>
      <c r="D452" s="8">
        <v>952286.90908394905</v>
      </c>
    </row>
    <row r="453" spans="1:4" x14ac:dyDescent="0.25">
      <c r="A453" s="8" t="s">
        <v>84</v>
      </c>
      <c r="B453" s="8">
        <v>1987</v>
      </c>
      <c r="C453" s="8">
        <v>150463.02739999999</v>
      </c>
      <c r="D453" s="8">
        <v>712191.58291664405</v>
      </c>
    </row>
    <row r="454" spans="1:4" x14ac:dyDescent="0.25">
      <c r="A454" s="8" t="s">
        <v>84</v>
      </c>
      <c r="B454" s="8">
        <v>1988</v>
      </c>
      <c r="C454" s="8">
        <v>322949.64620000002</v>
      </c>
      <c r="D454" s="8">
        <v>1354627.02327438</v>
      </c>
    </row>
    <row r="455" spans="1:4" x14ac:dyDescent="0.25">
      <c r="A455" s="8" t="s">
        <v>84</v>
      </c>
      <c r="B455" s="8">
        <v>1989</v>
      </c>
      <c r="C455" s="8">
        <v>328463.43030000001</v>
      </c>
      <c r="D455" s="8">
        <v>1645498.37808486</v>
      </c>
    </row>
    <row r="456" spans="1:4" x14ac:dyDescent="0.25">
      <c r="A456" s="8" t="s">
        <v>84</v>
      </c>
      <c r="B456" s="8">
        <v>1990</v>
      </c>
      <c r="C456" s="8">
        <v>331533.34399999998</v>
      </c>
      <c r="D456" s="8">
        <v>1772978.9507291899</v>
      </c>
    </row>
    <row r="457" spans="1:4" x14ac:dyDescent="0.25">
      <c r="A457" s="8" t="s">
        <v>84</v>
      </c>
      <c r="B457" s="8">
        <v>1991</v>
      </c>
      <c r="C457" s="8">
        <v>104022.9016</v>
      </c>
      <c r="D457" s="8">
        <v>3525254.3764149402</v>
      </c>
    </row>
    <row r="458" spans="1:4" x14ac:dyDescent="0.25">
      <c r="A458" s="8" t="s">
        <v>84</v>
      </c>
      <c r="B458" s="8">
        <v>1992</v>
      </c>
      <c r="C458" s="8">
        <v>318209.70750000002</v>
      </c>
      <c r="D458" s="8">
        <v>4378681.7685943302</v>
      </c>
    </row>
    <row r="459" spans="1:4" x14ac:dyDescent="0.25">
      <c r="A459" s="8" t="s">
        <v>84</v>
      </c>
      <c r="B459" s="8">
        <v>1993</v>
      </c>
      <c r="C459" s="8">
        <v>260339.43489999999</v>
      </c>
      <c r="D459" s="8">
        <v>927002.08758195501</v>
      </c>
    </row>
    <row r="460" spans="1:4" x14ac:dyDescent="0.25">
      <c r="A460" s="8" t="s">
        <v>84</v>
      </c>
      <c r="B460" s="8">
        <v>1994</v>
      </c>
      <c r="C460" s="8">
        <v>428140.57900000003</v>
      </c>
      <c r="D460" s="8">
        <v>58054.729070370297</v>
      </c>
    </row>
    <row r="461" spans="1:4" x14ac:dyDescent="0.25">
      <c r="A461" s="8" t="s">
        <v>84</v>
      </c>
      <c r="B461" s="8">
        <v>1995</v>
      </c>
      <c r="C461" s="8">
        <v>393979.99300000002</v>
      </c>
      <c r="D461" s="8">
        <v>604664.45598607196</v>
      </c>
    </row>
    <row r="462" spans="1:4" x14ac:dyDescent="0.25">
      <c r="A462" s="8" t="s">
        <v>84</v>
      </c>
      <c r="B462" s="8">
        <v>1996</v>
      </c>
      <c r="C462" s="8">
        <v>372336.67249999999</v>
      </c>
      <c r="D462" s="8">
        <v>5285918.2644076403</v>
      </c>
    </row>
    <row r="463" spans="1:4" x14ac:dyDescent="0.25">
      <c r="A463" s="8" t="s">
        <v>84</v>
      </c>
      <c r="B463" s="8">
        <v>1997</v>
      </c>
      <c r="C463" s="8">
        <v>320215.5024</v>
      </c>
      <c r="D463" s="8">
        <v>509859.48515386402</v>
      </c>
    </row>
    <row r="464" spans="1:4" x14ac:dyDescent="0.25">
      <c r="A464" s="8" t="s">
        <v>84</v>
      </c>
      <c r="B464" s="8">
        <v>1998</v>
      </c>
      <c r="C464" s="8">
        <v>157127</v>
      </c>
      <c r="D464" s="8">
        <v>1164686.94903392</v>
      </c>
    </row>
    <row r="465" spans="1:4" x14ac:dyDescent="0.25">
      <c r="A465" s="8" t="s">
        <v>84</v>
      </c>
      <c r="B465" s="8">
        <v>1999</v>
      </c>
      <c r="C465" s="8">
        <v>203003.6091</v>
      </c>
      <c r="D465" s="8">
        <v>433913.77726053703</v>
      </c>
    </row>
    <row r="466" spans="1:4" x14ac:dyDescent="0.25">
      <c r="A466" s="8" t="s">
        <v>84</v>
      </c>
      <c r="B466" s="8">
        <v>2000</v>
      </c>
      <c r="C466" s="8">
        <v>586507.50589999999</v>
      </c>
      <c r="D466" s="8">
        <v>847300.95667482505</v>
      </c>
    </row>
    <row r="467" spans="1:4" x14ac:dyDescent="0.25">
      <c r="A467" s="8" t="s">
        <v>84</v>
      </c>
      <c r="B467" s="8">
        <v>2001</v>
      </c>
      <c r="C467" s="8">
        <v>400411.25760000001</v>
      </c>
      <c r="D467" s="8">
        <v>742053.70651804004</v>
      </c>
    </row>
    <row r="468" spans="1:4" x14ac:dyDescent="0.25">
      <c r="A468" s="8" t="s">
        <v>84</v>
      </c>
      <c r="B468" s="8">
        <v>2002</v>
      </c>
      <c r="C468" s="8">
        <v>290370.04139999999</v>
      </c>
      <c r="D468" s="8">
        <v>2659710.6679856</v>
      </c>
    </row>
    <row r="469" spans="1:4" x14ac:dyDescent="0.25">
      <c r="A469" s="8" t="s">
        <v>84</v>
      </c>
      <c r="B469" s="8">
        <v>2003</v>
      </c>
      <c r="C469" s="8">
        <v>460679.86739999999</v>
      </c>
      <c r="D469" s="8">
        <v>380787.46881348599</v>
      </c>
    </row>
    <row r="470" spans="1:4" x14ac:dyDescent="0.25">
      <c r="A470" s="8" t="s">
        <v>84</v>
      </c>
      <c r="B470" s="8">
        <v>2004</v>
      </c>
      <c r="C470" s="8">
        <v>445304.0577</v>
      </c>
      <c r="D470" s="8">
        <v>1426231.7709609501</v>
      </c>
    </row>
    <row r="471" spans="1:4" x14ac:dyDescent="0.25">
      <c r="A471" s="8" t="s">
        <v>84</v>
      </c>
      <c r="B471" s="8">
        <v>2005</v>
      </c>
      <c r="C471" s="8">
        <v>327460</v>
      </c>
      <c r="D471" s="8">
        <v>307573.92644627101</v>
      </c>
    </row>
    <row r="472" spans="1:4" x14ac:dyDescent="0.25">
      <c r="A472" s="8" t="s">
        <v>84</v>
      </c>
      <c r="B472" s="8">
        <v>2006</v>
      </c>
      <c r="C472" s="8">
        <v>461925.13780000003</v>
      </c>
      <c r="D472" s="8">
        <v>867653.35151023802</v>
      </c>
    </row>
    <row r="473" spans="1:4" x14ac:dyDescent="0.25">
      <c r="A473" s="8" t="s">
        <v>84</v>
      </c>
      <c r="B473" s="8">
        <v>2007</v>
      </c>
      <c r="C473" s="8">
        <v>458005.8579</v>
      </c>
      <c r="D473" s="8">
        <v>1521601.4723483601</v>
      </c>
    </row>
    <row r="474" spans="1:4" x14ac:dyDescent="0.25">
      <c r="A474" s="8" t="s">
        <v>84</v>
      </c>
      <c r="B474" s="8">
        <v>2008</v>
      </c>
      <c r="C474" s="8">
        <v>357800.64649999997</v>
      </c>
      <c r="D474" s="8">
        <v>268344.80015265499</v>
      </c>
    </row>
    <row r="475" spans="1:4" x14ac:dyDescent="0.25">
      <c r="A475" s="8" t="s">
        <v>84</v>
      </c>
      <c r="B475" s="8">
        <v>2009</v>
      </c>
      <c r="C475" s="8">
        <v>317178.4302</v>
      </c>
      <c r="D475" s="8">
        <v>465066.183125121</v>
      </c>
    </row>
    <row r="476" spans="1:4" x14ac:dyDescent="0.25">
      <c r="A476" s="8" t="s">
        <v>84</v>
      </c>
      <c r="B476" s="8">
        <v>2010</v>
      </c>
      <c r="C476" s="8">
        <v>321952</v>
      </c>
      <c r="D476" s="8">
        <v>3123600.9567206101</v>
      </c>
    </row>
    <row r="477" spans="1:4" x14ac:dyDescent="0.25">
      <c r="A477" s="8" t="s">
        <v>84</v>
      </c>
      <c r="B477" s="8">
        <v>2011</v>
      </c>
      <c r="C477" s="8">
        <v>347869.33779999998</v>
      </c>
      <c r="D477" s="8">
        <v>1682656.6902866401</v>
      </c>
    </row>
    <row r="478" spans="1:4" x14ac:dyDescent="0.25">
      <c r="A478" s="8" t="s">
        <v>84</v>
      </c>
      <c r="B478" s="8">
        <v>2012</v>
      </c>
      <c r="C478" s="8">
        <v>337324.05170000001</v>
      </c>
      <c r="D478" s="8">
        <v>765009.97590547695</v>
      </c>
    </row>
    <row r="479" spans="1:4" x14ac:dyDescent="0.25">
      <c r="A479" s="8" t="s">
        <v>84</v>
      </c>
      <c r="B479" s="8">
        <v>2013</v>
      </c>
      <c r="C479" s="8">
        <v>220714</v>
      </c>
      <c r="D479" s="8">
        <v>82515.329974665903</v>
      </c>
    </row>
    <row r="480" spans="1:4" x14ac:dyDescent="0.25">
      <c r="A480" s="8" t="s">
        <v>84</v>
      </c>
      <c r="B480" s="8">
        <v>2014</v>
      </c>
      <c r="C480" s="8">
        <v>425299.78499999997</v>
      </c>
      <c r="D480" s="8">
        <v>1408232.0545431599</v>
      </c>
    </row>
    <row r="481" spans="1:4" x14ac:dyDescent="0.25">
      <c r="A481" t="s">
        <v>84</v>
      </c>
      <c r="B481">
        <v>2015</v>
      </c>
      <c r="C481" s="2">
        <v>435158.58130000002</v>
      </c>
      <c r="D481" s="4" t="s">
        <v>67</v>
      </c>
    </row>
    <row r="482" spans="1:4" x14ac:dyDescent="0.25">
      <c r="A482" t="s">
        <v>84</v>
      </c>
      <c r="B482">
        <v>2016</v>
      </c>
      <c r="C482" s="2">
        <v>464118.28720000002</v>
      </c>
      <c r="D482" s="4" t="s">
        <v>67</v>
      </c>
    </row>
    <row r="483" spans="1:4" x14ac:dyDescent="0.25">
      <c r="A483" t="s">
        <v>84</v>
      </c>
      <c r="B483">
        <v>2017</v>
      </c>
      <c r="C483" s="2">
        <v>372529.81809999997</v>
      </c>
      <c r="D483" s="4" t="s">
        <v>67</v>
      </c>
    </row>
    <row r="484" spans="1:4" x14ac:dyDescent="0.25">
      <c r="A484" t="s">
        <v>84</v>
      </c>
      <c r="B484">
        <v>2018</v>
      </c>
      <c r="C484" s="2">
        <v>392928.64429999999</v>
      </c>
      <c r="D484" s="4" t="s">
        <v>67</v>
      </c>
    </row>
    <row r="485" spans="1:4" x14ac:dyDescent="0.25">
      <c r="A485" t="s">
        <v>84</v>
      </c>
      <c r="B485">
        <v>2019</v>
      </c>
      <c r="C485" s="2">
        <v>271174.31069999997</v>
      </c>
      <c r="D485" s="4" t="s">
        <v>67</v>
      </c>
    </row>
    <row r="486" spans="1:4" x14ac:dyDescent="0.25">
      <c r="A486" s="9" t="s">
        <v>85</v>
      </c>
      <c r="B486" s="9">
        <v>1965</v>
      </c>
      <c r="C486" s="9">
        <v>4</v>
      </c>
      <c r="D486" s="9">
        <v>7079.0962586982396</v>
      </c>
    </row>
    <row r="487" spans="1:4" x14ac:dyDescent="0.25">
      <c r="A487" s="9" t="s">
        <v>85</v>
      </c>
      <c r="B487" s="9">
        <v>1966</v>
      </c>
      <c r="C487" s="9">
        <v>50</v>
      </c>
      <c r="D487" s="9">
        <v>15233.8920638286</v>
      </c>
    </row>
    <row r="488" spans="1:4" x14ac:dyDescent="0.25">
      <c r="A488" s="9" t="s">
        <v>85</v>
      </c>
      <c r="B488" s="9">
        <v>1967</v>
      </c>
      <c r="C488" s="9">
        <v>1500</v>
      </c>
      <c r="D488" s="9">
        <v>24116.556446436</v>
      </c>
    </row>
    <row r="489" spans="1:4" x14ac:dyDescent="0.25">
      <c r="A489" s="9" t="s">
        <v>85</v>
      </c>
      <c r="B489" s="9">
        <v>1968</v>
      </c>
      <c r="C489" s="9">
        <v>1500</v>
      </c>
      <c r="D489" s="9">
        <v>21159.748176685898</v>
      </c>
    </row>
    <row r="490" spans="1:4" x14ac:dyDescent="0.25">
      <c r="A490" s="9" t="s">
        <v>85</v>
      </c>
      <c r="B490" s="9">
        <v>1969</v>
      </c>
      <c r="C490" s="9">
        <v>800</v>
      </c>
      <c r="D490" s="9">
        <v>9878.5001067988196</v>
      </c>
    </row>
    <row r="491" spans="1:4" x14ac:dyDescent="0.25">
      <c r="A491" s="9" t="s">
        <v>85</v>
      </c>
      <c r="B491" s="9">
        <v>1970</v>
      </c>
      <c r="C491" s="9">
        <v>7000</v>
      </c>
      <c r="D491" s="9">
        <v>4165.4962749615497</v>
      </c>
    </row>
    <row r="492" spans="1:4" x14ac:dyDescent="0.25">
      <c r="A492" s="9" t="s">
        <v>85</v>
      </c>
      <c r="B492" s="9">
        <v>1971</v>
      </c>
      <c r="C492" s="9">
        <v>10000</v>
      </c>
      <c r="D492" s="9">
        <v>7646.5756442799502</v>
      </c>
    </row>
    <row r="493" spans="1:4" x14ac:dyDescent="0.25">
      <c r="A493" s="9" t="s">
        <v>85</v>
      </c>
      <c r="B493" s="9">
        <v>1972</v>
      </c>
      <c r="C493" s="9">
        <v>15000</v>
      </c>
      <c r="D493" s="9">
        <v>6612.2615467511296</v>
      </c>
    </row>
    <row r="494" spans="1:4" x14ac:dyDescent="0.25">
      <c r="A494" s="9" t="s">
        <v>85</v>
      </c>
      <c r="B494" s="9">
        <v>1973</v>
      </c>
      <c r="C494" s="9">
        <v>6000</v>
      </c>
      <c r="D494" s="9">
        <v>2805.52461660567</v>
      </c>
    </row>
    <row r="495" spans="1:4" x14ac:dyDescent="0.25">
      <c r="A495" t="s">
        <v>85</v>
      </c>
      <c r="B495">
        <v>1974</v>
      </c>
      <c r="C495" s="2">
        <v>1500</v>
      </c>
      <c r="D495" s="4" t="s">
        <v>67</v>
      </c>
    </row>
    <row r="496" spans="1:4" x14ac:dyDescent="0.25">
      <c r="A496" t="s">
        <v>85</v>
      </c>
      <c r="B496">
        <v>1975</v>
      </c>
      <c r="C496" s="2">
        <v>2000</v>
      </c>
      <c r="D496" s="4" t="s">
        <v>67</v>
      </c>
    </row>
    <row r="497" spans="1:4" x14ac:dyDescent="0.25">
      <c r="A497" t="s">
        <v>85</v>
      </c>
      <c r="B497">
        <v>1976</v>
      </c>
      <c r="C497" s="2">
        <v>6000</v>
      </c>
      <c r="D497" s="4" t="s">
        <v>67</v>
      </c>
    </row>
    <row r="498" spans="1:4" x14ac:dyDescent="0.25">
      <c r="A498" t="s">
        <v>85</v>
      </c>
      <c r="B498">
        <v>1977</v>
      </c>
      <c r="C498" s="2">
        <v>1000</v>
      </c>
      <c r="D498" s="4" t="s">
        <v>67</v>
      </c>
    </row>
    <row r="499" spans="1:4" x14ac:dyDescent="0.25">
      <c r="A499" t="s">
        <v>85</v>
      </c>
      <c r="B499">
        <v>1978</v>
      </c>
      <c r="C499" s="2">
        <v>1000</v>
      </c>
      <c r="D499" s="4" t="s">
        <v>67</v>
      </c>
    </row>
    <row r="500" spans="1:4" x14ac:dyDescent="0.25">
      <c r="A500" t="s">
        <v>85</v>
      </c>
      <c r="B500">
        <v>1981</v>
      </c>
      <c r="C500" s="2">
        <v>1007.272727</v>
      </c>
      <c r="D500" s="4" t="s">
        <v>67</v>
      </c>
    </row>
    <row r="501" spans="1:4" x14ac:dyDescent="0.25">
      <c r="A501" s="9" t="s">
        <v>85</v>
      </c>
      <c r="B501" s="9">
        <v>1982</v>
      </c>
      <c r="C501" s="9">
        <v>1007.272727</v>
      </c>
      <c r="D501" s="9">
        <v>1752.4832792628799</v>
      </c>
    </row>
    <row r="502" spans="1:4" x14ac:dyDescent="0.25">
      <c r="A502" t="s">
        <v>85</v>
      </c>
      <c r="B502">
        <v>1985</v>
      </c>
      <c r="C502" s="2">
        <v>1813.090909</v>
      </c>
      <c r="D502" s="4" t="s">
        <v>67</v>
      </c>
    </row>
    <row r="503" spans="1:4" x14ac:dyDescent="0.25">
      <c r="A503" t="s">
        <v>85</v>
      </c>
      <c r="B503">
        <v>1986</v>
      </c>
      <c r="C503" s="2">
        <v>705.09090909999998</v>
      </c>
      <c r="D503" s="4" t="s">
        <v>67</v>
      </c>
    </row>
    <row r="504" spans="1:4" x14ac:dyDescent="0.25">
      <c r="A504" t="s">
        <v>85</v>
      </c>
      <c r="B504">
        <v>1987</v>
      </c>
      <c r="C504" s="2">
        <v>1208.727273</v>
      </c>
      <c r="D504" s="4" t="s">
        <v>67</v>
      </c>
    </row>
    <row r="505" spans="1:4" x14ac:dyDescent="0.25">
      <c r="A505" t="s">
        <v>85</v>
      </c>
      <c r="B505">
        <v>1988</v>
      </c>
      <c r="C505" s="2">
        <v>1410.181818</v>
      </c>
      <c r="D505" s="4" t="s">
        <v>67</v>
      </c>
    </row>
    <row r="506" spans="1:4" x14ac:dyDescent="0.25">
      <c r="A506" t="s">
        <v>85</v>
      </c>
      <c r="B506">
        <v>1989</v>
      </c>
      <c r="C506" s="2">
        <v>604.36363640000002</v>
      </c>
      <c r="D506" s="4" t="s">
        <v>67</v>
      </c>
    </row>
    <row r="507" spans="1:4" x14ac:dyDescent="0.25">
      <c r="A507" t="s">
        <v>85</v>
      </c>
      <c r="B507">
        <v>1991</v>
      </c>
      <c r="C507" s="2">
        <v>1227.7992280000001</v>
      </c>
      <c r="D507" s="4" t="s">
        <v>67</v>
      </c>
    </row>
    <row r="508" spans="1:4" x14ac:dyDescent="0.25">
      <c r="A508" t="s">
        <v>85</v>
      </c>
      <c r="B508">
        <v>1995</v>
      </c>
      <c r="C508" s="2">
        <v>12277.99228</v>
      </c>
      <c r="D508" s="4" t="s">
        <v>67</v>
      </c>
    </row>
    <row r="509" spans="1:4" x14ac:dyDescent="0.25">
      <c r="A509" s="9" t="s">
        <v>85</v>
      </c>
      <c r="B509" s="9">
        <v>1997</v>
      </c>
      <c r="C509" s="9">
        <v>8185.3281850000003</v>
      </c>
      <c r="D509" s="9">
        <v>11671.0901571471</v>
      </c>
    </row>
    <row r="510" spans="1:4" x14ac:dyDescent="0.25">
      <c r="A510" t="s">
        <v>85</v>
      </c>
      <c r="B510">
        <v>1999</v>
      </c>
      <c r="C510" s="2">
        <v>13642.21364</v>
      </c>
      <c r="D510" s="4" t="s">
        <v>67</v>
      </c>
    </row>
    <row r="511" spans="1:4" x14ac:dyDescent="0.25">
      <c r="A511" t="s">
        <v>85</v>
      </c>
      <c r="B511">
        <v>2000</v>
      </c>
      <c r="C511" s="2">
        <v>2500</v>
      </c>
      <c r="D511" s="4" t="s">
        <v>67</v>
      </c>
    </row>
    <row r="512" spans="1:4" x14ac:dyDescent="0.25">
      <c r="A512" t="s">
        <v>85</v>
      </c>
      <c r="B512">
        <v>2001</v>
      </c>
      <c r="C512" s="2">
        <v>7500</v>
      </c>
      <c r="D512" s="4" t="s">
        <v>67</v>
      </c>
    </row>
    <row r="513" spans="1:4" x14ac:dyDescent="0.25">
      <c r="A513" t="s">
        <v>85</v>
      </c>
      <c r="B513">
        <v>2002</v>
      </c>
      <c r="C513" s="2">
        <v>6518.5185190000002</v>
      </c>
      <c r="D513" s="4" t="s">
        <v>67</v>
      </c>
    </row>
    <row r="514" spans="1:4" x14ac:dyDescent="0.25">
      <c r="A514" t="s">
        <v>85</v>
      </c>
      <c r="B514">
        <v>2003</v>
      </c>
      <c r="C514" s="2">
        <v>8333.3333330000005</v>
      </c>
      <c r="D514" s="4" t="s">
        <v>67</v>
      </c>
    </row>
    <row r="515" spans="1:4" x14ac:dyDescent="0.25">
      <c r="A515" t="s">
        <v>85</v>
      </c>
      <c r="B515">
        <v>2018</v>
      </c>
      <c r="C515" s="2">
        <v>2343.5314499999999</v>
      </c>
      <c r="D515" s="4" t="s">
        <v>67</v>
      </c>
    </row>
    <row r="516" spans="1:4" x14ac:dyDescent="0.25">
      <c r="A516" t="s">
        <v>85</v>
      </c>
      <c r="B516">
        <v>2019</v>
      </c>
      <c r="C516" s="2">
        <v>280</v>
      </c>
      <c r="D516" s="4" t="s">
        <v>67</v>
      </c>
    </row>
    <row r="517" spans="1:4" x14ac:dyDescent="0.25">
      <c r="A517" t="s">
        <v>86</v>
      </c>
      <c r="B517">
        <v>1954</v>
      </c>
      <c r="C517" s="2" t="s">
        <v>67</v>
      </c>
      <c r="D517" s="4" t="s">
        <v>67</v>
      </c>
    </row>
    <row r="518" spans="1:4" x14ac:dyDescent="0.25">
      <c r="A518" t="s">
        <v>86</v>
      </c>
      <c r="B518">
        <v>1955</v>
      </c>
      <c r="C518" s="2" t="s">
        <v>67</v>
      </c>
      <c r="D518" s="4" t="s">
        <v>67</v>
      </c>
    </row>
    <row r="519" spans="1:4" x14ac:dyDescent="0.25">
      <c r="A519" t="s">
        <v>86</v>
      </c>
      <c r="B519">
        <v>1956</v>
      </c>
      <c r="C519" s="2" t="s">
        <v>67</v>
      </c>
      <c r="D519" s="4" t="s">
        <v>67</v>
      </c>
    </row>
    <row r="520" spans="1:4" x14ac:dyDescent="0.25">
      <c r="A520" t="s">
        <v>86</v>
      </c>
      <c r="B520">
        <v>1957</v>
      </c>
      <c r="C520" s="2" t="s">
        <v>67</v>
      </c>
      <c r="D520" s="4">
        <v>4356.2782602572097</v>
      </c>
    </row>
    <row r="521" spans="1:4" x14ac:dyDescent="0.25">
      <c r="A521" t="s">
        <v>86</v>
      </c>
      <c r="B521">
        <v>1958</v>
      </c>
      <c r="C521" s="2" t="s">
        <v>67</v>
      </c>
      <c r="D521" s="4">
        <v>3876.5949189274102</v>
      </c>
    </row>
    <row r="522" spans="1:4" x14ac:dyDescent="0.25">
      <c r="A522" t="s">
        <v>86</v>
      </c>
      <c r="B522">
        <v>1959</v>
      </c>
      <c r="C522" s="2" t="s">
        <v>67</v>
      </c>
      <c r="D522" s="4">
        <v>3185.0000296711701</v>
      </c>
    </row>
    <row r="523" spans="1:4" x14ac:dyDescent="0.25">
      <c r="A523" s="9" t="s">
        <v>86</v>
      </c>
      <c r="B523" s="9">
        <v>1960</v>
      </c>
      <c r="C523" s="9">
        <v>860.41760250000004</v>
      </c>
      <c r="D523" s="9">
        <v>4178.0126568243104</v>
      </c>
    </row>
    <row r="524" spans="1:4" x14ac:dyDescent="0.25">
      <c r="A524" s="9" t="s">
        <v>86</v>
      </c>
      <c r="B524" s="9">
        <v>1961</v>
      </c>
      <c r="C524" s="9">
        <v>2294.4469399999998</v>
      </c>
      <c r="D524" s="9">
        <v>4487.9207444098802</v>
      </c>
    </row>
    <row r="525" spans="1:4" x14ac:dyDescent="0.25">
      <c r="A525" s="9" t="s">
        <v>86</v>
      </c>
      <c r="B525" s="9">
        <v>1962</v>
      </c>
      <c r="C525" s="9">
        <v>2294.4469399999998</v>
      </c>
      <c r="D525" s="9">
        <v>6199.2991075474501</v>
      </c>
    </row>
    <row r="526" spans="1:4" x14ac:dyDescent="0.25">
      <c r="A526" s="9" t="s">
        <v>86</v>
      </c>
      <c r="B526" s="9">
        <v>1963</v>
      </c>
      <c r="C526" s="9">
        <v>2072.555981</v>
      </c>
      <c r="D526" s="9">
        <v>6033.8452605481898</v>
      </c>
    </row>
    <row r="527" spans="1:4" x14ac:dyDescent="0.25">
      <c r="A527" s="9" t="s">
        <v>86</v>
      </c>
      <c r="B527" s="9">
        <v>1964</v>
      </c>
      <c r="C527" s="9">
        <v>1554.416986</v>
      </c>
      <c r="D527" s="9">
        <v>4564.6538748601097</v>
      </c>
    </row>
    <row r="528" spans="1:4" x14ac:dyDescent="0.25">
      <c r="A528" s="9" t="s">
        <v>86</v>
      </c>
      <c r="B528" s="9">
        <v>1965</v>
      </c>
      <c r="C528" s="9">
        <v>3059.2625870000002</v>
      </c>
      <c r="D528" s="9">
        <v>3887.7036249837201</v>
      </c>
    </row>
    <row r="529" spans="1:4" x14ac:dyDescent="0.25">
      <c r="A529" s="9" t="s">
        <v>86</v>
      </c>
      <c r="B529" s="9">
        <v>1966</v>
      </c>
      <c r="C529" s="9">
        <v>1625.2332489999999</v>
      </c>
      <c r="D529" s="9">
        <v>4124.5332809701404</v>
      </c>
    </row>
    <row r="530" spans="1:4" x14ac:dyDescent="0.25">
      <c r="A530" s="9" t="s">
        <v>86</v>
      </c>
      <c r="B530" s="9">
        <v>1967</v>
      </c>
      <c r="C530" s="9">
        <v>2963.6606310000002</v>
      </c>
      <c r="D530" s="9">
        <v>9021.6921841326002</v>
      </c>
    </row>
    <row r="531" spans="1:4" x14ac:dyDescent="0.25">
      <c r="A531" s="9" t="s">
        <v>86</v>
      </c>
      <c r="B531" s="9">
        <v>1968</v>
      </c>
      <c r="C531" s="9">
        <v>1816.4371610000001</v>
      </c>
      <c r="D531" s="9">
        <v>14049.366506995701</v>
      </c>
    </row>
    <row r="532" spans="1:4" x14ac:dyDescent="0.25">
      <c r="A532" s="9" t="s">
        <v>86</v>
      </c>
      <c r="B532" s="9">
        <v>1969</v>
      </c>
      <c r="C532" s="9">
        <v>2294.4469399999998</v>
      </c>
      <c r="D532" s="9">
        <v>16576.239483374698</v>
      </c>
    </row>
    <row r="533" spans="1:4" x14ac:dyDescent="0.25">
      <c r="A533" s="9" t="s">
        <v>86</v>
      </c>
      <c r="B533" s="9">
        <v>1970</v>
      </c>
      <c r="C533" s="9">
        <v>1816.4371610000001</v>
      </c>
      <c r="D533" s="9">
        <v>11871.730366952999</v>
      </c>
    </row>
    <row r="534" spans="1:4" x14ac:dyDescent="0.25">
      <c r="A534" s="9" t="s">
        <v>86</v>
      </c>
      <c r="B534" s="9">
        <v>1971</v>
      </c>
      <c r="C534" s="9">
        <v>2294.4469399999998</v>
      </c>
      <c r="D534" s="9">
        <v>5797.0208208518698</v>
      </c>
    </row>
    <row r="535" spans="1:4" x14ac:dyDescent="0.25">
      <c r="A535" s="9" t="s">
        <v>86</v>
      </c>
      <c r="B535" s="9">
        <v>1972</v>
      </c>
      <c r="C535" s="9">
        <v>6500.9329969999999</v>
      </c>
      <c r="D535" s="9">
        <v>9082.4856117724303</v>
      </c>
    </row>
    <row r="536" spans="1:4" x14ac:dyDescent="0.25">
      <c r="A536" s="9" t="s">
        <v>86</v>
      </c>
      <c r="B536" s="9">
        <v>1973</v>
      </c>
      <c r="C536" s="9">
        <v>6500.9329969999999</v>
      </c>
      <c r="D536" s="9">
        <v>8561.07403380291</v>
      </c>
    </row>
    <row r="537" spans="1:4" x14ac:dyDescent="0.25">
      <c r="A537" s="9" t="s">
        <v>86</v>
      </c>
      <c r="B537" s="9">
        <v>1974</v>
      </c>
      <c r="C537" s="9">
        <v>6500.9329969999999</v>
      </c>
      <c r="D537" s="9">
        <v>3646.7597519603401</v>
      </c>
    </row>
    <row r="538" spans="1:4" x14ac:dyDescent="0.25">
      <c r="A538" s="9" t="s">
        <v>86</v>
      </c>
      <c r="B538" s="9">
        <v>1975</v>
      </c>
      <c r="C538" s="9">
        <v>3632.8743220000001</v>
      </c>
      <c r="D538" s="9">
        <v>1982.3290449201099</v>
      </c>
    </row>
    <row r="539" spans="1:4" x14ac:dyDescent="0.25">
      <c r="A539" s="9" t="s">
        <v>86</v>
      </c>
      <c r="B539" s="9">
        <v>1976</v>
      </c>
      <c r="C539" s="9">
        <v>1816.4371610000001</v>
      </c>
      <c r="D539" s="9">
        <v>1678.5953330234199</v>
      </c>
    </row>
    <row r="540" spans="1:4" x14ac:dyDescent="0.25">
      <c r="A540" s="9" t="s">
        <v>86</v>
      </c>
      <c r="B540" s="9">
        <v>1977</v>
      </c>
      <c r="C540" s="9">
        <v>6500.9329969999999</v>
      </c>
      <c r="D540" s="9">
        <v>2092.65040139846</v>
      </c>
    </row>
    <row r="541" spans="1:4" x14ac:dyDescent="0.25">
      <c r="A541" s="9" t="s">
        <v>86</v>
      </c>
      <c r="B541" s="9">
        <v>1978</v>
      </c>
      <c r="C541" s="9">
        <v>1816.4371610000001</v>
      </c>
      <c r="D541" s="9">
        <v>2058.9296360778799</v>
      </c>
    </row>
    <row r="542" spans="1:4" x14ac:dyDescent="0.25">
      <c r="A542" s="9" t="s">
        <v>86</v>
      </c>
      <c r="B542" s="9">
        <v>1979</v>
      </c>
      <c r="C542" s="9">
        <v>803.05642899999998</v>
      </c>
      <c r="D542" s="9">
        <v>1894.4411455449299</v>
      </c>
    </row>
    <row r="543" spans="1:4" x14ac:dyDescent="0.25">
      <c r="A543" s="9" t="s">
        <v>86</v>
      </c>
      <c r="B543" s="9">
        <v>1980</v>
      </c>
      <c r="C543" s="9">
        <v>860.41760250000004</v>
      </c>
      <c r="D543" s="9">
        <v>3267.8685746586898</v>
      </c>
    </row>
    <row r="544" spans="1:4" x14ac:dyDescent="0.25">
      <c r="A544" s="9" t="s">
        <v>86</v>
      </c>
      <c r="B544" s="9">
        <v>1981</v>
      </c>
      <c r="C544" s="9">
        <v>669.21369089999996</v>
      </c>
      <c r="D544" s="9">
        <v>4300.99298653201</v>
      </c>
    </row>
    <row r="545" spans="1:4" x14ac:dyDescent="0.25">
      <c r="A545" s="9" t="s">
        <v>86</v>
      </c>
      <c r="B545" s="9">
        <v>1982</v>
      </c>
      <c r="C545" s="9">
        <v>1051.6215139999999</v>
      </c>
      <c r="D545" s="9">
        <v>5674.6797473193401</v>
      </c>
    </row>
    <row r="546" spans="1:4" x14ac:dyDescent="0.25">
      <c r="A546" s="9" t="s">
        <v>86</v>
      </c>
      <c r="B546" s="9">
        <v>1983</v>
      </c>
      <c r="C546" s="9">
        <v>841.29721140000004</v>
      </c>
      <c r="D546" s="9">
        <v>6466.4417312045198</v>
      </c>
    </row>
    <row r="547" spans="1:4" x14ac:dyDescent="0.25">
      <c r="A547" s="9" t="s">
        <v>86</v>
      </c>
      <c r="B547" s="9">
        <v>1984</v>
      </c>
      <c r="C547" s="9">
        <v>1089.1018260000001</v>
      </c>
      <c r="D547" s="9">
        <v>7004.7552514878198</v>
      </c>
    </row>
    <row r="548" spans="1:4" x14ac:dyDescent="0.25">
      <c r="A548" s="9" t="s">
        <v>86</v>
      </c>
      <c r="B548" s="9">
        <v>1985</v>
      </c>
      <c r="C548" s="9">
        <v>2178.203653</v>
      </c>
      <c r="D548" s="9">
        <v>11005.9914734957</v>
      </c>
    </row>
    <row r="549" spans="1:4" x14ac:dyDescent="0.25">
      <c r="A549" s="9" t="s">
        <v>86</v>
      </c>
      <c r="B549" s="9">
        <v>1986</v>
      </c>
      <c r="C549" s="9">
        <v>2178.203653</v>
      </c>
      <c r="D549" s="9">
        <v>15162.3256434005</v>
      </c>
    </row>
    <row r="550" spans="1:4" x14ac:dyDescent="0.25">
      <c r="A550" s="9" t="s">
        <v>86</v>
      </c>
      <c r="B550" s="9">
        <v>1987</v>
      </c>
      <c r="C550" s="9">
        <v>4356.4073060000001</v>
      </c>
      <c r="D550" s="9">
        <v>30916.787825264699</v>
      </c>
    </row>
    <row r="551" spans="1:4" x14ac:dyDescent="0.25">
      <c r="A551" s="9" t="s">
        <v>86</v>
      </c>
      <c r="B551" s="9">
        <v>1988</v>
      </c>
      <c r="C551" s="9">
        <v>2613.8443830000001</v>
      </c>
      <c r="D551" s="9">
        <v>38583.696612702399</v>
      </c>
    </row>
    <row r="552" spans="1:4" x14ac:dyDescent="0.25">
      <c r="A552" s="9" t="s">
        <v>86</v>
      </c>
      <c r="B552" s="9">
        <v>1989</v>
      </c>
      <c r="C552" s="9">
        <v>3920.7665750000001</v>
      </c>
      <c r="D552" s="9">
        <v>44645.962889756003</v>
      </c>
    </row>
    <row r="553" spans="1:4" x14ac:dyDescent="0.25">
      <c r="A553" s="9" t="s">
        <v>86</v>
      </c>
      <c r="B553" s="9">
        <v>1990</v>
      </c>
      <c r="C553" s="9">
        <v>6534.6109589999996</v>
      </c>
      <c r="D553" s="9">
        <v>53306.1387610206</v>
      </c>
    </row>
    <row r="554" spans="1:4" x14ac:dyDescent="0.25">
      <c r="A554" s="9" t="s">
        <v>86</v>
      </c>
      <c r="B554" s="9">
        <v>1991</v>
      </c>
      <c r="C554" s="9">
        <v>6534.6109589999996</v>
      </c>
      <c r="D554" s="9">
        <v>39781.615546846602</v>
      </c>
    </row>
    <row r="555" spans="1:4" x14ac:dyDescent="0.25">
      <c r="A555" s="9" t="s">
        <v>86</v>
      </c>
      <c r="B555" s="9">
        <v>1992</v>
      </c>
      <c r="C555" s="9">
        <v>17425.629219999999</v>
      </c>
      <c r="D555" s="9">
        <v>36633.055316425598</v>
      </c>
    </row>
    <row r="556" spans="1:4" x14ac:dyDescent="0.25">
      <c r="A556" s="9" t="s">
        <v>86</v>
      </c>
      <c r="B556" s="9">
        <v>1993</v>
      </c>
      <c r="C556" s="9">
        <v>15247.425569999999</v>
      </c>
      <c r="D556" s="9">
        <v>35655.006023681199</v>
      </c>
    </row>
    <row r="557" spans="1:4" x14ac:dyDescent="0.25">
      <c r="A557" t="s">
        <v>86</v>
      </c>
      <c r="B557">
        <v>1994</v>
      </c>
      <c r="C557" s="2">
        <v>23960.240180000001</v>
      </c>
      <c r="D557" s="4" t="s">
        <v>67</v>
      </c>
    </row>
    <row r="558" spans="1:4" x14ac:dyDescent="0.25">
      <c r="A558" t="s">
        <v>86</v>
      </c>
      <c r="B558">
        <v>1995</v>
      </c>
      <c r="C558" s="2">
        <v>21237.485619999999</v>
      </c>
      <c r="D558" s="4" t="s">
        <v>67</v>
      </c>
    </row>
    <row r="559" spans="1:4" x14ac:dyDescent="0.25">
      <c r="A559" t="s">
        <v>86</v>
      </c>
      <c r="B559">
        <v>1996</v>
      </c>
      <c r="C559" s="2">
        <v>8277.1738810000006</v>
      </c>
      <c r="D559" s="4" t="s">
        <v>67</v>
      </c>
    </row>
    <row r="560" spans="1:4" x14ac:dyDescent="0.25">
      <c r="A560" s="9" t="s">
        <v>86</v>
      </c>
      <c r="B560" s="9">
        <v>1997</v>
      </c>
      <c r="C560" s="9">
        <v>15900.88667</v>
      </c>
      <c r="D560" s="9">
        <v>43775.122602581599</v>
      </c>
    </row>
    <row r="561" spans="1:4" x14ac:dyDescent="0.25">
      <c r="A561" s="9" t="s">
        <v>86</v>
      </c>
      <c r="B561" s="9">
        <v>1998</v>
      </c>
      <c r="C561" s="9">
        <v>16989.98849</v>
      </c>
      <c r="D561" s="9">
        <v>59531.174517052998</v>
      </c>
    </row>
    <row r="562" spans="1:4" x14ac:dyDescent="0.25">
      <c r="A562" t="s">
        <v>86</v>
      </c>
      <c r="B562">
        <v>1999</v>
      </c>
      <c r="C562" s="2" t="s">
        <v>67</v>
      </c>
      <c r="D562" s="4">
        <v>53253.438328399301</v>
      </c>
    </row>
    <row r="563" spans="1:4" x14ac:dyDescent="0.25">
      <c r="A563" s="9" t="s">
        <v>86</v>
      </c>
      <c r="B563" s="9">
        <v>2000</v>
      </c>
      <c r="C563" s="9">
        <v>24813.762309999998</v>
      </c>
      <c r="D563" s="9">
        <v>31636.826061244901</v>
      </c>
    </row>
    <row r="564" spans="1:4" x14ac:dyDescent="0.25">
      <c r="A564" s="9" t="s">
        <v>86</v>
      </c>
      <c r="B564" s="9">
        <v>2001</v>
      </c>
      <c r="C564" s="9">
        <v>20085.231469999999</v>
      </c>
      <c r="D564" s="9">
        <v>26230.252232095601</v>
      </c>
    </row>
    <row r="565" spans="1:4" x14ac:dyDescent="0.25">
      <c r="A565" s="9" t="s">
        <v>86</v>
      </c>
      <c r="B565" s="9">
        <v>2002</v>
      </c>
      <c r="C565" s="9">
        <v>27444.724630000001</v>
      </c>
      <c r="D565" s="9">
        <v>30403.945409374901</v>
      </c>
    </row>
    <row r="566" spans="1:4" x14ac:dyDescent="0.25">
      <c r="A566" s="9" t="s">
        <v>86</v>
      </c>
      <c r="B566" s="9">
        <v>2003</v>
      </c>
      <c r="C566" s="9">
        <v>49811.451639999999</v>
      </c>
      <c r="D566" s="9">
        <v>34019.065294757696</v>
      </c>
    </row>
    <row r="567" spans="1:4" x14ac:dyDescent="0.25">
      <c r="A567" s="9" t="s">
        <v>86</v>
      </c>
      <c r="B567" s="9">
        <v>2004</v>
      </c>
      <c r="C567" s="9">
        <v>24912.326089999999</v>
      </c>
      <c r="D567" s="9">
        <v>33124.398401479099</v>
      </c>
    </row>
    <row r="568" spans="1:4" x14ac:dyDescent="0.25">
      <c r="A568" s="9" t="s">
        <v>86</v>
      </c>
      <c r="B568" s="9">
        <v>2005</v>
      </c>
      <c r="C568" s="9">
        <v>16486.72955</v>
      </c>
      <c r="D568" s="9">
        <v>48215.718526981102</v>
      </c>
    </row>
    <row r="569" spans="1:4" x14ac:dyDescent="0.25">
      <c r="A569" s="9" t="s">
        <v>86</v>
      </c>
      <c r="B569" s="9">
        <v>2006</v>
      </c>
      <c r="C569" s="9">
        <v>19195.50347</v>
      </c>
      <c r="D569" s="9">
        <v>55626.361111694197</v>
      </c>
    </row>
    <row r="570" spans="1:4" x14ac:dyDescent="0.25">
      <c r="A570" s="9" t="s">
        <v>86</v>
      </c>
      <c r="B570" s="9">
        <v>2007</v>
      </c>
      <c r="C570" s="9">
        <v>17290.294389999999</v>
      </c>
      <c r="D570" s="9">
        <v>54616.326372503798</v>
      </c>
    </row>
    <row r="571" spans="1:4" x14ac:dyDescent="0.25">
      <c r="A571" t="s">
        <v>86</v>
      </c>
      <c r="B571">
        <v>2008</v>
      </c>
      <c r="C571" s="2">
        <v>21967.516469999999</v>
      </c>
      <c r="D571" s="4" t="s">
        <v>67</v>
      </c>
    </row>
    <row r="572" spans="1:4" x14ac:dyDescent="0.25">
      <c r="A572" t="s">
        <v>86</v>
      </c>
      <c r="B572">
        <v>2009</v>
      </c>
      <c r="C572" s="2">
        <v>26014.920959999999</v>
      </c>
      <c r="D572" s="4" t="s">
        <v>67</v>
      </c>
    </row>
    <row r="573" spans="1:4" x14ac:dyDescent="0.25">
      <c r="A573" t="s">
        <v>86</v>
      </c>
      <c r="B573">
        <v>2010</v>
      </c>
      <c r="C573" s="2">
        <v>55326.544999999998</v>
      </c>
      <c r="D573" s="4" t="s">
        <v>67</v>
      </c>
    </row>
    <row r="574" spans="1:4" x14ac:dyDescent="0.25">
      <c r="A574" s="9" t="s">
        <v>86</v>
      </c>
      <c r="B574" s="9">
        <v>2011</v>
      </c>
      <c r="C574" s="9">
        <v>34271.67239</v>
      </c>
      <c r="D574" s="9">
        <v>31950.3162372804</v>
      </c>
    </row>
    <row r="575" spans="1:4" x14ac:dyDescent="0.25">
      <c r="A575" s="9" t="s">
        <v>86</v>
      </c>
      <c r="B575" s="9">
        <v>2012</v>
      </c>
      <c r="C575" s="9">
        <v>41965.434529999999</v>
      </c>
      <c r="D575" s="9">
        <v>31802.394116000301</v>
      </c>
    </row>
    <row r="576" spans="1:4" x14ac:dyDescent="0.25">
      <c r="A576" t="s">
        <v>86</v>
      </c>
      <c r="B576">
        <v>2013</v>
      </c>
      <c r="C576" s="2" t="s">
        <v>67</v>
      </c>
      <c r="D576" s="4">
        <v>37412.737634127698</v>
      </c>
    </row>
    <row r="577" spans="1:4" x14ac:dyDescent="0.25">
      <c r="A577" t="s">
        <v>86</v>
      </c>
      <c r="B577">
        <v>2014</v>
      </c>
      <c r="C577" s="2">
        <v>27291.194909999998</v>
      </c>
      <c r="D577" s="4" t="s">
        <v>67</v>
      </c>
    </row>
    <row r="578" spans="1:4" x14ac:dyDescent="0.25">
      <c r="A578" t="s">
        <v>86</v>
      </c>
      <c r="B578">
        <v>2015</v>
      </c>
      <c r="C578" s="2">
        <v>23560.098689999999</v>
      </c>
      <c r="D578" s="4" t="s">
        <v>67</v>
      </c>
    </row>
    <row r="579" spans="1:4" x14ac:dyDescent="0.25">
      <c r="A579" t="s">
        <v>86</v>
      </c>
      <c r="B579">
        <v>2016</v>
      </c>
      <c r="C579" s="2">
        <v>22870.021339999999</v>
      </c>
      <c r="D579" s="4" t="s">
        <v>67</v>
      </c>
    </row>
    <row r="580" spans="1:4" x14ac:dyDescent="0.25">
      <c r="A580" t="s">
        <v>86</v>
      </c>
      <c r="B580">
        <v>2017</v>
      </c>
      <c r="C580" s="2">
        <v>27739.55026</v>
      </c>
      <c r="D580" s="4" t="s">
        <v>67</v>
      </c>
    </row>
    <row r="581" spans="1:4" x14ac:dyDescent="0.25">
      <c r="A581" t="s">
        <v>86</v>
      </c>
      <c r="B581">
        <v>2018</v>
      </c>
      <c r="C581" s="2">
        <v>38500.078540000002</v>
      </c>
      <c r="D581" s="4" t="s">
        <v>67</v>
      </c>
    </row>
    <row r="582" spans="1:4" x14ac:dyDescent="0.25">
      <c r="A582" t="s">
        <v>87</v>
      </c>
      <c r="B582">
        <v>1954</v>
      </c>
      <c r="C582" s="2" t="s">
        <v>67</v>
      </c>
      <c r="D582" s="4" t="s">
        <v>67</v>
      </c>
    </row>
    <row r="583" spans="1:4" x14ac:dyDescent="0.25">
      <c r="A583" t="s">
        <v>87</v>
      </c>
      <c r="B583">
        <v>1955</v>
      </c>
      <c r="C583" s="2" t="s">
        <v>67</v>
      </c>
      <c r="D583" s="4" t="s">
        <v>67</v>
      </c>
    </row>
    <row r="584" spans="1:4" x14ac:dyDescent="0.25">
      <c r="A584" t="s">
        <v>87</v>
      </c>
      <c r="B584">
        <v>1956</v>
      </c>
      <c r="C584" s="2" t="s">
        <v>67</v>
      </c>
      <c r="D584" s="4">
        <v>1653.8988166412601</v>
      </c>
    </row>
    <row r="585" spans="1:4" x14ac:dyDescent="0.25">
      <c r="A585" t="s">
        <v>87</v>
      </c>
      <c r="B585">
        <v>1957</v>
      </c>
      <c r="C585" s="2" t="s">
        <v>67</v>
      </c>
      <c r="D585" s="4">
        <v>828.81940764418903</v>
      </c>
    </row>
    <row r="586" spans="1:4" x14ac:dyDescent="0.25">
      <c r="A586" t="s">
        <v>87</v>
      </c>
      <c r="B586">
        <v>1958</v>
      </c>
      <c r="C586" s="2" t="s">
        <v>67</v>
      </c>
      <c r="D586" s="4" t="s">
        <v>67</v>
      </c>
    </row>
    <row r="587" spans="1:4" x14ac:dyDescent="0.25">
      <c r="A587" t="s">
        <v>87</v>
      </c>
      <c r="B587">
        <v>1959</v>
      </c>
      <c r="C587" s="2" t="s">
        <v>67</v>
      </c>
      <c r="D587" s="4" t="s">
        <v>67</v>
      </c>
    </row>
    <row r="588" spans="1:4" x14ac:dyDescent="0.25">
      <c r="A588" s="10" t="s">
        <v>87</v>
      </c>
      <c r="B588" s="10">
        <v>1960</v>
      </c>
      <c r="C588" s="10">
        <v>800</v>
      </c>
      <c r="D588" s="10">
        <v>933.09468346974904</v>
      </c>
    </row>
    <row r="589" spans="1:4" x14ac:dyDescent="0.25">
      <c r="A589" s="10" t="s">
        <v>87</v>
      </c>
      <c r="B589" s="10">
        <v>1961</v>
      </c>
      <c r="C589" s="10">
        <v>400</v>
      </c>
      <c r="D589" s="10">
        <v>1443.38176280674</v>
      </c>
    </row>
    <row r="590" spans="1:4" x14ac:dyDescent="0.25">
      <c r="A590" t="s">
        <v>87</v>
      </c>
      <c r="B590">
        <v>1962</v>
      </c>
      <c r="C590" s="2">
        <v>400</v>
      </c>
      <c r="D590" s="4" t="s">
        <v>67</v>
      </c>
    </row>
    <row r="591" spans="1:4" x14ac:dyDescent="0.25">
      <c r="A591" t="s">
        <v>87</v>
      </c>
      <c r="B591">
        <v>1963</v>
      </c>
      <c r="C591" s="2" t="s">
        <v>67</v>
      </c>
      <c r="D591" s="4" t="s">
        <v>67</v>
      </c>
    </row>
    <row r="592" spans="1:4" x14ac:dyDescent="0.25">
      <c r="A592" t="s">
        <v>87</v>
      </c>
      <c r="B592">
        <v>1964</v>
      </c>
      <c r="C592" s="2">
        <v>400</v>
      </c>
      <c r="D592" s="4" t="s">
        <v>67</v>
      </c>
    </row>
    <row r="593" spans="1:4" x14ac:dyDescent="0.25">
      <c r="A593" t="s">
        <v>87</v>
      </c>
      <c r="B593">
        <v>1965</v>
      </c>
      <c r="C593" s="2">
        <v>800</v>
      </c>
      <c r="D593" s="4" t="s">
        <v>67</v>
      </c>
    </row>
    <row r="594" spans="1:4" x14ac:dyDescent="0.25">
      <c r="A594" t="s">
        <v>87</v>
      </c>
      <c r="B594">
        <v>1966</v>
      </c>
      <c r="C594" s="2">
        <v>400</v>
      </c>
      <c r="D594" s="4" t="s">
        <v>67</v>
      </c>
    </row>
    <row r="595" spans="1:4" x14ac:dyDescent="0.25">
      <c r="A595" t="s">
        <v>87</v>
      </c>
      <c r="B595">
        <v>1968</v>
      </c>
      <c r="C595" s="2">
        <v>400</v>
      </c>
      <c r="D595" s="4" t="s">
        <v>67</v>
      </c>
    </row>
    <row r="596" spans="1:4" x14ac:dyDescent="0.25">
      <c r="A596" t="s">
        <v>87</v>
      </c>
      <c r="B596">
        <v>1971</v>
      </c>
      <c r="C596" s="2" t="s">
        <v>67</v>
      </c>
      <c r="D596" s="4" t="s">
        <v>67</v>
      </c>
    </row>
    <row r="597" spans="1:4" x14ac:dyDescent="0.25">
      <c r="A597" t="s">
        <v>87</v>
      </c>
      <c r="B597">
        <v>1972</v>
      </c>
      <c r="C597" s="2" t="s">
        <v>67</v>
      </c>
      <c r="D597" s="4" t="s">
        <v>67</v>
      </c>
    </row>
    <row r="598" spans="1:4" x14ac:dyDescent="0.25">
      <c r="A598" t="s">
        <v>87</v>
      </c>
      <c r="B598">
        <v>1973</v>
      </c>
      <c r="C598" s="2" t="s">
        <v>67</v>
      </c>
      <c r="D598" s="4">
        <v>147.72658881958799</v>
      </c>
    </row>
    <row r="599" spans="1:4" x14ac:dyDescent="0.25">
      <c r="A599" t="s">
        <v>87</v>
      </c>
      <c r="B599">
        <v>1974</v>
      </c>
      <c r="C599" s="2" t="s">
        <v>67</v>
      </c>
      <c r="D599" s="4" t="s">
        <v>67</v>
      </c>
    </row>
    <row r="600" spans="1:4" x14ac:dyDescent="0.25">
      <c r="A600" t="s">
        <v>87</v>
      </c>
      <c r="B600">
        <v>1975</v>
      </c>
      <c r="C600" s="2" t="s">
        <v>67</v>
      </c>
      <c r="D600" s="4" t="s">
        <v>67</v>
      </c>
    </row>
    <row r="601" spans="1:4" x14ac:dyDescent="0.25">
      <c r="A601" t="s">
        <v>87</v>
      </c>
      <c r="B601">
        <v>1976</v>
      </c>
      <c r="C601" s="2" t="s">
        <v>67</v>
      </c>
      <c r="D601" s="4" t="s">
        <v>67</v>
      </c>
    </row>
    <row r="602" spans="1:4" x14ac:dyDescent="0.25">
      <c r="A602" t="s">
        <v>87</v>
      </c>
      <c r="B602">
        <v>1977</v>
      </c>
      <c r="C602" s="2">
        <v>50</v>
      </c>
      <c r="D602" s="4" t="s">
        <v>67</v>
      </c>
    </row>
    <row r="603" spans="1:4" x14ac:dyDescent="0.25">
      <c r="A603" t="s">
        <v>87</v>
      </c>
      <c r="B603">
        <v>1978</v>
      </c>
      <c r="C603" s="2">
        <v>150</v>
      </c>
      <c r="D603" s="4" t="s">
        <v>67</v>
      </c>
    </row>
    <row r="604" spans="1:4" x14ac:dyDescent="0.25">
      <c r="A604" t="s">
        <v>87</v>
      </c>
      <c r="B604">
        <v>1979</v>
      </c>
      <c r="C604" s="2" t="s">
        <v>67</v>
      </c>
      <c r="D604" s="4" t="s">
        <v>67</v>
      </c>
    </row>
    <row r="605" spans="1:4" x14ac:dyDescent="0.25">
      <c r="A605" t="s">
        <v>87</v>
      </c>
      <c r="B605">
        <v>1980</v>
      </c>
      <c r="C605" s="2">
        <v>200</v>
      </c>
      <c r="D605" s="4" t="s">
        <v>67</v>
      </c>
    </row>
    <row r="606" spans="1:4" x14ac:dyDescent="0.25">
      <c r="A606" t="s">
        <v>87</v>
      </c>
      <c r="B606">
        <v>1981</v>
      </c>
      <c r="C606" s="2" t="s">
        <v>67</v>
      </c>
      <c r="D606" s="4" t="s">
        <v>67</v>
      </c>
    </row>
    <row r="607" spans="1:4" x14ac:dyDescent="0.25">
      <c r="A607" t="s">
        <v>87</v>
      </c>
      <c r="B607">
        <v>1982</v>
      </c>
      <c r="C607" s="2" t="s">
        <v>67</v>
      </c>
      <c r="D607" s="4" t="s">
        <v>67</v>
      </c>
    </row>
    <row r="608" spans="1:4" x14ac:dyDescent="0.25">
      <c r="A608" t="s">
        <v>87</v>
      </c>
      <c r="B608">
        <v>1984</v>
      </c>
      <c r="C608" s="2" t="s">
        <v>67</v>
      </c>
      <c r="D608" s="4" t="s">
        <v>67</v>
      </c>
    </row>
    <row r="609" spans="1:4" x14ac:dyDescent="0.25">
      <c r="A609" t="s">
        <v>87</v>
      </c>
      <c r="B609">
        <v>1985</v>
      </c>
      <c r="C609" s="2">
        <v>4400</v>
      </c>
      <c r="D609" s="4" t="s">
        <v>67</v>
      </c>
    </row>
    <row r="610" spans="1:4" x14ac:dyDescent="0.25">
      <c r="A610" t="s">
        <v>87</v>
      </c>
      <c r="B610">
        <v>1986</v>
      </c>
      <c r="C610" s="2" t="s">
        <v>67</v>
      </c>
      <c r="D610" s="4" t="s">
        <v>67</v>
      </c>
    </row>
    <row r="611" spans="1:4" x14ac:dyDescent="0.25">
      <c r="A611" t="s">
        <v>87</v>
      </c>
      <c r="B611">
        <v>1987</v>
      </c>
      <c r="C611" s="2" t="s">
        <v>67</v>
      </c>
      <c r="D611" s="4" t="s">
        <v>67</v>
      </c>
    </row>
    <row r="612" spans="1:4" x14ac:dyDescent="0.25">
      <c r="A612" t="s">
        <v>87</v>
      </c>
      <c r="B612">
        <v>1990</v>
      </c>
      <c r="C612" s="2">
        <v>1000</v>
      </c>
      <c r="D612" s="4" t="s">
        <v>67</v>
      </c>
    </row>
    <row r="613" spans="1:4" x14ac:dyDescent="0.25">
      <c r="A613" t="s">
        <v>87</v>
      </c>
      <c r="B613">
        <v>1994</v>
      </c>
      <c r="C613" s="2" t="s">
        <v>67</v>
      </c>
      <c r="D613" s="4" t="s">
        <v>67</v>
      </c>
    </row>
    <row r="614" spans="1:4" x14ac:dyDescent="0.25">
      <c r="A614" t="s">
        <v>87</v>
      </c>
      <c r="B614">
        <v>1995</v>
      </c>
      <c r="C614" s="2" t="s">
        <v>67</v>
      </c>
      <c r="D614" s="4" t="s">
        <v>67</v>
      </c>
    </row>
    <row r="615" spans="1:4" x14ac:dyDescent="0.25">
      <c r="A615" t="s">
        <v>87</v>
      </c>
      <c r="B615">
        <v>1996</v>
      </c>
      <c r="C615" s="2" t="s">
        <v>67</v>
      </c>
      <c r="D615" s="4">
        <v>508.95155196859201</v>
      </c>
    </row>
    <row r="616" spans="1:4" x14ac:dyDescent="0.25">
      <c r="A616" t="s">
        <v>87</v>
      </c>
      <c r="B616">
        <v>1997</v>
      </c>
      <c r="C616" s="2" t="s">
        <v>67</v>
      </c>
      <c r="D616" s="4">
        <v>610.85636459349996</v>
      </c>
    </row>
    <row r="617" spans="1:4" x14ac:dyDescent="0.25">
      <c r="A617" t="s">
        <v>87</v>
      </c>
      <c r="B617">
        <v>1998</v>
      </c>
      <c r="C617" s="2" t="s">
        <v>67</v>
      </c>
      <c r="D617" s="4">
        <v>2285.7752620034198</v>
      </c>
    </row>
    <row r="618" spans="1:4" x14ac:dyDescent="0.25">
      <c r="A618" t="s">
        <v>87</v>
      </c>
      <c r="B618">
        <v>1999</v>
      </c>
      <c r="C618" s="2" t="s">
        <v>67</v>
      </c>
      <c r="D618" s="4">
        <v>4770.9930951086799</v>
      </c>
    </row>
    <row r="619" spans="1:4" x14ac:dyDescent="0.25">
      <c r="A619" s="10" t="s">
        <v>87</v>
      </c>
      <c r="B619" s="10">
        <v>2000</v>
      </c>
      <c r="C619" s="10">
        <v>231</v>
      </c>
      <c r="D619" s="10">
        <v>1956.7152620545401</v>
      </c>
    </row>
    <row r="620" spans="1:4" x14ac:dyDescent="0.25">
      <c r="A620" s="10" t="s">
        <v>87</v>
      </c>
      <c r="B620" s="10">
        <v>2001</v>
      </c>
      <c r="C620" s="10">
        <v>221</v>
      </c>
      <c r="D620" s="10">
        <v>2059.3378679234202</v>
      </c>
    </row>
    <row r="621" spans="1:4" x14ac:dyDescent="0.25">
      <c r="A621" s="10" t="s">
        <v>87</v>
      </c>
      <c r="B621" s="10">
        <v>2002</v>
      </c>
      <c r="C621" s="10">
        <v>978</v>
      </c>
      <c r="D621" s="10">
        <v>8203.7416862176306</v>
      </c>
    </row>
    <row r="622" spans="1:4" x14ac:dyDescent="0.25">
      <c r="A622" s="10" t="s">
        <v>87</v>
      </c>
      <c r="B622" s="10">
        <v>2003</v>
      </c>
      <c r="C622" s="10">
        <v>3377</v>
      </c>
      <c r="D622" s="10">
        <v>634.65217218646501</v>
      </c>
    </row>
    <row r="623" spans="1:4" x14ac:dyDescent="0.25">
      <c r="A623" s="10" t="s">
        <v>87</v>
      </c>
      <c r="B623" s="10">
        <v>2004</v>
      </c>
      <c r="C623" s="10">
        <v>1317</v>
      </c>
      <c r="D623" s="10">
        <v>2283.53907231739</v>
      </c>
    </row>
    <row r="624" spans="1:4" x14ac:dyDescent="0.25">
      <c r="A624" s="10" t="s">
        <v>87</v>
      </c>
      <c r="B624" s="10">
        <v>2005</v>
      </c>
      <c r="C624" s="10">
        <v>937</v>
      </c>
      <c r="D624" s="10">
        <v>5828.0641619159796</v>
      </c>
    </row>
    <row r="625" spans="1:4" x14ac:dyDescent="0.25">
      <c r="A625" s="10" t="s">
        <v>87</v>
      </c>
      <c r="B625" s="10">
        <v>2006</v>
      </c>
      <c r="C625" s="10">
        <v>5139</v>
      </c>
      <c r="D625" s="10">
        <v>23405.872381614899</v>
      </c>
    </row>
    <row r="626" spans="1:4" x14ac:dyDescent="0.25">
      <c r="A626" s="10" t="s">
        <v>87</v>
      </c>
      <c r="B626" s="10">
        <v>2007</v>
      </c>
      <c r="C626" s="10">
        <v>245</v>
      </c>
      <c r="D626" s="10">
        <v>4062.2704078616498</v>
      </c>
    </row>
    <row r="627" spans="1:4" x14ac:dyDescent="0.25">
      <c r="A627" s="10" t="s">
        <v>87</v>
      </c>
      <c r="B627" s="10">
        <v>2008</v>
      </c>
      <c r="C627" s="10">
        <v>1200</v>
      </c>
      <c r="D627" s="10">
        <v>7160.8118098569803</v>
      </c>
    </row>
    <row r="628" spans="1:4" x14ac:dyDescent="0.25">
      <c r="A628" s="10" t="s">
        <v>87</v>
      </c>
      <c r="B628" s="10">
        <v>2009</v>
      </c>
      <c r="C628" s="10">
        <v>3047</v>
      </c>
      <c r="D628" s="10">
        <v>2893.28481507368</v>
      </c>
    </row>
    <row r="629" spans="1:4" x14ac:dyDescent="0.25">
      <c r="A629" s="10" t="s">
        <v>87</v>
      </c>
      <c r="B629" s="10">
        <v>2010</v>
      </c>
      <c r="C629" s="10">
        <v>20804</v>
      </c>
      <c r="D629" s="10">
        <v>18925.6707910484</v>
      </c>
    </row>
    <row r="630" spans="1:4" x14ac:dyDescent="0.25">
      <c r="A630" s="10" t="s">
        <v>87</v>
      </c>
      <c r="B630" s="10">
        <v>2011</v>
      </c>
      <c r="C630" s="10">
        <v>2366</v>
      </c>
      <c r="D630" s="10">
        <v>4919.0800251220699</v>
      </c>
    </row>
    <row r="631" spans="1:4" x14ac:dyDescent="0.25">
      <c r="A631" s="10" t="s">
        <v>87</v>
      </c>
      <c r="B631" s="10">
        <v>2012</v>
      </c>
      <c r="C631" s="10">
        <v>5476</v>
      </c>
      <c r="D631" s="10">
        <v>1350.46611547005</v>
      </c>
    </row>
    <row r="632" spans="1:4" x14ac:dyDescent="0.25">
      <c r="A632" s="10" t="s">
        <v>87</v>
      </c>
      <c r="B632" s="10">
        <v>2013</v>
      </c>
      <c r="C632" s="10">
        <v>828</v>
      </c>
      <c r="D632" s="10">
        <v>493.71862884863498</v>
      </c>
    </row>
    <row r="633" spans="1:4" x14ac:dyDescent="0.25">
      <c r="A633" s="10" t="s">
        <v>87</v>
      </c>
      <c r="B633" s="10">
        <v>2014</v>
      </c>
      <c r="C633" s="10">
        <v>13699</v>
      </c>
      <c r="D633" s="10">
        <v>1434.38909111779</v>
      </c>
    </row>
    <row r="634" spans="1:4" x14ac:dyDescent="0.25">
      <c r="A634" t="s">
        <v>87</v>
      </c>
      <c r="B634">
        <v>2015</v>
      </c>
      <c r="C634" s="2">
        <v>4636</v>
      </c>
      <c r="D634" s="4" t="s">
        <v>67</v>
      </c>
    </row>
    <row r="635" spans="1:4" x14ac:dyDescent="0.25">
      <c r="A635" t="s">
        <v>87</v>
      </c>
      <c r="B635">
        <v>2016</v>
      </c>
      <c r="C635" s="2">
        <v>1100</v>
      </c>
      <c r="D635" s="4" t="s">
        <v>67</v>
      </c>
    </row>
    <row r="636" spans="1:4" x14ac:dyDescent="0.25">
      <c r="A636" t="s">
        <v>87</v>
      </c>
      <c r="B636">
        <v>2017</v>
      </c>
      <c r="C636" s="2">
        <v>357</v>
      </c>
      <c r="D636" s="4" t="s">
        <v>67</v>
      </c>
    </row>
    <row r="637" spans="1:4" x14ac:dyDescent="0.25">
      <c r="A637" t="s">
        <v>87</v>
      </c>
      <c r="B637">
        <v>2018</v>
      </c>
      <c r="C637" s="2">
        <v>1434</v>
      </c>
      <c r="D637" s="4" t="s">
        <v>67</v>
      </c>
    </row>
    <row r="638" spans="1:4" x14ac:dyDescent="0.25">
      <c r="A638" t="s">
        <v>87</v>
      </c>
      <c r="B638">
        <v>2019</v>
      </c>
      <c r="C638" s="2">
        <v>125</v>
      </c>
      <c r="D638" s="4" t="s">
        <v>67</v>
      </c>
    </row>
    <row r="639" spans="1:4" x14ac:dyDescent="0.25">
      <c r="A639" s="6" t="s">
        <v>89</v>
      </c>
      <c r="B639" s="6">
        <v>1982</v>
      </c>
      <c r="C639" s="6">
        <v>20000</v>
      </c>
      <c r="D639" s="6">
        <v>25286.453321000001</v>
      </c>
    </row>
    <row r="640" spans="1:4" x14ac:dyDescent="0.25">
      <c r="A640" s="6" t="s">
        <v>89</v>
      </c>
      <c r="B640" s="6">
        <v>1983</v>
      </c>
      <c r="C640" s="6">
        <v>2000</v>
      </c>
      <c r="D640" s="6">
        <v>4793.3752734</v>
      </c>
    </row>
    <row r="641" spans="1:4" x14ac:dyDescent="0.25">
      <c r="A641" s="6" t="s">
        <v>89</v>
      </c>
      <c r="B641" s="6">
        <v>1984</v>
      </c>
      <c r="C641" s="6">
        <v>6000</v>
      </c>
      <c r="D641" s="6">
        <v>8124.3273064000005</v>
      </c>
    </row>
    <row r="642" spans="1:4" x14ac:dyDescent="0.25">
      <c r="A642" s="6" t="s">
        <v>89</v>
      </c>
      <c r="B642" s="6">
        <v>1985</v>
      </c>
      <c r="C642" s="6">
        <v>15000</v>
      </c>
      <c r="D642" s="6">
        <v>96137.483866039998</v>
      </c>
    </row>
    <row r="643" spans="1:4" x14ac:dyDescent="0.25">
      <c r="A643" s="6" t="s">
        <v>89</v>
      </c>
      <c r="B643" s="6">
        <v>1986</v>
      </c>
      <c r="C643" s="6">
        <v>25000</v>
      </c>
      <c r="D643" s="6">
        <v>10167.947637519999</v>
      </c>
    </row>
    <row r="644" spans="1:4" x14ac:dyDescent="0.25">
      <c r="A644" s="6" t="s">
        <v>89</v>
      </c>
      <c r="B644" s="6">
        <v>1987</v>
      </c>
      <c r="C644" s="6">
        <v>7500</v>
      </c>
      <c r="D644" s="6">
        <v>14769.046791139999</v>
      </c>
    </row>
    <row r="645" spans="1:4" x14ac:dyDescent="0.25">
      <c r="A645" s="6" t="s">
        <v>89</v>
      </c>
      <c r="B645" s="6">
        <v>1988</v>
      </c>
      <c r="C645" s="6">
        <v>2500</v>
      </c>
      <c r="D645" s="6">
        <v>4788.5772472999997</v>
      </c>
    </row>
    <row r="646" spans="1:4" x14ac:dyDescent="0.25">
      <c r="A646" s="6" t="s">
        <v>89</v>
      </c>
      <c r="B646" s="6">
        <v>1989</v>
      </c>
      <c r="C646" s="6">
        <v>15000</v>
      </c>
      <c r="D646" s="6">
        <v>63009.101649639997</v>
      </c>
    </row>
    <row r="647" spans="1:4" x14ac:dyDescent="0.25">
      <c r="A647" s="6" t="s">
        <v>89</v>
      </c>
      <c r="B647" s="6">
        <v>1990</v>
      </c>
      <c r="C647" s="6">
        <v>14000</v>
      </c>
      <c r="D647" s="6">
        <v>2308.0289185900001</v>
      </c>
    </row>
    <row r="648" spans="1:4" x14ac:dyDescent="0.25">
      <c r="A648" s="6" t="s">
        <v>89</v>
      </c>
      <c r="B648" s="6">
        <v>1991</v>
      </c>
      <c r="C648" s="6">
        <v>2000</v>
      </c>
      <c r="D648" s="6">
        <v>8518.8616731599996</v>
      </c>
    </row>
    <row r="649" spans="1:4" x14ac:dyDescent="0.25">
      <c r="A649" s="6" t="s">
        <v>89</v>
      </c>
      <c r="B649" s="6">
        <v>1992</v>
      </c>
      <c r="C649" s="6">
        <v>5000</v>
      </c>
      <c r="D649" s="6">
        <v>8709.8716613600009</v>
      </c>
    </row>
    <row r="650" spans="1:4" x14ac:dyDescent="0.25">
      <c r="A650" s="6" t="s">
        <v>89</v>
      </c>
      <c r="B650" s="6">
        <v>1993</v>
      </c>
      <c r="C650" s="6">
        <v>12000</v>
      </c>
      <c r="D650" s="6">
        <v>51967.846185299997</v>
      </c>
    </row>
    <row r="651" spans="1:4" x14ac:dyDescent="0.25">
      <c r="A651" s="6" t="s">
        <v>89</v>
      </c>
      <c r="B651" s="6">
        <v>1994</v>
      </c>
      <c r="C651" s="6">
        <v>2375</v>
      </c>
      <c r="D651" s="6">
        <v>10678.22137644</v>
      </c>
    </row>
    <row r="652" spans="1:4" x14ac:dyDescent="0.25">
      <c r="A652" s="6" t="s">
        <v>89</v>
      </c>
      <c r="B652" s="6">
        <v>1995</v>
      </c>
      <c r="C652" s="6">
        <v>1125</v>
      </c>
      <c r="D652" s="6">
        <v>40231.3389532</v>
      </c>
    </row>
    <row r="653" spans="1:4" x14ac:dyDescent="0.25">
      <c r="A653" s="6" t="s">
        <v>89</v>
      </c>
      <c r="B653" s="6">
        <v>1996</v>
      </c>
      <c r="C653" s="6">
        <v>1000</v>
      </c>
      <c r="D653" s="6">
        <v>2146.3858481064099</v>
      </c>
    </row>
    <row r="654" spans="1:4" x14ac:dyDescent="0.25">
      <c r="A654" t="s">
        <v>89</v>
      </c>
      <c r="B654">
        <v>1997</v>
      </c>
      <c r="C654" s="2">
        <v>9000</v>
      </c>
      <c r="D654" s="4" t="s">
        <v>67</v>
      </c>
    </row>
    <row r="655" spans="1:4" x14ac:dyDescent="0.25">
      <c r="A655" t="s">
        <v>89</v>
      </c>
      <c r="B655">
        <v>1998</v>
      </c>
      <c r="C655" s="2">
        <v>3500</v>
      </c>
      <c r="D655" s="4" t="s">
        <v>67</v>
      </c>
    </row>
    <row r="656" spans="1:4" x14ac:dyDescent="0.25">
      <c r="A656" t="s">
        <v>89</v>
      </c>
      <c r="B656">
        <v>1999</v>
      </c>
      <c r="C656" s="2">
        <v>13000</v>
      </c>
      <c r="D656" s="4" t="s">
        <v>67</v>
      </c>
    </row>
    <row r="657" spans="1:4" x14ac:dyDescent="0.25">
      <c r="A657" t="s">
        <v>89</v>
      </c>
      <c r="B657">
        <v>2000</v>
      </c>
      <c r="C657" s="2">
        <v>500</v>
      </c>
      <c r="D657" s="4" t="s">
        <v>67</v>
      </c>
    </row>
    <row r="658" spans="1:4" x14ac:dyDescent="0.25">
      <c r="A658" t="s">
        <v>89</v>
      </c>
      <c r="B658">
        <v>2001</v>
      </c>
      <c r="C658" s="2">
        <v>1408</v>
      </c>
      <c r="D658" s="4" t="s">
        <v>67</v>
      </c>
    </row>
    <row r="659" spans="1:4" x14ac:dyDescent="0.25">
      <c r="A659" t="s">
        <v>89</v>
      </c>
      <c r="B659">
        <v>2002</v>
      </c>
      <c r="C659" s="2">
        <v>5887</v>
      </c>
      <c r="D659" s="4" t="s">
        <v>67</v>
      </c>
    </row>
    <row r="660" spans="1:4" x14ac:dyDescent="0.25">
      <c r="A660" t="s">
        <v>89</v>
      </c>
      <c r="B660">
        <v>2004</v>
      </c>
      <c r="C660" s="2">
        <v>800</v>
      </c>
      <c r="D660" s="4" t="s">
        <v>67</v>
      </c>
    </row>
    <row r="661" spans="1:4" x14ac:dyDescent="0.25">
      <c r="A661" t="s">
        <v>89</v>
      </c>
      <c r="B661">
        <v>2005</v>
      </c>
      <c r="C661" s="2">
        <v>4235</v>
      </c>
      <c r="D661" s="4" t="s">
        <v>67</v>
      </c>
    </row>
    <row r="662" spans="1:4" x14ac:dyDescent="0.25">
      <c r="A662" s="6" t="s">
        <v>89</v>
      </c>
      <c r="B662" s="6">
        <v>2007</v>
      </c>
      <c r="C662" s="6">
        <v>5665</v>
      </c>
      <c r="D662" s="6">
        <v>16229.2745587072</v>
      </c>
    </row>
    <row r="663" spans="1:4" x14ac:dyDescent="0.25">
      <c r="A663" s="6" t="s">
        <v>89</v>
      </c>
      <c r="B663" s="6">
        <v>2009</v>
      </c>
      <c r="C663" s="6">
        <v>107</v>
      </c>
      <c r="D663" s="6">
        <v>1331.4589241536801</v>
      </c>
    </row>
    <row r="664" spans="1:4" x14ac:dyDescent="0.25">
      <c r="A664" s="6" t="s">
        <v>89</v>
      </c>
      <c r="B664" s="6">
        <v>2010</v>
      </c>
      <c r="C664" s="6">
        <v>48</v>
      </c>
      <c r="D664" s="6">
        <v>9309.7265268692609</v>
      </c>
    </row>
    <row r="665" spans="1:4" x14ac:dyDescent="0.25">
      <c r="A665" s="6" t="s">
        <v>89</v>
      </c>
      <c r="B665" s="6">
        <v>2011</v>
      </c>
      <c r="C665" s="6">
        <v>10273</v>
      </c>
      <c r="D665" s="6">
        <v>24267.516366059499</v>
      </c>
    </row>
    <row r="666" spans="1:4" x14ac:dyDescent="0.25">
      <c r="A666" s="6" t="s">
        <v>89</v>
      </c>
      <c r="B666" s="6">
        <v>2012</v>
      </c>
      <c r="C666" s="6">
        <v>3688</v>
      </c>
      <c r="D666" s="6">
        <v>21921.375973192698</v>
      </c>
    </row>
    <row r="667" spans="1:4" x14ac:dyDescent="0.25">
      <c r="A667" s="6" t="s">
        <v>89</v>
      </c>
      <c r="B667" s="6">
        <v>2013</v>
      </c>
      <c r="C667" s="6">
        <v>397</v>
      </c>
      <c r="D667" s="6">
        <v>6304.2018568555804</v>
      </c>
    </row>
    <row r="668" spans="1:4" x14ac:dyDescent="0.25">
      <c r="A668" t="s">
        <v>89</v>
      </c>
      <c r="B668">
        <v>2014</v>
      </c>
      <c r="C668" s="2">
        <v>438</v>
      </c>
      <c r="D668" s="4" t="s">
        <v>67</v>
      </c>
    </row>
    <row r="669" spans="1:4" x14ac:dyDescent="0.25">
      <c r="A669" t="s">
        <v>89</v>
      </c>
      <c r="B669">
        <v>2015</v>
      </c>
      <c r="C669" s="2">
        <v>7044</v>
      </c>
      <c r="D669" s="4" t="s">
        <v>67</v>
      </c>
    </row>
    <row r="670" spans="1:4" x14ac:dyDescent="0.25">
      <c r="A670" t="s">
        <v>89</v>
      </c>
      <c r="B670">
        <v>2016</v>
      </c>
      <c r="C670" s="2">
        <v>19797</v>
      </c>
      <c r="D670" s="4" t="s">
        <v>67</v>
      </c>
    </row>
    <row r="671" spans="1:4" x14ac:dyDescent="0.25">
      <c r="A671" t="s">
        <v>89</v>
      </c>
      <c r="B671">
        <v>2017</v>
      </c>
      <c r="C671" s="2">
        <v>7240</v>
      </c>
      <c r="D671" s="4" t="s">
        <v>67</v>
      </c>
    </row>
    <row r="672" spans="1:4" x14ac:dyDescent="0.25">
      <c r="A672" t="s">
        <v>89</v>
      </c>
      <c r="B672">
        <v>2018</v>
      </c>
      <c r="C672" s="2">
        <v>290</v>
      </c>
      <c r="D672" s="4" t="s">
        <v>67</v>
      </c>
    </row>
    <row r="673" spans="1:4" x14ac:dyDescent="0.25">
      <c r="A673" t="s">
        <v>89</v>
      </c>
      <c r="B673">
        <v>2019</v>
      </c>
      <c r="C673" s="2">
        <v>6007</v>
      </c>
      <c r="D673" s="4" t="s">
        <v>67</v>
      </c>
    </row>
    <row r="674" spans="1:4" x14ac:dyDescent="0.25">
      <c r="A674" t="s">
        <v>91</v>
      </c>
      <c r="B674">
        <v>1954</v>
      </c>
      <c r="C674" s="2" t="s">
        <v>67</v>
      </c>
      <c r="D674" s="4" t="s">
        <v>67</v>
      </c>
    </row>
    <row r="675" spans="1:4" x14ac:dyDescent="0.25">
      <c r="A675" t="s">
        <v>91</v>
      </c>
      <c r="B675">
        <v>1955</v>
      </c>
      <c r="C675" s="2" t="s">
        <v>67</v>
      </c>
      <c r="D675" s="4" t="s">
        <v>67</v>
      </c>
    </row>
    <row r="676" spans="1:4" x14ac:dyDescent="0.25">
      <c r="A676" t="s">
        <v>91</v>
      </c>
      <c r="B676">
        <v>1956</v>
      </c>
      <c r="C676" s="2" t="s">
        <v>67</v>
      </c>
      <c r="D676" s="4">
        <v>16529.892300428601</v>
      </c>
    </row>
    <row r="677" spans="1:4" x14ac:dyDescent="0.25">
      <c r="A677" t="s">
        <v>91</v>
      </c>
      <c r="B677">
        <v>1957</v>
      </c>
      <c r="C677" s="2" t="s">
        <v>67</v>
      </c>
      <c r="D677" s="4">
        <v>20082.763393082801</v>
      </c>
    </row>
    <row r="678" spans="1:4" x14ac:dyDescent="0.25">
      <c r="A678" t="s">
        <v>91</v>
      </c>
      <c r="B678">
        <v>1958</v>
      </c>
      <c r="C678" s="2" t="s">
        <v>67</v>
      </c>
      <c r="D678" s="4">
        <v>21985.651152442901</v>
      </c>
    </row>
    <row r="679" spans="1:4" x14ac:dyDescent="0.25">
      <c r="A679" t="s">
        <v>91</v>
      </c>
      <c r="B679">
        <v>1959</v>
      </c>
      <c r="C679" s="2" t="s">
        <v>67</v>
      </c>
      <c r="D679" s="4">
        <v>50626.804520043399</v>
      </c>
    </row>
    <row r="680" spans="1:4" x14ac:dyDescent="0.25">
      <c r="A680" s="12" t="s">
        <v>91</v>
      </c>
      <c r="B680" s="12">
        <v>1960</v>
      </c>
      <c r="C680" s="12">
        <v>11341.304469999999</v>
      </c>
      <c r="D680" s="12">
        <v>90601.178601937398</v>
      </c>
    </row>
    <row r="681" spans="1:4" x14ac:dyDescent="0.25">
      <c r="A681" s="12" t="s">
        <v>91</v>
      </c>
      <c r="B681" s="12">
        <v>1961</v>
      </c>
      <c r="C681" s="12">
        <v>14869.710300000001</v>
      </c>
      <c r="D681" s="12">
        <v>66560.545385732301</v>
      </c>
    </row>
    <row r="682" spans="1:4" x14ac:dyDescent="0.25">
      <c r="A682" s="12" t="s">
        <v>91</v>
      </c>
      <c r="B682" s="12">
        <v>1962</v>
      </c>
      <c r="C682" s="12">
        <v>17322.154190000001</v>
      </c>
      <c r="D682" s="12">
        <v>41744.293784390502</v>
      </c>
    </row>
    <row r="683" spans="1:4" x14ac:dyDescent="0.25">
      <c r="A683" s="12" t="s">
        <v>91</v>
      </c>
      <c r="B683" s="12">
        <v>1963</v>
      </c>
      <c r="C683" s="12">
        <v>19910.290069999999</v>
      </c>
      <c r="D683" s="12">
        <v>33241.762055705301</v>
      </c>
    </row>
    <row r="684" spans="1:4" x14ac:dyDescent="0.25">
      <c r="A684" s="12" t="s">
        <v>91</v>
      </c>
      <c r="B684" s="12">
        <v>1964</v>
      </c>
      <c r="C684" s="12">
        <v>52389.265769999998</v>
      </c>
      <c r="D684" s="12">
        <v>21384.609694800802</v>
      </c>
    </row>
    <row r="685" spans="1:4" x14ac:dyDescent="0.25">
      <c r="A685" s="12" t="s">
        <v>91</v>
      </c>
      <c r="B685" s="12">
        <v>1965</v>
      </c>
      <c r="C685" s="12">
        <v>87710.208629999994</v>
      </c>
      <c r="D685" s="12">
        <v>14659.644983955501</v>
      </c>
    </row>
    <row r="686" spans="1:4" x14ac:dyDescent="0.25">
      <c r="A686" s="12" t="s">
        <v>91</v>
      </c>
      <c r="B686" s="12">
        <v>1966</v>
      </c>
      <c r="C686" s="12">
        <v>39848.604800000001</v>
      </c>
      <c r="D686" s="12">
        <v>9735.4367577933099</v>
      </c>
    </row>
    <row r="687" spans="1:4" x14ac:dyDescent="0.25">
      <c r="A687" s="12" t="s">
        <v>91</v>
      </c>
      <c r="B687" s="12">
        <v>1967</v>
      </c>
      <c r="C687" s="12">
        <v>29422.525880000001</v>
      </c>
      <c r="D687" s="12">
        <v>7368.3851514463404</v>
      </c>
    </row>
    <row r="688" spans="1:4" x14ac:dyDescent="0.25">
      <c r="A688" s="12" t="s">
        <v>91</v>
      </c>
      <c r="B688" s="12">
        <v>1968</v>
      </c>
      <c r="C688" s="12">
        <v>24917.672910000001</v>
      </c>
      <c r="D688" s="12">
        <v>5611.8768392594002</v>
      </c>
    </row>
    <row r="689" spans="1:4" x14ac:dyDescent="0.25">
      <c r="A689" s="12" t="s">
        <v>91</v>
      </c>
      <c r="B689" s="12">
        <v>1969</v>
      </c>
      <c r="C689" s="12">
        <v>14207.44508</v>
      </c>
      <c r="D689" s="12">
        <v>6176.1846842024797</v>
      </c>
    </row>
    <row r="690" spans="1:4" x14ac:dyDescent="0.25">
      <c r="A690" s="12" t="s">
        <v>91</v>
      </c>
      <c r="B690" s="12">
        <v>1970</v>
      </c>
      <c r="C690" s="12">
        <v>11365.95606</v>
      </c>
      <c r="D690" s="12">
        <v>6634.6022725808698</v>
      </c>
    </row>
    <row r="691" spans="1:4" x14ac:dyDescent="0.25">
      <c r="A691" s="12" t="s">
        <v>91</v>
      </c>
      <c r="B691" s="12">
        <v>1971</v>
      </c>
      <c r="C691" s="12">
        <v>6557.2823440000002</v>
      </c>
      <c r="D691" s="12">
        <v>7603.1539557527803</v>
      </c>
    </row>
    <row r="692" spans="1:4" x14ac:dyDescent="0.25">
      <c r="A692" s="12" t="s">
        <v>91</v>
      </c>
      <c r="B692" s="12">
        <v>1972</v>
      </c>
      <c r="C692" s="12">
        <v>5792.2660699999997</v>
      </c>
      <c r="D692" s="12">
        <v>6823.7758851446397</v>
      </c>
    </row>
    <row r="693" spans="1:4" x14ac:dyDescent="0.25">
      <c r="A693" s="12" t="s">
        <v>91</v>
      </c>
      <c r="B693" s="12">
        <v>1973</v>
      </c>
      <c r="C693" s="12">
        <v>3934.3694059999998</v>
      </c>
      <c r="D693" s="12">
        <v>12060.744767092299</v>
      </c>
    </row>
    <row r="694" spans="1:4" x14ac:dyDescent="0.25">
      <c r="A694" s="12" t="s">
        <v>91</v>
      </c>
      <c r="B694" s="12">
        <v>1974</v>
      </c>
      <c r="C694" s="12">
        <v>5245.8258750000005</v>
      </c>
      <c r="D694" s="12">
        <v>15075.294298410799</v>
      </c>
    </row>
    <row r="695" spans="1:4" x14ac:dyDescent="0.25">
      <c r="A695" s="12" t="s">
        <v>91</v>
      </c>
      <c r="B695" s="12">
        <v>1975</v>
      </c>
      <c r="C695" s="12">
        <v>5682.9780309999996</v>
      </c>
      <c r="D695" s="12">
        <v>29863.6789027464</v>
      </c>
    </row>
    <row r="696" spans="1:4" x14ac:dyDescent="0.25">
      <c r="A696" s="12" t="s">
        <v>91</v>
      </c>
      <c r="B696" s="12">
        <v>1976</v>
      </c>
      <c r="C696" s="12">
        <v>6557.2823440000002</v>
      </c>
      <c r="D696" s="12">
        <v>24878.278976659902</v>
      </c>
    </row>
    <row r="697" spans="1:4" x14ac:dyDescent="0.25">
      <c r="A697" s="12" t="s">
        <v>91</v>
      </c>
      <c r="B697" s="12">
        <v>1977</v>
      </c>
      <c r="C697" s="12">
        <v>5081.8938170000001</v>
      </c>
      <c r="D697" s="12">
        <v>32337.059037823899</v>
      </c>
    </row>
    <row r="698" spans="1:4" x14ac:dyDescent="0.25">
      <c r="A698" s="12" t="s">
        <v>91</v>
      </c>
      <c r="B698" s="12">
        <v>1978</v>
      </c>
      <c r="C698" s="12">
        <v>11803.10822</v>
      </c>
      <c r="D698" s="12">
        <v>26490.3478111322</v>
      </c>
    </row>
    <row r="699" spans="1:4" x14ac:dyDescent="0.25">
      <c r="A699" s="12" t="s">
        <v>91</v>
      </c>
      <c r="B699" s="12">
        <v>1979</v>
      </c>
      <c r="C699" s="12">
        <v>12458.836450000001</v>
      </c>
      <c r="D699" s="12">
        <v>14299.6410845273</v>
      </c>
    </row>
    <row r="700" spans="1:4" x14ac:dyDescent="0.25">
      <c r="A700" s="12" t="s">
        <v>91</v>
      </c>
      <c r="B700" s="12">
        <v>1980</v>
      </c>
      <c r="C700" s="12">
        <v>29420.340120000001</v>
      </c>
      <c r="D700" s="12">
        <v>34547.059848373297</v>
      </c>
    </row>
    <row r="701" spans="1:4" x14ac:dyDescent="0.25">
      <c r="A701" s="12" t="s">
        <v>91</v>
      </c>
      <c r="B701" s="12">
        <v>1981</v>
      </c>
      <c r="C701" s="12">
        <v>15956.0537</v>
      </c>
      <c r="D701" s="12">
        <v>21731.878630471801</v>
      </c>
    </row>
    <row r="702" spans="1:4" x14ac:dyDescent="0.25">
      <c r="A702" s="12" t="s">
        <v>91</v>
      </c>
      <c r="B702" s="12">
        <v>1982</v>
      </c>
      <c r="C702" s="12">
        <v>30091.36868</v>
      </c>
      <c r="D702" s="12">
        <v>7464.76429552641</v>
      </c>
    </row>
    <row r="703" spans="1:4" x14ac:dyDescent="0.25">
      <c r="A703" s="12" t="s">
        <v>91</v>
      </c>
      <c r="B703" s="12">
        <v>1983</v>
      </c>
      <c r="C703" s="12">
        <v>19234.694879999999</v>
      </c>
      <c r="D703" s="12">
        <v>11871.2127566282</v>
      </c>
    </row>
    <row r="704" spans="1:4" x14ac:dyDescent="0.25">
      <c r="A704" s="12" t="s">
        <v>91</v>
      </c>
      <c r="B704" s="12">
        <v>1984</v>
      </c>
      <c r="C704" s="12">
        <v>9508.0593989999998</v>
      </c>
      <c r="D704" s="12">
        <v>11042.4674242972</v>
      </c>
    </row>
    <row r="705" spans="1:4" x14ac:dyDescent="0.25">
      <c r="A705" s="12" t="s">
        <v>91</v>
      </c>
      <c r="B705" s="12">
        <v>1985</v>
      </c>
      <c r="C705" s="12">
        <v>36283.628969999998</v>
      </c>
      <c r="D705" s="12">
        <v>5281.6158303326101</v>
      </c>
    </row>
    <row r="706" spans="1:4" x14ac:dyDescent="0.25">
      <c r="A706" s="12" t="s">
        <v>91</v>
      </c>
      <c r="B706" s="12">
        <v>1986</v>
      </c>
      <c r="C706" s="12">
        <v>8961.6192030000002</v>
      </c>
      <c r="D706" s="12">
        <v>12925.037565477</v>
      </c>
    </row>
    <row r="707" spans="1:4" x14ac:dyDescent="0.25">
      <c r="A707" s="12" t="s">
        <v>91</v>
      </c>
      <c r="B707" s="12">
        <v>1987</v>
      </c>
      <c r="C707" s="12">
        <v>5300.4698950000002</v>
      </c>
      <c r="D707" s="12">
        <v>16455.550293881501</v>
      </c>
    </row>
    <row r="708" spans="1:4" x14ac:dyDescent="0.25">
      <c r="A708" s="12" t="s">
        <v>91</v>
      </c>
      <c r="B708" s="12">
        <v>1988</v>
      </c>
      <c r="C708" s="12">
        <v>10437.007729999999</v>
      </c>
      <c r="D708" s="12">
        <v>18304.718936155001</v>
      </c>
    </row>
    <row r="709" spans="1:4" x14ac:dyDescent="0.25">
      <c r="A709" s="12" t="s">
        <v>91</v>
      </c>
      <c r="B709" s="12">
        <v>1989</v>
      </c>
      <c r="C709" s="12">
        <v>7672.0203419999998</v>
      </c>
      <c r="D709" s="12">
        <v>8842.8982505532495</v>
      </c>
    </row>
    <row r="710" spans="1:4" x14ac:dyDescent="0.25">
      <c r="A710" s="12" t="s">
        <v>91</v>
      </c>
      <c r="B710" s="12">
        <v>1990</v>
      </c>
      <c r="C710" s="12">
        <v>2688.4857609999999</v>
      </c>
      <c r="D710" s="12">
        <v>27830.988590698398</v>
      </c>
    </row>
    <row r="711" spans="1:4" x14ac:dyDescent="0.25">
      <c r="A711" s="12" t="s">
        <v>91</v>
      </c>
      <c r="B711" s="12">
        <v>1991</v>
      </c>
      <c r="C711" s="12">
        <v>13442.4288</v>
      </c>
      <c r="D711" s="12">
        <v>35370.230915231499</v>
      </c>
    </row>
    <row r="712" spans="1:4" x14ac:dyDescent="0.25">
      <c r="A712" s="12" t="s">
        <v>91</v>
      </c>
      <c r="B712" s="12">
        <v>1992</v>
      </c>
      <c r="C712" s="12">
        <v>10382.36371</v>
      </c>
      <c r="D712" s="12">
        <v>14891.0556314227</v>
      </c>
    </row>
    <row r="713" spans="1:4" x14ac:dyDescent="0.25">
      <c r="A713" s="12" t="s">
        <v>91</v>
      </c>
      <c r="B713" s="12">
        <v>1993</v>
      </c>
      <c r="C713" s="12">
        <v>13661.00488</v>
      </c>
      <c r="D713" s="12">
        <v>6624.4675415450101</v>
      </c>
    </row>
    <row r="714" spans="1:4" x14ac:dyDescent="0.25">
      <c r="A714" s="12" t="s">
        <v>91</v>
      </c>
      <c r="B714" s="12">
        <v>1994</v>
      </c>
      <c r="C714" s="12">
        <v>3114.7091129999999</v>
      </c>
      <c r="D714" s="12">
        <v>11086.744288317601</v>
      </c>
    </row>
    <row r="715" spans="1:4" x14ac:dyDescent="0.25">
      <c r="A715" t="s">
        <v>91</v>
      </c>
      <c r="B715">
        <v>1995</v>
      </c>
      <c r="C715" s="2">
        <v>27431.29781</v>
      </c>
      <c r="D715" s="4" t="s">
        <v>67</v>
      </c>
    </row>
    <row r="716" spans="1:4" x14ac:dyDescent="0.25">
      <c r="A716" t="s">
        <v>91</v>
      </c>
      <c r="B716">
        <v>1996</v>
      </c>
      <c r="C716" s="2">
        <v>23660.86046</v>
      </c>
      <c r="D716" s="4" t="s">
        <v>67</v>
      </c>
    </row>
    <row r="717" spans="1:4" x14ac:dyDescent="0.25">
      <c r="A717" t="s">
        <v>91</v>
      </c>
      <c r="B717">
        <v>1997</v>
      </c>
      <c r="C717" s="2">
        <v>3442.5732309999999</v>
      </c>
      <c r="D717" s="4" t="s">
        <v>67</v>
      </c>
    </row>
    <row r="718" spans="1:4" x14ac:dyDescent="0.25">
      <c r="A718" t="s">
        <v>91</v>
      </c>
      <c r="B718">
        <v>1998</v>
      </c>
      <c r="C718" s="2">
        <v>5315.2000959999996</v>
      </c>
      <c r="D718" s="4" t="s">
        <v>67</v>
      </c>
    </row>
    <row r="719" spans="1:4" x14ac:dyDescent="0.25">
      <c r="A719" s="10" t="s">
        <v>91</v>
      </c>
      <c r="B719" s="10">
        <v>1999</v>
      </c>
      <c r="C719" s="10">
        <v>9924.6590130000004</v>
      </c>
      <c r="D719" s="10">
        <v>5138.7896065004797</v>
      </c>
    </row>
    <row r="720" spans="1:4" x14ac:dyDescent="0.25">
      <c r="A720" t="s">
        <v>91</v>
      </c>
      <c r="B720">
        <v>2000</v>
      </c>
      <c r="C720" s="2" t="s">
        <v>67</v>
      </c>
      <c r="D720" s="4">
        <v>8310.1534184677694</v>
      </c>
    </row>
    <row r="721" spans="1:4" x14ac:dyDescent="0.25">
      <c r="A721" s="10" t="s">
        <v>91</v>
      </c>
      <c r="B721" s="10">
        <v>2001</v>
      </c>
      <c r="C721" s="10">
        <v>10953.08699</v>
      </c>
      <c r="D721" s="10">
        <v>4969.0313127793497</v>
      </c>
    </row>
    <row r="722" spans="1:4" x14ac:dyDescent="0.25">
      <c r="A722" t="s">
        <v>91</v>
      </c>
      <c r="B722">
        <v>2002</v>
      </c>
      <c r="C722" s="2" t="s">
        <v>67</v>
      </c>
      <c r="D722" s="4">
        <v>5798.4343774524004</v>
      </c>
    </row>
    <row r="723" spans="1:4" x14ac:dyDescent="0.25">
      <c r="A723" s="10" t="s">
        <v>91</v>
      </c>
      <c r="B723" s="10">
        <v>2003</v>
      </c>
      <c r="C723" s="10">
        <v>2781.4372899999998</v>
      </c>
      <c r="D723" s="10">
        <v>7860.54304017288</v>
      </c>
    </row>
    <row r="724" spans="1:4" x14ac:dyDescent="0.25">
      <c r="A724" s="10" t="s">
        <v>91</v>
      </c>
      <c r="B724" s="10">
        <v>2004</v>
      </c>
      <c r="C724" s="10">
        <v>5164.4403620000003</v>
      </c>
      <c r="D724" s="10">
        <v>10279.005200899799</v>
      </c>
    </row>
    <row r="725" spans="1:4" x14ac:dyDescent="0.25">
      <c r="A725" s="10" t="s">
        <v>91</v>
      </c>
      <c r="B725" s="10">
        <v>2005</v>
      </c>
      <c r="C725" s="10">
        <v>8275.4379499999995</v>
      </c>
      <c r="D725" s="10">
        <v>19173.542899260301</v>
      </c>
    </row>
    <row r="726" spans="1:4" x14ac:dyDescent="0.25">
      <c r="A726" s="10" t="s">
        <v>91</v>
      </c>
      <c r="B726" s="10">
        <v>2006</v>
      </c>
      <c r="C726" s="10">
        <v>2528.743058</v>
      </c>
      <c r="D726" s="10">
        <v>25738.467932726999</v>
      </c>
    </row>
    <row r="727" spans="1:4" x14ac:dyDescent="0.25">
      <c r="A727" s="10" t="s">
        <v>91</v>
      </c>
      <c r="B727" s="10">
        <v>2007</v>
      </c>
      <c r="C727" s="10">
        <v>6121.2067219999999</v>
      </c>
      <c r="D727" s="10">
        <v>29806.368776062402</v>
      </c>
    </row>
    <row r="728" spans="1:4" x14ac:dyDescent="0.25">
      <c r="A728" s="10" t="s">
        <v>91</v>
      </c>
      <c r="B728" s="10">
        <v>2008</v>
      </c>
      <c r="C728" s="10">
        <v>7408.4175509999995</v>
      </c>
      <c r="D728" s="10">
        <v>29119.7837004055</v>
      </c>
    </row>
    <row r="729" spans="1:4" x14ac:dyDescent="0.25">
      <c r="A729" s="10" t="s">
        <v>91</v>
      </c>
      <c r="B729" s="10">
        <v>2009</v>
      </c>
      <c r="C729" s="10">
        <v>10298.63055</v>
      </c>
      <c r="D729" s="10">
        <v>24031.805847072399</v>
      </c>
    </row>
    <row r="730" spans="1:4" x14ac:dyDescent="0.25">
      <c r="A730" s="10" t="s">
        <v>91</v>
      </c>
      <c r="B730" s="10">
        <v>2010</v>
      </c>
      <c r="C730" s="10">
        <v>20737.135989999999</v>
      </c>
      <c r="D730" s="10">
        <v>27700.132553974301</v>
      </c>
    </row>
    <row r="731" spans="1:4" x14ac:dyDescent="0.25">
      <c r="A731" s="10" t="s">
        <v>91</v>
      </c>
      <c r="B731" s="10">
        <v>2011</v>
      </c>
      <c r="C731" s="10">
        <v>23795.993839999999</v>
      </c>
      <c r="D731" s="10">
        <v>32658.512948598502</v>
      </c>
    </row>
    <row r="732" spans="1:4" x14ac:dyDescent="0.25">
      <c r="A732" s="10" t="s">
        <v>91</v>
      </c>
      <c r="B732" s="10">
        <v>2012</v>
      </c>
      <c r="C732" s="10">
        <v>27577.743780000001</v>
      </c>
      <c r="D732" s="10">
        <v>19247.780998049599</v>
      </c>
    </row>
    <row r="733" spans="1:4" x14ac:dyDescent="0.25">
      <c r="A733" s="10" t="s">
        <v>91</v>
      </c>
      <c r="B733" s="10">
        <v>2013</v>
      </c>
      <c r="C733" s="10">
        <v>26445.763330000002</v>
      </c>
      <c r="D733" s="10">
        <v>11798.7614739401</v>
      </c>
    </row>
    <row r="734" spans="1:4" x14ac:dyDescent="0.25">
      <c r="A734" s="10" t="s">
        <v>91</v>
      </c>
      <c r="B734" s="10">
        <v>2014</v>
      </c>
      <c r="C734" s="10">
        <v>20495.621879999999</v>
      </c>
      <c r="D734" s="10">
        <v>15661.2023308639</v>
      </c>
    </row>
    <row r="735" spans="1:4" x14ac:dyDescent="0.25">
      <c r="A735" t="s">
        <v>91</v>
      </c>
      <c r="B735">
        <v>2015</v>
      </c>
      <c r="C735" s="2">
        <v>28510.958859999999</v>
      </c>
      <c r="D735" s="4" t="s">
        <v>67</v>
      </c>
    </row>
    <row r="736" spans="1:4" x14ac:dyDescent="0.25">
      <c r="A736" t="s">
        <v>91</v>
      </c>
      <c r="B736">
        <v>2016</v>
      </c>
      <c r="C736" s="2">
        <v>29704.639149999999</v>
      </c>
      <c r="D736" s="4" t="s">
        <v>67</v>
      </c>
    </row>
    <row r="737" spans="1:4" x14ac:dyDescent="0.25">
      <c r="A737" t="s">
        <v>91</v>
      </c>
      <c r="B737">
        <v>2017</v>
      </c>
      <c r="C737" s="2">
        <v>12515.666230000001</v>
      </c>
      <c r="D737" s="4" t="s">
        <v>67</v>
      </c>
    </row>
    <row r="738" spans="1:4" x14ac:dyDescent="0.25">
      <c r="A738" t="s">
        <v>91</v>
      </c>
      <c r="B738">
        <v>2018</v>
      </c>
      <c r="C738" s="2">
        <v>10951.54293</v>
      </c>
      <c r="D738" s="4" t="s">
        <v>67</v>
      </c>
    </row>
    <row r="739" spans="1:4" x14ac:dyDescent="0.25">
      <c r="A739" t="s">
        <v>91</v>
      </c>
      <c r="B739">
        <v>2019</v>
      </c>
      <c r="C739" s="2">
        <v>16247.314990000001</v>
      </c>
      <c r="D739" s="4" t="s">
        <v>67</v>
      </c>
    </row>
    <row r="740" spans="1:4" x14ac:dyDescent="0.25">
      <c r="A740" t="s">
        <v>93</v>
      </c>
      <c r="B740">
        <v>1982</v>
      </c>
      <c r="C740" s="2">
        <v>2715.372046</v>
      </c>
      <c r="D740" s="4">
        <v>12216.4796919</v>
      </c>
    </row>
    <row r="741" spans="1:4" x14ac:dyDescent="0.25">
      <c r="A741" t="s">
        <v>93</v>
      </c>
      <c r="B741">
        <v>1983</v>
      </c>
      <c r="C741" s="2">
        <v>5430.7440930000002</v>
      </c>
      <c r="D741" s="4">
        <v>4384.1427971000003</v>
      </c>
    </row>
    <row r="742" spans="1:4" x14ac:dyDescent="0.25">
      <c r="A742" t="s">
        <v>93</v>
      </c>
      <c r="B742">
        <v>1984</v>
      </c>
      <c r="C742" s="2">
        <v>15749.157869999999</v>
      </c>
      <c r="D742" s="4">
        <v>4721.23637865</v>
      </c>
    </row>
    <row r="743" spans="1:4" x14ac:dyDescent="0.25">
      <c r="A743" t="s">
        <v>93</v>
      </c>
      <c r="B743">
        <v>1985</v>
      </c>
      <c r="C743" s="2">
        <v>16292.23228</v>
      </c>
      <c r="D743" s="4">
        <v>6409.5600937279996</v>
      </c>
    </row>
    <row r="744" spans="1:4" x14ac:dyDescent="0.25">
      <c r="A744" t="s">
        <v>93</v>
      </c>
      <c r="B744">
        <v>1986</v>
      </c>
      <c r="C744" s="2">
        <v>2715.372046</v>
      </c>
      <c r="D744" s="4">
        <v>4373.4694203420004</v>
      </c>
    </row>
    <row r="745" spans="1:4" x14ac:dyDescent="0.25">
      <c r="A745" t="s">
        <v>93</v>
      </c>
      <c r="B745">
        <v>1987</v>
      </c>
      <c r="C745" s="2">
        <v>2715.372046</v>
      </c>
      <c r="D745" s="4">
        <v>2601.4948971550002</v>
      </c>
    </row>
    <row r="746" spans="1:4" x14ac:dyDescent="0.25">
      <c r="A746" t="s">
        <v>93</v>
      </c>
      <c r="B746">
        <v>1988</v>
      </c>
      <c r="C746" s="2">
        <v>2715.372046</v>
      </c>
      <c r="D746" s="4">
        <v>2014.768790133</v>
      </c>
    </row>
    <row r="747" spans="1:4" x14ac:dyDescent="0.25">
      <c r="A747" t="s">
        <v>93</v>
      </c>
      <c r="B747">
        <v>1989</v>
      </c>
      <c r="C747" s="2">
        <v>3529.9836599999999</v>
      </c>
      <c r="D747" s="4">
        <v>2345.5455256089999</v>
      </c>
    </row>
    <row r="748" spans="1:4" x14ac:dyDescent="0.25">
      <c r="A748" t="s">
        <v>93</v>
      </c>
      <c r="B748">
        <v>1990</v>
      </c>
      <c r="C748" s="2">
        <v>1439.147185</v>
      </c>
      <c r="D748" s="4">
        <v>4897.4687103039996</v>
      </c>
    </row>
    <row r="749" spans="1:4" x14ac:dyDescent="0.25">
      <c r="A749" t="s">
        <v>93</v>
      </c>
      <c r="B749">
        <v>1991</v>
      </c>
      <c r="C749" s="2">
        <v>1439.147185</v>
      </c>
      <c r="D749" s="4">
        <v>23472.641148660001</v>
      </c>
    </row>
    <row r="750" spans="1:4" x14ac:dyDescent="0.25">
      <c r="A750" t="s">
        <v>93</v>
      </c>
      <c r="B750">
        <v>1992</v>
      </c>
      <c r="C750" s="2">
        <v>814.61161389999995</v>
      </c>
      <c r="D750" s="4">
        <v>8617.4917821599993</v>
      </c>
    </row>
    <row r="751" spans="1:4" x14ac:dyDescent="0.25">
      <c r="A751" t="s">
        <v>93</v>
      </c>
      <c r="B751">
        <v>1993</v>
      </c>
      <c r="C751" s="2">
        <v>1086.148819</v>
      </c>
      <c r="D751" s="4">
        <v>47408.093190189997</v>
      </c>
    </row>
    <row r="752" spans="1:4" x14ac:dyDescent="0.25">
      <c r="A752" t="s">
        <v>93</v>
      </c>
      <c r="B752">
        <v>1994</v>
      </c>
      <c r="C752" s="2">
        <v>7135.0751099999998</v>
      </c>
      <c r="D752" s="4">
        <v>14065.450473090001</v>
      </c>
    </row>
    <row r="753" spans="1:4" x14ac:dyDescent="0.25">
      <c r="A753" t="s">
        <v>93</v>
      </c>
      <c r="B753">
        <v>1995</v>
      </c>
      <c r="C753" s="2">
        <v>4887.6696840000004</v>
      </c>
      <c r="D753" s="4">
        <v>34989.13637824</v>
      </c>
    </row>
    <row r="754" spans="1:4" x14ac:dyDescent="0.25">
      <c r="A754" t="s">
        <v>93</v>
      </c>
      <c r="B754">
        <v>1996</v>
      </c>
      <c r="C754" s="2">
        <v>3720.242628</v>
      </c>
      <c r="D754" s="4">
        <v>10360.92179955</v>
      </c>
    </row>
    <row r="755" spans="1:4" x14ac:dyDescent="0.25">
      <c r="A755" t="s">
        <v>93</v>
      </c>
      <c r="B755">
        <v>1997</v>
      </c>
      <c r="C755" s="2">
        <v>15562.858340000001</v>
      </c>
      <c r="D755" s="4">
        <v>19866.88547261</v>
      </c>
    </row>
    <row r="756" spans="1:4" x14ac:dyDescent="0.25">
      <c r="A756" t="s">
        <v>93</v>
      </c>
      <c r="B756">
        <v>1998</v>
      </c>
      <c r="C756" s="2">
        <v>10503.936390000001</v>
      </c>
      <c r="D756" s="4">
        <v>1524.795059732</v>
      </c>
    </row>
    <row r="757" spans="1:4" x14ac:dyDescent="0.25">
      <c r="A757" t="s">
        <v>93</v>
      </c>
      <c r="B757">
        <v>1999</v>
      </c>
      <c r="C757" s="2">
        <v>8347.5579140000009</v>
      </c>
      <c r="D757" s="4">
        <v>25120.354635137999</v>
      </c>
    </row>
    <row r="758" spans="1:4" x14ac:dyDescent="0.25">
      <c r="A758" t="s">
        <v>93</v>
      </c>
      <c r="B758">
        <v>2000</v>
      </c>
      <c r="C758" s="2">
        <v>2525.7346969999999</v>
      </c>
      <c r="D758" s="4">
        <v>12676.04580659</v>
      </c>
    </row>
    <row r="759" spans="1:4" x14ac:dyDescent="0.25">
      <c r="A759" t="s">
        <v>93</v>
      </c>
      <c r="B759">
        <v>2001</v>
      </c>
      <c r="C759" s="2">
        <v>5625.4317650000003</v>
      </c>
      <c r="D759" s="4">
        <v>15813.621197529999</v>
      </c>
    </row>
    <row r="760" spans="1:4" x14ac:dyDescent="0.25">
      <c r="A760" t="s">
        <v>93</v>
      </c>
      <c r="B760">
        <v>2002</v>
      </c>
      <c r="C760" s="2">
        <v>904.21889150000004</v>
      </c>
      <c r="D760" s="4">
        <v>15819.039665169999</v>
      </c>
    </row>
    <row r="761" spans="1:4" x14ac:dyDescent="0.25">
      <c r="A761" t="s">
        <v>93</v>
      </c>
      <c r="B761">
        <v>2003</v>
      </c>
      <c r="C761" s="2">
        <v>5897.7880850000001</v>
      </c>
      <c r="D761" s="4">
        <v>39954.629657999998</v>
      </c>
    </row>
    <row r="762" spans="1:4" x14ac:dyDescent="0.25">
      <c r="A762" t="s">
        <v>93</v>
      </c>
      <c r="B762">
        <v>2004</v>
      </c>
      <c r="C762" s="2">
        <v>2310.7816120000002</v>
      </c>
      <c r="D762" s="4">
        <v>23241.8303289</v>
      </c>
    </row>
    <row r="763" spans="1:4" x14ac:dyDescent="0.25">
      <c r="A763" t="s">
        <v>93</v>
      </c>
      <c r="B763">
        <v>2005</v>
      </c>
      <c r="C763" s="2">
        <v>7111.5593900000003</v>
      </c>
      <c r="D763" s="4">
        <v>36902.312847510002</v>
      </c>
    </row>
    <row r="764" spans="1:4" x14ac:dyDescent="0.25">
      <c r="A764" t="s">
        <v>93</v>
      </c>
      <c r="B764">
        <v>2006</v>
      </c>
      <c r="C764" s="2">
        <v>2823.9869279999998</v>
      </c>
      <c r="D764" s="4">
        <v>18845.202497720002</v>
      </c>
    </row>
    <row r="765" spans="1:4" x14ac:dyDescent="0.25">
      <c r="A765" t="s">
        <v>93</v>
      </c>
      <c r="B765">
        <v>2007</v>
      </c>
      <c r="C765" s="2">
        <v>18309.753710000001</v>
      </c>
      <c r="D765" s="4">
        <v>63124.47638865</v>
      </c>
    </row>
    <row r="766" spans="1:4" x14ac:dyDescent="0.25">
      <c r="A766" t="s">
        <v>93</v>
      </c>
      <c r="B766">
        <v>2008</v>
      </c>
      <c r="C766" s="2">
        <v>12262.62016</v>
      </c>
      <c r="D766" s="4">
        <v>45976.116212679997</v>
      </c>
    </row>
    <row r="767" spans="1:4" x14ac:dyDescent="0.25">
      <c r="A767" t="s">
        <v>93</v>
      </c>
      <c r="B767">
        <v>2009</v>
      </c>
      <c r="C767" s="2">
        <v>17625.479950000001</v>
      </c>
      <c r="D767" s="4">
        <v>72230.790239630005</v>
      </c>
    </row>
    <row r="768" spans="1:4" x14ac:dyDescent="0.25">
      <c r="A768" t="s">
        <v>93</v>
      </c>
      <c r="B768">
        <v>2010</v>
      </c>
      <c r="C768" s="2">
        <v>6897.0449980000003</v>
      </c>
      <c r="D768" s="4">
        <v>16765.880980139998</v>
      </c>
    </row>
    <row r="769" spans="1:4" x14ac:dyDescent="0.25">
      <c r="A769" t="s">
        <v>93</v>
      </c>
      <c r="B769">
        <v>2011</v>
      </c>
      <c r="C769" s="2">
        <v>35138.411079999998</v>
      </c>
      <c r="D769" s="4">
        <v>120276.30052121</v>
      </c>
    </row>
    <row r="770" spans="1:4" x14ac:dyDescent="0.25">
      <c r="A770" t="s">
        <v>93</v>
      </c>
      <c r="B770">
        <v>2012</v>
      </c>
      <c r="C770" s="2">
        <v>20041.337769999998</v>
      </c>
      <c r="D770" s="4">
        <v>58166.27813744</v>
      </c>
    </row>
    <row r="771" spans="1:4" x14ac:dyDescent="0.25">
      <c r="A771" t="s">
        <v>93</v>
      </c>
      <c r="B771">
        <v>2013</v>
      </c>
      <c r="C771" s="2">
        <v>26779.222030000001</v>
      </c>
      <c r="D771" s="4">
        <v>18727.523274660001</v>
      </c>
    </row>
    <row r="772" spans="1:4" x14ac:dyDescent="0.25">
      <c r="A772" t="s">
        <v>93</v>
      </c>
      <c r="B772">
        <v>2014</v>
      </c>
      <c r="C772" s="2">
        <v>20345.02694</v>
      </c>
      <c r="D772" s="4">
        <v>33865.172673599998</v>
      </c>
    </row>
    <row r="773" spans="1:4" x14ac:dyDescent="0.25">
      <c r="A773" t="s">
        <v>93</v>
      </c>
      <c r="B773">
        <v>2015</v>
      </c>
      <c r="C773" s="2">
        <v>54927.008410000002</v>
      </c>
      <c r="D773" s="4">
        <v>118047.66981073</v>
      </c>
    </row>
    <row r="774" spans="1:4" x14ac:dyDescent="0.25">
      <c r="A774" t="s">
        <v>93</v>
      </c>
      <c r="B774">
        <v>2016</v>
      </c>
      <c r="C774" s="2">
        <v>22401.819380000001</v>
      </c>
      <c r="D774" s="4" t="s">
        <v>67</v>
      </c>
    </row>
    <row r="775" spans="1:4" x14ac:dyDescent="0.25">
      <c r="A775" t="s">
        <v>93</v>
      </c>
      <c r="B775">
        <v>2017</v>
      </c>
      <c r="C775" s="2">
        <v>14223.118780000001</v>
      </c>
      <c r="D775" s="4" t="s">
        <v>67</v>
      </c>
    </row>
    <row r="776" spans="1:4" x14ac:dyDescent="0.25">
      <c r="A776" t="s">
        <v>93</v>
      </c>
      <c r="B776">
        <v>2018</v>
      </c>
      <c r="C776" s="2">
        <v>40220.090750000003</v>
      </c>
      <c r="D776" s="4" t="s">
        <v>67</v>
      </c>
    </row>
    <row r="777" spans="1:4" x14ac:dyDescent="0.25">
      <c r="A777" t="s">
        <v>93</v>
      </c>
      <c r="B777">
        <v>2019</v>
      </c>
      <c r="C777" s="2">
        <v>67553.025769999993</v>
      </c>
      <c r="D777" s="4" t="s">
        <v>67</v>
      </c>
    </row>
    <row r="778" spans="1:4" x14ac:dyDescent="0.25">
      <c r="A778" t="s">
        <v>95</v>
      </c>
      <c r="B778">
        <v>1954</v>
      </c>
      <c r="C778" s="2" t="s">
        <v>67</v>
      </c>
      <c r="D778" s="4" t="s">
        <v>67</v>
      </c>
    </row>
    <row r="779" spans="1:4" x14ac:dyDescent="0.25">
      <c r="A779" t="s">
        <v>95</v>
      </c>
      <c r="B779">
        <v>1955</v>
      </c>
      <c r="C779" s="2" t="s">
        <v>67</v>
      </c>
      <c r="D779" s="4" t="s">
        <v>67</v>
      </c>
    </row>
    <row r="780" spans="1:4" x14ac:dyDescent="0.25">
      <c r="A780" t="s">
        <v>95</v>
      </c>
      <c r="B780">
        <v>1956</v>
      </c>
      <c r="C780" s="2" t="s">
        <v>67</v>
      </c>
      <c r="D780" s="4" t="s">
        <v>67</v>
      </c>
    </row>
    <row r="781" spans="1:4" x14ac:dyDescent="0.25">
      <c r="A781" t="s">
        <v>95</v>
      </c>
      <c r="B781">
        <v>1957</v>
      </c>
      <c r="C781" s="2" t="s">
        <v>67</v>
      </c>
      <c r="D781" s="4">
        <v>1668.3885657937601</v>
      </c>
    </row>
    <row r="782" spans="1:4" x14ac:dyDescent="0.25">
      <c r="A782" t="s">
        <v>95</v>
      </c>
      <c r="B782">
        <v>1958</v>
      </c>
      <c r="C782" s="2" t="s">
        <v>67</v>
      </c>
      <c r="D782" s="4">
        <v>1664.2310679490599</v>
      </c>
    </row>
    <row r="783" spans="1:4" x14ac:dyDescent="0.25">
      <c r="A783" t="s">
        <v>95</v>
      </c>
      <c r="B783">
        <v>1959</v>
      </c>
      <c r="C783" s="2" t="s">
        <v>67</v>
      </c>
      <c r="D783" s="4">
        <v>1587.1473504437899</v>
      </c>
    </row>
    <row r="784" spans="1:4" x14ac:dyDescent="0.25">
      <c r="A784" s="13" t="s">
        <v>95</v>
      </c>
      <c r="B784" s="13">
        <v>1960</v>
      </c>
      <c r="C784" s="13">
        <v>1500</v>
      </c>
      <c r="D784" s="13">
        <v>4455.3639484431196</v>
      </c>
    </row>
    <row r="785" spans="1:4" x14ac:dyDescent="0.25">
      <c r="A785" s="13" t="s">
        <v>95</v>
      </c>
      <c r="B785" s="13">
        <v>1961</v>
      </c>
      <c r="C785" s="13">
        <v>1500</v>
      </c>
      <c r="D785" s="13">
        <v>9020.7334376665494</v>
      </c>
    </row>
    <row r="786" spans="1:4" x14ac:dyDescent="0.25">
      <c r="A786" s="13" t="s">
        <v>95</v>
      </c>
      <c r="B786" s="13">
        <v>1962</v>
      </c>
      <c r="C786" s="13">
        <v>1000</v>
      </c>
      <c r="D786" s="13">
        <v>5832.3881737372003</v>
      </c>
    </row>
    <row r="787" spans="1:4" x14ac:dyDescent="0.25">
      <c r="A787" s="13" t="s">
        <v>95</v>
      </c>
      <c r="B787" s="13">
        <v>1963</v>
      </c>
      <c r="C787" s="13">
        <v>1600</v>
      </c>
      <c r="D787" s="13">
        <v>4485.7042134109397</v>
      </c>
    </row>
    <row r="788" spans="1:4" x14ac:dyDescent="0.25">
      <c r="A788" s="13" t="s">
        <v>95</v>
      </c>
      <c r="B788" s="13">
        <v>1964</v>
      </c>
      <c r="C788" s="13">
        <v>1000</v>
      </c>
      <c r="D788" s="13">
        <v>4383.37788919372</v>
      </c>
    </row>
    <row r="789" spans="1:4" x14ac:dyDescent="0.25">
      <c r="A789" s="13" t="s">
        <v>95</v>
      </c>
      <c r="B789" s="13">
        <v>1965</v>
      </c>
      <c r="C789" s="13">
        <v>6000</v>
      </c>
      <c r="D789" s="13">
        <v>3537.3998990025102</v>
      </c>
    </row>
    <row r="790" spans="1:4" x14ac:dyDescent="0.25">
      <c r="A790" s="13" t="s">
        <v>95</v>
      </c>
      <c r="B790" s="13">
        <v>1966</v>
      </c>
      <c r="C790" s="13">
        <v>8000</v>
      </c>
      <c r="D790" s="13">
        <v>3629.23871692477</v>
      </c>
    </row>
    <row r="791" spans="1:4" x14ac:dyDescent="0.25">
      <c r="A791" s="13" t="s">
        <v>95</v>
      </c>
      <c r="B791" s="13">
        <v>1967</v>
      </c>
      <c r="C791" s="13">
        <v>400</v>
      </c>
      <c r="D791" s="13">
        <v>2618.0143434229399</v>
      </c>
    </row>
    <row r="792" spans="1:4" x14ac:dyDescent="0.25">
      <c r="A792" s="13" t="s">
        <v>95</v>
      </c>
      <c r="B792" s="13">
        <v>1968</v>
      </c>
      <c r="C792" s="13">
        <v>5000</v>
      </c>
      <c r="D792" s="13">
        <v>3740.0683053457501</v>
      </c>
    </row>
    <row r="793" spans="1:4" x14ac:dyDescent="0.25">
      <c r="A793" s="13" t="s">
        <v>95</v>
      </c>
      <c r="B793" s="13">
        <v>1969</v>
      </c>
      <c r="C793" s="13">
        <v>1944</v>
      </c>
      <c r="D793" s="13">
        <v>5205.3971187143097</v>
      </c>
    </row>
    <row r="794" spans="1:4" x14ac:dyDescent="0.25">
      <c r="A794" s="13" t="s">
        <v>95</v>
      </c>
      <c r="B794" s="13">
        <v>1970</v>
      </c>
      <c r="C794" s="13">
        <v>3000</v>
      </c>
      <c r="D794" s="13">
        <v>2849.40749861225</v>
      </c>
    </row>
    <row r="795" spans="1:4" x14ac:dyDescent="0.25">
      <c r="A795" t="s">
        <v>95</v>
      </c>
      <c r="B795">
        <v>1971</v>
      </c>
      <c r="C795" s="2">
        <v>2600</v>
      </c>
      <c r="D795" s="4" t="s">
        <v>67</v>
      </c>
    </row>
    <row r="796" spans="1:4" x14ac:dyDescent="0.25">
      <c r="A796" t="s">
        <v>95</v>
      </c>
      <c r="B796">
        <v>1972</v>
      </c>
      <c r="C796" s="2">
        <v>1200</v>
      </c>
      <c r="D796" s="4" t="s">
        <v>67</v>
      </c>
    </row>
    <row r="797" spans="1:4" x14ac:dyDescent="0.25">
      <c r="A797" t="s">
        <v>95</v>
      </c>
      <c r="B797">
        <v>1973</v>
      </c>
      <c r="C797" s="2">
        <v>4000</v>
      </c>
      <c r="D797" s="4" t="s">
        <v>67</v>
      </c>
    </row>
    <row r="798" spans="1:4" x14ac:dyDescent="0.25">
      <c r="A798" s="13" t="s">
        <v>95</v>
      </c>
      <c r="B798" s="13">
        <v>1974</v>
      </c>
      <c r="C798" s="13">
        <v>3600</v>
      </c>
      <c r="D798" s="13">
        <v>6505.2384208206604</v>
      </c>
    </row>
    <row r="799" spans="1:4" x14ac:dyDescent="0.25">
      <c r="A799" s="13" t="s">
        <v>95</v>
      </c>
      <c r="B799" s="13">
        <v>1975</v>
      </c>
      <c r="C799" s="13">
        <v>200</v>
      </c>
      <c r="D799" s="13">
        <v>2284.8946201551898</v>
      </c>
    </row>
    <row r="800" spans="1:4" x14ac:dyDescent="0.25">
      <c r="A800" s="6" t="s">
        <v>95</v>
      </c>
      <c r="B800" s="6">
        <v>1976</v>
      </c>
      <c r="C800" s="6" t="s">
        <v>67</v>
      </c>
      <c r="D800" s="6">
        <v>2392.17171957451</v>
      </c>
    </row>
    <row r="801" spans="1:4" x14ac:dyDescent="0.25">
      <c r="A801" s="13" t="s">
        <v>95</v>
      </c>
      <c r="B801" s="13">
        <v>1977</v>
      </c>
      <c r="C801" s="13">
        <v>1200</v>
      </c>
      <c r="D801" s="13">
        <v>3186.3558765060102</v>
      </c>
    </row>
    <row r="802" spans="1:4" x14ac:dyDescent="0.25">
      <c r="A802" s="13" t="s">
        <v>95</v>
      </c>
      <c r="B802" s="13">
        <v>1978</v>
      </c>
      <c r="C802" s="13">
        <v>8000</v>
      </c>
      <c r="D802" s="13">
        <v>7096.04377502031</v>
      </c>
    </row>
    <row r="803" spans="1:4" x14ac:dyDescent="0.25">
      <c r="A803" s="13" t="s">
        <v>95</v>
      </c>
      <c r="B803" s="13">
        <v>1979</v>
      </c>
      <c r="C803" s="13">
        <v>2200</v>
      </c>
      <c r="D803" s="13">
        <v>5825.8044651791297</v>
      </c>
    </row>
    <row r="804" spans="1:4" x14ac:dyDescent="0.25">
      <c r="A804" s="13" t="s">
        <v>95</v>
      </c>
      <c r="B804" s="13">
        <v>1980</v>
      </c>
      <c r="C804" s="13">
        <v>280</v>
      </c>
      <c r="D804" s="13">
        <v>2235.9646496252199</v>
      </c>
    </row>
    <row r="805" spans="1:4" x14ac:dyDescent="0.25">
      <c r="A805" s="13" t="s">
        <v>95</v>
      </c>
      <c r="B805" s="13">
        <v>1981</v>
      </c>
      <c r="C805" s="13">
        <v>3000</v>
      </c>
      <c r="D805" s="13">
        <v>4892.8691756693697</v>
      </c>
    </row>
    <row r="806" spans="1:4" x14ac:dyDescent="0.25">
      <c r="A806" s="13" t="s">
        <v>95</v>
      </c>
      <c r="B806" s="13">
        <v>1982</v>
      </c>
      <c r="C806" s="13">
        <v>2000</v>
      </c>
      <c r="D806" s="13">
        <v>7137.5700545097097</v>
      </c>
    </row>
    <row r="807" spans="1:4" x14ac:dyDescent="0.25">
      <c r="A807" s="13" t="s">
        <v>95</v>
      </c>
      <c r="B807" s="13">
        <v>1983</v>
      </c>
      <c r="C807" s="13">
        <v>10000</v>
      </c>
      <c r="D807" s="13">
        <v>6940.5289328681401</v>
      </c>
    </row>
    <row r="808" spans="1:4" x14ac:dyDescent="0.25">
      <c r="A808" t="s">
        <v>95</v>
      </c>
      <c r="B808">
        <v>1984</v>
      </c>
      <c r="C808" s="2">
        <v>1000</v>
      </c>
      <c r="D808" s="4" t="s">
        <v>67</v>
      </c>
    </row>
    <row r="809" spans="1:4" x14ac:dyDescent="0.25">
      <c r="A809" t="s">
        <v>95</v>
      </c>
      <c r="B809">
        <v>1985</v>
      </c>
      <c r="C809" s="2">
        <v>1200</v>
      </c>
      <c r="D809" s="4" t="s">
        <v>67</v>
      </c>
    </row>
    <row r="810" spans="1:4" x14ac:dyDescent="0.25">
      <c r="A810" t="s">
        <v>95</v>
      </c>
      <c r="B810">
        <v>1986</v>
      </c>
      <c r="C810" s="2">
        <v>6000</v>
      </c>
      <c r="D810" s="4" t="s">
        <v>67</v>
      </c>
    </row>
    <row r="811" spans="1:4" x14ac:dyDescent="0.25">
      <c r="A811" s="13" t="s">
        <v>95</v>
      </c>
      <c r="B811" s="13">
        <v>1987</v>
      </c>
      <c r="C811" s="13">
        <v>6000</v>
      </c>
      <c r="D811" s="13">
        <v>9797.3265445949</v>
      </c>
    </row>
    <row r="812" spans="1:4" x14ac:dyDescent="0.25">
      <c r="A812" s="13" t="s">
        <v>95</v>
      </c>
      <c r="B812" s="13">
        <v>1988</v>
      </c>
      <c r="C812" s="13">
        <v>4000</v>
      </c>
      <c r="D812" s="13">
        <v>20797.8564621152</v>
      </c>
    </row>
    <row r="813" spans="1:4" x14ac:dyDescent="0.25">
      <c r="A813" t="s">
        <v>95</v>
      </c>
      <c r="B813">
        <v>1989</v>
      </c>
      <c r="C813" s="2" t="s">
        <v>67</v>
      </c>
      <c r="D813" s="4" t="s">
        <v>67</v>
      </c>
    </row>
    <row r="814" spans="1:4" x14ac:dyDescent="0.25">
      <c r="A814" t="s">
        <v>95</v>
      </c>
      <c r="B814">
        <v>1990</v>
      </c>
      <c r="C814" s="2">
        <v>3000</v>
      </c>
      <c r="D814" s="4" t="s">
        <v>67</v>
      </c>
    </row>
    <row r="815" spans="1:4" x14ac:dyDescent="0.25">
      <c r="A815" t="s">
        <v>95</v>
      </c>
      <c r="B815">
        <v>1991</v>
      </c>
      <c r="C815" s="2">
        <v>1200</v>
      </c>
      <c r="D815" s="4" t="s">
        <v>67</v>
      </c>
    </row>
    <row r="816" spans="1:4" x14ac:dyDescent="0.25">
      <c r="A816" t="s">
        <v>95</v>
      </c>
      <c r="B816">
        <v>1992</v>
      </c>
      <c r="C816" s="2">
        <v>10000</v>
      </c>
      <c r="D816" s="4" t="s">
        <v>67</v>
      </c>
    </row>
    <row r="817" spans="1:4" x14ac:dyDescent="0.25">
      <c r="A817" t="s">
        <v>95</v>
      </c>
      <c r="B817">
        <v>1993</v>
      </c>
      <c r="C817" s="2">
        <v>15000</v>
      </c>
      <c r="D817" s="4" t="s">
        <v>67</v>
      </c>
    </row>
    <row r="818" spans="1:4" x14ac:dyDescent="0.25">
      <c r="A818" t="s">
        <v>95</v>
      </c>
      <c r="B818">
        <v>1996</v>
      </c>
      <c r="C818" s="2" t="s">
        <v>67</v>
      </c>
      <c r="D818" s="4" t="s">
        <v>67</v>
      </c>
    </row>
    <row r="819" spans="1:4" x14ac:dyDescent="0.25">
      <c r="A819" t="s">
        <v>95</v>
      </c>
      <c r="B819">
        <v>1997</v>
      </c>
      <c r="C819" s="2" t="s">
        <v>67</v>
      </c>
      <c r="D819" s="4" t="s">
        <v>67</v>
      </c>
    </row>
    <row r="820" spans="1:4" x14ac:dyDescent="0.25">
      <c r="A820" t="s">
        <v>95</v>
      </c>
      <c r="B820">
        <v>1998</v>
      </c>
      <c r="C820" s="2" t="s">
        <v>67</v>
      </c>
      <c r="D820" s="4" t="s">
        <v>67</v>
      </c>
    </row>
    <row r="821" spans="1:4" x14ac:dyDescent="0.25">
      <c r="A821" t="s">
        <v>95</v>
      </c>
      <c r="B821">
        <v>1999</v>
      </c>
      <c r="C821" s="2" t="s">
        <v>67</v>
      </c>
      <c r="D821" s="4">
        <v>9265.1803167964299</v>
      </c>
    </row>
    <row r="822" spans="1:4" x14ac:dyDescent="0.25">
      <c r="A822" t="s">
        <v>95</v>
      </c>
      <c r="B822">
        <v>2000</v>
      </c>
      <c r="C822" s="2" t="s">
        <v>67</v>
      </c>
      <c r="D822" s="4">
        <v>7355.7443247217598</v>
      </c>
    </row>
    <row r="823" spans="1:4" x14ac:dyDescent="0.25">
      <c r="A823" t="s">
        <v>95</v>
      </c>
      <c r="B823">
        <v>2001</v>
      </c>
      <c r="C823" s="2" t="s">
        <v>67</v>
      </c>
      <c r="D823" s="4">
        <v>7159.5843058108903</v>
      </c>
    </row>
    <row r="824" spans="1:4" x14ac:dyDescent="0.25">
      <c r="A824" s="13" t="s">
        <v>95</v>
      </c>
      <c r="B824" s="13">
        <v>2002</v>
      </c>
      <c r="C824" s="13">
        <v>7072</v>
      </c>
      <c r="D824" s="13">
        <v>6057.3482978940601</v>
      </c>
    </row>
    <row r="825" spans="1:4" x14ac:dyDescent="0.25">
      <c r="A825" s="13" t="s">
        <v>95</v>
      </c>
      <c r="B825" s="13">
        <v>2003</v>
      </c>
      <c r="C825" s="13">
        <v>9106</v>
      </c>
      <c r="D825" s="13">
        <v>2761.1455426089701</v>
      </c>
    </row>
    <row r="826" spans="1:4" x14ac:dyDescent="0.25">
      <c r="A826" s="13" t="s">
        <v>95</v>
      </c>
      <c r="B826" s="13">
        <v>2004</v>
      </c>
      <c r="C826" s="13">
        <v>6000.3348210000004</v>
      </c>
      <c r="D826" s="13">
        <v>2485.9523586565401</v>
      </c>
    </row>
    <row r="827" spans="1:4" x14ac:dyDescent="0.25">
      <c r="A827" s="13" t="s">
        <v>95</v>
      </c>
      <c r="B827" s="13">
        <v>2005</v>
      </c>
      <c r="C827" s="13">
        <v>5886.6236730000001</v>
      </c>
      <c r="D827" s="13">
        <v>3905.5375199043101</v>
      </c>
    </row>
    <row r="828" spans="1:4" x14ac:dyDescent="0.25">
      <c r="A828" s="13" t="s">
        <v>95</v>
      </c>
      <c r="B828" s="13">
        <v>2006</v>
      </c>
      <c r="C828" s="13">
        <v>5478.5225</v>
      </c>
      <c r="D828" s="13">
        <v>4279.9483328808001</v>
      </c>
    </row>
    <row r="829" spans="1:4" x14ac:dyDescent="0.25">
      <c r="A829" s="13" t="s">
        <v>95</v>
      </c>
      <c r="B829" s="13">
        <v>2007</v>
      </c>
      <c r="C829" s="13">
        <v>3900.7075249999998</v>
      </c>
      <c r="D829" s="13">
        <v>4408.9704334463504</v>
      </c>
    </row>
    <row r="830" spans="1:4" x14ac:dyDescent="0.25">
      <c r="A830" s="13" t="s">
        <v>95</v>
      </c>
      <c r="B830" s="13">
        <v>2008</v>
      </c>
      <c r="C830" s="13">
        <v>326.66666670000001</v>
      </c>
      <c r="D830" s="13">
        <v>4031.02208383681</v>
      </c>
    </row>
    <row r="831" spans="1:4" x14ac:dyDescent="0.25">
      <c r="A831" s="13" t="s">
        <v>95</v>
      </c>
      <c r="B831" s="13">
        <v>2009</v>
      </c>
      <c r="C831" s="13">
        <v>3736.287202</v>
      </c>
      <c r="D831" s="13">
        <v>4170.1777884147496</v>
      </c>
    </row>
    <row r="832" spans="1:4" x14ac:dyDescent="0.25">
      <c r="A832" s="13" t="s">
        <v>95</v>
      </c>
      <c r="B832" s="13">
        <v>2010</v>
      </c>
      <c r="C832" s="13">
        <v>3836.458333</v>
      </c>
      <c r="D832" s="13">
        <v>9917.0194393860893</v>
      </c>
    </row>
    <row r="833" spans="1:4" x14ac:dyDescent="0.25">
      <c r="A833" s="13" t="s">
        <v>95</v>
      </c>
      <c r="B833" s="13">
        <v>2011</v>
      </c>
      <c r="C833" s="13">
        <v>3718.5798930000001</v>
      </c>
      <c r="D833" s="13">
        <v>12252.041195698601</v>
      </c>
    </row>
    <row r="834" spans="1:4" x14ac:dyDescent="0.25">
      <c r="A834" s="13" t="s">
        <v>95</v>
      </c>
      <c r="B834" s="13">
        <v>2012</v>
      </c>
      <c r="C834" s="13">
        <v>3940</v>
      </c>
      <c r="D834" s="13">
        <v>9172.5107717805895</v>
      </c>
    </row>
    <row r="835" spans="1:4" x14ac:dyDescent="0.25">
      <c r="A835" s="13" t="s">
        <v>95</v>
      </c>
      <c r="B835" s="13">
        <v>2013</v>
      </c>
      <c r="C835" s="13">
        <v>3320</v>
      </c>
      <c r="D835" s="13">
        <v>5643.1159096637703</v>
      </c>
    </row>
    <row r="836" spans="1:4" x14ac:dyDescent="0.25">
      <c r="A836" s="13" t="s">
        <v>95</v>
      </c>
      <c r="B836" s="13">
        <v>2014</v>
      </c>
      <c r="C836" s="13">
        <v>4220</v>
      </c>
      <c r="D836" s="13">
        <v>4295.6720999055397</v>
      </c>
    </row>
    <row r="837" spans="1:4" x14ac:dyDescent="0.25">
      <c r="A837" t="s">
        <v>95</v>
      </c>
      <c r="B837">
        <v>2015</v>
      </c>
      <c r="C837" s="2">
        <v>14567.887629999999</v>
      </c>
      <c r="D837" s="4" t="s">
        <v>67</v>
      </c>
    </row>
    <row r="838" spans="1:4" x14ac:dyDescent="0.25">
      <c r="A838" t="s">
        <v>95</v>
      </c>
      <c r="B838">
        <v>2016</v>
      </c>
      <c r="C838" s="2">
        <v>8924.2266409999993</v>
      </c>
      <c r="D838" s="4" t="s">
        <v>67</v>
      </c>
    </row>
    <row r="839" spans="1:4" x14ac:dyDescent="0.25">
      <c r="A839" t="s">
        <v>95</v>
      </c>
      <c r="B839">
        <v>2017</v>
      </c>
      <c r="C839" s="2">
        <v>7097.3673319999998</v>
      </c>
      <c r="D839" s="4" t="s">
        <v>67</v>
      </c>
    </row>
    <row r="840" spans="1:4" x14ac:dyDescent="0.25">
      <c r="A840" t="s">
        <v>95</v>
      </c>
      <c r="B840">
        <v>2018</v>
      </c>
      <c r="C840" s="2">
        <v>3417.083333</v>
      </c>
      <c r="D840" s="4" t="s">
        <v>67</v>
      </c>
    </row>
    <row r="841" spans="1:4" x14ac:dyDescent="0.25">
      <c r="A841" t="s">
        <v>95</v>
      </c>
      <c r="B841">
        <v>2019</v>
      </c>
      <c r="C841" s="2">
        <v>4167.5470429999996</v>
      </c>
      <c r="D841" s="4" t="s">
        <v>67</v>
      </c>
    </row>
    <row r="842" spans="1:4" x14ac:dyDescent="0.25">
      <c r="A842" t="s">
        <v>96</v>
      </c>
      <c r="B842">
        <v>1975</v>
      </c>
      <c r="C842" s="2" t="s">
        <v>67</v>
      </c>
      <c r="D842" s="4" t="s">
        <v>67</v>
      </c>
    </row>
    <row r="843" spans="1:4" x14ac:dyDescent="0.25">
      <c r="A843" t="s">
        <v>96</v>
      </c>
      <c r="B843">
        <v>1976</v>
      </c>
      <c r="C843" s="2" t="s">
        <v>67</v>
      </c>
      <c r="D843" s="4" t="s">
        <v>67</v>
      </c>
    </row>
    <row r="844" spans="1:4" x14ac:dyDescent="0.25">
      <c r="A844" t="s">
        <v>96</v>
      </c>
      <c r="B844">
        <v>1977</v>
      </c>
      <c r="C844" s="2" t="s">
        <v>67</v>
      </c>
      <c r="D844" s="4" t="s">
        <v>67</v>
      </c>
    </row>
    <row r="845" spans="1:4" x14ac:dyDescent="0.25">
      <c r="A845" t="s">
        <v>96</v>
      </c>
      <c r="B845">
        <v>1978</v>
      </c>
      <c r="C845" s="2" t="s">
        <v>67</v>
      </c>
      <c r="D845" s="4" t="s">
        <v>67</v>
      </c>
    </row>
    <row r="846" spans="1:4" x14ac:dyDescent="0.25">
      <c r="A846" t="s">
        <v>96</v>
      </c>
      <c r="B846">
        <v>1979</v>
      </c>
      <c r="C846" s="2" t="s">
        <v>67</v>
      </c>
      <c r="D846" s="4">
        <v>492997.94533121301</v>
      </c>
    </row>
    <row r="847" spans="1:4" x14ac:dyDescent="0.25">
      <c r="A847" t="s">
        <v>96</v>
      </c>
      <c r="B847">
        <v>1980</v>
      </c>
      <c r="C847" s="2" t="s">
        <v>67</v>
      </c>
      <c r="D847" s="4">
        <v>418629.07945221302</v>
      </c>
    </row>
    <row r="848" spans="1:4" x14ac:dyDescent="0.25">
      <c r="A848" t="s">
        <v>96</v>
      </c>
      <c r="B848">
        <v>1981</v>
      </c>
      <c r="C848" s="2" t="s">
        <v>67</v>
      </c>
      <c r="D848" s="4">
        <v>415404.31752300001</v>
      </c>
    </row>
    <row r="849" spans="1:4" x14ac:dyDescent="0.25">
      <c r="A849" t="s">
        <v>96</v>
      </c>
      <c r="B849">
        <v>1982</v>
      </c>
      <c r="C849" s="2">
        <v>250000</v>
      </c>
      <c r="D849" s="4">
        <v>312031.93925699999</v>
      </c>
    </row>
    <row r="850" spans="1:4" x14ac:dyDescent="0.25">
      <c r="A850" t="s">
        <v>96</v>
      </c>
      <c r="B850">
        <v>1983</v>
      </c>
      <c r="C850" s="2">
        <v>170000</v>
      </c>
      <c r="D850" s="4">
        <v>360459.83944200003</v>
      </c>
    </row>
    <row r="851" spans="1:4" x14ac:dyDescent="0.25">
      <c r="A851" t="s">
        <v>96</v>
      </c>
      <c r="B851">
        <v>1984</v>
      </c>
      <c r="C851" s="2">
        <v>140000</v>
      </c>
      <c r="D851" s="4">
        <v>152822.57586700001</v>
      </c>
    </row>
    <row r="852" spans="1:4" x14ac:dyDescent="0.25">
      <c r="A852" t="s">
        <v>96</v>
      </c>
      <c r="B852">
        <v>1985</v>
      </c>
      <c r="C852" s="2">
        <v>288663</v>
      </c>
      <c r="D852" s="4">
        <v>284767.09519899997</v>
      </c>
    </row>
    <row r="853" spans="1:4" x14ac:dyDescent="0.25">
      <c r="A853" t="s">
        <v>96</v>
      </c>
      <c r="B853">
        <v>1986</v>
      </c>
      <c r="C853" s="2">
        <v>115543</v>
      </c>
      <c r="D853" s="4">
        <v>511068.70272200002</v>
      </c>
    </row>
    <row r="854" spans="1:4" x14ac:dyDescent="0.25">
      <c r="A854" t="s">
        <v>96</v>
      </c>
      <c r="B854">
        <v>1987</v>
      </c>
      <c r="C854" s="2">
        <v>143989</v>
      </c>
      <c r="D854" s="4">
        <v>1295792.44692</v>
      </c>
    </row>
    <row r="855" spans="1:4" x14ac:dyDescent="0.25">
      <c r="A855" t="s">
        <v>96</v>
      </c>
      <c r="B855">
        <v>1988</v>
      </c>
      <c r="C855" s="2">
        <v>116984</v>
      </c>
      <c r="D855" s="4">
        <v>1707763.2209699999</v>
      </c>
    </row>
    <row r="856" spans="1:4" x14ac:dyDescent="0.25">
      <c r="A856" t="s">
        <v>96</v>
      </c>
      <c r="B856">
        <v>1989</v>
      </c>
      <c r="C856" s="2">
        <v>50000</v>
      </c>
      <c r="D856" s="4">
        <v>888166.88914400002</v>
      </c>
    </row>
    <row r="857" spans="1:4" x14ac:dyDescent="0.25">
      <c r="A857" t="s">
        <v>96</v>
      </c>
      <c r="B857">
        <v>1990</v>
      </c>
      <c r="C857" s="2">
        <v>120954</v>
      </c>
      <c r="D857" s="4">
        <v>473856.76228600001</v>
      </c>
    </row>
    <row r="858" spans="1:4" x14ac:dyDescent="0.25">
      <c r="A858" t="s">
        <v>96</v>
      </c>
      <c r="B858">
        <v>1991</v>
      </c>
      <c r="C858" s="2">
        <v>250000</v>
      </c>
      <c r="D858" s="4">
        <v>1236211.372731</v>
      </c>
    </row>
    <row r="859" spans="1:4" x14ac:dyDescent="0.25">
      <c r="A859" t="s">
        <v>96</v>
      </c>
      <c r="B859">
        <v>1992</v>
      </c>
      <c r="C859" s="2">
        <v>592118</v>
      </c>
      <c r="D859" s="4">
        <v>401191.14647500002</v>
      </c>
    </row>
    <row r="860" spans="1:4" x14ac:dyDescent="0.25">
      <c r="A860" t="s">
        <v>96</v>
      </c>
      <c r="B860">
        <v>1993</v>
      </c>
      <c r="C860" s="3">
        <v>400000</v>
      </c>
      <c r="D860" s="4">
        <v>513246.121292</v>
      </c>
    </row>
    <row r="861" spans="1:4" x14ac:dyDescent="0.25">
      <c r="A861" t="s">
        <v>96</v>
      </c>
      <c r="B861">
        <v>1994</v>
      </c>
      <c r="C861" s="2">
        <v>158010</v>
      </c>
      <c r="D861" s="4">
        <v>666975.72862800001</v>
      </c>
    </row>
    <row r="862" spans="1:4" x14ac:dyDescent="0.25">
      <c r="A862" t="s">
        <v>96</v>
      </c>
      <c r="B862">
        <v>1995</v>
      </c>
      <c r="C862" s="2">
        <v>205853</v>
      </c>
      <c r="D862" s="4">
        <v>554674.565603</v>
      </c>
    </row>
    <row r="863" spans="1:4" x14ac:dyDescent="0.25">
      <c r="A863" t="s">
        <v>96</v>
      </c>
      <c r="B863">
        <v>1996</v>
      </c>
      <c r="C863" s="2">
        <v>182082</v>
      </c>
      <c r="D863" s="4">
        <v>287521.81969999999</v>
      </c>
    </row>
    <row r="864" spans="1:4" x14ac:dyDescent="0.25">
      <c r="A864" t="s">
        <v>96</v>
      </c>
      <c r="B864">
        <v>1997</v>
      </c>
      <c r="C864" s="2">
        <v>158687</v>
      </c>
      <c r="D864" s="4">
        <v>801465.50489800004</v>
      </c>
    </row>
    <row r="865" spans="1:4" x14ac:dyDescent="0.25">
      <c r="A865" t="s">
        <v>96</v>
      </c>
      <c r="B865">
        <v>1998</v>
      </c>
      <c r="C865" s="2">
        <v>163925</v>
      </c>
      <c r="D865" s="4">
        <v>1164385.3583180001</v>
      </c>
    </row>
    <row r="866" spans="1:4" x14ac:dyDescent="0.25">
      <c r="A866" t="s">
        <v>96</v>
      </c>
      <c r="B866">
        <v>1999</v>
      </c>
      <c r="C866" s="2">
        <v>180350</v>
      </c>
      <c r="D866" s="4">
        <v>684244.54903500003</v>
      </c>
    </row>
    <row r="867" spans="1:4" x14ac:dyDescent="0.25">
      <c r="A867" t="s">
        <v>96</v>
      </c>
      <c r="B867">
        <v>2000</v>
      </c>
      <c r="C867" s="2">
        <v>137042</v>
      </c>
      <c r="D867" s="4">
        <v>593170.69053999998</v>
      </c>
    </row>
    <row r="868" spans="1:4" x14ac:dyDescent="0.25">
      <c r="A868" t="s">
        <v>96</v>
      </c>
      <c r="B868">
        <v>2001</v>
      </c>
      <c r="C868" s="2">
        <v>116192</v>
      </c>
      <c r="D868" s="4">
        <v>431506.402481</v>
      </c>
    </row>
    <row r="869" spans="1:4" x14ac:dyDescent="0.25">
      <c r="A869" t="s">
        <v>96</v>
      </c>
      <c r="B869">
        <v>2002</v>
      </c>
      <c r="C869" s="2">
        <v>332442</v>
      </c>
      <c r="D869" s="4">
        <v>377188.11339700001</v>
      </c>
    </row>
    <row r="870" spans="1:4" x14ac:dyDescent="0.25">
      <c r="A870" t="s">
        <v>96</v>
      </c>
      <c r="B870">
        <v>2003</v>
      </c>
      <c r="C870" s="2">
        <v>196852</v>
      </c>
      <c r="D870" s="4">
        <v>242601.695657</v>
      </c>
    </row>
    <row r="871" spans="1:4" x14ac:dyDescent="0.25">
      <c r="A871" t="s">
        <v>96</v>
      </c>
      <c r="B871">
        <v>2004</v>
      </c>
      <c r="C871" s="2">
        <v>140923</v>
      </c>
      <c r="D871" s="4">
        <v>383420.27074200002</v>
      </c>
    </row>
    <row r="872" spans="1:4" x14ac:dyDescent="0.25">
      <c r="A872" t="s">
        <v>96</v>
      </c>
      <c r="B872">
        <v>2005</v>
      </c>
      <c r="C872" s="2">
        <v>142858</v>
      </c>
      <c r="D872" s="4">
        <v>283368.30777000001</v>
      </c>
    </row>
    <row r="873" spans="1:4" x14ac:dyDescent="0.25">
      <c r="A873" t="s">
        <v>96</v>
      </c>
      <c r="B873">
        <v>2006</v>
      </c>
      <c r="C873" s="2">
        <v>146954</v>
      </c>
      <c r="D873" s="4">
        <v>329914.91631</v>
      </c>
    </row>
    <row r="874" spans="1:4" x14ac:dyDescent="0.25">
      <c r="A874" t="s">
        <v>96</v>
      </c>
      <c r="B874">
        <v>2007</v>
      </c>
      <c r="C874" s="2">
        <v>104308</v>
      </c>
      <c r="D874" s="4">
        <v>377892.37838900002</v>
      </c>
    </row>
    <row r="875" spans="1:4" x14ac:dyDescent="0.25">
      <c r="A875" t="s">
        <v>96</v>
      </c>
      <c r="B875">
        <v>2008</v>
      </c>
      <c r="C875" s="2">
        <v>150383</v>
      </c>
      <c r="D875" s="4">
        <v>314211.110743</v>
      </c>
    </row>
    <row r="876" spans="1:4" x14ac:dyDescent="0.25">
      <c r="A876" t="s">
        <v>96</v>
      </c>
      <c r="B876">
        <v>2009</v>
      </c>
      <c r="C876" s="2">
        <v>168404</v>
      </c>
      <c r="D876" s="4">
        <v>389476.15254799998</v>
      </c>
    </row>
    <row r="877" spans="1:4" x14ac:dyDescent="0.25">
      <c r="A877" t="s">
        <v>96</v>
      </c>
      <c r="B877">
        <v>2010</v>
      </c>
      <c r="C877" s="2">
        <v>159120</v>
      </c>
      <c r="D877" s="4">
        <v>279480.27890999999</v>
      </c>
    </row>
    <row r="878" spans="1:4" x14ac:dyDescent="0.25">
      <c r="A878" t="s">
        <v>96</v>
      </c>
      <c r="B878">
        <v>2011</v>
      </c>
      <c r="C878" s="2">
        <v>167524</v>
      </c>
      <c r="D878" s="4">
        <v>340575.70847100002</v>
      </c>
    </row>
    <row r="879" spans="1:4" x14ac:dyDescent="0.25">
      <c r="A879" t="s">
        <v>96</v>
      </c>
      <c r="B879">
        <v>2012</v>
      </c>
      <c r="C879" s="2">
        <v>144923</v>
      </c>
      <c r="D879" s="4">
        <v>143667.224762</v>
      </c>
    </row>
    <row r="880" spans="1:4" x14ac:dyDescent="0.25">
      <c r="A880" t="s">
        <v>96</v>
      </c>
      <c r="B880">
        <v>2013</v>
      </c>
      <c r="C880" s="2">
        <v>170376</v>
      </c>
      <c r="D880" s="4">
        <v>125170.43958999999</v>
      </c>
    </row>
    <row r="881" spans="1:4" x14ac:dyDescent="0.25">
      <c r="A881" t="s">
        <v>96</v>
      </c>
      <c r="B881">
        <v>2014</v>
      </c>
      <c r="C881" s="2">
        <v>144920</v>
      </c>
      <c r="D881" s="4" t="s">
        <v>67</v>
      </c>
    </row>
    <row r="882" spans="1:4" x14ac:dyDescent="0.25">
      <c r="A882" t="s">
        <v>96</v>
      </c>
      <c r="B882">
        <v>2015</v>
      </c>
      <c r="C882" s="2">
        <v>185917</v>
      </c>
      <c r="D882" s="4" t="s">
        <v>67</v>
      </c>
    </row>
    <row r="883" spans="1:4" x14ac:dyDescent="0.25">
      <c r="A883" t="s">
        <v>96</v>
      </c>
      <c r="B883">
        <v>2016</v>
      </c>
      <c r="C883" s="2">
        <v>109868</v>
      </c>
      <c r="D883" s="4" t="s">
        <v>67</v>
      </c>
    </row>
    <row r="884" spans="1:4" x14ac:dyDescent="0.25">
      <c r="A884" t="s">
        <v>96</v>
      </c>
      <c r="B884">
        <v>2017</v>
      </c>
      <c r="C884" s="2">
        <v>119088</v>
      </c>
      <c r="D884" s="4" t="s">
        <v>67</v>
      </c>
    </row>
    <row r="885" spans="1:4" x14ac:dyDescent="0.25">
      <c r="A885" t="s">
        <v>96</v>
      </c>
      <c r="B885">
        <v>2018</v>
      </c>
      <c r="C885" s="2">
        <v>96827</v>
      </c>
      <c r="D885" s="4" t="s">
        <v>67</v>
      </c>
    </row>
    <row r="886" spans="1:4" x14ac:dyDescent="0.25">
      <c r="A886" t="s">
        <v>96</v>
      </c>
      <c r="B886">
        <v>2019</v>
      </c>
      <c r="C886" s="2">
        <v>88128</v>
      </c>
      <c r="D886" s="4" t="s">
        <v>67</v>
      </c>
    </row>
    <row r="887" spans="1:4" x14ac:dyDescent="0.25">
      <c r="A887" t="s">
        <v>98</v>
      </c>
      <c r="B887">
        <v>1954</v>
      </c>
      <c r="C887" s="2" t="s">
        <v>67</v>
      </c>
      <c r="D887" s="4" t="s">
        <v>67</v>
      </c>
    </row>
    <row r="888" spans="1:4" x14ac:dyDescent="0.25">
      <c r="A888" t="s">
        <v>98</v>
      </c>
      <c r="B888">
        <v>1955</v>
      </c>
      <c r="C888" s="2" t="s">
        <v>67</v>
      </c>
      <c r="D888" s="4" t="s">
        <v>67</v>
      </c>
    </row>
    <row r="889" spans="1:4" x14ac:dyDescent="0.25">
      <c r="A889" t="s">
        <v>98</v>
      </c>
      <c r="B889">
        <v>1956</v>
      </c>
      <c r="C889" s="2" t="s">
        <v>67</v>
      </c>
      <c r="D889" s="4">
        <v>11580.7110138687</v>
      </c>
    </row>
    <row r="890" spans="1:4" x14ac:dyDescent="0.25">
      <c r="A890" t="s">
        <v>98</v>
      </c>
      <c r="B890">
        <v>1957</v>
      </c>
      <c r="C890" s="2" t="s">
        <v>67</v>
      </c>
      <c r="D890" s="4">
        <v>7239.9950543560299</v>
      </c>
    </row>
    <row r="891" spans="1:4" x14ac:dyDescent="0.25">
      <c r="A891" t="s">
        <v>98</v>
      </c>
      <c r="B891">
        <v>1958</v>
      </c>
      <c r="C891" s="2" t="s">
        <v>67</v>
      </c>
      <c r="D891" s="4">
        <v>5348.4137744562204</v>
      </c>
    </row>
    <row r="892" spans="1:4" x14ac:dyDescent="0.25">
      <c r="A892" t="s">
        <v>98</v>
      </c>
      <c r="B892">
        <v>1959</v>
      </c>
      <c r="C892" s="2" t="s">
        <v>67</v>
      </c>
      <c r="D892" s="4">
        <v>15287.158593059399</v>
      </c>
    </row>
    <row r="893" spans="1:4" x14ac:dyDescent="0.25">
      <c r="A893" s="14" t="s">
        <v>98</v>
      </c>
      <c r="B893" s="14">
        <v>1960</v>
      </c>
      <c r="C893" s="14">
        <v>4054.9943119999998</v>
      </c>
      <c r="D893" s="14">
        <v>22024.151661554199</v>
      </c>
    </row>
    <row r="894" spans="1:4" x14ac:dyDescent="0.25">
      <c r="A894" s="14" t="s">
        <v>98</v>
      </c>
      <c r="B894" s="14">
        <v>1961</v>
      </c>
      <c r="C894" s="14">
        <v>5792.8490169999995</v>
      </c>
      <c r="D894" s="14">
        <v>20497.426329195601</v>
      </c>
    </row>
    <row r="895" spans="1:4" x14ac:dyDescent="0.25">
      <c r="A895" s="14" t="s">
        <v>98</v>
      </c>
      <c r="B895" s="14">
        <v>1962</v>
      </c>
      <c r="C895" s="14">
        <v>3475.7094099999999</v>
      </c>
      <c r="D895" s="14">
        <v>14864.9383493688</v>
      </c>
    </row>
    <row r="896" spans="1:4" x14ac:dyDescent="0.25">
      <c r="A896" s="14" t="s">
        <v>98</v>
      </c>
      <c r="B896" s="14">
        <v>1963</v>
      </c>
      <c r="C896" s="14">
        <v>1158.5698030000001</v>
      </c>
      <c r="D896" s="14">
        <v>10248.339120974801</v>
      </c>
    </row>
    <row r="897" spans="1:4" x14ac:dyDescent="0.25">
      <c r="A897" s="14" t="s">
        <v>98</v>
      </c>
      <c r="B897" s="14">
        <v>1964</v>
      </c>
      <c r="C897" s="14">
        <v>5792.8490169999995</v>
      </c>
      <c r="D897" s="14">
        <v>12568.407191938401</v>
      </c>
    </row>
    <row r="898" spans="1:4" x14ac:dyDescent="0.25">
      <c r="A898" s="14" t="s">
        <v>98</v>
      </c>
      <c r="B898" s="14">
        <v>1965</v>
      </c>
      <c r="C898" s="14">
        <v>11585.69803</v>
      </c>
      <c r="D898" s="14">
        <v>21793.863254962798</v>
      </c>
    </row>
    <row r="899" spans="1:4" x14ac:dyDescent="0.25">
      <c r="A899" s="14" t="s">
        <v>98</v>
      </c>
      <c r="B899" s="14">
        <v>1966</v>
      </c>
      <c r="C899" s="14">
        <v>6951.4188199999999</v>
      </c>
      <c r="D899" s="14">
        <v>17229.849118234699</v>
      </c>
    </row>
    <row r="900" spans="1:4" x14ac:dyDescent="0.25">
      <c r="A900" s="14" t="s">
        <v>98</v>
      </c>
      <c r="B900" s="14">
        <v>1967</v>
      </c>
      <c r="C900" s="14">
        <v>3939.1373319999998</v>
      </c>
      <c r="D900" s="14">
        <v>10422.451397017199</v>
      </c>
    </row>
    <row r="901" spans="1:4" x14ac:dyDescent="0.25">
      <c r="A901" s="14" t="s">
        <v>98</v>
      </c>
      <c r="B901" s="14">
        <v>1968</v>
      </c>
      <c r="C901" s="14">
        <v>3475.7094099999999</v>
      </c>
      <c r="D901" s="14">
        <v>8364.9869049838508</v>
      </c>
    </row>
    <row r="902" spans="1:4" x14ac:dyDescent="0.25">
      <c r="A902" s="14" t="s">
        <v>98</v>
      </c>
      <c r="B902" s="14">
        <v>1969</v>
      </c>
      <c r="C902" s="14">
        <v>3823.2803509999999</v>
      </c>
      <c r="D902" s="14">
        <v>7942.3429697293896</v>
      </c>
    </row>
    <row r="903" spans="1:4" x14ac:dyDescent="0.25">
      <c r="A903" s="14" t="s">
        <v>98</v>
      </c>
      <c r="B903" s="14">
        <v>1970</v>
      </c>
      <c r="C903" s="14">
        <v>10890.55615</v>
      </c>
      <c r="D903" s="14">
        <v>1540.50466953464</v>
      </c>
    </row>
    <row r="904" spans="1:4" x14ac:dyDescent="0.25">
      <c r="A904" s="14" t="s">
        <v>98</v>
      </c>
      <c r="B904" s="14">
        <v>1971</v>
      </c>
      <c r="C904" s="14">
        <v>7646.5607030000001</v>
      </c>
      <c r="D904" s="14">
        <v>1437.7559649083801</v>
      </c>
    </row>
    <row r="905" spans="1:4" x14ac:dyDescent="0.25">
      <c r="A905" s="14" t="s">
        <v>98</v>
      </c>
      <c r="B905" s="14">
        <v>1972</v>
      </c>
      <c r="C905" s="14">
        <v>4170.8512920000003</v>
      </c>
      <c r="D905" s="14">
        <v>3442.0415697065</v>
      </c>
    </row>
    <row r="906" spans="1:4" x14ac:dyDescent="0.25">
      <c r="A906" s="14" t="s">
        <v>98</v>
      </c>
      <c r="B906" s="14">
        <v>1973</v>
      </c>
      <c r="C906" s="14">
        <v>2317.1396070000001</v>
      </c>
      <c r="D906" s="14">
        <v>3596.7818473183102</v>
      </c>
    </row>
    <row r="907" spans="1:4" x14ac:dyDescent="0.25">
      <c r="A907" s="14" t="s">
        <v>98</v>
      </c>
      <c r="B907" s="14">
        <v>1974</v>
      </c>
      <c r="C907" s="14">
        <v>2780.567528</v>
      </c>
      <c r="D907" s="14">
        <v>3726.1143095090001</v>
      </c>
    </row>
    <row r="908" spans="1:4" x14ac:dyDescent="0.25">
      <c r="A908" s="14" t="s">
        <v>98</v>
      </c>
      <c r="B908" s="14">
        <v>1975</v>
      </c>
      <c r="C908" s="14">
        <v>521.35641150000004</v>
      </c>
      <c r="D908" s="14">
        <v>3631.2151888162798</v>
      </c>
    </row>
    <row r="909" spans="1:4" x14ac:dyDescent="0.25">
      <c r="A909" s="14" t="s">
        <v>98</v>
      </c>
      <c r="B909" s="14">
        <v>1976</v>
      </c>
      <c r="C909" s="14">
        <v>231.7139607</v>
      </c>
      <c r="D909" s="14">
        <v>9505.2597191655095</v>
      </c>
    </row>
    <row r="910" spans="1:4" x14ac:dyDescent="0.25">
      <c r="A910" s="14" t="s">
        <v>98</v>
      </c>
      <c r="B910" s="14">
        <v>1977</v>
      </c>
      <c r="C910" s="14">
        <v>1390.283764</v>
      </c>
      <c r="D910" s="14">
        <v>19770.433961770999</v>
      </c>
    </row>
    <row r="911" spans="1:4" x14ac:dyDescent="0.25">
      <c r="A911" s="14" t="s">
        <v>98</v>
      </c>
      <c r="B911" s="14">
        <v>1978</v>
      </c>
      <c r="C911" s="14">
        <v>1158.5698030000001</v>
      </c>
      <c r="D911" s="14">
        <v>21365.959760275098</v>
      </c>
    </row>
    <row r="912" spans="1:4" x14ac:dyDescent="0.25">
      <c r="A912" s="14" t="s">
        <v>98</v>
      </c>
      <c r="B912" s="14">
        <v>1979</v>
      </c>
      <c r="C912" s="14">
        <v>1621.9977249999999</v>
      </c>
      <c r="D912" s="14">
        <v>17434.0699455223</v>
      </c>
    </row>
    <row r="913" spans="1:4" x14ac:dyDescent="0.25">
      <c r="A913" s="14" t="s">
        <v>98</v>
      </c>
      <c r="B913" s="14">
        <v>1980</v>
      </c>
      <c r="C913" s="14">
        <v>926.85584270000004</v>
      </c>
      <c r="D913" s="14">
        <v>13093.7438413696</v>
      </c>
    </row>
    <row r="914" spans="1:4" x14ac:dyDescent="0.25">
      <c r="A914" s="14" t="s">
        <v>98</v>
      </c>
      <c r="B914" s="14">
        <v>1981</v>
      </c>
      <c r="C914" s="14">
        <v>2317.1396070000001</v>
      </c>
      <c r="D914" s="14">
        <v>16830.9520923534</v>
      </c>
    </row>
    <row r="915" spans="1:4" x14ac:dyDescent="0.25">
      <c r="A915" s="14" t="s">
        <v>98</v>
      </c>
      <c r="B915" s="14">
        <v>1982</v>
      </c>
      <c r="C915" s="14">
        <v>6951.4188199999999</v>
      </c>
      <c r="D915" s="14">
        <v>14740.330791529999</v>
      </c>
    </row>
    <row r="916" spans="1:4" x14ac:dyDescent="0.25">
      <c r="A916" s="14" t="s">
        <v>98</v>
      </c>
      <c r="B916" s="14">
        <v>1983</v>
      </c>
      <c r="C916" s="14">
        <v>9268.5584269999999</v>
      </c>
      <c r="D916" s="14">
        <v>12615.343517326301</v>
      </c>
    </row>
    <row r="917" spans="1:4" x14ac:dyDescent="0.25">
      <c r="A917" s="14" t="s">
        <v>98</v>
      </c>
      <c r="B917" s="14">
        <v>1984</v>
      </c>
      <c r="C917" s="14">
        <v>6951.4188199999999</v>
      </c>
      <c r="D917" s="14">
        <v>22044.391086748299</v>
      </c>
    </row>
    <row r="918" spans="1:4" x14ac:dyDescent="0.25">
      <c r="A918" s="14" t="s">
        <v>98</v>
      </c>
      <c r="B918" s="14">
        <v>1985</v>
      </c>
      <c r="C918" s="14">
        <v>4634.2792140000001</v>
      </c>
      <c r="D918" s="14">
        <v>41931.065688178896</v>
      </c>
    </row>
    <row r="919" spans="1:4" x14ac:dyDescent="0.25">
      <c r="A919" s="14" t="s">
        <v>98</v>
      </c>
      <c r="B919" s="14">
        <v>1986</v>
      </c>
      <c r="C919" s="14">
        <v>6951.4188199999999</v>
      </c>
      <c r="D919" s="14">
        <v>98186.443340864294</v>
      </c>
    </row>
    <row r="920" spans="1:4" x14ac:dyDescent="0.25">
      <c r="A920" s="14" t="s">
        <v>98</v>
      </c>
      <c r="B920" s="14">
        <v>1987</v>
      </c>
      <c r="C920" s="14">
        <v>9268.5584269999999</v>
      </c>
      <c r="D920" s="14">
        <v>85547.869509301105</v>
      </c>
    </row>
    <row r="921" spans="1:4" x14ac:dyDescent="0.25">
      <c r="A921" t="s">
        <v>98</v>
      </c>
      <c r="B921">
        <v>1988</v>
      </c>
      <c r="C921" s="2">
        <v>2317.1396070000001</v>
      </c>
      <c r="D921" s="4" t="s">
        <v>67</v>
      </c>
    </row>
    <row r="922" spans="1:4" x14ac:dyDescent="0.25">
      <c r="A922" t="s">
        <v>98</v>
      </c>
      <c r="B922">
        <v>1989</v>
      </c>
      <c r="C922" s="2">
        <v>12975.9818</v>
      </c>
      <c r="D922" s="4" t="s">
        <v>67</v>
      </c>
    </row>
    <row r="923" spans="1:4" x14ac:dyDescent="0.25">
      <c r="A923" t="s">
        <v>98</v>
      </c>
      <c r="B923">
        <v>1990</v>
      </c>
      <c r="C923" s="2">
        <v>6951.4188199999999</v>
      </c>
      <c r="D923" s="4" t="s">
        <v>67</v>
      </c>
    </row>
    <row r="924" spans="1:4" x14ac:dyDescent="0.25">
      <c r="A924" s="14" t="s">
        <v>98</v>
      </c>
      <c r="B924" s="14">
        <v>1991</v>
      </c>
      <c r="C924" s="14">
        <v>46342.792139999998</v>
      </c>
      <c r="D924" s="14">
        <v>117622.938116772</v>
      </c>
    </row>
    <row r="925" spans="1:4" x14ac:dyDescent="0.25">
      <c r="A925" s="14" t="s">
        <v>98</v>
      </c>
      <c r="B925" s="14">
        <v>1992</v>
      </c>
      <c r="C925" s="14">
        <v>31281.384689999999</v>
      </c>
      <c r="D925" s="14">
        <v>82560.924870417803</v>
      </c>
    </row>
    <row r="926" spans="1:4" x14ac:dyDescent="0.25">
      <c r="A926" s="14" t="s">
        <v>98</v>
      </c>
      <c r="B926" s="14">
        <v>1993</v>
      </c>
      <c r="C926" s="14">
        <v>25488.535680000001</v>
      </c>
      <c r="D926" s="14">
        <v>23463.826468393101</v>
      </c>
    </row>
    <row r="927" spans="1:4" x14ac:dyDescent="0.25">
      <c r="A927" t="s">
        <v>98</v>
      </c>
      <c r="B927">
        <v>1994</v>
      </c>
      <c r="C927" s="2" t="s">
        <v>67</v>
      </c>
      <c r="D927" s="4">
        <v>19048.377788657501</v>
      </c>
    </row>
    <row r="928" spans="1:4" x14ac:dyDescent="0.25">
      <c r="A928" s="14" t="s">
        <v>98</v>
      </c>
      <c r="B928" s="14">
        <v>1995</v>
      </c>
      <c r="C928" s="14">
        <v>40549.943120000004</v>
      </c>
      <c r="D928" s="14">
        <v>8849.4314627094991</v>
      </c>
    </row>
    <row r="929" spans="1:4" x14ac:dyDescent="0.25">
      <c r="A929" s="14" t="s">
        <v>98</v>
      </c>
      <c r="B929" s="14">
        <v>1996</v>
      </c>
      <c r="C929" s="14">
        <v>47501.361940000003</v>
      </c>
      <c r="D929" s="14">
        <v>8508.3192966433999</v>
      </c>
    </row>
    <row r="930" spans="1:4" x14ac:dyDescent="0.25">
      <c r="A930" s="14" t="s">
        <v>98</v>
      </c>
      <c r="B930" s="14">
        <v>1997</v>
      </c>
      <c r="C930" s="14">
        <v>27805.675279999999</v>
      </c>
      <c r="D930" s="14">
        <v>15706.475640412</v>
      </c>
    </row>
    <row r="931" spans="1:4" x14ac:dyDescent="0.25">
      <c r="A931" s="14" t="s">
        <v>98</v>
      </c>
      <c r="B931" s="14">
        <v>1998</v>
      </c>
      <c r="C931" s="14">
        <v>6951.4188199999999</v>
      </c>
      <c r="D931" s="14">
        <v>26295.657876302099</v>
      </c>
    </row>
    <row r="932" spans="1:4" x14ac:dyDescent="0.25">
      <c r="A932" s="14" t="s">
        <v>98</v>
      </c>
      <c r="B932" s="14">
        <v>1999</v>
      </c>
      <c r="C932" s="14">
        <v>17378.547050000001</v>
      </c>
      <c r="D932" s="14">
        <v>19934.105818829099</v>
      </c>
    </row>
    <row r="933" spans="1:4" x14ac:dyDescent="0.25">
      <c r="A933" s="14" t="s">
        <v>98</v>
      </c>
      <c r="B933" s="14">
        <v>2000</v>
      </c>
      <c r="C933" s="14">
        <v>3475.7094099999999</v>
      </c>
      <c r="D933" s="14">
        <v>18104.184699680602</v>
      </c>
    </row>
    <row r="934" spans="1:4" x14ac:dyDescent="0.25">
      <c r="A934" s="14" t="s">
        <v>98</v>
      </c>
      <c r="B934" s="14">
        <v>2001</v>
      </c>
      <c r="C934" s="14">
        <v>4634.2792140000001</v>
      </c>
      <c r="D934" s="14">
        <v>36450.687724036397</v>
      </c>
    </row>
    <row r="935" spans="1:4" x14ac:dyDescent="0.25">
      <c r="A935" s="14" t="s">
        <v>98</v>
      </c>
      <c r="B935" s="14">
        <v>2002</v>
      </c>
      <c r="C935" s="14">
        <v>6481.9137840000003</v>
      </c>
      <c r="D935" s="14">
        <v>52300.641182374799</v>
      </c>
    </row>
    <row r="936" spans="1:4" x14ac:dyDescent="0.25">
      <c r="A936" s="14" t="s">
        <v>98</v>
      </c>
      <c r="B936" s="14">
        <v>2003</v>
      </c>
      <c r="C936" s="14">
        <v>21769.489229999999</v>
      </c>
      <c r="D936" s="14">
        <v>31724.022514114498</v>
      </c>
    </row>
    <row r="937" spans="1:4" x14ac:dyDescent="0.25">
      <c r="A937" s="14" t="s">
        <v>98</v>
      </c>
      <c r="B937" s="14">
        <v>2004</v>
      </c>
      <c r="C937" s="14">
        <v>15616.279619999999</v>
      </c>
      <c r="D937" s="14">
        <v>31314.988877364602</v>
      </c>
    </row>
    <row r="938" spans="1:4" x14ac:dyDescent="0.25">
      <c r="A938" s="14" t="s">
        <v>98</v>
      </c>
      <c r="B938" s="14">
        <v>2005</v>
      </c>
      <c r="C938" s="14">
        <v>11063.21466</v>
      </c>
      <c r="D938" s="14">
        <v>17178.427112692301</v>
      </c>
    </row>
    <row r="939" spans="1:4" x14ac:dyDescent="0.25">
      <c r="A939" s="14" t="s">
        <v>98</v>
      </c>
      <c r="B939" s="14">
        <v>2006</v>
      </c>
      <c r="C939" s="14">
        <v>18314.253079999999</v>
      </c>
      <c r="D939" s="14">
        <v>10336.6156641834</v>
      </c>
    </row>
    <row r="940" spans="1:4" x14ac:dyDescent="0.25">
      <c r="A940" s="14" t="s">
        <v>98</v>
      </c>
      <c r="B940" s="14">
        <v>2007</v>
      </c>
      <c r="C940" s="14">
        <v>45452.238140000001</v>
      </c>
      <c r="D940" s="14">
        <v>9984.1544317795997</v>
      </c>
    </row>
    <row r="941" spans="1:4" x14ac:dyDescent="0.25">
      <c r="A941" s="14" t="s">
        <v>98</v>
      </c>
      <c r="B941" s="14">
        <v>2008</v>
      </c>
      <c r="C941" s="14">
        <v>17410.122240000001</v>
      </c>
      <c r="D941" s="14">
        <v>14643.3051013774</v>
      </c>
    </row>
    <row r="942" spans="1:4" x14ac:dyDescent="0.25">
      <c r="A942" s="14" t="s">
        <v>98</v>
      </c>
      <c r="B942" s="14">
        <v>2009</v>
      </c>
      <c r="C942" s="14">
        <v>30460.389449999999</v>
      </c>
      <c r="D942" s="14">
        <v>26919.5534308356</v>
      </c>
    </row>
    <row r="943" spans="1:4" x14ac:dyDescent="0.25">
      <c r="A943" s="14" t="s">
        <v>98</v>
      </c>
      <c r="B943" s="14">
        <v>2010</v>
      </c>
      <c r="C943" s="14">
        <v>14360.34398</v>
      </c>
      <c r="D943" s="14">
        <v>38596.530608037101</v>
      </c>
    </row>
    <row r="944" spans="1:4" x14ac:dyDescent="0.25">
      <c r="A944" s="14" t="s">
        <v>98</v>
      </c>
      <c r="B944" s="14">
        <v>2011</v>
      </c>
      <c r="C944" s="14">
        <v>7440.8318069999996</v>
      </c>
      <c r="D944" s="14">
        <v>34117.254714091599</v>
      </c>
    </row>
    <row r="945" spans="1:4" x14ac:dyDescent="0.25">
      <c r="A945" s="14" t="s">
        <v>98</v>
      </c>
      <c r="B945" s="14">
        <v>2012</v>
      </c>
      <c r="C945" s="14">
        <v>6908.3605170000001</v>
      </c>
      <c r="D945" s="14">
        <v>17841.416585233899</v>
      </c>
    </row>
    <row r="946" spans="1:4" x14ac:dyDescent="0.25">
      <c r="A946" s="14" t="s">
        <v>98</v>
      </c>
      <c r="B946" s="14">
        <v>2013</v>
      </c>
      <c r="C946" s="14">
        <v>9424.8663780000006</v>
      </c>
      <c r="D946" s="14">
        <v>25792.655016697099</v>
      </c>
    </row>
    <row r="947" spans="1:4" x14ac:dyDescent="0.25">
      <c r="A947" t="s">
        <v>98</v>
      </c>
      <c r="B947">
        <v>2014</v>
      </c>
      <c r="C947" s="2">
        <v>19226.023679999998</v>
      </c>
      <c r="D947" s="4" t="s">
        <v>67</v>
      </c>
    </row>
    <row r="948" spans="1:4" x14ac:dyDescent="0.25">
      <c r="A948" t="s">
        <v>98</v>
      </c>
      <c r="B948">
        <v>2015</v>
      </c>
      <c r="C948" s="2">
        <v>32594.451010000001</v>
      </c>
      <c r="D948" s="4" t="s">
        <v>67</v>
      </c>
    </row>
    <row r="949" spans="1:4" x14ac:dyDescent="0.25">
      <c r="A949" t="s">
        <v>98</v>
      </c>
      <c r="B949">
        <v>2016</v>
      </c>
      <c r="C949" s="2">
        <v>30480.35961</v>
      </c>
      <c r="D949" s="4" t="s">
        <v>67</v>
      </c>
    </row>
    <row r="950" spans="1:4" x14ac:dyDescent="0.25">
      <c r="A950" t="s">
        <v>98</v>
      </c>
      <c r="B950">
        <v>2017</v>
      </c>
      <c r="C950" s="2">
        <v>12429.25978</v>
      </c>
      <c r="D950" s="4" t="s">
        <v>67</v>
      </c>
    </row>
    <row r="951" spans="1:4" x14ac:dyDescent="0.25">
      <c r="A951" t="s">
        <v>98</v>
      </c>
      <c r="B951">
        <v>2018</v>
      </c>
      <c r="C951" s="2">
        <v>22190.779760000001</v>
      </c>
      <c r="D951" s="4" t="s">
        <v>67</v>
      </c>
    </row>
    <row r="952" spans="1:4" x14ac:dyDescent="0.25">
      <c r="A952" t="s">
        <v>98</v>
      </c>
      <c r="B952">
        <v>2019</v>
      </c>
      <c r="C952" s="2">
        <v>28107.01929</v>
      </c>
      <c r="D952" s="4" t="s">
        <v>67</v>
      </c>
    </row>
    <row r="953" spans="1:4" x14ac:dyDescent="0.25">
      <c r="A953" t="s">
        <v>101</v>
      </c>
      <c r="B953">
        <v>1964</v>
      </c>
      <c r="C953" s="2" t="s">
        <v>67</v>
      </c>
      <c r="D953" s="4" t="s">
        <v>67</v>
      </c>
    </row>
    <row r="954" spans="1:4" x14ac:dyDescent="0.25">
      <c r="A954" t="s">
        <v>101</v>
      </c>
      <c r="B954">
        <v>1965</v>
      </c>
      <c r="C954" s="2" t="s">
        <v>67</v>
      </c>
      <c r="D954" s="4" t="s">
        <v>67</v>
      </c>
    </row>
    <row r="955" spans="1:4" x14ac:dyDescent="0.25">
      <c r="A955" t="s">
        <v>101</v>
      </c>
      <c r="B955">
        <v>1966</v>
      </c>
      <c r="C955" s="2" t="s">
        <v>67</v>
      </c>
      <c r="D955" s="4" t="s">
        <v>67</v>
      </c>
    </row>
    <row r="956" spans="1:4" x14ac:dyDescent="0.25">
      <c r="A956" t="s">
        <v>101</v>
      </c>
      <c r="B956">
        <v>1967</v>
      </c>
      <c r="C956" s="2" t="s">
        <v>67</v>
      </c>
      <c r="D956" s="4" t="s">
        <v>67</v>
      </c>
    </row>
    <row r="957" spans="1:4" x14ac:dyDescent="0.25">
      <c r="A957" t="s">
        <v>101</v>
      </c>
      <c r="B957">
        <v>1968</v>
      </c>
      <c r="C957" s="2" t="s">
        <v>67</v>
      </c>
      <c r="D957" s="4" t="s">
        <v>67</v>
      </c>
    </row>
    <row r="958" spans="1:4" x14ac:dyDescent="0.25">
      <c r="A958" t="s">
        <v>101</v>
      </c>
      <c r="B958">
        <v>1969</v>
      </c>
      <c r="C958" s="2" t="s">
        <v>67</v>
      </c>
      <c r="D958" s="4" t="s">
        <v>67</v>
      </c>
    </row>
    <row r="959" spans="1:4" x14ac:dyDescent="0.25">
      <c r="A959" t="s">
        <v>101</v>
      </c>
      <c r="B959">
        <v>1970</v>
      </c>
      <c r="C959" s="2">
        <v>1600</v>
      </c>
      <c r="D959" s="4" t="s">
        <v>67</v>
      </c>
    </row>
    <row r="960" spans="1:4" x14ac:dyDescent="0.25">
      <c r="A960" t="s">
        <v>101</v>
      </c>
      <c r="B960">
        <v>1971</v>
      </c>
      <c r="C960" s="2" t="s">
        <v>67</v>
      </c>
      <c r="D960" s="4" t="s">
        <v>67</v>
      </c>
    </row>
    <row r="961" spans="1:4" x14ac:dyDescent="0.25">
      <c r="A961" t="s">
        <v>101</v>
      </c>
      <c r="B961">
        <v>1972</v>
      </c>
      <c r="C961" s="2">
        <v>600</v>
      </c>
      <c r="D961" s="4" t="s">
        <v>67</v>
      </c>
    </row>
    <row r="962" spans="1:4" x14ac:dyDescent="0.25">
      <c r="A962" t="s">
        <v>101</v>
      </c>
      <c r="B962">
        <v>1973</v>
      </c>
      <c r="C962" s="2">
        <v>6000</v>
      </c>
      <c r="D962" s="4" t="s">
        <v>67</v>
      </c>
    </row>
    <row r="963" spans="1:4" x14ac:dyDescent="0.25">
      <c r="A963" t="s">
        <v>101</v>
      </c>
      <c r="B963">
        <v>1975</v>
      </c>
      <c r="C963" s="2">
        <v>66</v>
      </c>
      <c r="D963" s="4" t="s">
        <v>67</v>
      </c>
    </row>
    <row r="964" spans="1:4" x14ac:dyDescent="0.25">
      <c r="A964" t="s">
        <v>101</v>
      </c>
      <c r="B964">
        <v>1981</v>
      </c>
      <c r="C964" s="2" t="s">
        <v>67</v>
      </c>
      <c r="D964" s="4" t="s">
        <v>67</v>
      </c>
    </row>
    <row r="965" spans="1:4" x14ac:dyDescent="0.25">
      <c r="A965" t="s">
        <v>101</v>
      </c>
      <c r="B965">
        <v>1982</v>
      </c>
      <c r="C965" s="2" t="s">
        <v>67</v>
      </c>
      <c r="D965" s="4" t="s">
        <v>67</v>
      </c>
    </row>
    <row r="966" spans="1:4" x14ac:dyDescent="0.25">
      <c r="A966" t="s">
        <v>101</v>
      </c>
      <c r="B966">
        <v>1983</v>
      </c>
      <c r="C966" s="2" t="s">
        <v>67</v>
      </c>
      <c r="D966" s="4" t="s">
        <v>67</v>
      </c>
    </row>
    <row r="967" spans="1:4" x14ac:dyDescent="0.25">
      <c r="A967" t="s">
        <v>101</v>
      </c>
      <c r="B967">
        <v>1984</v>
      </c>
      <c r="C967" s="2" t="s">
        <v>67</v>
      </c>
      <c r="D967" s="4">
        <v>708.49568094024198</v>
      </c>
    </row>
    <row r="968" spans="1:4" x14ac:dyDescent="0.25">
      <c r="A968" t="s">
        <v>101</v>
      </c>
      <c r="B968">
        <v>1985</v>
      </c>
      <c r="C968" s="2" t="s">
        <v>67</v>
      </c>
      <c r="D968" s="4">
        <v>462.31953418422199</v>
      </c>
    </row>
    <row r="969" spans="1:4" x14ac:dyDescent="0.25">
      <c r="A969" t="s">
        <v>101</v>
      </c>
      <c r="B969">
        <v>1986</v>
      </c>
      <c r="C969" s="2" t="s">
        <v>67</v>
      </c>
      <c r="D969" s="4">
        <v>525.642317451483</v>
      </c>
    </row>
    <row r="970" spans="1:4" x14ac:dyDescent="0.25">
      <c r="A970" s="17" t="s">
        <v>101</v>
      </c>
      <c r="B970" s="17">
        <v>1987</v>
      </c>
      <c r="C970" s="17">
        <v>1500</v>
      </c>
      <c r="D970" s="17">
        <v>1034.82604478656</v>
      </c>
    </row>
    <row r="971" spans="1:4" x14ac:dyDescent="0.25">
      <c r="A971" s="17" t="s">
        <v>101</v>
      </c>
      <c r="B971" s="17">
        <v>1988</v>
      </c>
      <c r="C971" s="17">
        <v>100</v>
      </c>
      <c r="D971" s="17">
        <v>1135.12407307381</v>
      </c>
    </row>
    <row r="972" spans="1:4" x14ac:dyDescent="0.25">
      <c r="A972" t="s">
        <v>101</v>
      </c>
      <c r="B972">
        <v>1989</v>
      </c>
      <c r="C972" s="2">
        <v>400</v>
      </c>
      <c r="D972" s="4" t="s">
        <v>67</v>
      </c>
    </row>
    <row r="973" spans="1:4" x14ac:dyDescent="0.25">
      <c r="A973" t="s">
        <v>101</v>
      </c>
      <c r="B973">
        <v>1990</v>
      </c>
      <c r="C973" s="2">
        <v>60</v>
      </c>
      <c r="D973" s="4" t="s">
        <v>67</v>
      </c>
    </row>
    <row r="974" spans="1:4" x14ac:dyDescent="0.25">
      <c r="A974" t="s">
        <v>101</v>
      </c>
      <c r="B974">
        <v>1991</v>
      </c>
      <c r="C974" s="2">
        <v>300</v>
      </c>
      <c r="D974" s="4" t="s">
        <v>67</v>
      </c>
    </row>
    <row r="975" spans="1:4" x14ac:dyDescent="0.25">
      <c r="A975" t="s">
        <v>101</v>
      </c>
      <c r="B975">
        <v>1992</v>
      </c>
      <c r="C975" s="2">
        <v>500</v>
      </c>
      <c r="D975" s="4" t="s">
        <v>67</v>
      </c>
    </row>
    <row r="976" spans="1:4" x14ac:dyDescent="0.25">
      <c r="A976" s="17" t="s">
        <v>101</v>
      </c>
      <c r="B976" s="17">
        <v>1993</v>
      </c>
      <c r="C976" s="17">
        <v>400</v>
      </c>
      <c r="D976" s="17">
        <v>793.20237395816696</v>
      </c>
    </row>
    <row r="977" spans="1:4" x14ac:dyDescent="0.25">
      <c r="A977" t="s">
        <v>101</v>
      </c>
      <c r="B977">
        <v>1994</v>
      </c>
      <c r="C977" s="2" t="s">
        <v>67</v>
      </c>
      <c r="D977" s="4">
        <v>868.79116342614202</v>
      </c>
    </row>
    <row r="978" spans="1:4" x14ac:dyDescent="0.25">
      <c r="A978" t="s">
        <v>101</v>
      </c>
      <c r="B978">
        <v>1995</v>
      </c>
      <c r="C978" s="2" t="s">
        <v>67</v>
      </c>
      <c r="D978" s="4">
        <v>1365.84813921512</v>
      </c>
    </row>
    <row r="979" spans="1:4" x14ac:dyDescent="0.25">
      <c r="A979" s="17" t="s">
        <v>101</v>
      </c>
      <c r="B979" s="17">
        <v>1996</v>
      </c>
      <c r="C979" s="17">
        <v>100</v>
      </c>
      <c r="D979" s="17">
        <v>1350.33177292033</v>
      </c>
    </row>
    <row r="980" spans="1:4" x14ac:dyDescent="0.25">
      <c r="A980" s="17" t="s">
        <v>101</v>
      </c>
      <c r="B980" s="17">
        <v>1997</v>
      </c>
      <c r="C980" s="17">
        <v>220</v>
      </c>
      <c r="D980" s="17">
        <v>722.21403889956798</v>
      </c>
    </row>
    <row r="981" spans="1:4" x14ac:dyDescent="0.25">
      <c r="A981" s="17" t="s">
        <v>101</v>
      </c>
      <c r="B981" s="17">
        <v>1998</v>
      </c>
      <c r="C981" s="17">
        <v>500</v>
      </c>
      <c r="D981" s="17">
        <v>1783.15675281423</v>
      </c>
    </row>
    <row r="982" spans="1:4" x14ac:dyDescent="0.25">
      <c r="A982" s="17" t="s">
        <v>101</v>
      </c>
      <c r="B982" s="17">
        <v>1999</v>
      </c>
      <c r="C982" s="17">
        <v>666.49496980000004</v>
      </c>
      <c r="D982" s="17">
        <v>1814.2818044037001</v>
      </c>
    </row>
    <row r="983" spans="1:4" x14ac:dyDescent="0.25">
      <c r="A983" s="17" t="s">
        <v>101</v>
      </c>
      <c r="B983" s="17">
        <v>2000</v>
      </c>
      <c r="C983" s="17">
        <v>725.7142857</v>
      </c>
      <c r="D983" s="17">
        <v>757.17671106470505</v>
      </c>
    </row>
    <row r="984" spans="1:4" x14ac:dyDescent="0.25">
      <c r="A984" s="17" t="s">
        <v>101</v>
      </c>
      <c r="B984" s="17">
        <v>2001</v>
      </c>
      <c r="C984" s="17">
        <v>457.14285710000001</v>
      </c>
      <c r="D984" s="17">
        <v>356.56031407173498</v>
      </c>
    </row>
    <row r="985" spans="1:4" x14ac:dyDescent="0.25">
      <c r="A985" s="17" t="s">
        <v>101</v>
      </c>
      <c r="B985" s="17">
        <v>2002</v>
      </c>
      <c r="C985" s="17">
        <v>171.42857140000001</v>
      </c>
      <c r="D985" s="17">
        <v>410.04661654563103</v>
      </c>
    </row>
    <row r="986" spans="1:4" x14ac:dyDescent="0.25">
      <c r="A986" s="17" t="s">
        <v>101</v>
      </c>
      <c r="B986" s="17">
        <v>2003</v>
      </c>
      <c r="C986" s="17">
        <v>2059.4285709999999</v>
      </c>
      <c r="D986" s="17">
        <v>318.12369858828202</v>
      </c>
    </row>
    <row r="987" spans="1:4" x14ac:dyDescent="0.25">
      <c r="A987" s="17" t="s">
        <v>101</v>
      </c>
      <c r="B987" s="17">
        <v>2004</v>
      </c>
      <c r="C987" s="17">
        <v>497.7142857</v>
      </c>
      <c r="D987" s="17">
        <v>256.311138696466</v>
      </c>
    </row>
    <row r="988" spans="1:4" x14ac:dyDescent="0.25">
      <c r="A988" s="17" t="s">
        <v>101</v>
      </c>
      <c r="B988" s="17">
        <v>2005</v>
      </c>
      <c r="C988" s="17">
        <v>268.73469390000002</v>
      </c>
      <c r="D988" s="17">
        <v>506.24465054345802</v>
      </c>
    </row>
    <row r="989" spans="1:4" x14ac:dyDescent="0.25">
      <c r="A989" s="17" t="s">
        <v>101</v>
      </c>
      <c r="B989" s="17">
        <v>2006</v>
      </c>
      <c r="C989" s="17">
        <v>143.19480519999999</v>
      </c>
      <c r="D989" s="17">
        <v>1035.3290017438901</v>
      </c>
    </row>
    <row r="990" spans="1:4" x14ac:dyDescent="0.25">
      <c r="A990" t="s">
        <v>101</v>
      </c>
      <c r="B990">
        <v>2007</v>
      </c>
      <c r="C990" s="2">
        <v>295.7983193</v>
      </c>
      <c r="D990" s="4" t="s">
        <v>67</v>
      </c>
    </row>
    <row r="991" spans="1:4" x14ac:dyDescent="0.25">
      <c r="A991" t="s">
        <v>101</v>
      </c>
      <c r="B991">
        <v>2008</v>
      </c>
      <c r="C991" s="2">
        <v>69.333333330000002</v>
      </c>
      <c r="D991" s="4" t="s">
        <v>67</v>
      </c>
    </row>
    <row r="992" spans="1:4" x14ac:dyDescent="0.25">
      <c r="A992" t="s">
        <v>101</v>
      </c>
      <c r="B992">
        <v>2009</v>
      </c>
      <c r="C992" s="2">
        <v>274.72653059999999</v>
      </c>
      <c r="D992" s="4" t="s">
        <v>67</v>
      </c>
    </row>
    <row r="993" spans="1:4" x14ac:dyDescent="0.25">
      <c r="A993" t="s">
        <v>101</v>
      </c>
      <c r="B993">
        <v>2010</v>
      </c>
      <c r="C993" s="2">
        <v>549.31972789999998</v>
      </c>
      <c r="D993" s="4" t="s">
        <v>67</v>
      </c>
    </row>
    <row r="994" spans="1:4" x14ac:dyDescent="0.25">
      <c r="A994" s="7" t="s">
        <v>101</v>
      </c>
      <c r="B994" s="7">
        <v>2011</v>
      </c>
      <c r="C994" s="7">
        <v>910.86011900000005</v>
      </c>
      <c r="D994" s="7">
        <v>710.61733561513904</v>
      </c>
    </row>
    <row r="995" spans="1:4" x14ac:dyDescent="0.25">
      <c r="A995" t="s">
        <v>101</v>
      </c>
      <c r="B995">
        <v>2012</v>
      </c>
      <c r="C995" s="2" t="s">
        <v>67</v>
      </c>
      <c r="D995" s="4">
        <v>455.113052331554</v>
      </c>
    </row>
    <row r="996" spans="1:4" x14ac:dyDescent="0.25">
      <c r="A996" t="s">
        <v>101</v>
      </c>
      <c r="B996">
        <v>2013</v>
      </c>
      <c r="C996" s="2" t="s">
        <v>67</v>
      </c>
      <c r="D996" s="4">
        <v>255.76349822941501</v>
      </c>
    </row>
    <row r="997" spans="1:4" x14ac:dyDescent="0.25">
      <c r="A997" s="7" t="s">
        <v>101</v>
      </c>
      <c r="B997" s="7">
        <v>2014</v>
      </c>
      <c r="C997" s="7">
        <v>608.78489330000002</v>
      </c>
      <c r="D997" s="7">
        <v>993.32693519388897</v>
      </c>
    </row>
    <row r="998" spans="1:4" x14ac:dyDescent="0.25">
      <c r="A998" t="s">
        <v>101</v>
      </c>
      <c r="B998">
        <v>2015</v>
      </c>
      <c r="C998" s="2">
        <v>277.93601189999998</v>
      </c>
      <c r="D998" s="4" t="s">
        <v>67</v>
      </c>
    </row>
    <row r="999" spans="1:4" x14ac:dyDescent="0.25">
      <c r="A999" t="s">
        <v>101</v>
      </c>
      <c r="B999">
        <v>2016</v>
      </c>
      <c r="C999" s="2">
        <v>537.71923670000001</v>
      </c>
      <c r="D999" s="4" t="s">
        <v>67</v>
      </c>
    </row>
    <row r="1000" spans="1:4" x14ac:dyDescent="0.25">
      <c r="A1000" t="s">
        <v>101</v>
      </c>
      <c r="B1000">
        <v>2017</v>
      </c>
      <c r="C1000" s="2">
        <v>5.7142857139999998</v>
      </c>
      <c r="D1000" s="4" t="s">
        <v>67</v>
      </c>
    </row>
    <row r="1001" spans="1:4" x14ac:dyDescent="0.25">
      <c r="A1001" t="s">
        <v>101</v>
      </c>
      <c r="B1001">
        <v>2018</v>
      </c>
      <c r="C1001" s="2">
        <v>301.17849039999999</v>
      </c>
      <c r="D1001" s="4" t="s">
        <v>67</v>
      </c>
    </row>
    <row r="1002" spans="1:4" x14ac:dyDescent="0.25">
      <c r="A1002" t="s">
        <v>101</v>
      </c>
      <c r="B1002">
        <v>2019</v>
      </c>
      <c r="C1002" s="2">
        <v>1046.5243170000001</v>
      </c>
      <c r="D1002" s="4" t="s">
        <v>67</v>
      </c>
    </row>
    <row r="1003" spans="1:4" x14ac:dyDescent="0.25">
      <c r="A1003" s="7" t="s">
        <v>102</v>
      </c>
      <c r="B1003" s="7">
        <v>1960</v>
      </c>
      <c r="C1003" s="7">
        <v>33540.681819999998</v>
      </c>
      <c r="D1003" s="7">
        <v>102070.82049123</v>
      </c>
    </row>
    <row r="1004" spans="1:4" x14ac:dyDescent="0.25">
      <c r="A1004" s="7" t="s">
        <v>102</v>
      </c>
      <c r="B1004" s="7">
        <v>1961</v>
      </c>
      <c r="C1004" s="7">
        <v>58587.90885</v>
      </c>
      <c r="D1004" s="7">
        <v>65587.431980780006</v>
      </c>
    </row>
    <row r="1005" spans="1:4" x14ac:dyDescent="0.25">
      <c r="A1005" s="7" t="s">
        <v>102</v>
      </c>
      <c r="B1005" s="7">
        <v>1962</v>
      </c>
      <c r="C1005" s="7">
        <v>37325.952449999997</v>
      </c>
      <c r="D1005" s="7">
        <v>73471.760641410001</v>
      </c>
    </row>
    <row r="1006" spans="1:4" x14ac:dyDescent="0.25">
      <c r="A1006" s="7" t="s">
        <v>102</v>
      </c>
      <c r="B1006" s="7">
        <v>1963</v>
      </c>
      <c r="C1006" s="7">
        <v>63954.950980000001</v>
      </c>
      <c r="D1006" s="7">
        <v>101098.66413372</v>
      </c>
    </row>
    <row r="1007" spans="1:4" x14ac:dyDescent="0.25">
      <c r="A1007" s="7" t="s">
        <v>102</v>
      </c>
      <c r="B1007" s="7">
        <v>1964</v>
      </c>
      <c r="C1007" s="7">
        <v>119865.9221</v>
      </c>
      <c r="D1007" s="7">
        <v>38772.700900529999</v>
      </c>
    </row>
    <row r="1008" spans="1:4" x14ac:dyDescent="0.25">
      <c r="A1008" s="7" t="s">
        <v>102</v>
      </c>
      <c r="B1008" s="7">
        <v>1965</v>
      </c>
      <c r="C1008" s="7">
        <v>31037.051469999999</v>
      </c>
      <c r="D1008" s="7">
        <v>62720.823552316499</v>
      </c>
    </row>
    <row r="1009" spans="1:4" x14ac:dyDescent="0.25">
      <c r="A1009" s="7" t="s">
        <v>102</v>
      </c>
      <c r="B1009" s="7">
        <v>1966</v>
      </c>
      <c r="C1009" s="7">
        <v>21463</v>
      </c>
      <c r="D1009" s="7">
        <v>69076.478806216197</v>
      </c>
    </row>
    <row r="1010" spans="1:4" x14ac:dyDescent="0.25">
      <c r="A1010" s="7" t="s">
        <v>102</v>
      </c>
      <c r="B1010" s="7">
        <v>1967</v>
      </c>
      <c r="C1010" s="7">
        <v>31742</v>
      </c>
      <c r="D1010" s="7">
        <v>147378.44252583801</v>
      </c>
    </row>
    <row r="1011" spans="1:4" x14ac:dyDescent="0.25">
      <c r="A1011" s="7" t="s">
        <v>102</v>
      </c>
      <c r="B1011" s="7">
        <v>1968</v>
      </c>
      <c r="C1011" s="7">
        <v>22284</v>
      </c>
      <c r="D1011" s="7">
        <v>158704.25838030901</v>
      </c>
    </row>
    <row r="1012" spans="1:4" x14ac:dyDescent="0.25">
      <c r="A1012" s="7" t="s">
        <v>102</v>
      </c>
      <c r="B1012" s="7">
        <v>1969</v>
      </c>
      <c r="C1012" s="7">
        <v>43526</v>
      </c>
      <c r="D1012" s="7">
        <v>341269.49887310201</v>
      </c>
    </row>
    <row r="1013" spans="1:4" x14ac:dyDescent="0.25">
      <c r="A1013" s="7" t="s">
        <v>102</v>
      </c>
      <c r="B1013" s="7">
        <v>1970</v>
      </c>
      <c r="C1013" s="7">
        <v>28978</v>
      </c>
      <c r="D1013" s="7">
        <v>166736.11954762301</v>
      </c>
    </row>
    <row r="1014" spans="1:4" x14ac:dyDescent="0.25">
      <c r="A1014" s="7" t="s">
        <v>102</v>
      </c>
      <c r="B1014" s="7">
        <v>1971</v>
      </c>
      <c r="C1014" s="7">
        <v>30443</v>
      </c>
      <c r="D1014" s="7">
        <v>242498.639128193</v>
      </c>
    </row>
    <row r="1015" spans="1:4" x14ac:dyDescent="0.25">
      <c r="A1015" s="7" t="s">
        <v>102</v>
      </c>
      <c r="B1015" s="7">
        <v>1972</v>
      </c>
      <c r="C1015" s="7">
        <v>73911</v>
      </c>
      <c r="D1015" s="7">
        <v>175207.395537826</v>
      </c>
    </row>
    <row r="1016" spans="1:4" x14ac:dyDescent="0.25">
      <c r="A1016" s="7" t="s">
        <v>102</v>
      </c>
      <c r="B1016" s="7">
        <v>1973</v>
      </c>
      <c r="C1016" s="7">
        <v>100183</v>
      </c>
      <c r="D1016" s="7">
        <v>191580.947012864</v>
      </c>
    </row>
    <row r="1017" spans="1:4" x14ac:dyDescent="0.25">
      <c r="A1017" s="7" t="s">
        <v>102</v>
      </c>
      <c r="B1017" s="7">
        <v>1974</v>
      </c>
      <c r="C1017" s="7">
        <v>96197</v>
      </c>
      <c r="D1017" s="7">
        <v>67182.938811903703</v>
      </c>
    </row>
    <row r="1018" spans="1:4" x14ac:dyDescent="0.25">
      <c r="A1018" s="7" t="s">
        <v>102</v>
      </c>
      <c r="B1018" s="7">
        <v>1975</v>
      </c>
      <c r="C1018" s="7">
        <v>97498.636870000002</v>
      </c>
      <c r="D1018" s="7">
        <v>488984.02543729299</v>
      </c>
    </row>
    <row r="1019" spans="1:4" x14ac:dyDescent="0.25">
      <c r="A1019" s="7" t="s">
        <v>102</v>
      </c>
      <c r="B1019" s="7">
        <v>1976</v>
      </c>
      <c r="C1019" s="7">
        <v>50192</v>
      </c>
      <c r="D1019" s="7">
        <v>158851.69490914201</v>
      </c>
    </row>
    <row r="1020" spans="1:4" x14ac:dyDescent="0.25">
      <c r="A1020" s="7" t="s">
        <v>102</v>
      </c>
      <c r="B1020" s="7">
        <v>1977</v>
      </c>
      <c r="C1020" s="7">
        <v>89757</v>
      </c>
      <c r="D1020" s="7">
        <v>1443273.6551407599</v>
      </c>
    </row>
    <row r="1021" spans="1:4" x14ac:dyDescent="0.25">
      <c r="A1021" s="7" t="s">
        <v>102</v>
      </c>
      <c r="B1021" s="7">
        <v>1978</v>
      </c>
      <c r="C1021" s="7">
        <v>27964</v>
      </c>
      <c r="D1021" s="7">
        <v>340743.03953471198</v>
      </c>
    </row>
    <row r="1022" spans="1:4" x14ac:dyDescent="0.25">
      <c r="A1022" s="7" t="s">
        <v>102</v>
      </c>
      <c r="B1022" s="7">
        <v>1979</v>
      </c>
      <c r="C1022" s="7">
        <v>135745</v>
      </c>
      <c r="D1022" s="7">
        <v>351140.90947141201</v>
      </c>
    </row>
    <row r="1023" spans="1:4" x14ac:dyDescent="0.25">
      <c r="A1023" s="7" t="s">
        <v>102</v>
      </c>
      <c r="B1023" s="7">
        <v>1980</v>
      </c>
      <c r="C1023" s="7">
        <v>57655</v>
      </c>
      <c r="D1023" s="7">
        <v>1313288.89963785</v>
      </c>
    </row>
    <row r="1024" spans="1:4" x14ac:dyDescent="0.25">
      <c r="A1024" s="7" t="s">
        <v>102</v>
      </c>
      <c r="B1024" s="7">
        <v>1981</v>
      </c>
      <c r="C1024" s="7">
        <v>256141</v>
      </c>
      <c r="D1024" s="7">
        <v>748560.03389117005</v>
      </c>
    </row>
    <row r="1025" spans="1:4" x14ac:dyDescent="0.25">
      <c r="A1025" s="7" t="s">
        <v>102</v>
      </c>
      <c r="B1025" s="7">
        <v>1982</v>
      </c>
      <c r="C1025" s="7">
        <v>122051.6162</v>
      </c>
      <c r="D1025" s="7">
        <v>631919.94509274303</v>
      </c>
    </row>
    <row r="1026" spans="1:4" x14ac:dyDescent="0.25">
      <c r="A1026" s="7" t="s">
        <v>102</v>
      </c>
      <c r="B1026" s="7">
        <v>1983</v>
      </c>
      <c r="C1026" s="7">
        <v>112844.6413</v>
      </c>
      <c r="D1026" s="7">
        <v>656860.35895708005</v>
      </c>
    </row>
    <row r="1027" spans="1:4" x14ac:dyDescent="0.25">
      <c r="A1027" s="7" t="s">
        <v>102</v>
      </c>
      <c r="B1027" s="7">
        <v>1984</v>
      </c>
      <c r="C1027" s="7">
        <v>219484.20790000001</v>
      </c>
      <c r="D1027" s="7">
        <v>1200041.06488205</v>
      </c>
    </row>
    <row r="1028" spans="1:4" x14ac:dyDescent="0.25">
      <c r="A1028" s="7" t="s">
        <v>102</v>
      </c>
      <c r="B1028" s="7">
        <v>1985</v>
      </c>
      <c r="C1028" s="7">
        <v>216567.61079999999</v>
      </c>
      <c r="D1028" s="7">
        <v>460134.95514907199</v>
      </c>
    </row>
    <row r="1029" spans="1:4" x14ac:dyDescent="0.25">
      <c r="A1029" s="7" t="s">
        <v>102</v>
      </c>
      <c r="B1029" s="7">
        <v>1986</v>
      </c>
      <c r="C1029" s="7">
        <v>132930.3406</v>
      </c>
      <c r="D1029" s="7">
        <v>845833.87866479997</v>
      </c>
    </row>
    <row r="1030" spans="1:4" x14ac:dyDescent="0.25">
      <c r="A1030" s="7" t="s">
        <v>102</v>
      </c>
      <c r="B1030" s="7">
        <v>1987</v>
      </c>
      <c r="C1030" s="7">
        <v>302165.97259999998</v>
      </c>
      <c r="D1030" s="7">
        <v>513593.44020945102</v>
      </c>
    </row>
    <row r="1031" spans="1:4" x14ac:dyDescent="0.25">
      <c r="A1031" s="7" t="s">
        <v>102</v>
      </c>
      <c r="B1031" s="7">
        <v>1988</v>
      </c>
      <c r="C1031" s="7">
        <v>173803.35380000001</v>
      </c>
      <c r="D1031" s="7">
        <v>1135848.19573537</v>
      </c>
    </row>
    <row r="1032" spans="1:4" x14ac:dyDescent="0.25">
      <c r="A1032" s="7" t="s">
        <v>102</v>
      </c>
      <c r="B1032" s="7">
        <v>1989</v>
      </c>
      <c r="C1032" s="7">
        <v>106907.56969999999</v>
      </c>
      <c r="D1032" s="7">
        <v>768843.72798390803</v>
      </c>
    </row>
    <row r="1033" spans="1:4" x14ac:dyDescent="0.25">
      <c r="A1033" s="7" t="s">
        <v>102</v>
      </c>
      <c r="B1033" s="7">
        <v>1990</v>
      </c>
      <c r="C1033" s="7">
        <v>127099.656</v>
      </c>
      <c r="D1033" s="7">
        <v>840527.387704144</v>
      </c>
    </row>
    <row r="1034" spans="1:4" x14ac:dyDescent="0.25">
      <c r="A1034" s="7" t="s">
        <v>102</v>
      </c>
      <c r="B1034" s="7">
        <v>1991</v>
      </c>
      <c r="C1034" s="7">
        <v>224976.09839999999</v>
      </c>
      <c r="D1034" s="7">
        <v>1713270.4095370001</v>
      </c>
    </row>
    <row r="1035" spans="1:4" x14ac:dyDescent="0.25">
      <c r="A1035" s="7" t="s">
        <v>102</v>
      </c>
      <c r="B1035" s="7">
        <v>1992</v>
      </c>
      <c r="C1035" s="7">
        <v>198087.29250000001</v>
      </c>
      <c r="D1035" s="7">
        <v>2073561.2275372001</v>
      </c>
    </row>
    <row r="1036" spans="1:4" x14ac:dyDescent="0.25">
      <c r="A1036" s="7" t="s">
        <v>102</v>
      </c>
      <c r="B1036" s="7">
        <v>1993</v>
      </c>
      <c r="C1036" s="7">
        <v>251782.56510000001</v>
      </c>
      <c r="D1036" s="7">
        <v>393302.91115747299</v>
      </c>
    </row>
    <row r="1037" spans="1:4" x14ac:dyDescent="0.25">
      <c r="A1037" s="7" t="s">
        <v>102</v>
      </c>
      <c r="B1037" s="7">
        <v>1994</v>
      </c>
      <c r="C1037" s="7">
        <v>136482.421</v>
      </c>
      <c r="D1037" s="7">
        <v>28566.800195744101</v>
      </c>
    </row>
    <row r="1038" spans="1:4" x14ac:dyDescent="0.25">
      <c r="A1038" s="7" t="s">
        <v>102</v>
      </c>
      <c r="B1038" s="7">
        <v>1995</v>
      </c>
      <c r="C1038" s="7">
        <v>243069.00700000001</v>
      </c>
      <c r="D1038" s="7">
        <v>223010.01704053499</v>
      </c>
    </row>
    <row r="1039" spans="1:4" x14ac:dyDescent="0.25">
      <c r="A1039" s="7" t="s">
        <v>102</v>
      </c>
      <c r="B1039" s="7">
        <v>1996</v>
      </c>
      <c r="C1039" s="7">
        <v>210609.32750000001</v>
      </c>
      <c r="D1039" s="7">
        <v>1015724.0875289401</v>
      </c>
    </row>
    <row r="1040" spans="1:4" x14ac:dyDescent="0.25">
      <c r="A1040" s="7" t="s">
        <v>102</v>
      </c>
      <c r="B1040" s="7">
        <v>1997</v>
      </c>
      <c r="C1040" s="7">
        <v>120916.4976</v>
      </c>
      <c r="D1040" s="7">
        <v>127261.283323269</v>
      </c>
    </row>
    <row r="1041" spans="1:4" x14ac:dyDescent="0.25">
      <c r="A1041" s="7" t="s">
        <v>102</v>
      </c>
      <c r="B1041" s="7">
        <v>1998</v>
      </c>
      <c r="C1041" s="7">
        <v>62357</v>
      </c>
      <c r="D1041" s="7">
        <v>356723.94082636602</v>
      </c>
    </row>
    <row r="1042" spans="1:4" x14ac:dyDescent="0.25">
      <c r="A1042" s="7" t="s">
        <v>102</v>
      </c>
      <c r="B1042" s="7">
        <v>1999</v>
      </c>
      <c r="C1042" s="7">
        <v>128989.3909</v>
      </c>
      <c r="D1042" s="7">
        <v>117743.389762921</v>
      </c>
    </row>
    <row r="1043" spans="1:4" x14ac:dyDescent="0.25">
      <c r="A1043" s="7" t="s">
        <v>102</v>
      </c>
      <c r="B1043" s="7">
        <v>2000</v>
      </c>
      <c r="C1043" s="7">
        <v>130236.4941</v>
      </c>
      <c r="D1043" s="7">
        <v>216644.88371212999</v>
      </c>
    </row>
    <row r="1044" spans="1:4" x14ac:dyDescent="0.25">
      <c r="A1044" s="7" t="s">
        <v>102</v>
      </c>
      <c r="B1044" s="7">
        <v>2001</v>
      </c>
      <c r="C1044" s="7">
        <v>99115.742429999998</v>
      </c>
      <c r="D1044" s="7">
        <v>247449.97997696701</v>
      </c>
    </row>
    <row r="1045" spans="1:4" x14ac:dyDescent="0.25">
      <c r="A1045" s="7" t="s">
        <v>102</v>
      </c>
      <c r="B1045" s="7">
        <v>2002</v>
      </c>
      <c r="C1045" s="7">
        <v>95248.958549999996</v>
      </c>
      <c r="D1045" s="7">
        <v>814845.84622927895</v>
      </c>
    </row>
    <row r="1046" spans="1:4" x14ac:dyDescent="0.25">
      <c r="A1046" s="7" t="s">
        <v>102</v>
      </c>
      <c r="B1046" s="7">
        <v>2003</v>
      </c>
      <c r="C1046" s="7">
        <v>147068.13260000001</v>
      </c>
      <c r="D1046" s="7">
        <v>127783.586952087</v>
      </c>
    </row>
    <row r="1047" spans="1:4" x14ac:dyDescent="0.25">
      <c r="A1047" s="7" t="s">
        <v>102</v>
      </c>
      <c r="B1047" s="7">
        <v>2004</v>
      </c>
      <c r="C1047" s="7">
        <v>102159.9423</v>
      </c>
      <c r="D1047" s="7">
        <v>514461.67240328097</v>
      </c>
    </row>
    <row r="1048" spans="1:4" x14ac:dyDescent="0.25">
      <c r="A1048" s="7" t="s">
        <v>102</v>
      </c>
      <c r="B1048" s="7">
        <v>2005</v>
      </c>
      <c r="C1048" s="7">
        <v>128931</v>
      </c>
      <c r="D1048" s="7">
        <v>115769.992708573</v>
      </c>
    </row>
    <row r="1049" spans="1:4" x14ac:dyDescent="0.25">
      <c r="A1049" s="7" t="s">
        <v>102</v>
      </c>
      <c r="B1049" s="7">
        <v>2006</v>
      </c>
      <c r="C1049" s="7">
        <v>174653.8622</v>
      </c>
      <c r="D1049" s="7">
        <v>248518.20439450099</v>
      </c>
    </row>
    <row r="1050" spans="1:4" x14ac:dyDescent="0.25">
      <c r="A1050" s="7" t="s">
        <v>102</v>
      </c>
      <c r="B1050" s="7">
        <v>2007</v>
      </c>
      <c r="C1050" s="7">
        <v>170675.1421</v>
      </c>
      <c r="D1050" s="7">
        <v>619541.93563117902</v>
      </c>
    </row>
    <row r="1051" spans="1:4" x14ac:dyDescent="0.25">
      <c r="A1051" s="7" t="s">
        <v>102</v>
      </c>
      <c r="B1051" s="7">
        <v>2008</v>
      </c>
      <c r="C1051" s="7">
        <v>139316.3535</v>
      </c>
      <c r="D1051" s="7">
        <v>100295.782501475</v>
      </c>
    </row>
    <row r="1052" spans="1:4" x14ac:dyDescent="0.25">
      <c r="A1052" s="7" t="s">
        <v>102</v>
      </c>
      <c r="B1052" s="7">
        <v>2009</v>
      </c>
      <c r="C1052" s="7">
        <v>130985.5698</v>
      </c>
      <c r="D1052" s="7">
        <v>63417.9989214292</v>
      </c>
    </row>
    <row r="1053" spans="1:4" x14ac:dyDescent="0.25">
      <c r="A1053" s="7" t="s">
        <v>102</v>
      </c>
      <c r="B1053" s="7">
        <v>2010</v>
      </c>
      <c r="C1053" s="7">
        <v>119148</v>
      </c>
      <c r="D1053" s="7">
        <v>386197.96938467497</v>
      </c>
    </row>
    <row r="1054" spans="1:4" x14ac:dyDescent="0.25">
      <c r="A1054" s="7" t="s">
        <v>102</v>
      </c>
      <c r="B1054" s="7">
        <v>2011</v>
      </c>
      <c r="C1054" s="7">
        <v>151767.66219999999</v>
      </c>
      <c r="D1054" s="7">
        <v>194366.427999229</v>
      </c>
    </row>
    <row r="1055" spans="1:4" x14ac:dyDescent="0.25">
      <c r="A1055" s="7" t="s">
        <v>102</v>
      </c>
      <c r="B1055" s="7">
        <v>2012</v>
      </c>
      <c r="C1055" s="7">
        <v>110011.9483</v>
      </c>
      <c r="D1055" s="7">
        <v>167989.39045965299</v>
      </c>
    </row>
    <row r="1056" spans="1:4" x14ac:dyDescent="0.25">
      <c r="A1056" s="7" t="s">
        <v>102</v>
      </c>
      <c r="B1056" s="7">
        <v>2013</v>
      </c>
      <c r="C1056" s="7">
        <v>30151</v>
      </c>
      <c r="D1056" s="7">
        <v>19290.223809227198</v>
      </c>
    </row>
    <row r="1057" spans="1:4" x14ac:dyDescent="0.25">
      <c r="A1057" s="7" t="s">
        <v>102</v>
      </c>
      <c r="B1057" s="7">
        <v>2014</v>
      </c>
      <c r="C1057" s="7">
        <v>78550.214999999997</v>
      </c>
      <c r="D1057" s="7">
        <v>341133.462300441</v>
      </c>
    </row>
    <row r="1058" spans="1:4" x14ac:dyDescent="0.25">
      <c r="A1058" t="s">
        <v>102</v>
      </c>
      <c r="B1058">
        <v>2015</v>
      </c>
      <c r="C1058" s="2">
        <v>66027.418659999996</v>
      </c>
      <c r="D1058" s="4" t="s">
        <v>67</v>
      </c>
    </row>
    <row r="1059" spans="1:4" x14ac:dyDescent="0.25">
      <c r="A1059" t="s">
        <v>102</v>
      </c>
      <c r="B1059">
        <v>2016</v>
      </c>
      <c r="C1059" s="2">
        <v>69562.712839999993</v>
      </c>
      <c r="D1059" s="4" t="s">
        <v>67</v>
      </c>
    </row>
    <row r="1060" spans="1:4" x14ac:dyDescent="0.25">
      <c r="A1060" t="s">
        <v>102</v>
      </c>
      <c r="B1060">
        <v>2017</v>
      </c>
      <c r="C1060" s="2">
        <v>92963.181849999994</v>
      </c>
      <c r="D1060" s="4" t="s">
        <v>67</v>
      </c>
    </row>
    <row r="1061" spans="1:4" x14ac:dyDescent="0.25">
      <c r="A1061" t="s">
        <v>102</v>
      </c>
      <c r="B1061">
        <v>2018</v>
      </c>
      <c r="C1061" s="2">
        <v>114367.3557</v>
      </c>
      <c r="D1061" s="4" t="s">
        <v>67</v>
      </c>
    </row>
    <row r="1062" spans="1:4" x14ac:dyDescent="0.25">
      <c r="A1062" t="s">
        <v>102</v>
      </c>
      <c r="B1062">
        <v>2019</v>
      </c>
      <c r="C1062" s="2">
        <v>73401.689259999999</v>
      </c>
      <c r="D1062" s="4" t="s">
        <v>67</v>
      </c>
    </row>
    <row r="1063" spans="1:4" x14ac:dyDescent="0.25">
      <c r="A1063" t="s">
        <v>103</v>
      </c>
      <c r="B1063">
        <v>2001</v>
      </c>
      <c r="C1063" s="2" t="s">
        <v>67</v>
      </c>
      <c r="D1063" s="4" t="s">
        <v>67</v>
      </c>
    </row>
    <row r="1064" spans="1:4" x14ac:dyDescent="0.25">
      <c r="A1064" t="s">
        <v>103</v>
      </c>
      <c r="B1064">
        <v>2002</v>
      </c>
      <c r="C1064" s="2" t="s">
        <v>67</v>
      </c>
      <c r="D1064" s="4" t="s">
        <v>67</v>
      </c>
    </row>
    <row r="1065" spans="1:4" x14ac:dyDescent="0.25">
      <c r="A1065" t="s">
        <v>103</v>
      </c>
      <c r="B1065">
        <v>2003</v>
      </c>
      <c r="C1065" s="2" t="s">
        <v>67</v>
      </c>
      <c r="D1065" s="4" t="s">
        <v>67</v>
      </c>
    </row>
    <row r="1066" spans="1:4" x14ac:dyDescent="0.25">
      <c r="A1066" t="s">
        <v>103</v>
      </c>
      <c r="B1066">
        <v>2004</v>
      </c>
      <c r="C1066" s="2" t="s">
        <v>67</v>
      </c>
      <c r="D1066" s="4" t="s">
        <v>67</v>
      </c>
    </row>
    <row r="1067" spans="1:4" x14ac:dyDescent="0.25">
      <c r="A1067" t="s">
        <v>103</v>
      </c>
      <c r="B1067">
        <v>2005</v>
      </c>
      <c r="C1067" s="2" t="s">
        <v>67</v>
      </c>
      <c r="D1067" s="4" t="s">
        <v>67</v>
      </c>
    </row>
    <row r="1068" spans="1:4" x14ac:dyDescent="0.25">
      <c r="A1068" t="s">
        <v>103</v>
      </c>
      <c r="B1068">
        <v>2007</v>
      </c>
      <c r="C1068" s="2" t="s">
        <v>67</v>
      </c>
      <c r="D1068" s="4" t="s">
        <v>67</v>
      </c>
    </row>
    <row r="1069" spans="1:4" x14ac:dyDescent="0.25">
      <c r="A1069" t="s">
        <v>103</v>
      </c>
      <c r="B1069">
        <v>2008</v>
      </c>
      <c r="C1069" s="2" t="s">
        <v>67</v>
      </c>
      <c r="D1069" s="4" t="s">
        <v>67</v>
      </c>
    </row>
    <row r="1070" spans="1:4" x14ac:dyDescent="0.25">
      <c r="A1070" t="s">
        <v>103</v>
      </c>
      <c r="B1070">
        <v>2009</v>
      </c>
      <c r="C1070" s="2" t="s">
        <v>67</v>
      </c>
      <c r="D1070" s="4" t="s">
        <v>67</v>
      </c>
    </row>
    <row r="1071" spans="1:4" x14ac:dyDescent="0.25">
      <c r="A1071" t="s">
        <v>103</v>
      </c>
      <c r="B1071">
        <v>2010</v>
      </c>
      <c r="C1071" s="2" t="s">
        <v>67</v>
      </c>
      <c r="D1071" s="4" t="s">
        <v>67</v>
      </c>
    </row>
    <row r="1072" spans="1:4" x14ac:dyDescent="0.25">
      <c r="A1072" t="s">
        <v>103</v>
      </c>
      <c r="B1072">
        <v>2011</v>
      </c>
      <c r="C1072" s="2" t="s">
        <v>67</v>
      </c>
      <c r="D1072" s="4" t="s">
        <v>67</v>
      </c>
    </row>
    <row r="1073" spans="1:4" x14ac:dyDescent="0.25">
      <c r="A1073" t="s">
        <v>103</v>
      </c>
      <c r="B1073">
        <v>2012</v>
      </c>
      <c r="C1073" s="2" t="s">
        <v>67</v>
      </c>
      <c r="D1073" s="4" t="s">
        <v>67</v>
      </c>
    </row>
    <row r="1074" spans="1:4" x14ac:dyDescent="0.25">
      <c r="A1074" t="s">
        <v>103</v>
      </c>
      <c r="B1074">
        <v>2015</v>
      </c>
      <c r="C1074" s="2" t="s">
        <v>67</v>
      </c>
      <c r="D1074" s="4" t="s">
        <v>67</v>
      </c>
    </row>
    <row r="1075" spans="1:4" x14ac:dyDescent="0.25">
      <c r="A1075" t="s">
        <v>103</v>
      </c>
      <c r="B1075">
        <v>2016</v>
      </c>
      <c r="C1075" s="2" t="s">
        <v>67</v>
      </c>
      <c r="D1075" s="4" t="s">
        <v>67</v>
      </c>
    </row>
    <row r="1076" spans="1:4" x14ac:dyDescent="0.25">
      <c r="A1076" t="s">
        <v>103</v>
      </c>
      <c r="B1076">
        <v>2017</v>
      </c>
      <c r="C1076" s="2" t="s">
        <v>67</v>
      </c>
      <c r="D1076" s="4" t="s">
        <v>67</v>
      </c>
    </row>
    <row r="1077" spans="1:4" x14ac:dyDescent="0.25">
      <c r="A1077" t="s">
        <v>103</v>
      </c>
      <c r="B1077">
        <v>2019</v>
      </c>
      <c r="C1077" s="2" t="s">
        <v>67</v>
      </c>
      <c r="D1077" s="4" t="s">
        <v>67</v>
      </c>
    </row>
    <row r="1078" spans="1:4" x14ac:dyDescent="0.25">
      <c r="A1078" t="s">
        <v>104</v>
      </c>
      <c r="B1078">
        <v>2000</v>
      </c>
      <c r="C1078" s="2">
        <v>949</v>
      </c>
      <c r="D1078" s="4">
        <v>439.18952653999997</v>
      </c>
    </row>
    <row r="1079" spans="1:4" x14ac:dyDescent="0.25">
      <c r="A1079" t="s">
        <v>104</v>
      </c>
      <c r="B1079">
        <v>2001</v>
      </c>
      <c r="C1079" s="2">
        <v>855</v>
      </c>
      <c r="D1079" s="4">
        <v>358.04568927999998</v>
      </c>
    </row>
    <row r="1080" spans="1:4" x14ac:dyDescent="0.25">
      <c r="A1080" t="s">
        <v>104</v>
      </c>
      <c r="B1080">
        <v>2002</v>
      </c>
      <c r="C1080" s="2">
        <v>398</v>
      </c>
      <c r="D1080" s="4">
        <v>578.13935274000005</v>
      </c>
    </row>
    <row r="1081" spans="1:4" x14ac:dyDescent="0.25">
      <c r="A1081" t="s">
        <v>104</v>
      </c>
      <c r="B1081">
        <v>2003</v>
      </c>
      <c r="C1081" s="2">
        <v>430</v>
      </c>
      <c r="D1081" s="4">
        <v>630.93934748000004</v>
      </c>
    </row>
    <row r="1082" spans="1:4" x14ac:dyDescent="0.25">
      <c r="A1082" t="s">
        <v>104</v>
      </c>
      <c r="B1082">
        <v>2004</v>
      </c>
      <c r="C1082" s="2">
        <v>293</v>
      </c>
      <c r="D1082" s="4">
        <v>254.6206971</v>
      </c>
    </row>
    <row r="1083" spans="1:4" x14ac:dyDescent="0.25">
      <c r="A1083" t="s">
        <v>104</v>
      </c>
      <c r="B1083">
        <v>2005</v>
      </c>
      <c r="C1083" s="2">
        <v>216</v>
      </c>
      <c r="D1083" s="4">
        <v>359.33424825999998</v>
      </c>
    </row>
    <row r="1084" spans="1:4" x14ac:dyDescent="0.25">
      <c r="A1084" t="s">
        <v>104</v>
      </c>
      <c r="B1084">
        <v>2006</v>
      </c>
      <c r="C1084" s="2">
        <v>331</v>
      </c>
      <c r="D1084" s="4">
        <v>1002.7962984</v>
      </c>
    </row>
    <row r="1085" spans="1:4" x14ac:dyDescent="0.25">
      <c r="A1085" t="s">
        <v>104</v>
      </c>
      <c r="B1085">
        <v>2007</v>
      </c>
      <c r="C1085" s="2">
        <v>366</v>
      </c>
      <c r="D1085" s="4">
        <v>1142.1848955999999</v>
      </c>
    </row>
    <row r="1086" spans="1:4" x14ac:dyDescent="0.25">
      <c r="A1086" t="s">
        <v>104</v>
      </c>
      <c r="B1086">
        <v>2008</v>
      </c>
      <c r="C1086" s="2">
        <v>150</v>
      </c>
      <c r="D1086" s="4">
        <v>1130.4471037400001</v>
      </c>
    </row>
    <row r="1087" spans="1:4" x14ac:dyDescent="0.25">
      <c r="A1087" t="s">
        <v>104</v>
      </c>
      <c r="B1087">
        <v>2009</v>
      </c>
      <c r="C1087" s="2">
        <v>161</v>
      </c>
      <c r="D1087" s="4">
        <v>209.37640981999999</v>
      </c>
    </row>
    <row r="1088" spans="1:4" x14ac:dyDescent="0.25">
      <c r="A1088" t="s">
        <v>104</v>
      </c>
      <c r="B1088">
        <v>2010</v>
      </c>
      <c r="C1088" s="2">
        <v>740</v>
      </c>
      <c r="D1088" s="4">
        <v>832.77615063999997</v>
      </c>
    </row>
    <row r="1089" spans="1:4" x14ac:dyDescent="0.25">
      <c r="A1089" t="s">
        <v>104</v>
      </c>
      <c r="B1089">
        <v>2011</v>
      </c>
      <c r="C1089" s="2">
        <v>687</v>
      </c>
      <c r="D1089" s="4">
        <v>1555.41071384</v>
      </c>
    </row>
    <row r="1090" spans="1:4" x14ac:dyDescent="0.25">
      <c r="A1090" t="s">
        <v>104</v>
      </c>
      <c r="B1090">
        <v>2012</v>
      </c>
      <c r="C1090" s="2">
        <v>940</v>
      </c>
      <c r="D1090" s="4">
        <v>469.94013660000002</v>
      </c>
    </row>
    <row r="1091" spans="1:4" x14ac:dyDescent="0.25">
      <c r="A1091" t="s">
        <v>104</v>
      </c>
      <c r="B1091">
        <v>2013</v>
      </c>
      <c r="C1091" s="2">
        <v>93</v>
      </c>
      <c r="D1091" s="4">
        <v>464.30545197999999</v>
      </c>
    </row>
    <row r="1092" spans="1:4" x14ac:dyDescent="0.25">
      <c r="A1092" t="s">
        <v>104</v>
      </c>
      <c r="B1092">
        <v>2014</v>
      </c>
      <c r="C1092" s="2">
        <v>401</v>
      </c>
      <c r="D1092" s="4" t="s">
        <v>67</v>
      </c>
    </row>
    <row r="1093" spans="1:4" x14ac:dyDescent="0.25">
      <c r="A1093" t="s">
        <v>104</v>
      </c>
      <c r="B1093">
        <v>2015</v>
      </c>
      <c r="C1093" s="2">
        <v>1281</v>
      </c>
      <c r="D1093" s="4" t="s">
        <v>67</v>
      </c>
    </row>
    <row r="1094" spans="1:4" x14ac:dyDescent="0.25">
      <c r="A1094" t="s">
        <v>104</v>
      </c>
      <c r="B1094">
        <v>2016</v>
      </c>
      <c r="C1094" s="2">
        <v>267</v>
      </c>
      <c r="D1094" s="4" t="s">
        <v>67</v>
      </c>
    </row>
    <row r="1095" spans="1:4" x14ac:dyDescent="0.25">
      <c r="A1095" t="s">
        <v>104</v>
      </c>
      <c r="B1095">
        <v>2017</v>
      </c>
      <c r="C1095" s="2">
        <v>366</v>
      </c>
      <c r="D1095" s="4" t="s">
        <v>67</v>
      </c>
    </row>
    <row r="1096" spans="1:4" x14ac:dyDescent="0.25">
      <c r="A1096" t="s">
        <v>104</v>
      </c>
      <c r="B1096">
        <v>2018</v>
      </c>
      <c r="C1096" s="2">
        <v>333</v>
      </c>
      <c r="D1096" s="4" t="s">
        <v>67</v>
      </c>
    </row>
    <row r="1097" spans="1:4" x14ac:dyDescent="0.25">
      <c r="A1097" t="s">
        <v>106</v>
      </c>
      <c r="B1097">
        <v>1954</v>
      </c>
      <c r="C1097" s="2" t="s">
        <v>67</v>
      </c>
      <c r="D1097" s="4" t="s">
        <v>67</v>
      </c>
    </row>
    <row r="1098" spans="1:4" x14ac:dyDescent="0.25">
      <c r="A1098" t="s">
        <v>106</v>
      </c>
      <c r="B1098">
        <v>1955</v>
      </c>
      <c r="C1098" s="2" t="s">
        <v>67</v>
      </c>
      <c r="D1098" s="4" t="s">
        <v>67</v>
      </c>
    </row>
    <row r="1099" spans="1:4" x14ac:dyDescent="0.25">
      <c r="A1099" t="s">
        <v>106</v>
      </c>
      <c r="B1099">
        <v>1956</v>
      </c>
      <c r="C1099" s="2" t="s">
        <v>67</v>
      </c>
      <c r="D1099" s="4">
        <v>790.70224719727003</v>
      </c>
    </row>
    <row r="1100" spans="1:4" x14ac:dyDescent="0.25">
      <c r="A1100" t="s">
        <v>106</v>
      </c>
      <c r="B1100">
        <v>1957</v>
      </c>
      <c r="C1100" s="2" t="s">
        <v>67</v>
      </c>
      <c r="D1100" s="4">
        <v>961.81998170060501</v>
      </c>
    </row>
    <row r="1101" spans="1:4" x14ac:dyDescent="0.25">
      <c r="A1101" t="s">
        <v>106</v>
      </c>
      <c r="B1101">
        <v>1958</v>
      </c>
      <c r="C1101" s="2" t="s">
        <v>67</v>
      </c>
      <c r="D1101" s="4">
        <v>785.58591989412798</v>
      </c>
    </row>
    <row r="1102" spans="1:4" x14ac:dyDescent="0.25">
      <c r="A1102" t="s">
        <v>106</v>
      </c>
      <c r="B1102">
        <v>1959</v>
      </c>
      <c r="C1102" s="2" t="s">
        <v>67</v>
      </c>
      <c r="D1102" s="4">
        <v>1060.5275008649301</v>
      </c>
    </row>
    <row r="1103" spans="1:4" x14ac:dyDescent="0.25">
      <c r="A1103" s="16" t="s">
        <v>106</v>
      </c>
      <c r="B1103" s="16">
        <v>1960</v>
      </c>
      <c r="C1103" s="16">
        <v>100</v>
      </c>
      <c r="D1103" s="16">
        <v>2666.5405873045001</v>
      </c>
    </row>
    <row r="1104" spans="1:4" x14ac:dyDescent="0.25">
      <c r="A1104" s="16" t="s">
        <v>106</v>
      </c>
      <c r="B1104" s="16">
        <v>1961</v>
      </c>
      <c r="C1104" s="16">
        <v>500</v>
      </c>
      <c r="D1104" s="16">
        <v>818.99549448989899</v>
      </c>
    </row>
    <row r="1105" spans="1:4" x14ac:dyDescent="0.25">
      <c r="A1105" s="16" t="s">
        <v>106</v>
      </c>
      <c r="B1105" s="16">
        <v>1962</v>
      </c>
      <c r="C1105" s="16">
        <v>500</v>
      </c>
      <c r="D1105" s="16">
        <v>470.816848423512</v>
      </c>
    </row>
    <row r="1106" spans="1:4" x14ac:dyDescent="0.25">
      <c r="A1106" s="16" t="s">
        <v>106</v>
      </c>
      <c r="B1106" s="16">
        <v>1963</v>
      </c>
      <c r="C1106" s="16">
        <v>500</v>
      </c>
      <c r="D1106" s="16">
        <v>2134.55789280725</v>
      </c>
    </row>
    <row r="1107" spans="1:4" x14ac:dyDescent="0.25">
      <c r="A1107" s="16" t="s">
        <v>106</v>
      </c>
      <c r="B1107" s="16">
        <v>1964</v>
      </c>
      <c r="C1107" s="16">
        <v>400</v>
      </c>
      <c r="D1107" s="16">
        <v>3293.9297736502499</v>
      </c>
    </row>
    <row r="1108" spans="1:4" x14ac:dyDescent="0.25">
      <c r="A1108" s="16" t="s">
        <v>106</v>
      </c>
      <c r="B1108" s="16">
        <v>1965</v>
      </c>
      <c r="C1108" s="16">
        <v>2100</v>
      </c>
      <c r="D1108" s="16">
        <v>4002.1157888437201</v>
      </c>
    </row>
    <row r="1109" spans="1:4" x14ac:dyDescent="0.25">
      <c r="A1109" s="16" t="s">
        <v>106</v>
      </c>
      <c r="B1109" s="16">
        <v>1966</v>
      </c>
      <c r="C1109" s="16">
        <v>50</v>
      </c>
      <c r="D1109" s="16">
        <v>1874.06270114728</v>
      </c>
    </row>
    <row r="1110" spans="1:4" x14ac:dyDescent="0.25">
      <c r="A1110" s="16" t="s">
        <v>106</v>
      </c>
      <c r="B1110" s="16">
        <v>1967</v>
      </c>
      <c r="C1110" s="16">
        <v>100</v>
      </c>
      <c r="D1110" s="16">
        <v>2719.99338939371</v>
      </c>
    </row>
    <row r="1111" spans="1:4" x14ac:dyDescent="0.25">
      <c r="A1111" s="16" t="s">
        <v>106</v>
      </c>
      <c r="B1111" s="16">
        <v>1968</v>
      </c>
      <c r="C1111" s="16">
        <v>1100</v>
      </c>
      <c r="D1111" s="16">
        <v>5884.9793771403401</v>
      </c>
    </row>
    <row r="1112" spans="1:4" x14ac:dyDescent="0.25">
      <c r="A1112" s="16" t="s">
        <v>106</v>
      </c>
      <c r="B1112" s="16">
        <v>1969</v>
      </c>
      <c r="C1112" s="16">
        <v>1800</v>
      </c>
      <c r="D1112" s="16">
        <v>1664.3121694069</v>
      </c>
    </row>
    <row r="1113" spans="1:4" x14ac:dyDescent="0.25">
      <c r="A1113" t="s">
        <v>106</v>
      </c>
      <c r="B1113">
        <v>1970</v>
      </c>
      <c r="C1113" s="2">
        <v>2500</v>
      </c>
      <c r="D1113" s="4" t="s">
        <v>67</v>
      </c>
    </row>
    <row r="1114" spans="1:4" x14ac:dyDescent="0.25">
      <c r="A1114" t="s">
        <v>106</v>
      </c>
      <c r="B1114">
        <v>1971</v>
      </c>
      <c r="C1114" s="2">
        <v>500</v>
      </c>
      <c r="D1114" s="4" t="s">
        <v>67</v>
      </c>
    </row>
    <row r="1115" spans="1:4" x14ac:dyDescent="0.25">
      <c r="A1115" t="s">
        <v>106</v>
      </c>
      <c r="B1115">
        <v>1972</v>
      </c>
      <c r="C1115" s="2">
        <v>1200</v>
      </c>
      <c r="D1115" s="4" t="s">
        <v>67</v>
      </c>
    </row>
    <row r="1116" spans="1:4" x14ac:dyDescent="0.25">
      <c r="A1116" s="16" t="s">
        <v>106</v>
      </c>
      <c r="B1116" s="16">
        <v>1973</v>
      </c>
      <c r="C1116" s="16">
        <v>3300</v>
      </c>
      <c r="D1116" s="16">
        <v>62.6845899663222</v>
      </c>
    </row>
    <row r="1117" spans="1:4" x14ac:dyDescent="0.25">
      <c r="A1117" s="16" t="s">
        <v>106</v>
      </c>
      <c r="B1117" s="16">
        <v>1974</v>
      </c>
      <c r="C1117" s="16">
        <v>75</v>
      </c>
      <c r="D1117" s="16">
        <v>424.04396401610097</v>
      </c>
    </row>
    <row r="1118" spans="1:4" x14ac:dyDescent="0.25">
      <c r="A1118" s="16" t="s">
        <v>106</v>
      </c>
      <c r="B1118" s="16">
        <v>1975</v>
      </c>
      <c r="C1118" s="16">
        <v>12</v>
      </c>
      <c r="D1118" s="16">
        <v>1061.27018063488</v>
      </c>
    </row>
    <row r="1119" spans="1:4" x14ac:dyDescent="0.25">
      <c r="A1119" t="s">
        <v>106</v>
      </c>
      <c r="B1119">
        <v>1976</v>
      </c>
      <c r="C1119" s="2" t="s">
        <v>67</v>
      </c>
      <c r="D1119" s="4" t="s">
        <v>67</v>
      </c>
    </row>
    <row r="1120" spans="1:4" x14ac:dyDescent="0.25">
      <c r="A1120" t="s">
        <v>106</v>
      </c>
      <c r="B1120">
        <v>1977</v>
      </c>
      <c r="C1120" s="2">
        <v>40</v>
      </c>
      <c r="D1120" s="4" t="s">
        <v>67</v>
      </c>
    </row>
    <row r="1121" spans="1:4" x14ac:dyDescent="0.25">
      <c r="A1121" t="s">
        <v>106</v>
      </c>
      <c r="B1121">
        <v>1978</v>
      </c>
      <c r="C1121" s="2">
        <v>2</v>
      </c>
      <c r="D1121" s="4" t="s">
        <v>67</v>
      </c>
    </row>
    <row r="1122" spans="1:4" x14ac:dyDescent="0.25">
      <c r="A1122" t="s">
        <v>106</v>
      </c>
      <c r="B1122">
        <v>1979</v>
      </c>
      <c r="C1122" s="2">
        <v>200</v>
      </c>
      <c r="D1122" s="4" t="s">
        <v>67</v>
      </c>
    </row>
    <row r="1123" spans="1:4" x14ac:dyDescent="0.25">
      <c r="A1123" t="s">
        <v>106</v>
      </c>
      <c r="B1123">
        <v>1980</v>
      </c>
      <c r="C1123" s="2">
        <v>600</v>
      </c>
      <c r="D1123" s="4" t="s">
        <v>67</v>
      </c>
    </row>
    <row r="1124" spans="1:4" x14ac:dyDescent="0.25">
      <c r="A1124" t="s">
        <v>106</v>
      </c>
      <c r="B1124">
        <v>1981</v>
      </c>
      <c r="C1124" s="2">
        <v>300</v>
      </c>
      <c r="D1124" s="4" t="s">
        <v>67</v>
      </c>
    </row>
    <row r="1125" spans="1:4" x14ac:dyDescent="0.25">
      <c r="A1125" t="s">
        <v>106</v>
      </c>
      <c r="B1125">
        <v>1982</v>
      </c>
      <c r="C1125" s="2" t="s">
        <v>67</v>
      </c>
      <c r="D1125" s="4" t="s">
        <v>67</v>
      </c>
    </row>
    <row r="1126" spans="1:4" x14ac:dyDescent="0.25">
      <c r="A1126" t="s">
        <v>106</v>
      </c>
      <c r="B1126">
        <v>1983</v>
      </c>
      <c r="C1126" s="2" t="s">
        <v>67</v>
      </c>
      <c r="D1126" s="4" t="s">
        <v>67</v>
      </c>
    </row>
    <row r="1127" spans="1:4" x14ac:dyDescent="0.25">
      <c r="A1127" t="s">
        <v>106</v>
      </c>
      <c r="B1127">
        <v>1984</v>
      </c>
      <c r="C1127" s="2" t="s">
        <v>67</v>
      </c>
      <c r="D1127" s="4" t="s">
        <v>67</v>
      </c>
    </row>
    <row r="1128" spans="1:4" x14ac:dyDescent="0.25">
      <c r="A1128" t="s">
        <v>106</v>
      </c>
      <c r="B1128">
        <v>1985</v>
      </c>
      <c r="C1128" s="2" t="s">
        <v>67</v>
      </c>
      <c r="D1128" s="4" t="s">
        <v>67</v>
      </c>
    </row>
    <row r="1129" spans="1:4" x14ac:dyDescent="0.25">
      <c r="A1129" t="s">
        <v>106</v>
      </c>
      <c r="B1129">
        <v>1986</v>
      </c>
      <c r="C1129" s="2" t="s">
        <v>67</v>
      </c>
      <c r="D1129" s="4" t="s">
        <v>67</v>
      </c>
    </row>
    <row r="1130" spans="1:4" x14ac:dyDescent="0.25">
      <c r="A1130" t="s">
        <v>106</v>
      </c>
      <c r="B1130">
        <v>1987</v>
      </c>
      <c r="C1130" s="2">
        <v>900</v>
      </c>
      <c r="D1130" s="4" t="s">
        <v>67</v>
      </c>
    </row>
    <row r="1131" spans="1:4" x14ac:dyDescent="0.25">
      <c r="A1131" s="16" t="s">
        <v>106</v>
      </c>
      <c r="B1131" s="16">
        <v>1988</v>
      </c>
      <c r="C1131" s="16">
        <v>550</v>
      </c>
      <c r="D1131" s="16">
        <v>8695.6172906194297</v>
      </c>
    </row>
    <row r="1132" spans="1:4" x14ac:dyDescent="0.25">
      <c r="A1132" t="s">
        <v>106</v>
      </c>
      <c r="B1132">
        <v>1989</v>
      </c>
      <c r="C1132" s="2" t="s">
        <v>67</v>
      </c>
      <c r="D1132" s="4">
        <v>8923.4109243935909</v>
      </c>
    </row>
    <row r="1133" spans="1:4" x14ac:dyDescent="0.25">
      <c r="A1133" t="s">
        <v>106</v>
      </c>
      <c r="B1133">
        <v>1990</v>
      </c>
      <c r="C1133" s="2">
        <v>170</v>
      </c>
      <c r="D1133" s="4" t="s">
        <v>67</v>
      </c>
    </row>
    <row r="1134" spans="1:4" x14ac:dyDescent="0.25">
      <c r="A1134" t="s">
        <v>106</v>
      </c>
      <c r="B1134">
        <v>1991</v>
      </c>
      <c r="C1134" s="2" t="s">
        <v>67</v>
      </c>
      <c r="D1134" s="4" t="s">
        <v>67</v>
      </c>
    </row>
    <row r="1135" spans="1:4" x14ac:dyDescent="0.25">
      <c r="A1135" t="s">
        <v>106</v>
      </c>
      <c r="B1135">
        <v>1992</v>
      </c>
      <c r="C1135" s="2">
        <v>5200</v>
      </c>
      <c r="D1135" s="4" t="s">
        <v>67</v>
      </c>
    </row>
    <row r="1136" spans="1:4" x14ac:dyDescent="0.25">
      <c r="A1136" t="s">
        <v>106</v>
      </c>
      <c r="B1136">
        <v>1993</v>
      </c>
      <c r="C1136" s="2">
        <v>3190</v>
      </c>
      <c r="D1136" s="4" t="s">
        <v>67</v>
      </c>
    </row>
    <row r="1137" spans="1:4" x14ac:dyDescent="0.25">
      <c r="A1137" t="s">
        <v>106</v>
      </c>
      <c r="B1137">
        <v>1994</v>
      </c>
      <c r="C1137" s="2">
        <v>3737</v>
      </c>
      <c r="D1137" s="4" t="s">
        <v>67</v>
      </c>
    </row>
    <row r="1138" spans="1:4" x14ac:dyDescent="0.25">
      <c r="A1138" t="s">
        <v>106</v>
      </c>
      <c r="B1138">
        <v>1995</v>
      </c>
      <c r="C1138" s="2">
        <v>1130</v>
      </c>
      <c r="D1138" s="4" t="s">
        <v>67</v>
      </c>
    </row>
    <row r="1139" spans="1:4" x14ac:dyDescent="0.25">
      <c r="A1139" t="s">
        <v>106</v>
      </c>
      <c r="B1139">
        <v>1996</v>
      </c>
      <c r="C1139" s="2" t="s">
        <v>67</v>
      </c>
      <c r="D1139" s="4" t="s">
        <v>67</v>
      </c>
    </row>
    <row r="1140" spans="1:4" x14ac:dyDescent="0.25">
      <c r="A1140" t="s">
        <v>106</v>
      </c>
      <c r="B1140">
        <v>1997</v>
      </c>
      <c r="C1140" s="2" t="s">
        <v>67</v>
      </c>
      <c r="D1140" s="4">
        <v>4195.7663786051498</v>
      </c>
    </row>
    <row r="1141" spans="1:4" x14ac:dyDescent="0.25">
      <c r="A1141" t="s">
        <v>106</v>
      </c>
      <c r="B1141">
        <v>1998</v>
      </c>
      <c r="C1141" s="2" t="s">
        <v>67</v>
      </c>
      <c r="D1141" s="4">
        <v>8431.4051404817801</v>
      </c>
    </row>
    <row r="1142" spans="1:4" x14ac:dyDescent="0.25">
      <c r="A1142" t="s">
        <v>106</v>
      </c>
      <c r="B1142">
        <v>1999</v>
      </c>
      <c r="C1142" s="2" t="s">
        <v>67</v>
      </c>
      <c r="D1142" s="4">
        <v>4660.3490836548599</v>
      </c>
    </row>
    <row r="1143" spans="1:4" x14ac:dyDescent="0.25">
      <c r="A1143" t="s">
        <v>106</v>
      </c>
      <c r="B1143">
        <v>2000</v>
      </c>
      <c r="C1143" s="2" t="s">
        <v>67</v>
      </c>
      <c r="D1143" s="4">
        <v>3129.7499554332298</v>
      </c>
    </row>
    <row r="1144" spans="1:4" x14ac:dyDescent="0.25">
      <c r="A1144" s="15" t="s">
        <v>106</v>
      </c>
      <c r="B1144" s="15">
        <v>2001</v>
      </c>
      <c r="C1144" s="15">
        <v>1256.9999998000001</v>
      </c>
      <c r="D1144" s="15">
        <v>3189.0532962862799</v>
      </c>
    </row>
    <row r="1145" spans="1:4" x14ac:dyDescent="0.25">
      <c r="A1145" s="15" t="s">
        <v>106</v>
      </c>
      <c r="B1145" s="15">
        <v>2002</v>
      </c>
      <c r="C1145" s="15">
        <v>988</v>
      </c>
      <c r="D1145" s="15">
        <v>3791.7491503952801</v>
      </c>
    </row>
    <row r="1146" spans="1:4" x14ac:dyDescent="0.25">
      <c r="A1146" s="15" t="s">
        <v>106</v>
      </c>
      <c r="B1146" s="15">
        <v>2003</v>
      </c>
      <c r="C1146" s="15">
        <v>4991.9999995999997</v>
      </c>
      <c r="D1146" s="15">
        <v>1746.2036182742299</v>
      </c>
    </row>
    <row r="1147" spans="1:4" x14ac:dyDescent="0.25">
      <c r="A1147" s="15" t="s">
        <v>106</v>
      </c>
      <c r="B1147" s="15">
        <v>2004</v>
      </c>
      <c r="C1147" s="15">
        <v>1604.0000001000001</v>
      </c>
      <c r="D1147" s="15">
        <v>1534.9976212307899</v>
      </c>
    </row>
    <row r="1148" spans="1:4" x14ac:dyDescent="0.25">
      <c r="A1148" s="15" t="s">
        <v>106</v>
      </c>
      <c r="B1148" s="15">
        <v>2005</v>
      </c>
      <c r="C1148" s="15">
        <v>1175</v>
      </c>
      <c r="D1148" s="15">
        <v>1696.898065286</v>
      </c>
    </row>
    <row r="1149" spans="1:4" x14ac:dyDescent="0.25">
      <c r="A1149" s="15" t="s">
        <v>106</v>
      </c>
      <c r="B1149" s="15">
        <v>2006</v>
      </c>
      <c r="C1149" s="15">
        <v>808</v>
      </c>
      <c r="D1149" s="15">
        <v>3015.41098923249</v>
      </c>
    </row>
    <row r="1150" spans="1:4" x14ac:dyDescent="0.25">
      <c r="A1150" s="15" t="s">
        <v>106</v>
      </c>
      <c r="B1150" s="15">
        <v>2007</v>
      </c>
      <c r="C1150" s="15">
        <v>2468.9999997999998</v>
      </c>
      <c r="D1150" s="15">
        <v>2726.1400620435002</v>
      </c>
    </row>
    <row r="1151" spans="1:4" x14ac:dyDescent="0.25">
      <c r="A1151" s="15" t="s">
        <v>106</v>
      </c>
      <c r="B1151" s="15">
        <v>2008</v>
      </c>
      <c r="C1151" s="15">
        <v>211.99999998999999</v>
      </c>
      <c r="D1151" s="15">
        <v>2359.8206832604501</v>
      </c>
    </row>
    <row r="1152" spans="1:4" x14ac:dyDescent="0.25">
      <c r="A1152" s="15" t="s">
        <v>106</v>
      </c>
      <c r="B1152" s="15">
        <v>2009</v>
      </c>
      <c r="C1152" s="15">
        <v>540</v>
      </c>
      <c r="D1152" s="15">
        <v>1905.2121560440901</v>
      </c>
    </row>
    <row r="1153" spans="1:4" x14ac:dyDescent="0.25">
      <c r="A1153" s="15" t="s">
        <v>106</v>
      </c>
      <c r="B1153" s="15">
        <v>2010</v>
      </c>
      <c r="C1153" s="15">
        <v>425.99999997999998</v>
      </c>
      <c r="D1153" s="15">
        <v>2401.2507963520502</v>
      </c>
    </row>
    <row r="1154" spans="1:4" x14ac:dyDescent="0.25">
      <c r="A1154" s="15" t="s">
        <v>106</v>
      </c>
      <c r="B1154" s="15">
        <v>2011</v>
      </c>
      <c r="C1154" s="15">
        <v>1884</v>
      </c>
      <c r="D1154" s="15">
        <v>2827.0058229961601</v>
      </c>
    </row>
    <row r="1155" spans="1:4" x14ac:dyDescent="0.25">
      <c r="A1155" s="15" t="s">
        <v>106</v>
      </c>
      <c r="B1155" s="15">
        <v>2012</v>
      </c>
      <c r="C1155" s="15">
        <v>1309.00000013</v>
      </c>
      <c r="D1155" s="15">
        <v>3491.7792224411301</v>
      </c>
    </row>
    <row r="1156" spans="1:4" x14ac:dyDescent="0.25">
      <c r="A1156" s="15" t="s">
        <v>106</v>
      </c>
      <c r="B1156" s="15">
        <v>2013</v>
      </c>
      <c r="C1156" s="15">
        <v>1365.9999995999999</v>
      </c>
      <c r="D1156" s="15">
        <v>3184.9965874375598</v>
      </c>
    </row>
    <row r="1157" spans="1:4" x14ac:dyDescent="0.25">
      <c r="A1157" t="s">
        <v>106</v>
      </c>
      <c r="B1157">
        <v>2014</v>
      </c>
      <c r="C1157" s="2">
        <v>1062</v>
      </c>
      <c r="D1157" s="4" t="s">
        <v>67</v>
      </c>
    </row>
    <row r="1158" spans="1:4" x14ac:dyDescent="0.25">
      <c r="A1158" t="s">
        <v>106</v>
      </c>
      <c r="B1158">
        <v>2015</v>
      </c>
      <c r="C1158" s="2">
        <v>1463.9999995999999</v>
      </c>
      <c r="D1158" s="4" t="s">
        <v>67</v>
      </c>
    </row>
    <row r="1159" spans="1:4" x14ac:dyDescent="0.25">
      <c r="A1159" t="s">
        <v>106</v>
      </c>
      <c r="B1159">
        <v>2016</v>
      </c>
      <c r="C1159" s="2">
        <v>1262.9999995999999</v>
      </c>
      <c r="D1159" s="4" t="s">
        <v>67</v>
      </c>
    </row>
    <row r="1160" spans="1:4" x14ac:dyDescent="0.25">
      <c r="A1160" t="s">
        <v>106</v>
      </c>
      <c r="B1160">
        <v>2017</v>
      </c>
      <c r="C1160" s="2">
        <v>2818</v>
      </c>
      <c r="D1160" s="4" t="s">
        <v>67</v>
      </c>
    </row>
    <row r="1161" spans="1:4" x14ac:dyDescent="0.25">
      <c r="A1161" t="s">
        <v>106</v>
      </c>
      <c r="B1161">
        <v>2018</v>
      </c>
      <c r="C1161" s="2">
        <v>1864.9999998999999</v>
      </c>
      <c r="D1161" s="4" t="s">
        <v>67</v>
      </c>
    </row>
    <row r="1162" spans="1:4" x14ac:dyDescent="0.25">
      <c r="A1162" t="s">
        <v>106</v>
      </c>
      <c r="B1162">
        <v>2019</v>
      </c>
      <c r="C1162" s="2">
        <v>2620.9999997999998</v>
      </c>
      <c r="D1162" s="4" t="s">
        <v>67</v>
      </c>
    </row>
    <row r="1163" spans="1:4" x14ac:dyDescent="0.25">
      <c r="A1163" t="s">
        <v>108</v>
      </c>
      <c r="B1163">
        <v>1954</v>
      </c>
      <c r="C1163" s="2" t="s">
        <v>67</v>
      </c>
      <c r="D1163" s="4" t="s">
        <v>67</v>
      </c>
    </row>
    <row r="1164" spans="1:4" x14ac:dyDescent="0.25">
      <c r="A1164" t="s">
        <v>108</v>
      </c>
      <c r="B1164">
        <v>1955</v>
      </c>
      <c r="C1164" s="2" t="s">
        <v>67</v>
      </c>
      <c r="D1164" s="4" t="s">
        <v>67</v>
      </c>
    </row>
    <row r="1165" spans="1:4" x14ac:dyDescent="0.25">
      <c r="A1165" t="s">
        <v>108</v>
      </c>
      <c r="B1165">
        <v>1956</v>
      </c>
      <c r="C1165" s="2" t="s">
        <v>67</v>
      </c>
      <c r="D1165" s="4">
        <v>4495.6792199700003</v>
      </c>
    </row>
    <row r="1166" spans="1:4" x14ac:dyDescent="0.25">
      <c r="A1166" t="s">
        <v>108</v>
      </c>
      <c r="B1166">
        <v>1957</v>
      </c>
      <c r="C1166" s="2" t="s">
        <v>67</v>
      </c>
      <c r="D1166" s="4">
        <v>236.39146818750001</v>
      </c>
    </row>
    <row r="1167" spans="1:4" x14ac:dyDescent="0.25">
      <c r="A1167" t="s">
        <v>108</v>
      </c>
      <c r="B1167">
        <v>1958</v>
      </c>
      <c r="C1167" s="2" t="s">
        <v>67</v>
      </c>
      <c r="D1167" s="4">
        <v>12187.455416646701</v>
      </c>
    </row>
    <row r="1168" spans="1:4" x14ac:dyDescent="0.25">
      <c r="A1168" t="s">
        <v>108</v>
      </c>
      <c r="B1168">
        <v>1959</v>
      </c>
      <c r="C1168" s="2" t="s">
        <v>67</v>
      </c>
      <c r="D1168" s="4">
        <v>33243.546800700002</v>
      </c>
    </row>
    <row r="1169" spans="1:4" x14ac:dyDescent="0.25">
      <c r="A1169" s="7" t="s">
        <v>108</v>
      </c>
      <c r="B1169" s="7">
        <v>1960</v>
      </c>
      <c r="C1169" s="7">
        <v>15021.180227000001</v>
      </c>
      <c r="D1169" s="7">
        <v>17890.04527767</v>
      </c>
    </row>
    <row r="1170" spans="1:4" x14ac:dyDescent="0.25">
      <c r="A1170" s="7" t="s">
        <v>108</v>
      </c>
      <c r="B1170" s="7">
        <v>1961</v>
      </c>
      <c r="C1170" s="7">
        <v>1671.3557780000001</v>
      </c>
      <c r="D1170" s="7">
        <v>37329.730223940001</v>
      </c>
    </row>
    <row r="1171" spans="1:4" x14ac:dyDescent="0.25">
      <c r="A1171" s="7" t="s">
        <v>108</v>
      </c>
      <c r="B1171" s="7">
        <v>1962</v>
      </c>
      <c r="C1171" s="7">
        <v>2.2284743709999999</v>
      </c>
      <c r="D1171" s="7">
        <v>66424.908580830001</v>
      </c>
    </row>
    <row r="1172" spans="1:4" x14ac:dyDescent="0.25">
      <c r="A1172" s="7" t="s">
        <v>108</v>
      </c>
      <c r="B1172" s="7">
        <v>1963</v>
      </c>
      <c r="C1172" s="7">
        <v>10319.65878</v>
      </c>
      <c r="D1172" s="7">
        <v>18582.18035472</v>
      </c>
    </row>
    <row r="1173" spans="1:4" x14ac:dyDescent="0.25">
      <c r="A1173" s="7" t="s">
        <v>108</v>
      </c>
      <c r="B1173" s="7">
        <v>1964</v>
      </c>
      <c r="C1173" s="7">
        <v>22242.700156999999</v>
      </c>
      <c r="D1173" s="7">
        <v>38351.068715699999</v>
      </c>
    </row>
    <row r="1174" spans="1:4" x14ac:dyDescent="0.25">
      <c r="A1174" s="7" t="s">
        <v>108</v>
      </c>
      <c r="B1174" s="7">
        <v>1965</v>
      </c>
      <c r="C1174" s="7">
        <v>11121.350076999999</v>
      </c>
      <c r="D1174" s="7">
        <v>21637.082133899999</v>
      </c>
    </row>
    <row r="1175" spans="1:4" x14ac:dyDescent="0.25">
      <c r="A1175" s="7" t="s">
        <v>108</v>
      </c>
      <c r="B1175" s="7">
        <v>1966</v>
      </c>
      <c r="C1175" s="7">
        <v>22242.700156999999</v>
      </c>
      <c r="D1175" s="7">
        <v>40880.877595470003</v>
      </c>
    </row>
    <row r="1176" spans="1:4" x14ac:dyDescent="0.25">
      <c r="A1176" s="7" t="s">
        <v>108</v>
      </c>
      <c r="B1176" s="7">
        <v>1967</v>
      </c>
      <c r="C1176" s="7">
        <v>35956.929743000001</v>
      </c>
      <c r="D1176" s="7">
        <v>43618.258746</v>
      </c>
    </row>
    <row r="1177" spans="1:4" x14ac:dyDescent="0.25">
      <c r="A1177" s="7" t="s">
        <v>108</v>
      </c>
      <c r="B1177" s="7">
        <v>1968</v>
      </c>
      <c r="C1177" s="7">
        <v>7799.6602999999996</v>
      </c>
      <c r="D1177" s="7">
        <v>31698.125343899999</v>
      </c>
    </row>
    <row r="1178" spans="1:4" x14ac:dyDescent="0.25">
      <c r="A1178" s="7" t="s">
        <v>108</v>
      </c>
      <c r="B1178" s="7">
        <v>1969</v>
      </c>
      <c r="C1178" s="7">
        <v>26699.6489</v>
      </c>
      <c r="D1178" s="7">
        <v>32443.511384699999</v>
      </c>
    </row>
    <row r="1179" spans="1:4" x14ac:dyDescent="0.25">
      <c r="A1179" s="7" t="s">
        <v>108</v>
      </c>
      <c r="B1179" s="7">
        <v>1970</v>
      </c>
      <c r="C1179" s="7">
        <v>12839.65726</v>
      </c>
      <c r="D1179" s="7">
        <v>25042.136358600001</v>
      </c>
    </row>
    <row r="1180" spans="1:4" x14ac:dyDescent="0.25">
      <c r="A1180" s="7" t="s">
        <v>108</v>
      </c>
      <c r="B1180" s="7">
        <v>1971</v>
      </c>
      <c r="C1180" s="7">
        <v>26699.6489</v>
      </c>
      <c r="D1180" s="7">
        <v>4024.8716100299998</v>
      </c>
    </row>
    <row r="1181" spans="1:4" x14ac:dyDescent="0.25">
      <c r="A1181" s="7" t="s">
        <v>108</v>
      </c>
      <c r="B1181" s="7">
        <v>1972</v>
      </c>
      <c r="C1181" s="7">
        <v>26699.6489</v>
      </c>
      <c r="D1181" s="7">
        <v>19665.466909172999</v>
      </c>
    </row>
    <row r="1182" spans="1:4" x14ac:dyDescent="0.25">
      <c r="A1182" s="7" t="s">
        <v>108</v>
      </c>
      <c r="B1182" s="7">
        <v>1973</v>
      </c>
      <c r="C1182" s="7">
        <v>17249.654599000001</v>
      </c>
      <c r="D1182" s="7">
        <v>2643.8390804700002</v>
      </c>
    </row>
    <row r="1183" spans="1:4" x14ac:dyDescent="0.25">
      <c r="A1183" s="7" t="s">
        <v>108</v>
      </c>
      <c r="B1183" s="7">
        <v>1974</v>
      </c>
      <c r="C1183" s="7">
        <v>17249.654599000001</v>
      </c>
      <c r="D1183" s="7">
        <v>39791.145667860001</v>
      </c>
    </row>
    <row r="1184" spans="1:4" x14ac:dyDescent="0.25">
      <c r="A1184" s="7" t="s">
        <v>108</v>
      </c>
      <c r="B1184" s="7">
        <v>1975</v>
      </c>
      <c r="C1184" s="7">
        <v>17249.654599000001</v>
      </c>
      <c r="D1184" s="7">
        <v>28891.446126300001</v>
      </c>
    </row>
    <row r="1185" spans="1:4" x14ac:dyDescent="0.25">
      <c r="A1185" s="7" t="s">
        <v>108</v>
      </c>
      <c r="B1185" s="7">
        <v>1976</v>
      </c>
      <c r="C1185" s="7">
        <v>1206.3895585</v>
      </c>
      <c r="D1185" s="7">
        <v>50614.308396</v>
      </c>
    </row>
    <row r="1186" spans="1:4" x14ac:dyDescent="0.25">
      <c r="A1186" s="7" t="s">
        <v>108</v>
      </c>
      <c r="B1186" s="7">
        <v>1977</v>
      </c>
      <c r="C1186" s="7">
        <v>12839.65726</v>
      </c>
      <c r="D1186" s="7">
        <v>64765.477139399998</v>
      </c>
    </row>
    <row r="1187" spans="1:4" x14ac:dyDescent="0.25">
      <c r="A1187" t="s">
        <v>108</v>
      </c>
      <c r="B1187">
        <v>1978</v>
      </c>
      <c r="C1187" s="2">
        <v>445.69487429999998</v>
      </c>
      <c r="D1187" s="4" t="s">
        <v>67</v>
      </c>
    </row>
    <row r="1188" spans="1:4" x14ac:dyDescent="0.25">
      <c r="A1188" t="s">
        <v>108</v>
      </c>
      <c r="B1188">
        <v>1979</v>
      </c>
      <c r="C1188" s="2">
        <v>26699.6489</v>
      </c>
      <c r="D1188" s="4" t="s">
        <v>67</v>
      </c>
    </row>
    <row r="1189" spans="1:4" x14ac:dyDescent="0.25">
      <c r="A1189" s="7" t="s">
        <v>108</v>
      </c>
      <c r="B1189" s="7">
        <v>1980</v>
      </c>
      <c r="C1189" s="7">
        <v>16135.417412999999</v>
      </c>
      <c r="D1189" s="7">
        <v>69333.889706999995</v>
      </c>
    </row>
    <row r="1190" spans="1:4" x14ac:dyDescent="0.25">
      <c r="A1190" s="7" t="s">
        <v>108</v>
      </c>
      <c r="B1190" s="7">
        <v>1981</v>
      </c>
      <c r="C1190" s="7">
        <v>31885.407913999999</v>
      </c>
      <c r="D1190" s="7">
        <v>64253.328741899997</v>
      </c>
    </row>
    <row r="1191" spans="1:4" x14ac:dyDescent="0.25">
      <c r="A1191" s="7" t="s">
        <v>108</v>
      </c>
      <c r="B1191" s="7">
        <v>1982</v>
      </c>
      <c r="C1191" s="7">
        <v>36342.356659999998</v>
      </c>
      <c r="D1191" s="7">
        <v>90622.681326000005</v>
      </c>
    </row>
    <row r="1192" spans="1:4" x14ac:dyDescent="0.25">
      <c r="A1192" t="s">
        <v>108</v>
      </c>
      <c r="B1192">
        <v>1983</v>
      </c>
      <c r="C1192" s="2" t="s">
        <v>67</v>
      </c>
      <c r="D1192" s="4">
        <v>158554.1415996</v>
      </c>
    </row>
    <row r="1193" spans="1:4" x14ac:dyDescent="0.25">
      <c r="A1193" s="7" t="s">
        <v>108</v>
      </c>
      <c r="B1193" s="7">
        <v>1984</v>
      </c>
      <c r="C1193" s="7">
        <v>39299.641300000003</v>
      </c>
      <c r="D1193" s="7">
        <v>64996.443575099998</v>
      </c>
    </row>
    <row r="1194" spans="1:4" x14ac:dyDescent="0.25">
      <c r="A1194" s="7" t="s">
        <v>108</v>
      </c>
      <c r="B1194" s="7">
        <v>1985</v>
      </c>
      <c r="C1194" s="7">
        <v>39976.592320000003</v>
      </c>
      <c r="D1194" s="7">
        <v>63226.525433399998</v>
      </c>
    </row>
    <row r="1195" spans="1:4" x14ac:dyDescent="0.25">
      <c r="A1195" s="7" t="s">
        <v>108</v>
      </c>
      <c r="B1195" s="7">
        <v>1986</v>
      </c>
      <c r="C1195" s="7">
        <v>39299.641300000003</v>
      </c>
      <c r="D1195" s="7">
        <v>88925.518986299998</v>
      </c>
    </row>
    <row r="1196" spans="1:4" x14ac:dyDescent="0.25">
      <c r="A1196" s="7" t="s">
        <v>108</v>
      </c>
      <c r="B1196" s="7">
        <v>1987</v>
      </c>
      <c r="C1196" s="7">
        <v>71913.859475000005</v>
      </c>
      <c r="D1196" s="7">
        <v>142844.45936850001</v>
      </c>
    </row>
    <row r="1197" spans="1:4" x14ac:dyDescent="0.25">
      <c r="A1197" s="7" t="s">
        <v>108</v>
      </c>
      <c r="B1197" s="7">
        <v>1988</v>
      </c>
      <c r="C1197" s="7">
        <v>82285.377504000004</v>
      </c>
      <c r="D1197" s="7">
        <v>127248.94050120001</v>
      </c>
    </row>
    <row r="1198" spans="1:4" x14ac:dyDescent="0.25">
      <c r="A1198" s="7" t="s">
        <v>108</v>
      </c>
      <c r="B1198" s="7">
        <v>1989</v>
      </c>
      <c r="C1198" s="7">
        <v>32999.645100000002</v>
      </c>
      <c r="D1198" s="7">
        <v>25144.174861200001</v>
      </c>
    </row>
    <row r="1199" spans="1:4" x14ac:dyDescent="0.25">
      <c r="A1199" s="7" t="s">
        <v>108</v>
      </c>
      <c r="B1199" s="7">
        <v>1990</v>
      </c>
      <c r="C1199" s="7">
        <v>39299.641300000003</v>
      </c>
      <c r="D1199" s="7">
        <v>54986.013653399998</v>
      </c>
    </row>
    <row r="1200" spans="1:4" x14ac:dyDescent="0.25">
      <c r="A1200" s="7" t="s">
        <v>108</v>
      </c>
      <c r="B1200" s="7">
        <v>1991</v>
      </c>
      <c r="C1200" s="7">
        <v>53013.870884999997</v>
      </c>
      <c r="D1200" s="7">
        <v>67061.385756899996</v>
      </c>
    </row>
    <row r="1201" spans="1:4" x14ac:dyDescent="0.25">
      <c r="A1201" s="7" t="s">
        <v>108</v>
      </c>
      <c r="B1201" s="7">
        <v>1992</v>
      </c>
      <c r="C1201" s="7">
        <v>76370.808220000006</v>
      </c>
      <c r="D1201" s="7">
        <v>13221.1460133</v>
      </c>
    </row>
    <row r="1202" spans="1:4" x14ac:dyDescent="0.25">
      <c r="A1202" t="s">
        <v>108</v>
      </c>
      <c r="B1202">
        <v>1993</v>
      </c>
      <c r="C1202" s="2">
        <v>61542.341460000003</v>
      </c>
      <c r="D1202" s="4" t="s">
        <v>67</v>
      </c>
    </row>
    <row r="1203" spans="1:4" x14ac:dyDescent="0.25">
      <c r="A1203" t="s">
        <v>108</v>
      </c>
      <c r="B1203">
        <v>1994</v>
      </c>
      <c r="C1203" s="2">
        <v>8913.8974849999995</v>
      </c>
      <c r="D1203" s="4" t="s">
        <v>67</v>
      </c>
    </row>
    <row r="1204" spans="1:4" x14ac:dyDescent="0.25">
      <c r="A1204" t="s">
        <v>108</v>
      </c>
      <c r="B1204">
        <v>1995</v>
      </c>
      <c r="C1204" s="2">
        <v>29511.171488</v>
      </c>
      <c r="D1204" s="4" t="s">
        <v>67</v>
      </c>
    </row>
    <row r="1205" spans="1:4" x14ac:dyDescent="0.25">
      <c r="A1205" t="s">
        <v>108</v>
      </c>
      <c r="B1205">
        <v>1996</v>
      </c>
      <c r="C1205" s="2">
        <v>27805.477373999998</v>
      </c>
      <c r="D1205" s="4" t="s">
        <v>67</v>
      </c>
    </row>
    <row r="1206" spans="1:4" x14ac:dyDescent="0.25">
      <c r="A1206" s="7" t="s">
        <v>108</v>
      </c>
      <c r="B1206" s="7">
        <v>1997</v>
      </c>
      <c r="C1206" s="7">
        <v>2674.1692459999999</v>
      </c>
      <c r="D1206" s="7">
        <v>19917.787640400002</v>
      </c>
    </row>
    <row r="1207" spans="1:4" x14ac:dyDescent="0.25">
      <c r="A1207" t="s">
        <v>108</v>
      </c>
      <c r="B1207">
        <v>1998</v>
      </c>
      <c r="C1207" s="2" t="s">
        <v>67</v>
      </c>
      <c r="D1207" s="4">
        <v>26571.666166290001</v>
      </c>
    </row>
    <row r="1208" spans="1:4" x14ac:dyDescent="0.25">
      <c r="A1208" s="7" t="s">
        <v>108</v>
      </c>
      <c r="B1208" s="7">
        <v>1999</v>
      </c>
      <c r="C1208" s="7">
        <v>27871.088090000001</v>
      </c>
      <c r="D1208" s="7">
        <v>26259.488206739999</v>
      </c>
    </row>
    <row r="1209" spans="1:4" x14ac:dyDescent="0.25">
      <c r="A1209" t="s">
        <v>108</v>
      </c>
      <c r="B1209">
        <v>2000</v>
      </c>
      <c r="C1209" s="2" t="s">
        <v>67</v>
      </c>
      <c r="D1209" s="4">
        <v>14445.633499559999</v>
      </c>
    </row>
    <row r="1210" spans="1:4" x14ac:dyDescent="0.25">
      <c r="A1210" s="7" t="s">
        <v>108</v>
      </c>
      <c r="B1210" s="7">
        <v>2001</v>
      </c>
      <c r="C1210" s="7">
        <v>25824.991725</v>
      </c>
      <c r="D1210" s="7">
        <v>40010.888338739998</v>
      </c>
    </row>
    <row r="1211" spans="1:4" x14ac:dyDescent="0.25">
      <c r="A1211" s="7" t="s">
        <v>108</v>
      </c>
      <c r="B1211" s="7">
        <v>2002</v>
      </c>
      <c r="C1211" s="7">
        <v>10828.442288</v>
      </c>
      <c r="D1211" s="7">
        <v>15355.30700997</v>
      </c>
    </row>
    <row r="1212" spans="1:4" x14ac:dyDescent="0.25">
      <c r="A1212" s="7" t="s">
        <v>108</v>
      </c>
      <c r="B1212" s="7">
        <v>2003</v>
      </c>
      <c r="C1212" s="7">
        <v>20242.065685000001</v>
      </c>
      <c r="D1212" s="7">
        <v>22097.28897396</v>
      </c>
    </row>
    <row r="1213" spans="1:4" x14ac:dyDescent="0.25">
      <c r="A1213" s="7" t="s">
        <v>108</v>
      </c>
      <c r="B1213" s="7">
        <v>2004</v>
      </c>
      <c r="C1213" s="7">
        <v>19596.656218</v>
      </c>
      <c r="D1213" s="7">
        <v>24054.901203239999</v>
      </c>
    </row>
    <row r="1214" spans="1:4" x14ac:dyDescent="0.25">
      <c r="A1214" s="7" t="s">
        <v>108</v>
      </c>
      <c r="B1214" s="7">
        <v>2005</v>
      </c>
      <c r="C1214" s="7">
        <v>10820.962884</v>
      </c>
      <c r="D1214" s="7">
        <v>7379.2987836299999</v>
      </c>
    </row>
    <row r="1215" spans="1:4" x14ac:dyDescent="0.25">
      <c r="A1215" s="7" t="s">
        <v>108</v>
      </c>
      <c r="B1215" s="7">
        <v>2006</v>
      </c>
      <c r="C1215" s="7">
        <v>25972.175017000001</v>
      </c>
      <c r="D1215" s="7">
        <v>11233.765256148001</v>
      </c>
    </row>
    <row r="1216" spans="1:4" x14ac:dyDescent="0.25">
      <c r="A1216" s="7" t="s">
        <v>108</v>
      </c>
      <c r="B1216" s="7">
        <v>2007</v>
      </c>
      <c r="C1216" s="7">
        <v>9665.0211479999998</v>
      </c>
      <c r="D1216" s="7">
        <v>15875.81787465</v>
      </c>
    </row>
    <row r="1217" spans="1:4" x14ac:dyDescent="0.25">
      <c r="A1217" s="7" t="s">
        <v>108</v>
      </c>
      <c r="B1217" s="7">
        <v>2008</v>
      </c>
      <c r="C1217" s="7">
        <v>19059.085305000001</v>
      </c>
      <c r="D1217" s="7">
        <v>5413.2691162499996</v>
      </c>
    </row>
    <row r="1218" spans="1:4" x14ac:dyDescent="0.25">
      <c r="A1218" s="7" t="s">
        <v>108</v>
      </c>
      <c r="B1218" s="7">
        <v>2009</v>
      </c>
      <c r="C1218" s="7">
        <v>21435.635983</v>
      </c>
      <c r="D1218" s="7">
        <v>5844.6500105699997</v>
      </c>
    </row>
    <row r="1219" spans="1:4" x14ac:dyDescent="0.25">
      <c r="A1219" s="7" t="s">
        <v>108</v>
      </c>
      <c r="B1219" s="7">
        <v>2010</v>
      </c>
      <c r="C1219" s="7">
        <v>4824.5504864000004</v>
      </c>
      <c r="D1219" s="7">
        <v>27467.831696310001</v>
      </c>
    </row>
    <row r="1220" spans="1:4" x14ac:dyDescent="0.25">
      <c r="A1220" s="7" t="s">
        <v>108</v>
      </c>
      <c r="B1220" s="7">
        <v>2011</v>
      </c>
      <c r="C1220" s="7">
        <v>9317.0650569999998</v>
      </c>
      <c r="D1220" s="7">
        <v>20961.653974199999</v>
      </c>
    </row>
    <row r="1221" spans="1:4" x14ac:dyDescent="0.25">
      <c r="A1221" s="7" t="s">
        <v>108</v>
      </c>
      <c r="B1221" s="7">
        <v>2012</v>
      </c>
      <c r="C1221" s="7">
        <v>12856.957263</v>
      </c>
      <c r="D1221" s="7">
        <v>9353.2809276000007</v>
      </c>
    </row>
    <row r="1222" spans="1:4" x14ac:dyDescent="0.25">
      <c r="A1222" s="7" t="s">
        <v>108</v>
      </c>
      <c r="B1222" s="7">
        <v>2013</v>
      </c>
      <c r="C1222" s="7">
        <v>3788.4064309999999</v>
      </c>
      <c r="D1222" s="7">
        <v>5223.6376584299996</v>
      </c>
    </row>
    <row r="1223" spans="1:4" x14ac:dyDescent="0.25">
      <c r="A1223" s="7" t="s">
        <v>108</v>
      </c>
      <c r="B1223" s="7">
        <v>2014</v>
      </c>
      <c r="C1223" s="7">
        <v>4922.213041</v>
      </c>
      <c r="D1223" s="7">
        <v>13231.357229429999</v>
      </c>
    </row>
    <row r="1224" spans="1:4" x14ac:dyDescent="0.25">
      <c r="A1224" t="s">
        <v>108</v>
      </c>
      <c r="B1224">
        <v>2015</v>
      </c>
      <c r="C1224" s="2">
        <v>26361.418793000001</v>
      </c>
      <c r="D1224" s="4" t="s">
        <v>67</v>
      </c>
    </row>
    <row r="1225" spans="1:4" x14ac:dyDescent="0.25">
      <c r="A1225" t="s">
        <v>108</v>
      </c>
      <c r="B1225">
        <v>2016</v>
      </c>
      <c r="C1225" s="2">
        <v>15123.079441</v>
      </c>
      <c r="D1225" s="4" t="s">
        <v>67</v>
      </c>
    </row>
    <row r="1226" spans="1:4" x14ac:dyDescent="0.25">
      <c r="A1226" t="s">
        <v>108</v>
      </c>
      <c r="B1226">
        <v>2017</v>
      </c>
      <c r="C1226" s="2">
        <v>8028.1669060000004</v>
      </c>
      <c r="D1226" s="4" t="s">
        <v>67</v>
      </c>
    </row>
    <row r="1227" spans="1:4" x14ac:dyDescent="0.25">
      <c r="A1227" t="s">
        <v>108</v>
      </c>
      <c r="B1227">
        <v>2018</v>
      </c>
      <c r="C1227" s="2">
        <v>4579.3599990000002</v>
      </c>
      <c r="D1227" s="4" t="s">
        <v>67</v>
      </c>
    </row>
    <row r="1228" spans="1:4" x14ac:dyDescent="0.25">
      <c r="A1228" t="s">
        <v>108</v>
      </c>
      <c r="B1228">
        <v>2019</v>
      </c>
      <c r="C1228" s="2">
        <v>12537.184483000001</v>
      </c>
      <c r="D1228" s="4" t="s">
        <v>67</v>
      </c>
    </row>
    <row r="1229" spans="1:4" x14ac:dyDescent="0.25">
      <c r="A1229" t="s">
        <v>110</v>
      </c>
      <c r="B1229">
        <v>1955</v>
      </c>
      <c r="C1229" s="2" t="s">
        <v>67</v>
      </c>
      <c r="D1229" s="4" t="s">
        <v>67</v>
      </c>
    </row>
    <row r="1230" spans="1:4" x14ac:dyDescent="0.25">
      <c r="A1230" t="s">
        <v>110</v>
      </c>
      <c r="B1230">
        <v>1956</v>
      </c>
      <c r="C1230" s="2" t="s">
        <v>67</v>
      </c>
      <c r="D1230" s="4" t="s">
        <v>67</v>
      </c>
    </row>
    <row r="1231" spans="1:4" x14ac:dyDescent="0.25">
      <c r="A1231" t="s">
        <v>110</v>
      </c>
      <c r="B1231">
        <v>1957</v>
      </c>
      <c r="C1231" s="2" t="s">
        <v>67</v>
      </c>
      <c r="D1231" s="4" t="s">
        <v>67</v>
      </c>
    </row>
    <row r="1232" spans="1:4" x14ac:dyDescent="0.25">
      <c r="A1232" t="s">
        <v>110</v>
      </c>
      <c r="B1232">
        <v>1958</v>
      </c>
      <c r="C1232" s="2" t="s">
        <v>67</v>
      </c>
      <c r="D1232" s="4" t="s">
        <v>67</v>
      </c>
    </row>
    <row r="1233" spans="1:4" x14ac:dyDescent="0.25">
      <c r="A1233" t="s">
        <v>110</v>
      </c>
      <c r="B1233">
        <v>1959</v>
      </c>
      <c r="C1233" s="2" t="s">
        <v>67</v>
      </c>
      <c r="D1233" s="4" t="s">
        <v>67</v>
      </c>
    </row>
    <row r="1234" spans="1:4" x14ac:dyDescent="0.25">
      <c r="A1234" t="s">
        <v>110</v>
      </c>
      <c r="B1234">
        <v>1960</v>
      </c>
      <c r="C1234" s="2" t="s">
        <v>67</v>
      </c>
      <c r="D1234" s="4" t="s">
        <v>67</v>
      </c>
    </row>
    <row r="1235" spans="1:4" x14ac:dyDescent="0.25">
      <c r="A1235" t="s">
        <v>110</v>
      </c>
      <c r="B1235">
        <v>1961</v>
      </c>
      <c r="C1235" s="2" t="s">
        <v>67</v>
      </c>
      <c r="D1235" s="4" t="s">
        <v>67</v>
      </c>
    </row>
    <row r="1236" spans="1:4" x14ac:dyDescent="0.25">
      <c r="A1236" t="s">
        <v>110</v>
      </c>
      <c r="B1236">
        <v>1962</v>
      </c>
      <c r="C1236" s="2" t="s">
        <v>67</v>
      </c>
      <c r="D1236" s="4" t="s">
        <v>67</v>
      </c>
    </row>
    <row r="1237" spans="1:4" x14ac:dyDescent="0.25">
      <c r="A1237" t="s">
        <v>110</v>
      </c>
      <c r="B1237">
        <v>1963</v>
      </c>
      <c r="C1237" s="2" t="s">
        <v>67</v>
      </c>
      <c r="D1237" s="4" t="s">
        <v>67</v>
      </c>
    </row>
    <row r="1238" spans="1:4" x14ac:dyDescent="0.25">
      <c r="A1238" t="s">
        <v>110</v>
      </c>
      <c r="B1238">
        <v>1964</v>
      </c>
      <c r="C1238" s="2" t="s">
        <v>67</v>
      </c>
      <c r="D1238" s="4" t="s">
        <v>67</v>
      </c>
    </row>
    <row r="1239" spans="1:4" x14ac:dyDescent="0.25">
      <c r="A1239" t="s">
        <v>110</v>
      </c>
      <c r="B1239">
        <v>1965</v>
      </c>
      <c r="C1239" s="2" t="s">
        <v>67</v>
      </c>
      <c r="D1239" s="4" t="s">
        <v>67</v>
      </c>
    </row>
    <row r="1240" spans="1:4" x14ac:dyDescent="0.25">
      <c r="A1240" t="s">
        <v>110</v>
      </c>
      <c r="B1240">
        <v>1966</v>
      </c>
      <c r="C1240" s="2" t="s">
        <v>67</v>
      </c>
      <c r="D1240" s="4" t="s">
        <v>67</v>
      </c>
    </row>
    <row r="1241" spans="1:4" x14ac:dyDescent="0.25">
      <c r="A1241" t="s">
        <v>110</v>
      </c>
      <c r="B1241">
        <v>1967</v>
      </c>
      <c r="C1241" s="2" t="s">
        <v>67</v>
      </c>
      <c r="D1241" s="4" t="s">
        <v>67</v>
      </c>
    </row>
    <row r="1242" spans="1:4" x14ac:dyDescent="0.25">
      <c r="A1242" t="s">
        <v>110</v>
      </c>
      <c r="B1242">
        <v>1968</v>
      </c>
      <c r="C1242" s="2" t="s">
        <v>67</v>
      </c>
      <c r="D1242" s="4" t="s">
        <v>67</v>
      </c>
    </row>
    <row r="1243" spans="1:4" x14ac:dyDescent="0.25">
      <c r="A1243" t="s">
        <v>110</v>
      </c>
      <c r="B1243">
        <v>1969</v>
      </c>
      <c r="C1243" s="2" t="s">
        <v>67</v>
      </c>
      <c r="D1243" s="4" t="s">
        <v>67</v>
      </c>
    </row>
    <row r="1244" spans="1:4" x14ac:dyDescent="0.25">
      <c r="A1244" t="s">
        <v>110</v>
      </c>
      <c r="B1244">
        <v>1970</v>
      </c>
      <c r="C1244" s="2" t="s">
        <v>67</v>
      </c>
      <c r="D1244" s="4" t="s">
        <v>67</v>
      </c>
    </row>
    <row r="1245" spans="1:4" x14ac:dyDescent="0.25">
      <c r="A1245" t="s">
        <v>110</v>
      </c>
      <c r="B1245">
        <v>1971</v>
      </c>
      <c r="C1245" s="2" t="s">
        <v>67</v>
      </c>
      <c r="D1245" s="4" t="s">
        <v>67</v>
      </c>
    </row>
    <row r="1246" spans="1:4" x14ac:dyDescent="0.25">
      <c r="A1246" t="s">
        <v>110</v>
      </c>
      <c r="B1246">
        <v>1972</v>
      </c>
      <c r="C1246" s="2" t="s">
        <v>67</v>
      </c>
      <c r="D1246" s="4" t="s">
        <v>67</v>
      </c>
    </row>
    <row r="1247" spans="1:4" x14ac:dyDescent="0.25">
      <c r="A1247" t="s">
        <v>110</v>
      </c>
      <c r="B1247">
        <v>1973</v>
      </c>
      <c r="C1247" s="2" t="s">
        <v>67</v>
      </c>
      <c r="D1247" s="4" t="s">
        <v>67</v>
      </c>
    </row>
    <row r="1248" spans="1:4" x14ac:dyDescent="0.25">
      <c r="A1248" t="s">
        <v>110</v>
      </c>
      <c r="B1248">
        <v>1974</v>
      </c>
      <c r="C1248" s="2" t="s">
        <v>67</v>
      </c>
      <c r="D1248" s="4" t="s">
        <v>67</v>
      </c>
    </row>
    <row r="1249" spans="1:4" x14ac:dyDescent="0.25">
      <c r="A1249" t="s">
        <v>110</v>
      </c>
      <c r="B1249">
        <v>1975</v>
      </c>
      <c r="C1249" s="2" t="s">
        <v>67</v>
      </c>
      <c r="D1249" s="4" t="s">
        <v>67</v>
      </c>
    </row>
    <row r="1250" spans="1:4" x14ac:dyDescent="0.25">
      <c r="A1250" t="s">
        <v>110</v>
      </c>
      <c r="B1250">
        <v>1976</v>
      </c>
      <c r="C1250" s="2" t="s">
        <v>67</v>
      </c>
      <c r="D1250" s="4" t="s">
        <v>67</v>
      </c>
    </row>
    <row r="1251" spans="1:4" x14ac:dyDescent="0.25">
      <c r="A1251" t="s">
        <v>110</v>
      </c>
      <c r="B1251">
        <v>1977</v>
      </c>
      <c r="C1251" s="2" t="s">
        <v>67</v>
      </c>
      <c r="D1251" s="4" t="s">
        <v>67</v>
      </c>
    </row>
    <row r="1252" spans="1:4" x14ac:dyDescent="0.25">
      <c r="A1252" t="s">
        <v>110</v>
      </c>
      <c r="B1252">
        <v>1978</v>
      </c>
      <c r="C1252" s="2" t="s">
        <v>67</v>
      </c>
      <c r="D1252" s="4" t="s">
        <v>67</v>
      </c>
    </row>
    <row r="1253" spans="1:4" x14ac:dyDescent="0.25">
      <c r="A1253" t="s">
        <v>110</v>
      </c>
      <c r="B1253">
        <v>1979</v>
      </c>
      <c r="C1253" s="2" t="s">
        <v>67</v>
      </c>
      <c r="D1253" s="4" t="s">
        <v>67</v>
      </c>
    </row>
    <row r="1254" spans="1:4" x14ac:dyDescent="0.25">
      <c r="A1254" t="s">
        <v>110</v>
      </c>
      <c r="B1254">
        <v>1980</v>
      </c>
      <c r="C1254" s="2" t="s">
        <v>67</v>
      </c>
      <c r="D1254" s="4" t="s">
        <v>67</v>
      </c>
    </row>
    <row r="1255" spans="1:4" x14ac:dyDescent="0.25">
      <c r="A1255" t="s">
        <v>110</v>
      </c>
      <c r="B1255">
        <v>1981</v>
      </c>
      <c r="C1255" s="2" t="s">
        <v>67</v>
      </c>
      <c r="D1255" s="4" t="s">
        <v>67</v>
      </c>
    </row>
    <row r="1256" spans="1:4" x14ac:dyDescent="0.25">
      <c r="A1256" t="s">
        <v>110</v>
      </c>
      <c r="B1256">
        <v>1982</v>
      </c>
      <c r="C1256" s="2" t="s">
        <v>67</v>
      </c>
      <c r="D1256" s="4" t="s">
        <v>67</v>
      </c>
    </row>
    <row r="1257" spans="1:4" x14ac:dyDescent="0.25">
      <c r="A1257" t="s">
        <v>110</v>
      </c>
      <c r="B1257">
        <v>1983</v>
      </c>
      <c r="C1257" s="2" t="s">
        <v>67</v>
      </c>
      <c r="D1257" s="4" t="s">
        <v>67</v>
      </c>
    </row>
    <row r="1258" spans="1:4" x14ac:dyDescent="0.25">
      <c r="A1258" t="s">
        <v>110</v>
      </c>
      <c r="B1258">
        <v>1984</v>
      </c>
      <c r="C1258" s="2" t="s">
        <v>67</v>
      </c>
      <c r="D1258" s="4" t="s">
        <v>67</v>
      </c>
    </row>
    <row r="1259" spans="1:4" x14ac:dyDescent="0.25">
      <c r="A1259" t="s">
        <v>110</v>
      </c>
      <c r="B1259">
        <v>1985</v>
      </c>
      <c r="C1259" s="2" t="s">
        <v>67</v>
      </c>
      <c r="D1259" s="4" t="s">
        <v>67</v>
      </c>
    </row>
    <row r="1260" spans="1:4" x14ac:dyDescent="0.25">
      <c r="A1260" t="s">
        <v>110</v>
      </c>
      <c r="B1260">
        <v>1986</v>
      </c>
      <c r="C1260" s="2" t="s">
        <v>67</v>
      </c>
      <c r="D1260" s="4" t="s">
        <v>67</v>
      </c>
    </row>
    <row r="1261" spans="1:4" x14ac:dyDescent="0.25">
      <c r="A1261" t="s">
        <v>110</v>
      </c>
      <c r="B1261">
        <v>1987</v>
      </c>
      <c r="C1261" s="2" t="s">
        <v>67</v>
      </c>
      <c r="D1261" s="4" t="s">
        <v>67</v>
      </c>
    </row>
    <row r="1262" spans="1:4" x14ac:dyDescent="0.25">
      <c r="A1262" t="s">
        <v>110</v>
      </c>
      <c r="B1262">
        <v>1988</v>
      </c>
      <c r="C1262" s="2" t="s">
        <v>67</v>
      </c>
      <c r="D1262" s="4" t="s">
        <v>67</v>
      </c>
    </row>
    <row r="1263" spans="1:4" x14ac:dyDescent="0.25">
      <c r="A1263" t="s">
        <v>110</v>
      </c>
      <c r="B1263">
        <v>1989</v>
      </c>
      <c r="C1263" s="2" t="s">
        <v>67</v>
      </c>
      <c r="D1263" s="4" t="s">
        <v>67</v>
      </c>
    </row>
    <row r="1264" spans="1:4" x14ac:dyDescent="0.25">
      <c r="A1264" t="s">
        <v>110</v>
      </c>
      <c r="B1264">
        <v>1990</v>
      </c>
      <c r="C1264" s="2" t="s">
        <v>67</v>
      </c>
      <c r="D1264" s="4" t="s">
        <v>67</v>
      </c>
    </row>
    <row r="1265" spans="1:4" x14ac:dyDescent="0.25">
      <c r="A1265" t="s">
        <v>110</v>
      </c>
      <c r="B1265">
        <v>1991</v>
      </c>
      <c r="C1265" s="2" t="s">
        <v>67</v>
      </c>
      <c r="D1265" s="4" t="s">
        <v>67</v>
      </c>
    </row>
    <row r="1266" spans="1:4" x14ac:dyDescent="0.25">
      <c r="A1266" t="s">
        <v>110</v>
      </c>
      <c r="B1266">
        <v>1992</v>
      </c>
      <c r="C1266" s="2" t="s">
        <v>67</v>
      </c>
      <c r="D1266" s="4" t="s">
        <v>67</v>
      </c>
    </row>
    <row r="1267" spans="1:4" x14ac:dyDescent="0.25">
      <c r="A1267" t="s">
        <v>110</v>
      </c>
      <c r="B1267">
        <v>1993</v>
      </c>
      <c r="C1267" s="2" t="s">
        <v>67</v>
      </c>
      <c r="D1267" s="4" t="s">
        <v>67</v>
      </c>
    </row>
    <row r="1268" spans="1:4" x14ac:dyDescent="0.25">
      <c r="A1268" t="s">
        <v>110</v>
      </c>
      <c r="B1268">
        <v>1994</v>
      </c>
      <c r="C1268" s="2" t="s">
        <v>67</v>
      </c>
      <c r="D1268" s="4" t="s">
        <v>67</v>
      </c>
    </row>
    <row r="1269" spans="1:4" x14ac:dyDescent="0.25">
      <c r="A1269" t="s">
        <v>110</v>
      </c>
      <c r="B1269">
        <v>1995</v>
      </c>
      <c r="C1269" s="2" t="s">
        <v>67</v>
      </c>
      <c r="D1269" s="4" t="s">
        <v>67</v>
      </c>
    </row>
    <row r="1270" spans="1:4" x14ac:dyDescent="0.25">
      <c r="A1270" t="s">
        <v>110</v>
      </c>
      <c r="B1270">
        <v>1996</v>
      </c>
      <c r="C1270" s="2" t="s">
        <v>67</v>
      </c>
      <c r="D1270" s="4" t="s">
        <v>67</v>
      </c>
    </row>
    <row r="1271" spans="1:4" x14ac:dyDescent="0.25">
      <c r="A1271" t="s">
        <v>110</v>
      </c>
      <c r="B1271">
        <v>1997</v>
      </c>
      <c r="C1271" s="2" t="s">
        <v>67</v>
      </c>
      <c r="D1271" s="4" t="s">
        <v>67</v>
      </c>
    </row>
    <row r="1272" spans="1:4" x14ac:dyDescent="0.25">
      <c r="A1272" t="s">
        <v>110</v>
      </c>
      <c r="B1272">
        <v>1998</v>
      </c>
      <c r="C1272" s="2" t="s">
        <v>67</v>
      </c>
      <c r="D1272" s="4" t="s">
        <v>67</v>
      </c>
    </row>
    <row r="1273" spans="1:4" x14ac:dyDescent="0.25">
      <c r="A1273" t="s">
        <v>110</v>
      </c>
      <c r="B1273">
        <v>1999</v>
      </c>
      <c r="C1273" s="2" t="s">
        <v>67</v>
      </c>
      <c r="D1273" s="4" t="s">
        <v>67</v>
      </c>
    </row>
    <row r="1274" spans="1:4" x14ac:dyDescent="0.25">
      <c r="A1274" t="s">
        <v>110</v>
      </c>
      <c r="B1274">
        <v>2000</v>
      </c>
      <c r="C1274" s="2" t="s">
        <v>67</v>
      </c>
      <c r="D1274" s="4" t="s">
        <v>67</v>
      </c>
    </row>
    <row r="1275" spans="1:4" x14ac:dyDescent="0.25">
      <c r="A1275" t="s">
        <v>110</v>
      </c>
      <c r="B1275">
        <v>2001</v>
      </c>
      <c r="C1275" s="2" t="s">
        <v>67</v>
      </c>
      <c r="D1275" s="4" t="s">
        <v>67</v>
      </c>
    </row>
    <row r="1276" spans="1:4" x14ac:dyDescent="0.25">
      <c r="A1276" t="s">
        <v>110</v>
      </c>
      <c r="B1276">
        <v>2002</v>
      </c>
      <c r="C1276" s="2" t="s">
        <v>67</v>
      </c>
      <c r="D1276" s="4" t="s">
        <v>67</v>
      </c>
    </row>
    <row r="1277" spans="1:4" x14ac:dyDescent="0.25">
      <c r="A1277" t="s">
        <v>110</v>
      </c>
      <c r="B1277">
        <v>2003</v>
      </c>
      <c r="C1277" s="2" t="s">
        <v>67</v>
      </c>
      <c r="D1277" s="4" t="s">
        <v>67</v>
      </c>
    </row>
    <row r="1278" spans="1:4" x14ac:dyDescent="0.25">
      <c r="A1278" t="s">
        <v>110</v>
      </c>
      <c r="B1278">
        <v>2004</v>
      </c>
      <c r="C1278" s="2" t="s">
        <v>67</v>
      </c>
      <c r="D1278" s="4" t="s">
        <v>67</v>
      </c>
    </row>
    <row r="1279" spans="1:4" x14ac:dyDescent="0.25">
      <c r="A1279" t="s">
        <v>110</v>
      </c>
      <c r="B1279">
        <v>2005</v>
      </c>
      <c r="C1279" s="2" t="s">
        <v>67</v>
      </c>
      <c r="D1279" s="4" t="s">
        <v>67</v>
      </c>
    </row>
    <row r="1280" spans="1:4" x14ac:dyDescent="0.25">
      <c r="A1280" t="s">
        <v>110</v>
      </c>
      <c r="B1280">
        <v>2006</v>
      </c>
      <c r="C1280" s="2" t="s">
        <v>67</v>
      </c>
      <c r="D1280" s="4" t="s">
        <v>67</v>
      </c>
    </row>
    <row r="1281" spans="1:4" x14ac:dyDescent="0.25">
      <c r="A1281" t="s">
        <v>110</v>
      </c>
      <c r="B1281">
        <v>2007</v>
      </c>
      <c r="C1281" s="2" t="s">
        <v>67</v>
      </c>
      <c r="D1281" s="4" t="s">
        <v>67</v>
      </c>
    </row>
    <row r="1282" spans="1:4" x14ac:dyDescent="0.25">
      <c r="A1282" t="s">
        <v>110</v>
      </c>
      <c r="B1282">
        <v>2009</v>
      </c>
      <c r="C1282" s="2" t="s">
        <v>67</v>
      </c>
      <c r="D1282" s="4" t="s">
        <v>67</v>
      </c>
    </row>
    <row r="1283" spans="1:4" x14ac:dyDescent="0.25">
      <c r="A1283" t="s">
        <v>110</v>
      </c>
      <c r="B1283">
        <v>2010</v>
      </c>
      <c r="C1283" s="2" t="s">
        <v>67</v>
      </c>
      <c r="D1283" s="4" t="s">
        <v>67</v>
      </c>
    </row>
    <row r="1284" spans="1:4" x14ac:dyDescent="0.25">
      <c r="A1284" t="s">
        <v>110</v>
      </c>
      <c r="B1284">
        <v>2011</v>
      </c>
      <c r="C1284" s="2" t="s">
        <v>67</v>
      </c>
      <c r="D1284" s="4" t="s">
        <v>67</v>
      </c>
    </row>
    <row r="1285" spans="1:4" x14ac:dyDescent="0.25">
      <c r="A1285" t="s">
        <v>110</v>
      </c>
      <c r="B1285">
        <v>2012</v>
      </c>
      <c r="C1285" s="2" t="s">
        <v>67</v>
      </c>
      <c r="D1285" s="4" t="s">
        <v>67</v>
      </c>
    </row>
    <row r="1286" spans="1:4" x14ac:dyDescent="0.25">
      <c r="A1286" t="s">
        <v>110</v>
      </c>
      <c r="B1286">
        <v>2013</v>
      </c>
      <c r="C1286" s="2" t="s">
        <v>67</v>
      </c>
      <c r="D1286" s="4" t="s">
        <v>67</v>
      </c>
    </row>
    <row r="1287" spans="1:4" x14ac:dyDescent="0.25">
      <c r="A1287" t="s">
        <v>110</v>
      </c>
      <c r="B1287">
        <v>2014</v>
      </c>
      <c r="C1287" s="2" t="s">
        <v>67</v>
      </c>
      <c r="D1287" s="4" t="s">
        <v>67</v>
      </c>
    </row>
    <row r="1288" spans="1:4" x14ac:dyDescent="0.25">
      <c r="A1288" t="s">
        <v>110</v>
      </c>
      <c r="B1288">
        <v>2015</v>
      </c>
      <c r="C1288" s="2" t="s">
        <v>67</v>
      </c>
      <c r="D1288" s="4" t="s">
        <v>67</v>
      </c>
    </row>
    <row r="1289" spans="1:4" x14ac:dyDescent="0.25">
      <c r="A1289" t="s">
        <v>110</v>
      </c>
      <c r="B1289">
        <v>2016</v>
      </c>
      <c r="C1289" s="2" t="s">
        <v>67</v>
      </c>
      <c r="D1289" s="4" t="s">
        <v>67</v>
      </c>
    </row>
    <row r="1290" spans="1:4" x14ac:dyDescent="0.25">
      <c r="A1290" t="s">
        <v>110</v>
      </c>
      <c r="B1290">
        <v>2017</v>
      </c>
      <c r="C1290" s="2" t="s">
        <v>67</v>
      </c>
      <c r="D1290" s="4" t="s">
        <v>67</v>
      </c>
    </row>
    <row r="1291" spans="1:4" x14ac:dyDescent="0.25">
      <c r="A1291" t="s">
        <v>110</v>
      </c>
      <c r="B1291">
        <v>2018</v>
      </c>
      <c r="C1291" s="2" t="s">
        <v>67</v>
      </c>
      <c r="D1291" s="4" t="s">
        <v>67</v>
      </c>
    </row>
    <row r="1292" spans="1:4" x14ac:dyDescent="0.25">
      <c r="A1292" t="s">
        <v>110</v>
      </c>
      <c r="B1292">
        <v>2019</v>
      </c>
      <c r="C1292" s="2" t="s">
        <v>67</v>
      </c>
      <c r="D1292" s="4" t="s">
        <v>67</v>
      </c>
    </row>
    <row r="1293" spans="1:4" x14ac:dyDescent="0.25">
      <c r="A1293" t="s">
        <v>111</v>
      </c>
      <c r="B1293">
        <v>1983</v>
      </c>
      <c r="C1293" s="2">
        <v>391.83673470000002</v>
      </c>
      <c r="D1293" s="4" t="s">
        <v>67</v>
      </c>
    </row>
    <row r="1294" spans="1:4" x14ac:dyDescent="0.25">
      <c r="A1294" t="s">
        <v>111</v>
      </c>
      <c r="B1294">
        <v>1984</v>
      </c>
      <c r="C1294" s="2">
        <v>228.57142859999999</v>
      </c>
      <c r="D1294" s="4" t="s">
        <v>67</v>
      </c>
    </row>
    <row r="1295" spans="1:4" x14ac:dyDescent="0.25">
      <c r="A1295" t="s">
        <v>111</v>
      </c>
      <c r="B1295">
        <v>1985</v>
      </c>
      <c r="C1295" s="2">
        <v>391.83673470000002</v>
      </c>
      <c r="D1295" s="4" t="s">
        <v>67</v>
      </c>
    </row>
    <row r="1296" spans="1:4" x14ac:dyDescent="0.25">
      <c r="A1296" t="s">
        <v>111</v>
      </c>
      <c r="B1296">
        <v>2003</v>
      </c>
      <c r="C1296" s="2">
        <v>275</v>
      </c>
      <c r="D1296" s="4">
        <v>697.27186449338706</v>
      </c>
    </row>
    <row r="1297" spans="1:4" x14ac:dyDescent="0.25">
      <c r="A1297" t="s">
        <v>111</v>
      </c>
      <c r="B1297">
        <v>2004</v>
      </c>
      <c r="C1297" s="2">
        <v>1240</v>
      </c>
      <c r="D1297" s="4">
        <v>350.789020307052</v>
      </c>
    </row>
    <row r="1298" spans="1:4" x14ac:dyDescent="0.25">
      <c r="A1298" t="s">
        <v>111</v>
      </c>
      <c r="B1298">
        <v>2005</v>
      </c>
      <c r="C1298" s="2">
        <v>1516</v>
      </c>
      <c r="D1298" s="4">
        <v>454.86471527817298</v>
      </c>
    </row>
    <row r="1299" spans="1:4" x14ac:dyDescent="0.25">
      <c r="A1299" t="s">
        <v>111</v>
      </c>
      <c r="B1299">
        <v>2006</v>
      </c>
      <c r="C1299" s="2">
        <v>356</v>
      </c>
      <c r="D1299" s="4">
        <v>221.40576045408801</v>
      </c>
    </row>
    <row r="1300" spans="1:4" x14ac:dyDescent="0.25">
      <c r="A1300" t="s">
        <v>111</v>
      </c>
      <c r="B1300">
        <v>2007</v>
      </c>
      <c r="C1300" s="2">
        <v>180</v>
      </c>
      <c r="D1300" s="4">
        <v>62.432858295973801</v>
      </c>
    </row>
    <row r="1301" spans="1:4" x14ac:dyDescent="0.25">
      <c r="A1301" t="s">
        <v>111</v>
      </c>
      <c r="B1301">
        <v>2008</v>
      </c>
      <c r="C1301" s="2">
        <v>113</v>
      </c>
      <c r="D1301" s="4">
        <v>460.76853254912498</v>
      </c>
    </row>
    <row r="1302" spans="1:4" x14ac:dyDescent="0.25">
      <c r="A1302" t="s">
        <v>111</v>
      </c>
      <c r="B1302">
        <v>2009</v>
      </c>
      <c r="C1302" s="2">
        <v>225</v>
      </c>
      <c r="D1302" s="4">
        <v>1207.9425609662701</v>
      </c>
    </row>
    <row r="1303" spans="1:4" x14ac:dyDescent="0.25">
      <c r="A1303" t="s">
        <v>111</v>
      </c>
      <c r="B1303">
        <v>2010</v>
      </c>
      <c r="C1303" s="2">
        <v>186</v>
      </c>
      <c r="D1303" s="4">
        <v>1306.0772696351801</v>
      </c>
    </row>
    <row r="1304" spans="1:4" x14ac:dyDescent="0.25">
      <c r="A1304" t="s">
        <v>111</v>
      </c>
      <c r="B1304">
        <v>2011</v>
      </c>
      <c r="C1304" s="2">
        <v>4</v>
      </c>
      <c r="D1304" s="4">
        <v>2206.44440228749</v>
      </c>
    </row>
    <row r="1305" spans="1:4" x14ac:dyDescent="0.25">
      <c r="A1305" t="s">
        <v>111</v>
      </c>
      <c r="B1305">
        <v>2012</v>
      </c>
      <c r="C1305" s="2">
        <v>6</v>
      </c>
      <c r="D1305" s="4">
        <v>2757.6821687033898</v>
      </c>
    </row>
    <row r="1306" spans="1:4" x14ac:dyDescent="0.25">
      <c r="A1306" t="s">
        <v>111</v>
      </c>
      <c r="B1306">
        <v>2013</v>
      </c>
      <c r="C1306" s="2">
        <v>554</v>
      </c>
      <c r="D1306" s="4">
        <v>413.62143812148901</v>
      </c>
    </row>
    <row r="1307" spans="1:4" x14ac:dyDescent="0.25">
      <c r="A1307" t="s">
        <v>111</v>
      </c>
      <c r="B1307">
        <v>2014</v>
      </c>
      <c r="C1307" s="2">
        <v>605</v>
      </c>
      <c r="D1307" s="4" t="s">
        <v>67</v>
      </c>
    </row>
    <row r="1308" spans="1:4" x14ac:dyDescent="0.25">
      <c r="A1308" t="s">
        <v>111</v>
      </c>
      <c r="B1308">
        <v>2015</v>
      </c>
      <c r="C1308" s="2">
        <v>550</v>
      </c>
      <c r="D1308" s="4" t="s">
        <v>67</v>
      </c>
    </row>
    <row r="1309" spans="1:4" x14ac:dyDescent="0.25">
      <c r="A1309" t="s">
        <v>111</v>
      </c>
      <c r="B1309">
        <v>2016</v>
      </c>
      <c r="C1309" s="2">
        <v>2602</v>
      </c>
      <c r="D1309" s="4" t="s">
        <v>67</v>
      </c>
    </row>
    <row r="1310" spans="1:4" x14ac:dyDescent="0.25">
      <c r="A1310" t="s">
        <v>111</v>
      </c>
      <c r="B1310">
        <v>2017</v>
      </c>
      <c r="C1310" s="2">
        <v>237</v>
      </c>
      <c r="D1310" s="4" t="s">
        <v>67</v>
      </c>
    </row>
    <row r="1311" spans="1:4" x14ac:dyDescent="0.25">
      <c r="A1311" t="s">
        <v>111</v>
      </c>
      <c r="B1311">
        <v>2018</v>
      </c>
      <c r="C1311" s="2">
        <v>2</v>
      </c>
      <c r="D1311" s="4" t="s">
        <v>67</v>
      </c>
    </row>
    <row r="1312" spans="1:4" x14ac:dyDescent="0.25">
      <c r="A1312" t="s">
        <v>111</v>
      </c>
      <c r="B1312">
        <v>2019</v>
      </c>
      <c r="C1312" s="2">
        <v>1295</v>
      </c>
      <c r="D1312" s="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7"/>
  <sheetViews>
    <sheetView topLeftCell="A688" workbookViewId="0">
      <selection activeCell="A717" sqref="A717"/>
    </sheetView>
  </sheetViews>
  <sheetFormatPr defaultRowHeight="15" x14ac:dyDescent="0.25"/>
  <cols>
    <col min="1" max="1" width="16.5703125" customWidth="1"/>
    <col min="4" max="4" width="9.5703125" bestFit="1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113</v>
      </c>
      <c r="D1" s="19" t="s">
        <v>48</v>
      </c>
      <c r="E1" s="20" t="s">
        <v>49</v>
      </c>
    </row>
    <row r="2" spans="1:5" x14ac:dyDescent="0.25">
      <c r="A2" s="5" t="s">
        <v>66</v>
      </c>
      <c r="B2" s="18">
        <v>1960</v>
      </c>
      <c r="C2" s="18">
        <v>1</v>
      </c>
      <c r="D2" s="21">
        <v>7754.8980629999996</v>
      </c>
      <c r="E2" s="21">
        <v>25930.204530340601</v>
      </c>
    </row>
    <row r="3" spans="1:5" x14ac:dyDescent="0.25">
      <c r="A3" s="5" t="s">
        <v>66</v>
      </c>
      <c r="B3" s="18">
        <v>1961</v>
      </c>
      <c r="C3" s="18">
        <f>IF(A3=A2,C2,C2+1)</f>
        <v>1</v>
      </c>
      <c r="D3" s="21">
        <v>29357.828379999999</v>
      </c>
      <c r="E3" s="21">
        <v>37008.625918591097</v>
      </c>
    </row>
    <row r="4" spans="1:5" x14ac:dyDescent="0.25">
      <c r="A4" s="5" t="s">
        <v>66</v>
      </c>
      <c r="B4" s="18">
        <v>1962</v>
      </c>
      <c r="C4" s="18">
        <f t="shared" ref="C4:C67" si="0">IF(A4=A3,C3,C3+1)</f>
        <v>1</v>
      </c>
      <c r="D4" s="21">
        <v>22034.98892</v>
      </c>
      <c r="E4" s="21">
        <v>48994.093531459701</v>
      </c>
    </row>
    <row r="5" spans="1:5" x14ac:dyDescent="0.25">
      <c r="A5" s="5" t="s">
        <v>66</v>
      </c>
      <c r="B5" s="18">
        <v>1963</v>
      </c>
      <c r="C5" s="18">
        <f t="shared" si="0"/>
        <v>1</v>
      </c>
      <c r="D5" s="21">
        <v>19941.166450000001</v>
      </c>
      <c r="E5" s="21">
        <v>34583.642470988998</v>
      </c>
    </row>
    <row r="6" spans="1:5" x14ac:dyDescent="0.25">
      <c r="A6" s="5" t="s">
        <v>66</v>
      </c>
      <c r="B6" s="18">
        <v>1964</v>
      </c>
      <c r="C6" s="18">
        <f t="shared" si="0"/>
        <v>1</v>
      </c>
      <c r="D6" s="21">
        <v>4209.8018060000004</v>
      </c>
      <c r="E6" s="21">
        <v>9980.4905487286796</v>
      </c>
    </row>
    <row r="7" spans="1:5" x14ac:dyDescent="0.25">
      <c r="A7" s="5" t="s">
        <v>66</v>
      </c>
      <c r="B7" s="18">
        <v>1965</v>
      </c>
      <c r="C7" s="18">
        <f t="shared" si="0"/>
        <v>1</v>
      </c>
      <c r="D7" s="21">
        <v>17503.912769999999</v>
      </c>
      <c r="E7" s="21">
        <v>5854.8037493355296</v>
      </c>
    </row>
    <row r="8" spans="1:5" x14ac:dyDescent="0.25">
      <c r="A8" s="5" t="s">
        <v>66</v>
      </c>
      <c r="B8" s="18">
        <v>1966</v>
      </c>
      <c r="C8" s="18">
        <f t="shared" si="0"/>
        <v>1</v>
      </c>
      <c r="D8" s="21">
        <v>18611.755349999999</v>
      </c>
      <c r="E8" s="21">
        <v>7893.7955390421303</v>
      </c>
    </row>
    <row r="9" spans="1:5" x14ac:dyDescent="0.25">
      <c r="A9" s="5" t="s">
        <v>66</v>
      </c>
      <c r="B9" s="18">
        <v>1967</v>
      </c>
      <c r="C9" s="18">
        <f t="shared" si="0"/>
        <v>1</v>
      </c>
      <c r="D9" s="21">
        <v>27696.06451</v>
      </c>
      <c r="E9" s="21">
        <v>13430.399602275</v>
      </c>
    </row>
    <row r="10" spans="1:5" x14ac:dyDescent="0.25">
      <c r="A10" s="5" t="s">
        <v>66</v>
      </c>
      <c r="B10" s="18">
        <v>1968</v>
      </c>
      <c r="C10" s="18">
        <f t="shared" si="0"/>
        <v>1</v>
      </c>
      <c r="D10" s="21">
        <v>33235.277410000002</v>
      </c>
      <c r="E10" s="21">
        <v>11028.9111977332</v>
      </c>
    </row>
    <row r="11" spans="1:5" x14ac:dyDescent="0.25">
      <c r="A11" s="5" t="s">
        <v>66</v>
      </c>
      <c r="B11" s="18">
        <v>1969</v>
      </c>
      <c r="C11" s="18">
        <f t="shared" si="0"/>
        <v>1</v>
      </c>
      <c r="D11" s="21">
        <v>6647.0554830000001</v>
      </c>
      <c r="E11" s="21">
        <v>4835.5674706270602</v>
      </c>
    </row>
    <row r="12" spans="1:5" x14ac:dyDescent="0.25">
      <c r="A12" s="5" t="s">
        <v>66</v>
      </c>
      <c r="B12" s="18">
        <v>1970</v>
      </c>
      <c r="C12" s="18">
        <f t="shared" si="0"/>
        <v>1</v>
      </c>
      <c r="D12" s="21">
        <v>4985.291612</v>
      </c>
      <c r="E12" s="21">
        <v>5409.9192270921703</v>
      </c>
    </row>
    <row r="13" spans="1:5" x14ac:dyDescent="0.25">
      <c r="A13" s="5" t="s">
        <v>66</v>
      </c>
      <c r="B13" s="18">
        <v>1971</v>
      </c>
      <c r="C13" s="18">
        <f t="shared" si="0"/>
        <v>1</v>
      </c>
      <c r="D13" s="21">
        <v>2548.0379349999998</v>
      </c>
      <c r="E13" s="21">
        <v>15541.4927538191</v>
      </c>
    </row>
    <row r="14" spans="1:5" x14ac:dyDescent="0.25">
      <c r="A14" s="5" t="s">
        <v>66</v>
      </c>
      <c r="B14" s="18">
        <v>1972</v>
      </c>
      <c r="C14" s="18">
        <f t="shared" si="0"/>
        <v>1</v>
      </c>
      <c r="D14" s="21">
        <v>8862.7406429999992</v>
      </c>
      <c r="E14" s="21">
        <v>26472.996204790499</v>
      </c>
    </row>
    <row r="15" spans="1:5" x14ac:dyDescent="0.25">
      <c r="A15" s="5" t="s">
        <v>66</v>
      </c>
      <c r="B15" s="18">
        <v>1973</v>
      </c>
      <c r="C15" s="18">
        <f t="shared" si="0"/>
        <v>1</v>
      </c>
      <c r="D15" s="21">
        <v>8862.7406429999992</v>
      </c>
      <c r="E15" s="21">
        <v>30585.028514654801</v>
      </c>
    </row>
    <row r="16" spans="1:5" x14ac:dyDescent="0.25">
      <c r="A16" s="5" t="s">
        <v>66</v>
      </c>
      <c r="B16" s="18">
        <v>1974</v>
      </c>
      <c r="C16" s="18">
        <f t="shared" si="0"/>
        <v>1</v>
      </c>
      <c r="D16" s="21">
        <v>3877.4490310000001</v>
      </c>
      <c r="E16" s="21">
        <v>39150.479405013699</v>
      </c>
    </row>
    <row r="17" spans="1:5" x14ac:dyDescent="0.25">
      <c r="A17" s="5" t="s">
        <v>66</v>
      </c>
      <c r="B17" s="18">
        <v>1975</v>
      </c>
      <c r="C17" s="18">
        <f t="shared" si="0"/>
        <v>1</v>
      </c>
      <c r="D17" s="21">
        <v>1329.4110969999999</v>
      </c>
      <c r="E17" s="21">
        <v>30861.489300941499</v>
      </c>
    </row>
    <row r="18" spans="1:5" x14ac:dyDescent="0.25">
      <c r="A18" s="5" t="s">
        <v>66</v>
      </c>
      <c r="B18" s="18">
        <v>1976</v>
      </c>
      <c r="C18" s="18">
        <f t="shared" si="0"/>
        <v>1</v>
      </c>
      <c r="D18" s="21">
        <v>6647.0554830000001</v>
      </c>
      <c r="E18" s="21">
        <v>11016.657522735</v>
      </c>
    </row>
    <row r="19" spans="1:5" x14ac:dyDescent="0.25">
      <c r="A19" s="5" t="s">
        <v>66</v>
      </c>
      <c r="B19" s="18">
        <v>1977</v>
      </c>
      <c r="C19" s="18">
        <f t="shared" si="0"/>
        <v>1</v>
      </c>
      <c r="D19" s="21">
        <v>15509.796130000001</v>
      </c>
      <c r="E19" s="21">
        <v>18403.9990523874</v>
      </c>
    </row>
    <row r="20" spans="1:5" x14ac:dyDescent="0.25">
      <c r="A20" s="5" t="s">
        <v>66</v>
      </c>
      <c r="B20" s="18">
        <v>1978</v>
      </c>
      <c r="C20" s="18">
        <f t="shared" si="0"/>
        <v>1</v>
      </c>
      <c r="D20" s="21">
        <v>19941.166450000001</v>
      </c>
      <c r="E20" s="21">
        <v>16895.245622568</v>
      </c>
    </row>
    <row r="21" spans="1:5" x14ac:dyDescent="0.25">
      <c r="A21" s="5" t="s">
        <v>66</v>
      </c>
      <c r="B21" s="18">
        <v>1979</v>
      </c>
      <c r="C21" s="18">
        <f t="shared" si="0"/>
        <v>1</v>
      </c>
      <c r="D21" s="21">
        <v>19941.166450000001</v>
      </c>
      <c r="E21" s="21">
        <v>13254.5119900832</v>
      </c>
    </row>
    <row r="22" spans="1:5" x14ac:dyDescent="0.25">
      <c r="A22" s="5" t="s">
        <v>66</v>
      </c>
      <c r="B22" s="18">
        <v>1980</v>
      </c>
      <c r="C22" s="18">
        <f t="shared" si="0"/>
        <v>1</v>
      </c>
      <c r="D22" s="21">
        <v>33235.277410000002</v>
      </c>
      <c r="E22" s="21">
        <v>22192.251660230399</v>
      </c>
    </row>
    <row r="23" spans="1:5" x14ac:dyDescent="0.25">
      <c r="A23" s="5" t="s">
        <v>66</v>
      </c>
      <c r="B23" s="18">
        <v>1981</v>
      </c>
      <c r="C23" s="18">
        <f t="shared" si="0"/>
        <v>1</v>
      </c>
      <c r="D23" s="21">
        <v>1994.1166450000001</v>
      </c>
      <c r="E23" s="21">
        <v>25680.0834898016</v>
      </c>
    </row>
    <row r="24" spans="1:5" x14ac:dyDescent="0.25">
      <c r="A24" s="5" t="s">
        <v>66</v>
      </c>
      <c r="B24" s="18">
        <v>1982</v>
      </c>
      <c r="C24" s="18">
        <f t="shared" si="0"/>
        <v>1</v>
      </c>
      <c r="D24" s="21">
        <v>10524.504510000001</v>
      </c>
      <c r="E24" s="21">
        <v>19046.090226467</v>
      </c>
    </row>
    <row r="25" spans="1:5" x14ac:dyDescent="0.25">
      <c r="A25" s="5" t="s">
        <v>66</v>
      </c>
      <c r="B25" s="18">
        <v>1983</v>
      </c>
      <c r="C25" s="18">
        <f t="shared" si="0"/>
        <v>1</v>
      </c>
      <c r="D25" s="21">
        <v>14401.95355</v>
      </c>
      <c r="E25" s="21">
        <v>23807.0305905961</v>
      </c>
    </row>
    <row r="26" spans="1:5" x14ac:dyDescent="0.25">
      <c r="A26" s="5" t="s">
        <v>66</v>
      </c>
      <c r="B26" s="18">
        <v>1984</v>
      </c>
      <c r="C26" s="18">
        <f t="shared" si="0"/>
        <v>1</v>
      </c>
      <c r="D26" s="21">
        <v>8862.7406429999992</v>
      </c>
      <c r="E26" s="21">
        <v>20876.248012630698</v>
      </c>
    </row>
    <row r="27" spans="1:5" x14ac:dyDescent="0.25">
      <c r="A27" s="5" t="s">
        <v>66</v>
      </c>
      <c r="B27" s="18">
        <v>1985</v>
      </c>
      <c r="C27" s="18">
        <f t="shared" si="0"/>
        <v>1</v>
      </c>
      <c r="D27" s="21">
        <v>8862.7406429999992</v>
      </c>
      <c r="E27" s="21">
        <v>27294.502356486199</v>
      </c>
    </row>
    <row r="28" spans="1:5" x14ac:dyDescent="0.25">
      <c r="A28" s="5" t="s">
        <v>66</v>
      </c>
      <c r="B28" s="18">
        <v>1986</v>
      </c>
      <c r="C28" s="18">
        <f t="shared" si="0"/>
        <v>1</v>
      </c>
      <c r="D28" s="21">
        <v>23264.694189999998</v>
      </c>
      <c r="E28" s="21">
        <v>37726.058434514001</v>
      </c>
    </row>
    <row r="29" spans="1:5" x14ac:dyDescent="0.25">
      <c r="A29" s="5" t="s">
        <v>66</v>
      </c>
      <c r="B29" s="18">
        <v>1987</v>
      </c>
      <c r="C29" s="18">
        <f t="shared" si="0"/>
        <v>1</v>
      </c>
      <c r="D29" s="21">
        <v>11078.425800000001</v>
      </c>
      <c r="E29" s="21">
        <v>31738.8947118014</v>
      </c>
    </row>
    <row r="30" spans="1:5" x14ac:dyDescent="0.25">
      <c r="A30" s="5" t="s">
        <v>66</v>
      </c>
      <c r="B30" s="18">
        <v>1988</v>
      </c>
      <c r="C30" s="18">
        <f t="shared" si="0"/>
        <v>1</v>
      </c>
      <c r="D30" s="21">
        <v>14401.95355</v>
      </c>
      <c r="E30" s="21">
        <v>25847.5256841296</v>
      </c>
    </row>
    <row r="31" spans="1:5" x14ac:dyDescent="0.25">
      <c r="A31" s="5" t="s">
        <v>66</v>
      </c>
      <c r="B31" s="18">
        <v>1989</v>
      </c>
      <c r="C31" s="18">
        <f t="shared" si="0"/>
        <v>1</v>
      </c>
      <c r="D31" s="21">
        <v>16542.587950000001</v>
      </c>
      <c r="E31" s="21">
        <v>27843.536966965301</v>
      </c>
    </row>
    <row r="32" spans="1:5" x14ac:dyDescent="0.25">
      <c r="A32" s="5" t="s">
        <v>66</v>
      </c>
      <c r="B32" s="18">
        <v>1990</v>
      </c>
      <c r="C32" s="18">
        <f t="shared" si="0"/>
        <v>1</v>
      </c>
      <c r="D32" s="21">
        <v>11078.425800000001</v>
      </c>
      <c r="E32" s="21">
        <v>40914.4067829583</v>
      </c>
    </row>
    <row r="33" spans="1:5" x14ac:dyDescent="0.25">
      <c r="A33" s="5" t="s">
        <v>66</v>
      </c>
      <c r="B33" s="18">
        <v>1991</v>
      </c>
      <c r="C33" s="18">
        <f t="shared" si="0"/>
        <v>1</v>
      </c>
      <c r="D33" s="21">
        <v>24372.536769999999</v>
      </c>
      <c r="E33" s="21">
        <v>53450.078807911901</v>
      </c>
    </row>
    <row r="34" spans="1:5" x14ac:dyDescent="0.25">
      <c r="A34" s="5" t="s">
        <v>66</v>
      </c>
      <c r="B34" s="18">
        <v>1992</v>
      </c>
      <c r="C34" s="18">
        <f t="shared" si="0"/>
        <v>1</v>
      </c>
      <c r="D34" s="21">
        <v>17725.48129</v>
      </c>
      <c r="E34" s="21">
        <v>45597.1966161651</v>
      </c>
    </row>
    <row r="35" spans="1:5" x14ac:dyDescent="0.25">
      <c r="A35" s="5" t="s">
        <v>66</v>
      </c>
      <c r="B35" s="18">
        <v>1993</v>
      </c>
      <c r="C35" s="18">
        <f t="shared" si="0"/>
        <v>1</v>
      </c>
      <c r="D35" s="21">
        <v>16617.638709999999</v>
      </c>
      <c r="E35" s="21">
        <v>20698.169541771</v>
      </c>
    </row>
    <row r="36" spans="1:5" x14ac:dyDescent="0.25">
      <c r="A36" s="5" t="s">
        <v>66</v>
      </c>
      <c r="B36" s="18">
        <v>1994</v>
      </c>
      <c r="C36" s="18">
        <f t="shared" si="0"/>
        <v>1</v>
      </c>
      <c r="D36" s="21">
        <v>14401.95355</v>
      </c>
      <c r="E36" s="21">
        <v>12668.431212158401</v>
      </c>
    </row>
    <row r="37" spans="1:5" x14ac:dyDescent="0.25">
      <c r="A37" s="5" t="s">
        <v>66</v>
      </c>
      <c r="B37" s="18">
        <v>1995</v>
      </c>
      <c r="C37" s="18">
        <f t="shared" si="0"/>
        <v>1</v>
      </c>
      <c r="D37" s="21">
        <v>18833.32387</v>
      </c>
      <c r="E37" s="21">
        <v>21554.438556138499</v>
      </c>
    </row>
    <row r="38" spans="1:5" x14ac:dyDescent="0.25">
      <c r="A38" s="5" t="s">
        <v>66</v>
      </c>
      <c r="B38" s="18">
        <v>1996</v>
      </c>
      <c r="C38" s="18">
        <f t="shared" si="0"/>
        <v>1</v>
      </c>
      <c r="D38" s="21">
        <v>27696.06451</v>
      </c>
      <c r="E38" s="21">
        <v>17916.375185145898</v>
      </c>
    </row>
    <row r="39" spans="1:5" x14ac:dyDescent="0.25">
      <c r="A39" s="5" t="s">
        <v>66</v>
      </c>
      <c r="B39" s="18">
        <v>1997</v>
      </c>
      <c r="C39" s="18">
        <f t="shared" si="0"/>
        <v>1</v>
      </c>
      <c r="D39" s="21">
        <v>26588.22193</v>
      </c>
      <c r="E39" s="21">
        <v>38263.808420003501</v>
      </c>
    </row>
    <row r="40" spans="1:5" x14ac:dyDescent="0.25">
      <c r="A40" s="5" t="s">
        <v>66</v>
      </c>
      <c r="B40" s="18">
        <v>1998</v>
      </c>
      <c r="C40" s="18">
        <f t="shared" si="0"/>
        <v>1</v>
      </c>
      <c r="D40" s="21">
        <v>20495.087739999999</v>
      </c>
      <c r="E40" s="21">
        <v>53417.072975739</v>
      </c>
    </row>
    <row r="41" spans="1:5" x14ac:dyDescent="0.25">
      <c r="A41" s="5" t="s">
        <v>66</v>
      </c>
      <c r="B41" s="18">
        <v>1999</v>
      </c>
      <c r="C41" s="18">
        <f t="shared" si="0"/>
        <v>1</v>
      </c>
      <c r="D41" s="21">
        <v>5539.2129020000002</v>
      </c>
      <c r="E41" s="21">
        <v>19916.639579099701</v>
      </c>
    </row>
    <row r="42" spans="1:5" x14ac:dyDescent="0.25">
      <c r="A42" s="5" t="s">
        <v>66</v>
      </c>
      <c r="B42" s="18">
        <v>2000</v>
      </c>
      <c r="C42" s="18">
        <f t="shared" si="0"/>
        <v>1</v>
      </c>
      <c r="D42" s="21">
        <v>12062.559300000001</v>
      </c>
      <c r="E42" s="21">
        <v>15005.193159466</v>
      </c>
    </row>
    <row r="43" spans="1:5" x14ac:dyDescent="0.25">
      <c r="A43" s="5" t="s">
        <v>66</v>
      </c>
      <c r="B43" s="18">
        <v>2001</v>
      </c>
      <c r="C43" s="18">
        <f t="shared" si="0"/>
        <v>1</v>
      </c>
      <c r="D43" s="21">
        <v>19590.349630000001</v>
      </c>
      <c r="E43" s="21">
        <v>28767.935419017002</v>
      </c>
    </row>
    <row r="44" spans="1:5" x14ac:dyDescent="0.25">
      <c r="A44" s="5" t="s">
        <v>66</v>
      </c>
      <c r="B44" s="18">
        <v>2002</v>
      </c>
      <c r="C44" s="18">
        <f t="shared" si="0"/>
        <v>1</v>
      </c>
      <c r="D44" s="21">
        <v>4337.2037019999998</v>
      </c>
      <c r="E44" s="21">
        <v>28211.607296015402</v>
      </c>
    </row>
    <row r="45" spans="1:5" x14ac:dyDescent="0.25">
      <c r="A45" s="5" t="s">
        <v>66</v>
      </c>
      <c r="B45" s="18">
        <v>2003</v>
      </c>
      <c r="C45" s="18">
        <f t="shared" si="0"/>
        <v>1</v>
      </c>
      <c r="D45" s="21">
        <v>64594.402900000001</v>
      </c>
      <c r="E45" s="21">
        <v>15896.2290340909</v>
      </c>
    </row>
    <row r="46" spans="1:5" x14ac:dyDescent="0.25">
      <c r="A46" s="5" t="s">
        <v>66</v>
      </c>
      <c r="B46" s="18">
        <v>2004</v>
      </c>
      <c r="C46" s="18">
        <f t="shared" si="0"/>
        <v>1</v>
      </c>
      <c r="D46" s="21">
        <v>15918.65598</v>
      </c>
      <c r="E46" s="21">
        <v>54800.324752062697</v>
      </c>
    </row>
    <row r="47" spans="1:5" x14ac:dyDescent="0.25">
      <c r="A47" s="5" t="s">
        <v>66</v>
      </c>
      <c r="B47" s="18">
        <v>2005</v>
      </c>
      <c r="C47" s="18">
        <f t="shared" si="0"/>
        <v>1</v>
      </c>
      <c r="D47" s="21">
        <v>13297.5911</v>
      </c>
      <c r="E47" s="21">
        <v>72901.122738275793</v>
      </c>
    </row>
    <row r="48" spans="1:5" x14ac:dyDescent="0.25">
      <c r="A48" s="5" t="s">
        <v>66</v>
      </c>
      <c r="B48" s="18">
        <v>2006</v>
      </c>
      <c r="C48" s="18">
        <f t="shared" si="0"/>
        <v>1</v>
      </c>
      <c r="D48" s="21">
        <v>11466.17071</v>
      </c>
      <c r="E48" s="21">
        <v>52010.6237328598</v>
      </c>
    </row>
    <row r="49" spans="1:5" x14ac:dyDescent="0.25">
      <c r="A49" s="5" t="s">
        <v>66</v>
      </c>
      <c r="B49" s="18">
        <v>2007</v>
      </c>
      <c r="C49" s="18">
        <f t="shared" si="0"/>
        <v>1</v>
      </c>
      <c r="D49" s="21">
        <v>35020.525990000002</v>
      </c>
      <c r="E49" s="21">
        <v>40230.9972418201</v>
      </c>
    </row>
    <row r="50" spans="1:5" x14ac:dyDescent="0.25">
      <c r="A50" s="5" t="s">
        <v>66</v>
      </c>
      <c r="B50" s="18">
        <v>2008</v>
      </c>
      <c r="C50" s="18">
        <f t="shared" si="0"/>
        <v>1</v>
      </c>
      <c r="D50" s="21">
        <v>983.21728410000003</v>
      </c>
      <c r="E50" s="21">
        <v>25326.283855546499</v>
      </c>
    </row>
    <row r="51" spans="1:5" x14ac:dyDescent="0.25">
      <c r="A51" s="5" t="s">
        <v>66</v>
      </c>
      <c r="B51" s="18">
        <v>2009</v>
      </c>
      <c r="C51" s="18">
        <f t="shared" si="0"/>
        <v>1</v>
      </c>
      <c r="D51" s="21">
        <v>29490.642179999999</v>
      </c>
      <c r="E51" s="21">
        <v>19322.397226954799</v>
      </c>
    </row>
    <row r="52" spans="1:5" x14ac:dyDescent="0.25">
      <c r="A52" s="5" t="s">
        <v>66</v>
      </c>
      <c r="B52" s="18">
        <v>2010</v>
      </c>
      <c r="C52" s="18">
        <f t="shared" si="0"/>
        <v>1</v>
      </c>
      <c r="D52" s="21">
        <v>79009.102320000005</v>
      </c>
      <c r="E52" s="21">
        <v>48073.646336450802</v>
      </c>
    </row>
    <row r="53" spans="1:5" x14ac:dyDescent="0.25">
      <c r="A53" s="5" t="s">
        <v>66</v>
      </c>
      <c r="B53" s="18">
        <v>2011</v>
      </c>
      <c r="C53" s="18">
        <f t="shared" si="0"/>
        <v>1</v>
      </c>
      <c r="D53" s="21">
        <v>44220.21991</v>
      </c>
      <c r="E53" s="21">
        <v>51348.836313983898</v>
      </c>
    </row>
    <row r="54" spans="1:5" x14ac:dyDescent="0.25">
      <c r="A54" s="5" t="s">
        <v>66</v>
      </c>
      <c r="B54" s="18">
        <v>2012</v>
      </c>
      <c r="C54" s="18">
        <f t="shared" si="0"/>
        <v>1</v>
      </c>
      <c r="D54" s="21">
        <v>36337.236640000003</v>
      </c>
      <c r="E54" s="21">
        <v>12232.8017541638</v>
      </c>
    </row>
    <row r="55" spans="1:5" x14ac:dyDescent="0.25">
      <c r="A55" s="5" t="s">
        <v>66</v>
      </c>
      <c r="B55" s="18">
        <v>2013</v>
      </c>
      <c r="C55" s="18">
        <f t="shared" si="0"/>
        <v>1</v>
      </c>
      <c r="D55" s="21">
        <v>30442.976859999999</v>
      </c>
      <c r="E55" s="21">
        <v>4615.0408519530702</v>
      </c>
    </row>
    <row r="56" spans="1:5" x14ac:dyDescent="0.25">
      <c r="A56" s="7" t="s">
        <v>71</v>
      </c>
      <c r="B56" s="7">
        <v>2003</v>
      </c>
      <c r="C56" s="18">
        <f t="shared" si="0"/>
        <v>2</v>
      </c>
      <c r="D56" s="22">
        <v>1067.3504270000001</v>
      </c>
      <c r="E56" s="22">
        <v>344.06602880903301</v>
      </c>
    </row>
    <row r="57" spans="1:5" x14ac:dyDescent="0.25">
      <c r="A57" s="7" t="s">
        <v>71</v>
      </c>
      <c r="B57" s="7">
        <v>2005</v>
      </c>
      <c r="C57" s="18">
        <f t="shared" si="0"/>
        <v>2</v>
      </c>
      <c r="D57" s="22">
        <v>266.97694460000002</v>
      </c>
      <c r="E57" s="22">
        <v>1289.9812125879</v>
      </c>
    </row>
    <row r="58" spans="1:5" x14ac:dyDescent="0.25">
      <c r="A58" s="7" t="s">
        <v>71</v>
      </c>
      <c r="B58" s="7">
        <v>2006</v>
      </c>
      <c r="C58" s="18">
        <f t="shared" si="0"/>
        <v>2</v>
      </c>
      <c r="D58" s="22">
        <v>88</v>
      </c>
      <c r="E58" s="22">
        <v>1896.3624526362701</v>
      </c>
    </row>
    <row r="59" spans="1:5" x14ac:dyDescent="0.25">
      <c r="A59" s="7" t="s">
        <v>71</v>
      </c>
      <c r="B59" s="7">
        <v>2007</v>
      </c>
      <c r="C59" s="18">
        <f t="shared" si="0"/>
        <v>2</v>
      </c>
      <c r="D59" s="22">
        <v>292.82051280000002</v>
      </c>
      <c r="E59" s="22">
        <v>3143.7484340087399</v>
      </c>
    </row>
    <row r="60" spans="1:5" x14ac:dyDescent="0.25">
      <c r="A60" s="7" t="s">
        <v>71</v>
      </c>
      <c r="B60" s="7">
        <v>2008</v>
      </c>
      <c r="C60" s="18">
        <f t="shared" si="0"/>
        <v>2</v>
      </c>
      <c r="D60" s="22">
        <v>95.00674764</v>
      </c>
      <c r="E60" s="22">
        <v>2342.2783211881401</v>
      </c>
    </row>
    <row r="61" spans="1:5" x14ac:dyDescent="0.25">
      <c r="A61" s="7" t="s">
        <v>71</v>
      </c>
      <c r="B61" s="7">
        <v>2009</v>
      </c>
      <c r="C61" s="18">
        <f t="shared" si="0"/>
        <v>2</v>
      </c>
      <c r="D61" s="22">
        <v>780.43255299999998</v>
      </c>
      <c r="E61" s="22">
        <v>4046.0677858475001</v>
      </c>
    </row>
    <row r="62" spans="1:5" x14ac:dyDescent="0.25">
      <c r="A62" s="7" t="s">
        <v>71</v>
      </c>
      <c r="B62" s="7">
        <v>2010</v>
      </c>
      <c r="C62" s="18">
        <f t="shared" si="0"/>
        <v>2</v>
      </c>
      <c r="D62" s="22">
        <v>1310.7226889999999</v>
      </c>
      <c r="E62" s="22">
        <v>3914.4054448525399</v>
      </c>
    </row>
    <row r="63" spans="1:5" x14ac:dyDescent="0.25">
      <c r="A63" s="7" t="s">
        <v>71</v>
      </c>
      <c r="B63" s="7">
        <v>2011</v>
      </c>
      <c r="C63" s="18">
        <f t="shared" si="0"/>
        <v>2</v>
      </c>
      <c r="D63" s="22">
        <v>1380.710059</v>
      </c>
      <c r="E63" s="22">
        <v>1988.9599889444301</v>
      </c>
    </row>
    <row r="64" spans="1:5" x14ac:dyDescent="0.25">
      <c r="A64" s="7" t="s">
        <v>71</v>
      </c>
      <c r="B64" s="7">
        <v>2012</v>
      </c>
      <c r="C64" s="18">
        <f t="shared" si="0"/>
        <v>2</v>
      </c>
      <c r="D64" s="22">
        <v>2860</v>
      </c>
      <c r="E64" s="22">
        <v>1021.5194670217101</v>
      </c>
    </row>
    <row r="65" spans="1:5" x14ac:dyDescent="0.25">
      <c r="A65" s="7" t="s">
        <v>71</v>
      </c>
      <c r="B65" s="7">
        <v>2013</v>
      </c>
      <c r="C65" s="18">
        <f t="shared" si="0"/>
        <v>2</v>
      </c>
      <c r="D65" s="22">
        <v>550</v>
      </c>
      <c r="E65" s="22">
        <v>900.61760456882996</v>
      </c>
    </row>
    <row r="66" spans="1:5" x14ac:dyDescent="0.25">
      <c r="A66" s="7" t="s">
        <v>71</v>
      </c>
      <c r="B66" s="7">
        <v>2014</v>
      </c>
      <c r="C66" s="18">
        <f t="shared" si="0"/>
        <v>2</v>
      </c>
      <c r="D66" s="22">
        <v>4831.7114300000003</v>
      </c>
      <c r="E66" s="22">
        <v>1378.3012625004301</v>
      </c>
    </row>
    <row r="67" spans="1:5" x14ac:dyDescent="0.25">
      <c r="A67" s="11" t="s">
        <v>73</v>
      </c>
      <c r="B67" s="11">
        <v>1960</v>
      </c>
      <c r="C67" s="18">
        <f t="shared" si="0"/>
        <v>3</v>
      </c>
      <c r="D67" s="33">
        <v>42484.863640000003</v>
      </c>
      <c r="E67" s="33">
        <v>74524.879575540006</v>
      </c>
    </row>
    <row r="68" spans="1:5" x14ac:dyDescent="0.25">
      <c r="A68" s="11" t="s">
        <v>73</v>
      </c>
      <c r="B68" s="11">
        <v>1961</v>
      </c>
      <c r="C68" s="18">
        <f t="shared" ref="C68:C131" si="1">IF(A68=A67,C67,C67+1)</f>
        <v>3</v>
      </c>
      <c r="D68" s="33">
        <v>133007.01860000001</v>
      </c>
      <c r="E68" s="33">
        <v>67885.066220160006</v>
      </c>
    </row>
    <row r="69" spans="1:5" x14ac:dyDescent="0.25">
      <c r="A69" s="11" t="s">
        <v>73</v>
      </c>
      <c r="B69" s="11">
        <v>1962</v>
      </c>
      <c r="C69" s="18">
        <f t="shared" si="1"/>
        <v>3</v>
      </c>
      <c r="D69" s="33">
        <v>21586.842499999999</v>
      </c>
      <c r="E69" s="33">
        <v>165292.91040307999</v>
      </c>
    </row>
    <row r="70" spans="1:5" x14ac:dyDescent="0.25">
      <c r="A70" s="11" t="s">
        <v>73</v>
      </c>
      <c r="B70" s="11">
        <v>1963</v>
      </c>
      <c r="C70" s="18">
        <f t="shared" si="1"/>
        <v>3</v>
      </c>
      <c r="D70" s="33">
        <v>77001.760970000003</v>
      </c>
      <c r="E70" s="33">
        <v>264639.45640182</v>
      </c>
    </row>
    <row r="71" spans="1:5" x14ac:dyDescent="0.25">
      <c r="A71" s="11" t="s">
        <v>73</v>
      </c>
      <c r="B71" s="11">
        <v>1964</v>
      </c>
      <c r="C71" s="18">
        <f t="shared" si="1"/>
        <v>3</v>
      </c>
      <c r="D71" s="33">
        <v>68408.813599999994</v>
      </c>
      <c r="E71" s="33">
        <v>83443.202640999996</v>
      </c>
    </row>
    <row r="72" spans="1:5" x14ac:dyDescent="0.25">
      <c r="A72" s="11" t="s">
        <v>73</v>
      </c>
      <c r="B72" s="11">
        <v>1965</v>
      </c>
      <c r="C72" s="18">
        <f t="shared" si="1"/>
        <v>3</v>
      </c>
      <c r="D72" s="33">
        <v>29888.49784</v>
      </c>
      <c r="E72" s="33">
        <v>139046.70347676601</v>
      </c>
    </row>
    <row r="73" spans="1:5" x14ac:dyDescent="0.25">
      <c r="A73" s="11" t="s">
        <v>73</v>
      </c>
      <c r="B73" s="11">
        <v>1966</v>
      </c>
      <c r="C73" s="18">
        <f t="shared" si="1"/>
        <v>3</v>
      </c>
      <c r="D73" s="33">
        <v>31977.04506</v>
      </c>
      <c r="E73" s="33">
        <v>139909.68803072299</v>
      </c>
    </row>
    <row r="74" spans="1:5" x14ac:dyDescent="0.25">
      <c r="A74" s="11" t="s">
        <v>73</v>
      </c>
      <c r="B74" s="11">
        <v>1967</v>
      </c>
      <c r="C74" s="18">
        <f t="shared" si="1"/>
        <v>3</v>
      </c>
      <c r="D74" s="33">
        <v>95241.714819999994</v>
      </c>
      <c r="E74" s="33">
        <v>127885.02963665201</v>
      </c>
    </row>
    <row r="75" spans="1:5" x14ac:dyDescent="0.25">
      <c r="A75" s="11" t="s">
        <v>73</v>
      </c>
      <c r="B75" s="11">
        <v>1968</v>
      </c>
      <c r="C75" s="18">
        <f t="shared" si="1"/>
        <v>3</v>
      </c>
      <c r="D75" s="33">
        <v>62457.16289</v>
      </c>
      <c r="E75" s="33">
        <v>172461.988692827</v>
      </c>
    </row>
    <row r="76" spans="1:5" x14ac:dyDescent="0.25">
      <c r="A76" s="11" t="s">
        <v>73</v>
      </c>
      <c r="B76" s="11">
        <v>1969</v>
      </c>
      <c r="C76" s="18">
        <f t="shared" si="1"/>
        <v>3</v>
      </c>
      <c r="D76" s="33">
        <v>89904.938179999997</v>
      </c>
      <c r="E76" s="33">
        <v>351950.17016248102</v>
      </c>
    </row>
    <row r="77" spans="1:5" x14ac:dyDescent="0.25">
      <c r="A77" s="11" t="s">
        <v>73</v>
      </c>
      <c r="B77" s="11">
        <v>1970</v>
      </c>
      <c r="C77" s="18">
        <f t="shared" si="1"/>
        <v>3</v>
      </c>
      <c r="D77" s="33">
        <v>82163.633489999993</v>
      </c>
      <c r="E77" s="33">
        <v>141685.91783257399</v>
      </c>
    </row>
    <row r="78" spans="1:5" x14ac:dyDescent="0.25">
      <c r="A78" s="11" t="s">
        <v>73</v>
      </c>
      <c r="B78" s="11">
        <v>1971</v>
      </c>
      <c r="C78" s="18">
        <f t="shared" si="1"/>
        <v>3</v>
      </c>
      <c r="D78" s="33">
        <v>34049.060109999999</v>
      </c>
      <c r="E78" s="33">
        <v>111842.045334354</v>
      </c>
    </row>
    <row r="79" spans="1:5" x14ac:dyDescent="0.25">
      <c r="A79" s="11" t="s">
        <v>73</v>
      </c>
      <c r="B79" s="11">
        <v>1972</v>
      </c>
      <c r="C79" s="18">
        <f t="shared" si="1"/>
        <v>3</v>
      </c>
      <c r="D79" s="33">
        <v>52692.14185</v>
      </c>
      <c r="E79" s="33">
        <v>79172.628609040097</v>
      </c>
    </row>
    <row r="80" spans="1:5" x14ac:dyDescent="0.25">
      <c r="A80" s="11" t="s">
        <v>73</v>
      </c>
      <c r="B80" s="11">
        <v>1973</v>
      </c>
      <c r="C80" s="18">
        <f t="shared" si="1"/>
        <v>3</v>
      </c>
      <c r="D80" s="33">
        <v>140252.6508</v>
      </c>
      <c r="E80" s="33">
        <v>102299.0580639</v>
      </c>
    </row>
    <row r="81" spans="1:5" x14ac:dyDescent="0.25">
      <c r="A81" s="11" t="s">
        <v>73</v>
      </c>
      <c r="B81" s="11">
        <v>1974</v>
      </c>
      <c r="C81" s="18">
        <f t="shared" si="1"/>
        <v>3</v>
      </c>
      <c r="D81" s="33">
        <v>109850.7509</v>
      </c>
      <c r="E81" s="33">
        <v>25292.248428454499</v>
      </c>
    </row>
    <row r="82" spans="1:5" x14ac:dyDescent="0.25">
      <c r="A82" s="11" t="s">
        <v>73</v>
      </c>
      <c r="B82" s="11">
        <v>1975</v>
      </c>
      <c r="C82" s="18">
        <f t="shared" si="1"/>
        <v>3</v>
      </c>
      <c r="D82" s="33">
        <v>60352.600409999999</v>
      </c>
      <c r="E82" s="33">
        <v>139206.45643237399</v>
      </c>
    </row>
    <row r="83" spans="1:5" x14ac:dyDescent="0.25">
      <c r="A83" s="11" t="s">
        <v>73</v>
      </c>
      <c r="B83" s="11">
        <v>1976</v>
      </c>
      <c r="C83" s="18">
        <f t="shared" si="1"/>
        <v>3</v>
      </c>
      <c r="D83" s="33">
        <v>13335.83037</v>
      </c>
      <c r="E83" s="33">
        <v>26268.096251322899</v>
      </c>
    </row>
    <row r="84" spans="1:5" x14ac:dyDescent="0.25">
      <c r="A84" s="11" t="s">
        <v>73</v>
      </c>
      <c r="B84" s="11">
        <v>1977</v>
      </c>
      <c r="C84" s="18">
        <f t="shared" si="1"/>
        <v>3</v>
      </c>
      <c r="D84" s="33">
        <v>54679.104120000004</v>
      </c>
      <c r="E84" s="33">
        <v>293903.29105982598</v>
      </c>
    </row>
    <row r="85" spans="1:5" x14ac:dyDescent="0.25">
      <c r="A85" s="11" t="s">
        <v>73</v>
      </c>
      <c r="B85" s="11">
        <v>1978</v>
      </c>
      <c r="C85" s="18">
        <f t="shared" si="1"/>
        <v>3</v>
      </c>
      <c r="D85" s="33">
        <v>32031.531050000001</v>
      </c>
      <c r="E85" s="33">
        <v>71960.154147245397</v>
      </c>
    </row>
    <row r="86" spans="1:5" x14ac:dyDescent="0.25">
      <c r="A86" s="11" t="s">
        <v>73</v>
      </c>
      <c r="B86" s="11">
        <v>1979</v>
      </c>
      <c r="C86" s="18">
        <f t="shared" si="1"/>
        <v>3</v>
      </c>
      <c r="D86" s="33">
        <v>42454.929239999998</v>
      </c>
      <c r="E86" s="33">
        <v>36632.4375940135</v>
      </c>
    </row>
    <row r="87" spans="1:5" x14ac:dyDescent="0.25">
      <c r="A87" s="11" t="s">
        <v>73</v>
      </c>
      <c r="B87" s="11">
        <v>1980</v>
      </c>
      <c r="C87" s="18">
        <f t="shared" si="1"/>
        <v>3</v>
      </c>
      <c r="D87" s="33">
        <v>31679.465189999999</v>
      </c>
      <c r="E87" s="33">
        <v>133626.59851635399</v>
      </c>
    </row>
    <row r="88" spans="1:5" x14ac:dyDescent="0.25">
      <c r="A88" s="11" t="s">
        <v>73</v>
      </c>
      <c r="B88" s="11">
        <v>1981</v>
      </c>
      <c r="C88" s="18">
        <f t="shared" si="1"/>
        <v>3</v>
      </c>
      <c r="D88" s="33">
        <v>46466.07316</v>
      </c>
      <c r="E88" s="33">
        <v>86474.453511898697</v>
      </c>
    </row>
    <row r="89" spans="1:5" x14ac:dyDescent="0.25">
      <c r="A89" s="11" t="s">
        <v>73</v>
      </c>
      <c r="B89" s="11">
        <v>1982</v>
      </c>
      <c r="C89" s="18">
        <f t="shared" si="1"/>
        <v>3</v>
      </c>
      <c r="D89" s="33">
        <v>93630.302609999999</v>
      </c>
      <c r="E89" s="33">
        <v>46970.6569234778</v>
      </c>
    </row>
    <row r="90" spans="1:5" x14ac:dyDescent="0.25">
      <c r="A90" s="11" t="s">
        <v>73</v>
      </c>
      <c r="B90" s="11">
        <v>1983</v>
      </c>
      <c r="C90" s="18">
        <f t="shared" si="1"/>
        <v>3</v>
      </c>
      <c r="D90" s="33">
        <v>26965.088589999999</v>
      </c>
      <c r="E90" s="33">
        <v>51688.732857835399</v>
      </c>
    </row>
    <row r="91" spans="1:5" x14ac:dyDescent="0.25">
      <c r="A91" s="11" t="s">
        <v>73</v>
      </c>
      <c r="B91" s="11">
        <v>1984</v>
      </c>
      <c r="C91" s="18">
        <f t="shared" si="1"/>
        <v>3</v>
      </c>
      <c r="D91" s="33">
        <v>26503.0687</v>
      </c>
      <c r="E91" s="33">
        <v>106017.712659032</v>
      </c>
    </row>
    <row r="92" spans="1:5" x14ac:dyDescent="0.25">
      <c r="A92" s="11" t="s">
        <v>73</v>
      </c>
      <c r="B92" s="11">
        <v>1985</v>
      </c>
      <c r="C92" s="18">
        <f t="shared" si="1"/>
        <v>3</v>
      </c>
      <c r="D92" s="33">
        <v>75649.395420000001</v>
      </c>
      <c r="E92" s="33">
        <v>43053.812501231798</v>
      </c>
    </row>
    <row r="93" spans="1:5" x14ac:dyDescent="0.25">
      <c r="A93" s="11" t="s">
        <v>73</v>
      </c>
      <c r="B93" s="11">
        <v>1986</v>
      </c>
      <c r="C93" s="18">
        <f t="shared" si="1"/>
        <v>3</v>
      </c>
      <c r="D93" s="33">
        <v>26864.92035</v>
      </c>
      <c r="E93" s="33">
        <v>104389.85172451699</v>
      </c>
    </row>
    <row r="94" spans="1:5" x14ac:dyDescent="0.25">
      <c r="A94" s="11" t="s">
        <v>73</v>
      </c>
      <c r="B94" s="11">
        <v>1987</v>
      </c>
      <c r="C94" s="18">
        <f t="shared" si="1"/>
        <v>3</v>
      </c>
      <c r="D94" s="33">
        <v>38205.997810000001</v>
      </c>
      <c r="E94" s="33">
        <v>100331.76886901799</v>
      </c>
    </row>
    <row r="95" spans="1:5" x14ac:dyDescent="0.25">
      <c r="A95" s="11" t="s">
        <v>73</v>
      </c>
      <c r="B95" s="11">
        <v>1988</v>
      </c>
      <c r="C95" s="18">
        <f t="shared" si="1"/>
        <v>3</v>
      </c>
      <c r="D95" s="33">
        <v>42434.7788</v>
      </c>
      <c r="E95" s="33">
        <v>96957.643191375595</v>
      </c>
    </row>
    <row r="96" spans="1:5" x14ac:dyDescent="0.25">
      <c r="A96" s="11" t="s">
        <v>73</v>
      </c>
      <c r="B96" s="11">
        <v>1989</v>
      </c>
      <c r="C96" s="18">
        <f t="shared" si="1"/>
        <v>3</v>
      </c>
      <c r="D96" s="33">
        <v>18412.345829999998</v>
      </c>
      <c r="E96" s="33">
        <v>58789.286141978999</v>
      </c>
    </row>
    <row r="97" spans="1:5" x14ac:dyDescent="0.25">
      <c r="A97" s="11" t="s">
        <v>73</v>
      </c>
      <c r="B97" s="11">
        <v>1990</v>
      </c>
      <c r="C97" s="18">
        <f t="shared" si="1"/>
        <v>3</v>
      </c>
      <c r="D97" s="33">
        <v>21328.18518</v>
      </c>
      <c r="E97" s="33">
        <v>101996.560158614</v>
      </c>
    </row>
    <row r="98" spans="1:5" x14ac:dyDescent="0.25">
      <c r="A98" s="11" t="s">
        <v>73</v>
      </c>
      <c r="B98" s="11">
        <v>1991</v>
      </c>
      <c r="C98" s="18">
        <f t="shared" si="1"/>
        <v>3</v>
      </c>
      <c r="D98" s="33">
        <v>58719.058920000003</v>
      </c>
      <c r="E98" s="33">
        <v>174670.87756068</v>
      </c>
    </row>
    <row r="99" spans="1:5" x14ac:dyDescent="0.25">
      <c r="A99" s="11" t="s">
        <v>73</v>
      </c>
      <c r="B99" s="11">
        <v>1992</v>
      </c>
      <c r="C99" s="18">
        <f t="shared" si="1"/>
        <v>3</v>
      </c>
      <c r="D99" s="33">
        <v>52358.402320000001</v>
      </c>
      <c r="E99" s="33">
        <v>347211.70714039903</v>
      </c>
    </row>
    <row r="100" spans="1:5" x14ac:dyDescent="0.25">
      <c r="A100" s="11" t="s">
        <v>73</v>
      </c>
      <c r="B100" s="11">
        <v>1993</v>
      </c>
      <c r="C100" s="18">
        <f t="shared" si="1"/>
        <v>3</v>
      </c>
      <c r="D100" s="33">
        <v>16646.26196</v>
      </c>
      <c r="E100" s="33">
        <v>142794.543734262</v>
      </c>
    </row>
    <row r="101" spans="1:5" x14ac:dyDescent="0.25">
      <c r="A101" s="11" t="s">
        <v>73</v>
      </c>
      <c r="B101" s="11">
        <v>1994</v>
      </c>
      <c r="C101" s="18">
        <f t="shared" si="1"/>
        <v>3</v>
      </c>
      <c r="D101" s="33">
        <v>25124.285029999999</v>
      </c>
      <c r="E101" s="33">
        <v>13436.422872491999</v>
      </c>
    </row>
    <row r="102" spans="1:5" x14ac:dyDescent="0.25">
      <c r="A102" s="11" t="s">
        <v>73</v>
      </c>
      <c r="B102" s="11">
        <v>1995</v>
      </c>
      <c r="C102" s="18">
        <f t="shared" si="1"/>
        <v>3</v>
      </c>
      <c r="D102" s="33">
        <v>79679.072329999995</v>
      </c>
      <c r="E102" s="33">
        <v>91840.774526295805</v>
      </c>
    </row>
    <row r="103" spans="1:5" x14ac:dyDescent="0.25">
      <c r="A103" s="11" t="s">
        <v>73</v>
      </c>
      <c r="B103" s="11">
        <v>1996</v>
      </c>
      <c r="C103" s="18">
        <f t="shared" si="1"/>
        <v>3</v>
      </c>
      <c r="D103" s="33">
        <v>60908.549059999998</v>
      </c>
      <c r="E103" s="33">
        <v>620769.86601863103</v>
      </c>
    </row>
    <row r="104" spans="1:5" x14ac:dyDescent="0.25">
      <c r="A104" s="11" t="s">
        <v>73</v>
      </c>
      <c r="B104" s="11">
        <v>1997</v>
      </c>
      <c r="C104" s="18">
        <f t="shared" si="1"/>
        <v>3</v>
      </c>
      <c r="D104" s="33">
        <v>92244.945770000006</v>
      </c>
      <c r="E104" s="33">
        <v>64716.382460956898</v>
      </c>
    </row>
    <row r="105" spans="1:5" x14ac:dyDescent="0.25">
      <c r="A105" s="11" t="s">
        <v>73</v>
      </c>
      <c r="B105" s="11">
        <v>1998</v>
      </c>
      <c r="C105" s="18">
        <f t="shared" si="1"/>
        <v>3</v>
      </c>
      <c r="D105" s="33">
        <v>43130.46314</v>
      </c>
      <c r="E105" s="33">
        <v>97562.013388803403</v>
      </c>
    </row>
    <row r="106" spans="1:5" x14ac:dyDescent="0.25">
      <c r="A106" s="11" t="s">
        <v>73</v>
      </c>
      <c r="B106" s="11">
        <v>1999</v>
      </c>
      <c r="C106" s="18">
        <f t="shared" si="1"/>
        <v>3</v>
      </c>
      <c r="D106" s="33">
        <v>63692.090219999998</v>
      </c>
      <c r="E106" s="33">
        <v>33970.513038779201</v>
      </c>
    </row>
    <row r="107" spans="1:5" x14ac:dyDescent="0.25">
      <c r="A107" s="11" t="s">
        <v>73</v>
      </c>
      <c r="B107" s="11">
        <v>2000</v>
      </c>
      <c r="C107" s="18">
        <f t="shared" si="1"/>
        <v>3</v>
      </c>
      <c r="D107" s="33">
        <v>84557.619810000004</v>
      </c>
      <c r="E107" s="33">
        <v>67729.387703600194</v>
      </c>
    </row>
    <row r="108" spans="1:5" x14ac:dyDescent="0.25">
      <c r="A108" s="11" t="s">
        <v>73</v>
      </c>
      <c r="B108" s="11">
        <v>2001</v>
      </c>
      <c r="C108" s="18">
        <f t="shared" si="1"/>
        <v>3</v>
      </c>
      <c r="D108" s="33">
        <v>232802.49179999999</v>
      </c>
      <c r="E108" s="33">
        <v>39012.0065818683</v>
      </c>
    </row>
    <row r="109" spans="1:5" x14ac:dyDescent="0.25">
      <c r="A109" s="11" t="s">
        <v>73</v>
      </c>
      <c r="B109" s="11">
        <v>2002</v>
      </c>
      <c r="C109" s="18">
        <f t="shared" si="1"/>
        <v>3</v>
      </c>
      <c r="D109" s="33">
        <v>29323.991300000002</v>
      </c>
      <c r="E109" s="33">
        <v>144328.31439541801</v>
      </c>
    </row>
    <row r="110" spans="1:5" x14ac:dyDescent="0.25">
      <c r="A110" s="11" t="s">
        <v>73</v>
      </c>
      <c r="B110" s="11">
        <v>2003</v>
      </c>
      <c r="C110" s="18">
        <f t="shared" si="1"/>
        <v>3</v>
      </c>
      <c r="D110" s="33">
        <v>55028.420709999999</v>
      </c>
      <c r="E110" s="33">
        <v>17700.724640265398</v>
      </c>
    </row>
    <row r="111" spans="1:5" x14ac:dyDescent="0.25">
      <c r="A111" s="11" t="s">
        <v>73</v>
      </c>
      <c r="B111" s="11">
        <v>2004</v>
      </c>
      <c r="C111" s="18">
        <f t="shared" si="1"/>
        <v>3</v>
      </c>
      <c r="D111" s="33">
        <v>39546.467089999998</v>
      </c>
      <c r="E111" s="33">
        <v>65738.700991791397</v>
      </c>
    </row>
    <row r="112" spans="1:5" x14ac:dyDescent="0.25">
      <c r="A112" s="11" t="s">
        <v>73</v>
      </c>
      <c r="B112" s="11">
        <v>2005</v>
      </c>
      <c r="C112" s="18">
        <f t="shared" si="1"/>
        <v>3</v>
      </c>
      <c r="D112" s="33">
        <v>25140.85209</v>
      </c>
      <c r="E112" s="33">
        <v>17748.5184900368</v>
      </c>
    </row>
    <row r="113" spans="1:5" x14ac:dyDescent="0.25">
      <c r="A113" s="11" t="s">
        <v>73</v>
      </c>
      <c r="B113" s="11">
        <v>2006</v>
      </c>
      <c r="C113" s="18">
        <f t="shared" si="1"/>
        <v>3</v>
      </c>
      <c r="D113" s="33">
        <v>40873.873</v>
      </c>
      <c r="E113" s="33">
        <v>70915.663170810702</v>
      </c>
    </row>
    <row r="114" spans="1:5" x14ac:dyDescent="0.25">
      <c r="A114" s="11" t="s">
        <v>73</v>
      </c>
      <c r="B114" s="11">
        <v>2007</v>
      </c>
      <c r="C114" s="18">
        <f t="shared" si="1"/>
        <v>3</v>
      </c>
      <c r="D114" s="33">
        <v>52862.305829999998</v>
      </c>
      <c r="E114" s="33">
        <v>133279.92857214299</v>
      </c>
    </row>
    <row r="115" spans="1:5" x14ac:dyDescent="0.25">
      <c r="A115" s="11" t="s">
        <v>73</v>
      </c>
      <c r="B115" s="11">
        <v>2008</v>
      </c>
      <c r="C115" s="18">
        <f t="shared" si="1"/>
        <v>3</v>
      </c>
      <c r="D115" s="33">
        <v>28667.495279999999</v>
      </c>
      <c r="E115" s="33">
        <v>19768.425054417901</v>
      </c>
    </row>
    <row r="116" spans="1:5" x14ac:dyDescent="0.25">
      <c r="A116" s="11" t="s">
        <v>73</v>
      </c>
      <c r="B116" s="11">
        <v>2009</v>
      </c>
      <c r="C116" s="18">
        <f t="shared" si="1"/>
        <v>3</v>
      </c>
      <c r="D116" s="33">
        <v>20503.148860000001</v>
      </c>
      <c r="E116" s="33">
        <v>7687.4139927974302</v>
      </c>
    </row>
    <row r="117" spans="1:5" x14ac:dyDescent="0.25">
      <c r="A117" s="11" t="s">
        <v>73</v>
      </c>
      <c r="B117" s="11">
        <v>2010</v>
      </c>
      <c r="C117" s="18">
        <f t="shared" si="1"/>
        <v>3</v>
      </c>
      <c r="D117" s="33">
        <v>20454.527139999998</v>
      </c>
      <c r="E117" s="33">
        <v>64954.740249425202</v>
      </c>
    </row>
    <row r="118" spans="1:5" x14ac:dyDescent="0.25">
      <c r="A118" s="11" t="s">
        <v>73</v>
      </c>
      <c r="B118" s="11">
        <v>2011</v>
      </c>
      <c r="C118" s="18">
        <f t="shared" si="1"/>
        <v>3</v>
      </c>
      <c r="D118" s="33">
        <v>64621.8148</v>
      </c>
      <c r="E118" s="33">
        <v>93979.383112888798</v>
      </c>
    </row>
    <row r="119" spans="1:5" x14ac:dyDescent="0.25">
      <c r="A119" s="11" t="s">
        <v>73</v>
      </c>
      <c r="B119" s="11">
        <v>2012</v>
      </c>
      <c r="C119" s="18">
        <f t="shared" si="1"/>
        <v>3</v>
      </c>
      <c r="D119" s="33">
        <v>60983.036070000002</v>
      </c>
      <c r="E119" s="33">
        <v>45150.381664795699</v>
      </c>
    </row>
    <row r="120" spans="1:5" x14ac:dyDescent="0.25">
      <c r="A120" s="11" t="s">
        <v>73</v>
      </c>
      <c r="B120" s="11">
        <v>2013</v>
      </c>
      <c r="C120" s="18">
        <f t="shared" si="1"/>
        <v>3</v>
      </c>
      <c r="D120" s="33">
        <v>8759.5966480000006</v>
      </c>
      <c r="E120" s="33">
        <v>2109.4861386544299</v>
      </c>
    </row>
    <row r="121" spans="1:5" x14ac:dyDescent="0.25">
      <c r="A121" s="11" t="s">
        <v>73</v>
      </c>
      <c r="B121" s="11">
        <v>2014</v>
      </c>
      <c r="C121" s="18">
        <f t="shared" si="1"/>
        <v>3</v>
      </c>
      <c r="D121" s="33">
        <v>20322</v>
      </c>
      <c r="E121" s="33">
        <v>22757.374332217401</v>
      </c>
    </row>
    <row r="122" spans="1:5" x14ac:dyDescent="0.25">
      <c r="A122" s="5" t="s">
        <v>76</v>
      </c>
      <c r="B122" s="5">
        <v>1960</v>
      </c>
      <c r="C122" s="18">
        <f t="shared" si="1"/>
        <v>4</v>
      </c>
      <c r="D122" s="23">
        <v>112920.29549999999</v>
      </c>
      <c r="E122" s="23">
        <v>524068.8398744</v>
      </c>
    </row>
    <row r="123" spans="1:5" x14ac:dyDescent="0.25">
      <c r="A123" s="5" t="s">
        <v>76</v>
      </c>
      <c r="B123" s="5">
        <v>1961</v>
      </c>
      <c r="C123" s="18">
        <f t="shared" si="1"/>
        <v>4</v>
      </c>
      <c r="D123" s="23">
        <v>467456.71960000001</v>
      </c>
      <c r="E123" s="23">
        <v>767586.08325839997</v>
      </c>
    </row>
    <row r="124" spans="1:5" x14ac:dyDescent="0.25">
      <c r="A124" s="5" t="s">
        <v>76</v>
      </c>
      <c r="B124" s="5">
        <v>1962</v>
      </c>
      <c r="C124" s="18">
        <f t="shared" si="1"/>
        <v>4</v>
      </c>
      <c r="D124" s="23">
        <v>354596.54830000002</v>
      </c>
      <c r="E124" s="23">
        <v>1052792.1627034999</v>
      </c>
    </row>
    <row r="125" spans="1:5" x14ac:dyDescent="0.25">
      <c r="A125" s="5" t="s">
        <v>76</v>
      </c>
      <c r="B125" s="5">
        <v>1963</v>
      </c>
      <c r="C125" s="18">
        <f t="shared" si="1"/>
        <v>4</v>
      </c>
      <c r="D125" s="23">
        <v>193635.91310000001</v>
      </c>
      <c r="E125" s="23">
        <v>1510856.8643324</v>
      </c>
    </row>
    <row r="126" spans="1:5" x14ac:dyDescent="0.25">
      <c r="A126" s="5" t="s">
        <v>76</v>
      </c>
      <c r="B126" s="5">
        <v>1964</v>
      </c>
      <c r="C126" s="18">
        <f t="shared" si="1"/>
        <v>4</v>
      </c>
      <c r="D126" s="23">
        <v>396889.38660000003</v>
      </c>
      <c r="E126" s="23">
        <v>417759.68917139998</v>
      </c>
    </row>
    <row r="127" spans="1:5" x14ac:dyDescent="0.25">
      <c r="A127" s="5" t="s">
        <v>76</v>
      </c>
      <c r="B127" s="5">
        <v>1965</v>
      </c>
      <c r="C127" s="18">
        <f t="shared" si="1"/>
        <v>4</v>
      </c>
      <c r="D127" s="23">
        <v>313241.89870000002</v>
      </c>
      <c r="E127" s="23">
        <v>671737.10367927398</v>
      </c>
    </row>
    <row r="128" spans="1:5" x14ac:dyDescent="0.25">
      <c r="A128" s="5" t="s">
        <v>76</v>
      </c>
      <c r="B128" s="5">
        <v>1966</v>
      </c>
      <c r="C128" s="18">
        <f t="shared" si="1"/>
        <v>4</v>
      </c>
      <c r="D128" s="23">
        <v>243131.25169999999</v>
      </c>
      <c r="E128" s="23">
        <v>996080.28483088198</v>
      </c>
    </row>
    <row r="129" spans="1:5" x14ac:dyDescent="0.25">
      <c r="A129" s="5" t="s">
        <v>76</v>
      </c>
      <c r="B129" s="5">
        <v>1967</v>
      </c>
      <c r="C129" s="18">
        <f t="shared" si="1"/>
        <v>4</v>
      </c>
      <c r="D129" s="23">
        <v>296654.52159999998</v>
      </c>
      <c r="E129" s="23">
        <v>1287707.71431799</v>
      </c>
    </row>
    <row r="130" spans="1:5" x14ac:dyDescent="0.25">
      <c r="A130" s="5" t="s">
        <v>76</v>
      </c>
      <c r="B130" s="5">
        <v>1968</v>
      </c>
      <c r="C130" s="18">
        <f t="shared" si="1"/>
        <v>4</v>
      </c>
      <c r="D130" s="23">
        <v>267415.43219999998</v>
      </c>
      <c r="E130" s="23">
        <v>566788.396999088</v>
      </c>
    </row>
    <row r="131" spans="1:5" x14ac:dyDescent="0.25">
      <c r="A131" s="5" t="s">
        <v>76</v>
      </c>
      <c r="B131" s="5">
        <v>1969</v>
      </c>
      <c r="C131" s="18">
        <f t="shared" si="1"/>
        <v>4</v>
      </c>
      <c r="D131" s="23">
        <v>345341.7574</v>
      </c>
      <c r="E131" s="23">
        <v>1232911.00363782</v>
      </c>
    </row>
    <row r="132" spans="1:5" x14ac:dyDescent="0.25">
      <c r="A132" s="5" t="s">
        <v>76</v>
      </c>
      <c r="B132" s="5">
        <v>1970</v>
      </c>
      <c r="C132" s="18">
        <f t="shared" ref="C132:C195" si="2">IF(A132=A131,C131,C131+1)</f>
        <v>4</v>
      </c>
      <c r="D132" s="23">
        <v>327829.80489999999</v>
      </c>
      <c r="E132" s="23">
        <v>496420.97592748801</v>
      </c>
    </row>
    <row r="133" spans="1:5" x14ac:dyDescent="0.25">
      <c r="A133" s="5" t="s">
        <v>76</v>
      </c>
      <c r="B133" s="5">
        <v>1971</v>
      </c>
      <c r="C133" s="18">
        <f t="shared" si="2"/>
        <v>4</v>
      </c>
      <c r="D133" s="23">
        <v>436875.63280000002</v>
      </c>
      <c r="E133" s="23">
        <v>517901.44656637998</v>
      </c>
    </row>
    <row r="134" spans="1:5" x14ac:dyDescent="0.25">
      <c r="A134" s="5" t="s">
        <v>76</v>
      </c>
      <c r="B134" s="5">
        <v>1972</v>
      </c>
      <c r="C134" s="18">
        <f t="shared" si="2"/>
        <v>4</v>
      </c>
      <c r="D134" s="23">
        <v>309503.89480000001</v>
      </c>
      <c r="E134" s="23">
        <v>464333.74274376902</v>
      </c>
    </row>
    <row r="135" spans="1:5" x14ac:dyDescent="0.25">
      <c r="A135" s="5" t="s">
        <v>76</v>
      </c>
      <c r="B135" s="5">
        <v>1973</v>
      </c>
      <c r="C135" s="18">
        <f t="shared" si="2"/>
        <v>4</v>
      </c>
      <c r="D135" s="23">
        <v>236140.29130000001</v>
      </c>
      <c r="E135" s="23">
        <v>438502.407967865</v>
      </c>
    </row>
    <row r="136" spans="1:5" x14ac:dyDescent="0.25">
      <c r="A136" s="5" t="s">
        <v>76</v>
      </c>
      <c r="B136" s="5">
        <v>1974</v>
      </c>
      <c r="C136" s="18">
        <f t="shared" si="2"/>
        <v>4</v>
      </c>
      <c r="D136" s="23">
        <v>291444.28360000002</v>
      </c>
      <c r="E136" s="23">
        <v>149087.369173249</v>
      </c>
    </row>
    <row r="137" spans="1:5" x14ac:dyDescent="0.25">
      <c r="A137" s="5" t="s">
        <v>76</v>
      </c>
      <c r="B137" s="5">
        <v>1975</v>
      </c>
      <c r="C137" s="18">
        <f t="shared" si="2"/>
        <v>4</v>
      </c>
      <c r="D137" s="23">
        <v>118485.163</v>
      </c>
      <c r="E137" s="23">
        <v>1276433.2876719299</v>
      </c>
    </row>
    <row r="138" spans="1:5" x14ac:dyDescent="0.25">
      <c r="A138" s="5" t="s">
        <v>76</v>
      </c>
      <c r="B138" s="5">
        <v>1976</v>
      </c>
      <c r="C138" s="18">
        <f t="shared" si="2"/>
        <v>4</v>
      </c>
      <c r="D138" s="23">
        <v>163137.0625</v>
      </c>
      <c r="E138" s="23">
        <v>171433.81559730601</v>
      </c>
    </row>
    <row r="139" spans="1:5" x14ac:dyDescent="0.25">
      <c r="A139" s="5" t="s">
        <v>76</v>
      </c>
      <c r="B139" s="5">
        <v>1977</v>
      </c>
      <c r="C139" s="18">
        <f t="shared" si="2"/>
        <v>4</v>
      </c>
      <c r="D139" s="23">
        <v>199710.97829999999</v>
      </c>
      <c r="E139" s="23">
        <v>764592.36509476998</v>
      </c>
    </row>
    <row r="140" spans="1:5" x14ac:dyDescent="0.25">
      <c r="A140" s="5" t="s">
        <v>76</v>
      </c>
      <c r="B140" s="5">
        <v>1978</v>
      </c>
      <c r="C140" s="18">
        <f t="shared" si="2"/>
        <v>4</v>
      </c>
      <c r="D140" s="23">
        <v>57401.782440000003</v>
      </c>
      <c r="E140" s="23">
        <v>238360.83896572</v>
      </c>
    </row>
    <row r="141" spans="1:5" x14ac:dyDescent="0.25">
      <c r="A141" s="5" t="s">
        <v>76</v>
      </c>
      <c r="B141" s="5">
        <v>1979</v>
      </c>
      <c r="C141" s="18">
        <f t="shared" si="2"/>
        <v>4</v>
      </c>
      <c r="D141" s="23">
        <v>357449.22779999999</v>
      </c>
      <c r="E141" s="23">
        <v>266424.34372749098</v>
      </c>
    </row>
    <row r="142" spans="1:5" x14ac:dyDescent="0.25">
      <c r="A142" s="5" t="s">
        <v>76</v>
      </c>
      <c r="B142" s="5">
        <v>1980</v>
      </c>
      <c r="C142" s="18">
        <f t="shared" si="2"/>
        <v>4</v>
      </c>
      <c r="D142" s="23">
        <v>197030.51749999999</v>
      </c>
      <c r="E142" s="23">
        <v>1342227.4745289399</v>
      </c>
    </row>
    <row r="143" spans="1:5" x14ac:dyDescent="0.25">
      <c r="A143" s="5" t="s">
        <v>76</v>
      </c>
      <c r="B143" s="5">
        <v>1981</v>
      </c>
      <c r="C143" s="18">
        <f t="shared" si="2"/>
        <v>4</v>
      </c>
      <c r="D143" s="23">
        <v>113331.8857</v>
      </c>
      <c r="E143" s="23">
        <v>812390.94083083502</v>
      </c>
    </row>
    <row r="144" spans="1:5" x14ac:dyDescent="0.25">
      <c r="A144" s="5" t="s">
        <v>76</v>
      </c>
      <c r="B144" s="5">
        <v>1982</v>
      </c>
      <c r="C144" s="18">
        <f t="shared" si="2"/>
        <v>4</v>
      </c>
      <c r="D144" s="23">
        <v>159594.80009999999</v>
      </c>
      <c r="E144" s="23">
        <v>374095.64745330298</v>
      </c>
    </row>
    <row r="145" spans="1:5" x14ac:dyDescent="0.25">
      <c r="A145" s="5" t="s">
        <v>76</v>
      </c>
      <c r="B145" s="5">
        <v>1983</v>
      </c>
      <c r="C145" s="18">
        <f t="shared" si="2"/>
        <v>4</v>
      </c>
      <c r="D145" s="23">
        <v>103026.98940000001</v>
      </c>
      <c r="E145" s="23">
        <v>369108.14519538602</v>
      </c>
    </row>
    <row r="146" spans="1:5" x14ac:dyDescent="0.25">
      <c r="A146" s="5" t="s">
        <v>76</v>
      </c>
      <c r="B146" s="5">
        <v>1984</v>
      </c>
      <c r="C146" s="18">
        <f t="shared" si="2"/>
        <v>4</v>
      </c>
      <c r="D146" s="23">
        <v>204447.10389999999</v>
      </c>
      <c r="E146" s="23">
        <v>774292.76421425096</v>
      </c>
    </row>
    <row r="147" spans="1:5" x14ac:dyDescent="0.25">
      <c r="A147" s="5" t="s">
        <v>76</v>
      </c>
      <c r="B147" s="5">
        <v>1985</v>
      </c>
      <c r="C147" s="18">
        <f t="shared" si="2"/>
        <v>4</v>
      </c>
      <c r="D147" s="23">
        <v>623637.35759999999</v>
      </c>
      <c r="E147" s="23">
        <v>521979.16625483299</v>
      </c>
    </row>
    <row r="148" spans="1:5" x14ac:dyDescent="0.25">
      <c r="A148" s="5" t="s">
        <v>76</v>
      </c>
      <c r="B148" s="5">
        <v>1986</v>
      </c>
      <c r="C148" s="18">
        <f t="shared" si="2"/>
        <v>4</v>
      </c>
      <c r="D148" s="23">
        <v>167437.17800000001</v>
      </c>
      <c r="E148" s="23">
        <v>1147840.0909651599</v>
      </c>
    </row>
    <row r="149" spans="1:5" x14ac:dyDescent="0.25">
      <c r="A149" s="5" t="s">
        <v>76</v>
      </c>
      <c r="B149" s="5">
        <v>1987</v>
      </c>
      <c r="C149" s="18">
        <f t="shared" si="2"/>
        <v>4</v>
      </c>
      <c r="D149" s="23">
        <v>237400.08319999999</v>
      </c>
      <c r="E149" s="23">
        <v>1414332.73764737</v>
      </c>
    </row>
    <row r="150" spans="1:5" x14ac:dyDescent="0.25">
      <c r="A150" s="5" t="s">
        <v>76</v>
      </c>
      <c r="B150" s="5">
        <v>1988</v>
      </c>
      <c r="C150" s="18">
        <f t="shared" si="2"/>
        <v>4</v>
      </c>
      <c r="D150" s="23">
        <v>241974.29</v>
      </c>
      <c r="E150" s="23">
        <v>2134103.2562465002</v>
      </c>
    </row>
    <row r="151" spans="1:5" x14ac:dyDescent="0.25">
      <c r="A151" s="5" t="s">
        <v>76</v>
      </c>
      <c r="B151" s="5">
        <v>1989</v>
      </c>
      <c r="C151" s="18">
        <f t="shared" si="2"/>
        <v>4</v>
      </c>
      <c r="D151" s="23">
        <v>132562.82999999999</v>
      </c>
      <c r="E151" s="23">
        <v>1016505.93640563</v>
      </c>
    </row>
    <row r="152" spans="1:5" x14ac:dyDescent="0.25">
      <c r="A152" s="5" t="s">
        <v>76</v>
      </c>
      <c r="B152" s="5">
        <v>1990</v>
      </c>
      <c r="C152" s="18">
        <f t="shared" si="2"/>
        <v>4</v>
      </c>
      <c r="D152" s="23">
        <v>198864.19750000001</v>
      </c>
      <c r="E152" s="23">
        <v>230703.457411918</v>
      </c>
    </row>
    <row r="153" spans="1:5" x14ac:dyDescent="0.25">
      <c r="A153" s="5" t="s">
        <v>76</v>
      </c>
      <c r="B153" s="5">
        <v>1991</v>
      </c>
      <c r="C153" s="18">
        <f t="shared" si="2"/>
        <v>4</v>
      </c>
      <c r="D153" s="23">
        <v>432582.09340000001</v>
      </c>
      <c r="E153" s="23">
        <v>357925.41666382598</v>
      </c>
    </row>
    <row r="154" spans="1:5" x14ac:dyDescent="0.25">
      <c r="A154" s="5" t="s">
        <v>76</v>
      </c>
      <c r="B154" s="5">
        <v>1992</v>
      </c>
      <c r="C154" s="18">
        <f t="shared" si="2"/>
        <v>4</v>
      </c>
      <c r="D154" s="23">
        <v>582914.31160000002</v>
      </c>
      <c r="E154" s="23">
        <v>654993.26079549501</v>
      </c>
    </row>
    <row r="155" spans="1:5" x14ac:dyDescent="0.25">
      <c r="A155" s="5" t="s">
        <v>76</v>
      </c>
      <c r="B155" s="5">
        <v>1993</v>
      </c>
      <c r="C155" s="18">
        <f t="shared" si="2"/>
        <v>4</v>
      </c>
      <c r="D155" s="23">
        <v>595377.25269999995</v>
      </c>
      <c r="E155" s="23">
        <v>312876.36142701801</v>
      </c>
    </row>
    <row r="156" spans="1:5" x14ac:dyDescent="0.25">
      <c r="A156" s="5" t="s">
        <v>76</v>
      </c>
      <c r="B156" s="5">
        <v>1994</v>
      </c>
      <c r="C156" s="18">
        <f t="shared" si="2"/>
        <v>4</v>
      </c>
      <c r="D156" s="23">
        <v>132299.3946</v>
      </c>
      <c r="E156" s="23">
        <v>35176.646621332802</v>
      </c>
    </row>
    <row r="157" spans="1:5" x14ac:dyDescent="0.25">
      <c r="A157" s="5" t="s">
        <v>76</v>
      </c>
      <c r="B157" s="5">
        <v>1995</v>
      </c>
      <c r="C157" s="18">
        <f t="shared" si="2"/>
        <v>4</v>
      </c>
      <c r="D157" s="23">
        <v>69505.931460000007</v>
      </c>
      <c r="E157" s="23">
        <v>230959.566817507</v>
      </c>
    </row>
    <row r="158" spans="1:5" x14ac:dyDescent="0.25">
      <c r="A158" s="5" t="s">
        <v>76</v>
      </c>
      <c r="B158" s="5">
        <v>1996</v>
      </c>
      <c r="C158" s="18">
        <f t="shared" si="2"/>
        <v>4</v>
      </c>
      <c r="D158" s="23">
        <v>143305.4368</v>
      </c>
      <c r="E158" s="23">
        <v>1923514.69097745</v>
      </c>
    </row>
    <row r="159" spans="1:5" x14ac:dyDescent="0.25">
      <c r="A159" s="5" t="s">
        <v>76</v>
      </c>
      <c r="B159" s="5">
        <v>1997</v>
      </c>
      <c r="C159" s="18">
        <f t="shared" si="2"/>
        <v>4</v>
      </c>
      <c r="D159" s="23">
        <v>129974.7626</v>
      </c>
      <c r="E159" s="23">
        <v>257077.303741157</v>
      </c>
    </row>
    <row r="160" spans="1:5" x14ac:dyDescent="0.25">
      <c r="A160" s="5" t="s">
        <v>76</v>
      </c>
      <c r="B160" s="5">
        <v>1998</v>
      </c>
      <c r="C160" s="18">
        <f t="shared" si="2"/>
        <v>4</v>
      </c>
      <c r="D160" s="23">
        <v>97880.260420000006</v>
      </c>
      <c r="E160" s="23">
        <v>289994.90058305999</v>
      </c>
    </row>
    <row r="161" spans="1:5" x14ac:dyDescent="0.25">
      <c r="A161" s="5" t="s">
        <v>76</v>
      </c>
      <c r="B161" s="5">
        <v>1999</v>
      </c>
      <c r="C161" s="18">
        <f t="shared" si="2"/>
        <v>4</v>
      </c>
      <c r="D161" s="23">
        <v>155039.50769999999</v>
      </c>
      <c r="E161" s="23">
        <v>149055.61576046099</v>
      </c>
    </row>
    <row r="162" spans="1:5" x14ac:dyDescent="0.25">
      <c r="A162" s="5" t="s">
        <v>76</v>
      </c>
      <c r="B162" s="5">
        <v>2000</v>
      </c>
      <c r="C162" s="18">
        <f t="shared" si="2"/>
        <v>4</v>
      </c>
      <c r="D162" s="23">
        <v>185019.51730000001</v>
      </c>
      <c r="E162" s="23">
        <v>474734.15715988801</v>
      </c>
    </row>
    <row r="163" spans="1:5" x14ac:dyDescent="0.25">
      <c r="A163" s="5" t="s">
        <v>76</v>
      </c>
      <c r="B163" s="5">
        <v>2001</v>
      </c>
      <c r="C163" s="18">
        <f t="shared" si="2"/>
        <v>4</v>
      </c>
      <c r="D163" s="23">
        <v>617400.85190000001</v>
      </c>
      <c r="E163" s="23">
        <v>198450.20445001099</v>
      </c>
    </row>
    <row r="164" spans="1:5" x14ac:dyDescent="0.25">
      <c r="A164" s="5" t="s">
        <v>76</v>
      </c>
      <c r="B164" s="5">
        <v>2002</v>
      </c>
      <c r="C164" s="18">
        <f t="shared" si="2"/>
        <v>4</v>
      </c>
      <c r="D164" s="23">
        <v>130726.38069999999</v>
      </c>
      <c r="E164" s="23">
        <v>487734.91135210003</v>
      </c>
    </row>
    <row r="165" spans="1:5" x14ac:dyDescent="0.25">
      <c r="A165" s="5" t="s">
        <v>76</v>
      </c>
      <c r="B165" s="5">
        <v>2003</v>
      </c>
      <c r="C165" s="18">
        <f t="shared" si="2"/>
        <v>4</v>
      </c>
      <c r="D165" s="23">
        <v>99284.4758</v>
      </c>
      <c r="E165" s="23">
        <v>68338.376212518997</v>
      </c>
    </row>
    <row r="166" spans="1:5" x14ac:dyDescent="0.25">
      <c r="A166" s="5" t="s">
        <v>76</v>
      </c>
      <c r="B166" s="5">
        <v>2004</v>
      </c>
      <c r="C166" s="18">
        <f t="shared" si="2"/>
        <v>4</v>
      </c>
      <c r="D166" s="23">
        <v>249231.34650000001</v>
      </c>
      <c r="E166" s="23">
        <v>290834.92428073502</v>
      </c>
    </row>
    <row r="167" spans="1:5" x14ac:dyDescent="0.25">
      <c r="A167" s="5" t="s">
        <v>76</v>
      </c>
      <c r="B167" s="5">
        <v>2005</v>
      </c>
      <c r="C167" s="18">
        <f t="shared" si="2"/>
        <v>4</v>
      </c>
      <c r="D167" s="23">
        <v>163177.66690000001</v>
      </c>
      <c r="E167" s="23">
        <v>74526.112957471501</v>
      </c>
    </row>
    <row r="168" spans="1:5" x14ac:dyDescent="0.25">
      <c r="A168" s="5" t="s">
        <v>76</v>
      </c>
      <c r="B168" s="5">
        <v>2006</v>
      </c>
      <c r="C168" s="18">
        <f t="shared" si="2"/>
        <v>4</v>
      </c>
      <c r="D168" s="23">
        <v>137660.391</v>
      </c>
      <c r="E168" s="23">
        <v>213908.356083491</v>
      </c>
    </row>
    <row r="169" spans="1:5" x14ac:dyDescent="0.25">
      <c r="A169" s="5" t="s">
        <v>76</v>
      </c>
      <c r="B169" s="5">
        <v>2007</v>
      </c>
      <c r="C169" s="18">
        <f t="shared" si="2"/>
        <v>4</v>
      </c>
      <c r="D169" s="23">
        <v>100762.0793</v>
      </c>
      <c r="E169" s="23">
        <v>305994.037277914</v>
      </c>
    </row>
    <row r="170" spans="1:5" x14ac:dyDescent="0.25">
      <c r="A170" s="5" t="s">
        <v>76</v>
      </c>
      <c r="B170" s="5">
        <v>2008</v>
      </c>
      <c r="C170" s="18">
        <f t="shared" si="2"/>
        <v>4</v>
      </c>
      <c r="D170" s="23">
        <v>93158.208719999995</v>
      </c>
      <c r="E170" s="23">
        <v>48496.669984604901</v>
      </c>
    </row>
    <row r="171" spans="1:5" x14ac:dyDescent="0.25">
      <c r="A171" s="5" t="s">
        <v>76</v>
      </c>
      <c r="B171" s="5">
        <v>2009</v>
      </c>
      <c r="C171" s="18">
        <f t="shared" si="2"/>
        <v>4</v>
      </c>
      <c r="D171" s="23">
        <v>93791.000109999994</v>
      </c>
      <c r="E171" s="23">
        <v>49450.995740049402</v>
      </c>
    </row>
    <row r="172" spans="1:5" x14ac:dyDescent="0.25">
      <c r="A172" s="5" t="s">
        <v>76</v>
      </c>
      <c r="B172" s="5">
        <v>2010</v>
      </c>
      <c r="C172" s="18">
        <f t="shared" si="2"/>
        <v>4</v>
      </c>
      <c r="D172" s="23">
        <v>74125.696509999994</v>
      </c>
      <c r="E172" s="23">
        <v>326122.51498468802</v>
      </c>
    </row>
    <row r="173" spans="1:5" x14ac:dyDescent="0.25">
      <c r="A173" s="5" t="s">
        <v>76</v>
      </c>
      <c r="B173" s="5">
        <v>2011</v>
      </c>
      <c r="C173" s="18">
        <f t="shared" si="2"/>
        <v>4</v>
      </c>
      <c r="D173" s="23">
        <v>152998.13810000001</v>
      </c>
      <c r="E173" s="23">
        <v>374443.60119961598</v>
      </c>
    </row>
    <row r="174" spans="1:5" x14ac:dyDescent="0.25">
      <c r="A174" s="5" t="s">
        <v>76</v>
      </c>
      <c r="B174" s="5">
        <v>2012</v>
      </c>
      <c r="C174" s="18">
        <f t="shared" si="2"/>
        <v>4</v>
      </c>
      <c r="D174" s="23">
        <v>112217.60129999999</v>
      </c>
      <c r="E174" s="23">
        <v>172292.98412775699</v>
      </c>
    </row>
    <row r="175" spans="1:5" x14ac:dyDescent="0.25">
      <c r="A175" s="5" t="s">
        <v>76</v>
      </c>
      <c r="B175" s="5">
        <v>2013</v>
      </c>
      <c r="C175" s="18">
        <f t="shared" si="2"/>
        <v>4</v>
      </c>
      <c r="D175" s="23">
        <v>39601.501539999997</v>
      </c>
      <c r="E175" s="23">
        <v>18592.425003420001</v>
      </c>
    </row>
    <row r="176" spans="1:5" x14ac:dyDescent="0.25">
      <c r="A176" s="5" t="s">
        <v>76</v>
      </c>
      <c r="B176" s="5">
        <v>2014</v>
      </c>
      <c r="C176" s="18">
        <f t="shared" si="2"/>
        <v>4</v>
      </c>
      <c r="D176" s="23">
        <v>133779</v>
      </c>
      <c r="E176" s="23">
        <v>383220.47290790197</v>
      </c>
    </row>
    <row r="177" spans="1:5" x14ac:dyDescent="0.25">
      <c r="A177" s="34" t="s">
        <v>77</v>
      </c>
      <c r="B177" s="34">
        <v>1960</v>
      </c>
      <c r="C177" s="18">
        <f t="shared" si="2"/>
        <v>5</v>
      </c>
      <c r="D177" s="35">
        <v>12298.25</v>
      </c>
      <c r="E177" s="35">
        <v>45281.904338760003</v>
      </c>
    </row>
    <row r="178" spans="1:5" x14ac:dyDescent="0.25">
      <c r="A178" s="34" t="s">
        <v>77</v>
      </c>
      <c r="B178" s="34">
        <v>1961</v>
      </c>
      <c r="C178" s="18">
        <f t="shared" si="2"/>
        <v>5</v>
      </c>
      <c r="D178" s="35">
        <v>33656.883809999999</v>
      </c>
      <c r="E178" s="35">
        <v>33425.842913170003</v>
      </c>
    </row>
    <row r="179" spans="1:5" x14ac:dyDescent="0.25">
      <c r="A179" s="34" t="s">
        <v>77</v>
      </c>
      <c r="B179" s="34">
        <v>1962</v>
      </c>
      <c r="C179" s="18">
        <f t="shared" si="2"/>
        <v>5</v>
      </c>
      <c r="D179" s="35">
        <v>16827.78356</v>
      </c>
      <c r="E179" s="35">
        <v>61681.414267079999</v>
      </c>
    </row>
    <row r="180" spans="1:5" x14ac:dyDescent="0.25">
      <c r="A180" s="34" t="s">
        <v>77</v>
      </c>
      <c r="B180" s="34">
        <v>1963</v>
      </c>
      <c r="C180" s="18">
        <f t="shared" si="2"/>
        <v>5</v>
      </c>
      <c r="D180" s="35">
        <v>56280.35686</v>
      </c>
      <c r="E180" s="35">
        <v>174897.74789288</v>
      </c>
    </row>
    <row r="181" spans="1:5" x14ac:dyDescent="0.25">
      <c r="A181" s="34" t="s">
        <v>77</v>
      </c>
      <c r="B181" s="34">
        <v>1964</v>
      </c>
      <c r="C181" s="18">
        <f t="shared" si="2"/>
        <v>5</v>
      </c>
      <c r="D181" s="35">
        <v>35959.776639999996</v>
      </c>
      <c r="E181" s="35">
        <v>45332.369916379997</v>
      </c>
    </row>
    <row r="182" spans="1:5" x14ac:dyDescent="0.25">
      <c r="A182" s="34" t="s">
        <v>77</v>
      </c>
      <c r="B182" s="34">
        <v>1965</v>
      </c>
      <c r="C182" s="18">
        <f t="shared" si="2"/>
        <v>5</v>
      </c>
      <c r="D182" s="35">
        <v>11093.983910000001</v>
      </c>
      <c r="E182" s="35">
        <v>45937.013292293501</v>
      </c>
    </row>
    <row r="183" spans="1:5" x14ac:dyDescent="0.25">
      <c r="A183" s="34" t="s">
        <v>77</v>
      </c>
      <c r="B183" s="34">
        <v>1966</v>
      </c>
      <c r="C183" s="18">
        <f t="shared" si="2"/>
        <v>5</v>
      </c>
      <c r="D183" s="35">
        <v>15195.703229999999</v>
      </c>
      <c r="E183" s="35">
        <v>25047.0707280442</v>
      </c>
    </row>
    <row r="184" spans="1:5" x14ac:dyDescent="0.25">
      <c r="A184" s="34" t="s">
        <v>77</v>
      </c>
      <c r="B184" s="34">
        <v>1967</v>
      </c>
      <c r="C184" s="18">
        <f t="shared" si="2"/>
        <v>5</v>
      </c>
      <c r="D184" s="35">
        <v>24200.763599999998</v>
      </c>
      <c r="E184" s="35">
        <v>28810.584394670899</v>
      </c>
    </row>
    <row r="185" spans="1:5" x14ac:dyDescent="0.25">
      <c r="A185" s="34" t="s">
        <v>77</v>
      </c>
      <c r="B185" s="34">
        <v>1968</v>
      </c>
      <c r="C185" s="18">
        <f t="shared" si="2"/>
        <v>5</v>
      </c>
      <c r="D185" s="35">
        <v>55410.404880000002</v>
      </c>
      <c r="E185" s="35">
        <v>45993.357774559299</v>
      </c>
    </row>
    <row r="186" spans="1:5" x14ac:dyDescent="0.25">
      <c r="A186" s="34" t="s">
        <v>77</v>
      </c>
      <c r="B186" s="34">
        <v>1969</v>
      </c>
      <c r="C186" s="18">
        <f t="shared" si="2"/>
        <v>5</v>
      </c>
      <c r="D186" s="35">
        <v>32575.30443</v>
      </c>
      <c r="E186" s="35">
        <v>123956.86570673699</v>
      </c>
    </row>
    <row r="187" spans="1:5" x14ac:dyDescent="0.25">
      <c r="A187" s="34" t="s">
        <v>77</v>
      </c>
      <c r="B187" s="34">
        <v>1970</v>
      </c>
      <c r="C187" s="18">
        <f t="shared" si="2"/>
        <v>5</v>
      </c>
      <c r="D187" s="35">
        <v>7422.5616200000004</v>
      </c>
      <c r="E187" s="35">
        <v>58601.295734076099</v>
      </c>
    </row>
    <row r="188" spans="1:5" x14ac:dyDescent="0.25">
      <c r="A188" s="34" t="s">
        <v>77</v>
      </c>
      <c r="B188" s="34">
        <v>1971</v>
      </c>
      <c r="C188" s="18">
        <f t="shared" si="2"/>
        <v>5</v>
      </c>
      <c r="D188" s="35">
        <v>8381.3071039999995</v>
      </c>
      <c r="E188" s="35">
        <v>57951.896436522402</v>
      </c>
    </row>
    <row r="189" spans="1:5" x14ac:dyDescent="0.25">
      <c r="A189" s="34" t="s">
        <v>77</v>
      </c>
      <c r="B189" s="34">
        <v>1972</v>
      </c>
      <c r="C189" s="18">
        <f t="shared" si="2"/>
        <v>5</v>
      </c>
      <c r="D189" s="35">
        <v>10276.963299999999</v>
      </c>
      <c r="E189" s="35">
        <v>30902.253002250702</v>
      </c>
    </row>
    <row r="190" spans="1:5" x14ac:dyDescent="0.25">
      <c r="A190" s="34" t="s">
        <v>77</v>
      </c>
      <c r="B190" s="34">
        <v>1973</v>
      </c>
      <c r="C190" s="18">
        <f t="shared" si="2"/>
        <v>5</v>
      </c>
      <c r="D190" s="35">
        <v>32178.70291</v>
      </c>
      <c r="E190" s="35">
        <v>27070.1789542773</v>
      </c>
    </row>
    <row r="191" spans="1:5" x14ac:dyDescent="0.25">
      <c r="A191" s="34" t="s">
        <v>77</v>
      </c>
      <c r="B191" s="34">
        <v>1974</v>
      </c>
      <c r="C191" s="18">
        <f t="shared" si="2"/>
        <v>5</v>
      </c>
      <c r="D191" s="35">
        <v>38188.610540000001</v>
      </c>
      <c r="E191" s="35">
        <v>8311.3218646989899</v>
      </c>
    </row>
    <row r="192" spans="1:5" x14ac:dyDescent="0.25">
      <c r="A192" s="34" t="s">
        <v>77</v>
      </c>
      <c r="B192" s="34">
        <v>1975</v>
      </c>
      <c r="C192" s="18">
        <f t="shared" si="2"/>
        <v>5</v>
      </c>
      <c r="D192" s="35">
        <v>28685.881570000001</v>
      </c>
      <c r="E192" s="35">
        <v>66656.039959728907</v>
      </c>
    </row>
    <row r="193" spans="1:5" x14ac:dyDescent="0.25">
      <c r="A193" s="34" t="s">
        <v>77</v>
      </c>
      <c r="B193" s="34">
        <v>1976</v>
      </c>
      <c r="C193" s="18">
        <f t="shared" si="2"/>
        <v>5</v>
      </c>
      <c r="D193" s="35">
        <v>8021.552103</v>
      </c>
      <c r="E193" s="35">
        <v>8743.6041475298807</v>
      </c>
    </row>
    <row r="194" spans="1:5" x14ac:dyDescent="0.25">
      <c r="A194" s="34" t="s">
        <v>77</v>
      </c>
      <c r="B194" s="34">
        <v>1977</v>
      </c>
      <c r="C194" s="18">
        <f t="shared" si="2"/>
        <v>5</v>
      </c>
      <c r="D194" s="35">
        <v>15573.16257</v>
      </c>
      <c r="E194" s="35">
        <v>30813.116845759701</v>
      </c>
    </row>
    <row r="195" spans="1:5" x14ac:dyDescent="0.25">
      <c r="A195" s="34" t="s">
        <v>77</v>
      </c>
      <c r="B195" s="34">
        <v>1978</v>
      </c>
      <c r="C195" s="18">
        <f t="shared" si="2"/>
        <v>5</v>
      </c>
      <c r="D195" s="35">
        <v>3930.731507</v>
      </c>
      <c r="E195" s="35">
        <v>13419.038599424801</v>
      </c>
    </row>
    <row r="196" spans="1:5" x14ac:dyDescent="0.25">
      <c r="A196" s="34" t="s">
        <v>77</v>
      </c>
      <c r="B196" s="34">
        <v>1979</v>
      </c>
      <c r="C196" s="18">
        <f t="shared" ref="C196:C259" si="3">IF(A196=A195,C195,C195+1)</f>
        <v>5</v>
      </c>
      <c r="D196" s="35">
        <v>21765.48792</v>
      </c>
      <c r="E196" s="35">
        <v>12226.016916974901</v>
      </c>
    </row>
    <row r="197" spans="1:5" x14ac:dyDescent="0.25">
      <c r="A197" s="34" t="s">
        <v>77</v>
      </c>
      <c r="B197" s="34">
        <v>1980</v>
      </c>
      <c r="C197" s="18">
        <f t="shared" si="3"/>
        <v>5</v>
      </c>
      <c r="D197" s="35">
        <v>11165.6623</v>
      </c>
      <c r="E197" s="35">
        <v>38325.445596977399</v>
      </c>
    </row>
    <row r="198" spans="1:5" x14ac:dyDescent="0.25">
      <c r="A198" s="34" t="s">
        <v>77</v>
      </c>
      <c r="B198" s="34">
        <v>1981</v>
      </c>
      <c r="C198" s="18">
        <f t="shared" si="3"/>
        <v>5</v>
      </c>
      <c r="D198" s="35">
        <v>7177.6860969999998</v>
      </c>
      <c r="E198" s="35">
        <v>19269.1892323762</v>
      </c>
    </row>
    <row r="199" spans="1:5" x14ac:dyDescent="0.25">
      <c r="A199" s="34" t="s">
        <v>77</v>
      </c>
      <c r="B199" s="34">
        <v>1982</v>
      </c>
      <c r="C199" s="18">
        <f t="shared" si="3"/>
        <v>5</v>
      </c>
      <c r="D199" s="35">
        <v>4826.9422370000002</v>
      </c>
      <c r="E199" s="35">
        <v>15759.679000846299</v>
      </c>
    </row>
    <row r="200" spans="1:5" x14ac:dyDescent="0.25">
      <c r="A200" s="34" t="s">
        <v>77</v>
      </c>
      <c r="B200" s="34">
        <v>1983</v>
      </c>
      <c r="C200" s="18">
        <f t="shared" si="3"/>
        <v>5</v>
      </c>
      <c r="D200" s="35">
        <v>8903.5669870000002</v>
      </c>
      <c r="E200" s="35">
        <v>27280.219043293699</v>
      </c>
    </row>
    <row r="201" spans="1:5" x14ac:dyDescent="0.25">
      <c r="A201" s="34" t="s">
        <v>77</v>
      </c>
      <c r="B201" s="34">
        <v>1984</v>
      </c>
      <c r="C201" s="18">
        <f t="shared" si="3"/>
        <v>5</v>
      </c>
      <c r="D201" s="35">
        <v>8065.0724049999999</v>
      </c>
      <c r="E201" s="35">
        <v>59269.680091929098</v>
      </c>
    </row>
    <row r="202" spans="1:5" x14ac:dyDescent="0.25">
      <c r="A202" s="34" t="s">
        <v>77</v>
      </c>
      <c r="B202" s="34">
        <v>1985</v>
      </c>
      <c r="C202" s="18">
        <f t="shared" si="3"/>
        <v>5</v>
      </c>
      <c r="D202" s="35">
        <v>17228.89198</v>
      </c>
      <c r="E202" s="35">
        <v>18979.144515213899</v>
      </c>
    </row>
    <row r="203" spans="1:5" x14ac:dyDescent="0.25">
      <c r="A203" s="34" t="s">
        <v>77</v>
      </c>
      <c r="B203" s="34">
        <v>1986</v>
      </c>
      <c r="C203" s="18">
        <f t="shared" si="3"/>
        <v>5</v>
      </c>
      <c r="D203" s="35">
        <v>3873.5466550000001</v>
      </c>
      <c r="E203" s="35">
        <v>52409.755567735199</v>
      </c>
    </row>
    <row r="204" spans="1:5" x14ac:dyDescent="0.25">
      <c r="A204" s="34" t="s">
        <v>77</v>
      </c>
      <c r="B204" s="34">
        <v>1987</v>
      </c>
      <c r="C204" s="18">
        <f t="shared" si="3"/>
        <v>5</v>
      </c>
      <c r="D204" s="35">
        <v>15785.563969999999</v>
      </c>
      <c r="E204" s="35">
        <v>29978.292702451799</v>
      </c>
    </row>
    <row r="205" spans="1:5" x14ac:dyDescent="0.25">
      <c r="A205" s="34" t="s">
        <v>77</v>
      </c>
      <c r="B205" s="34">
        <v>1988</v>
      </c>
      <c r="C205" s="18">
        <f t="shared" si="3"/>
        <v>5</v>
      </c>
      <c r="D205" s="35">
        <v>23458.576209999999</v>
      </c>
      <c r="E205" s="35">
        <v>55352.724895209103</v>
      </c>
    </row>
    <row r="206" spans="1:5" x14ac:dyDescent="0.25">
      <c r="A206" s="34" t="s">
        <v>77</v>
      </c>
      <c r="B206" s="34">
        <v>1989</v>
      </c>
      <c r="C206" s="18">
        <f t="shared" si="3"/>
        <v>5</v>
      </c>
      <c r="D206" s="35">
        <v>7701.2691709999999</v>
      </c>
      <c r="E206" s="35">
        <v>35009.364022239497</v>
      </c>
    </row>
    <row r="207" spans="1:5" x14ac:dyDescent="0.25">
      <c r="A207" s="34" t="s">
        <v>77</v>
      </c>
      <c r="B207" s="34">
        <v>1990</v>
      </c>
      <c r="C207" s="18">
        <f t="shared" si="3"/>
        <v>5</v>
      </c>
      <c r="D207" s="35">
        <v>7395.2623439999998</v>
      </c>
      <c r="E207" s="35">
        <v>14151.748884696101</v>
      </c>
    </row>
    <row r="208" spans="1:5" x14ac:dyDescent="0.25">
      <c r="A208" s="34" t="s">
        <v>77</v>
      </c>
      <c r="B208" s="34">
        <v>1991</v>
      </c>
      <c r="C208" s="18">
        <f t="shared" si="3"/>
        <v>5</v>
      </c>
      <c r="D208" s="35">
        <v>24980.092720000001</v>
      </c>
      <c r="E208" s="35">
        <v>22131.080550346898</v>
      </c>
    </row>
    <row r="209" spans="1:5" x14ac:dyDescent="0.25">
      <c r="A209" s="34" t="s">
        <v>77</v>
      </c>
      <c r="B209" s="34">
        <v>1992</v>
      </c>
      <c r="C209" s="18">
        <f t="shared" si="3"/>
        <v>5</v>
      </c>
      <c r="D209" s="35">
        <v>8426.2860880000007</v>
      </c>
      <c r="E209" s="35">
        <v>108874.275222336</v>
      </c>
    </row>
    <row r="210" spans="1:5" x14ac:dyDescent="0.25">
      <c r="A210" s="34" t="s">
        <v>77</v>
      </c>
      <c r="B210" s="34">
        <v>1993</v>
      </c>
      <c r="C210" s="18">
        <f t="shared" si="3"/>
        <v>5</v>
      </c>
      <c r="D210" s="35">
        <v>21962.130290000001</v>
      </c>
      <c r="E210" s="35">
        <v>58462.373160130199</v>
      </c>
    </row>
    <row r="211" spans="1:5" x14ac:dyDescent="0.25">
      <c r="A211" s="34" t="s">
        <v>77</v>
      </c>
      <c r="B211" s="34">
        <v>1994</v>
      </c>
      <c r="C211" s="18">
        <f t="shared" si="3"/>
        <v>5</v>
      </c>
      <c r="D211" s="35">
        <v>7559.9654039999996</v>
      </c>
      <c r="E211" s="35">
        <v>5183.2274820112498</v>
      </c>
    </row>
    <row r="212" spans="1:5" x14ac:dyDescent="0.25">
      <c r="A212" s="34" t="s">
        <v>77</v>
      </c>
      <c r="B212" s="34">
        <v>1995</v>
      </c>
      <c r="C212" s="18">
        <f t="shared" si="3"/>
        <v>5</v>
      </c>
      <c r="D212" s="35">
        <v>6555.041209</v>
      </c>
      <c r="E212" s="35">
        <v>31123.132289000099</v>
      </c>
    </row>
    <row r="213" spans="1:5" x14ac:dyDescent="0.25">
      <c r="A213" s="34" t="s">
        <v>77</v>
      </c>
      <c r="B213" s="34">
        <v>1996</v>
      </c>
      <c r="C213" s="18">
        <f t="shared" si="3"/>
        <v>5</v>
      </c>
      <c r="D213" s="35">
        <v>7975.259094</v>
      </c>
      <c r="E213" s="35">
        <v>151257.318197574</v>
      </c>
    </row>
    <row r="214" spans="1:5" x14ac:dyDescent="0.25">
      <c r="A214" s="34" t="s">
        <v>77</v>
      </c>
      <c r="B214" s="34">
        <v>1997</v>
      </c>
      <c r="C214" s="18">
        <f t="shared" si="3"/>
        <v>5</v>
      </c>
      <c r="D214" s="35">
        <v>34659.936679999999</v>
      </c>
      <c r="E214" s="35">
        <v>33041.568294404999</v>
      </c>
    </row>
    <row r="215" spans="1:5" x14ac:dyDescent="0.25">
      <c r="A215" s="34" t="s">
        <v>77</v>
      </c>
      <c r="B215" s="34">
        <v>1998</v>
      </c>
      <c r="C215" s="18">
        <f t="shared" si="3"/>
        <v>5</v>
      </c>
      <c r="D215" s="35">
        <v>16544.921439999998</v>
      </c>
      <c r="E215" s="35">
        <v>122345.904451808</v>
      </c>
    </row>
    <row r="216" spans="1:5" x14ac:dyDescent="0.25">
      <c r="A216" s="34" t="s">
        <v>77</v>
      </c>
      <c r="B216" s="34">
        <v>1999</v>
      </c>
      <c r="C216" s="18">
        <f t="shared" si="3"/>
        <v>5</v>
      </c>
      <c r="D216" s="35">
        <v>22945.847129999998</v>
      </c>
      <c r="E216" s="35">
        <v>51025.645248429901</v>
      </c>
    </row>
    <row r="217" spans="1:5" x14ac:dyDescent="0.25">
      <c r="A217" s="34" t="s">
        <v>77</v>
      </c>
      <c r="B217" s="34">
        <v>2000</v>
      </c>
      <c r="C217" s="18">
        <f t="shared" si="3"/>
        <v>5</v>
      </c>
      <c r="D217" s="35">
        <v>19982.10787</v>
      </c>
      <c r="E217" s="35">
        <v>94463.959202211103</v>
      </c>
    </row>
    <row r="218" spans="1:5" x14ac:dyDescent="0.25">
      <c r="A218" s="34" t="s">
        <v>77</v>
      </c>
      <c r="B218" s="34">
        <v>2001</v>
      </c>
      <c r="C218" s="18">
        <f t="shared" si="3"/>
        <v>5</v>
      </c>
      <c r="D218" s="35">
        <v>47818.30128</v>
      </c>
      <c r="E218" s="35">
        <v>30927.691405287202</v>
      </c>
    </row>
    <row r="219" spans="1:5" x14ac:dyDescent="0.25">
      <c r="A219" s="34" t="s">
        <v>77</v>
      </c>
      <c r="B219" s="34">
        <v>2002</v>
      </c>
      <c r="C219" s="18">
        <f t="shared" si="3"/>
        <v>5</v>
      </c>
      <c r="D219" s="35">
        <v>24572.627960000002</v>
      </c>
      <c r="E219" s="35">
        <v>49282.824757852497</v>
      </c>
    </row>
    <row r="220" spans="1:5" x14ac:dyDescent="0.25">
      <c r="A220" s="34" t="s">
        <v>77</v>
      </c>
      <c r="B220" s="34">
        <v>2003</v>
      </c>
      <c r="C220" s="18">
        <f t="shared" si="3"/>
        <v>5</v>
      </c>
      <c r="D220" s="35">
        <v>83150.748479999995</v>
      </c>
      <c r="E220" s="35">
        <v>7728.2864491221399</v>
      </c>
    </row>
    <row r="221" spans="1:5" x14ac:dyDescent="0.25">
      <c r="A221" s="34" t="s">
        <v>77</v>
      </c>
      <c r="B221" s="34">
        <v>2004</v>
      </c>
      <c r="C221" s="18">
        <f t="shared" si="3"/>
        <v>5</v>
      </c>
      <c r="D221" s="35">
        <v>51747.18636</v>
      </c>
      <c r="E221" s="35">
        <v>41565.630034886497</v>
      </c>
    </row>
    <row r="222" spans="1:5" x14ac:dyDescent="0.25">
      <c r="A222" s="34" t="s">
        <v>77</v>
      </c>
      <c r="B222" s="34">
        <v>2005</v>
      </c>
      <c r="C222" s="18">
        <f t="shared" si="3"/>
        <v>5</v>
      </c>
      <c r="D222" s="35">
        <v>31371.481029999999</v>
      </c>
      <c r="E222" s="35">
        <v>9266.05242909964</v>
      </c>
    </row>
    <row r="223" spans="1:5" x14ac:dyDescent="0.25">
      <c r="A223" s="34" t="s">
        <v>77</v>
      </c>
      <c r="B223" s="34">
        <v>2006</v>
      </c>
      <c r="C223" s="18">
        <f t="shared" si="3"/>
        <v>5</v>
      </c>
      <c r="D223" s="35">
        <v>12514.581</v>
      </c>
      <c r="E223" s="35">
        <v>44746.899543964901</v>
      </c>
    </row>
    <row r="224" spans="1:5" x14ac:dyDescent="0.25">
      <c r="A224" s="34" t="s">
        <v>77</v>
      </c>
      <c r="B224" s="34">
        <v>2007</v>
      </c>
      <c r="C224" s="18">
        <f t="shared" si="3"/>
        <v>5</v>
      </c>
      <c r="D224" s="35">
        <v>12595.259910000001</v>
      </c>
      <c r="E224" s="35">
        <v>148614.27290476899</v>
      </c>
    </row>
    <row r="225" spans="1:5" x14ac:dyDescent="0.25">
      <c r="A225" s="34" t="s">
        <v>77</v>
      </c>
      <c r="B225" s="34">
        <v>2008</v>
      </c>
      <c r="C225" s="18">
        <f t="shared" si="3"/>
        <v>5</v>
      </c>
      <c r="D225" s="35">
        <v>12743.941000000001</v>
      </c>
      <c r="E225" s="35">
        <v>24611.692816422499</v>
      </c>
    </row>
    <row r="226" spans="1:5" x14ac:dyDescent="0.25">
      <c r="A226" s="34" t="s">
        <v>77</v>
      </c>
      <c r="B226" s="34">
        <v>2009</v>
      </c>
      <c r="C226" s="18">
        <f t="shared" si="3"/>
        <v>5</v>
      </c>
      <c r="D226" s="35">
        <v>18341.096020000001</v>
      </c>
      <c r="E226" s="35">
        <v>6566.1586797610098</v>
      </c>
    </row>
    <row r="227" spans="1:5" x14ac:dyDescent="0.25">
      <c r="A227" s="34" t="s">
        <v>77</v>
      </c>
      <c r="B227" s="34">
        <v>2010</v>
      </c>
      <c r="C227" s="18">
        <f t="shared" si="3"/>
        <v>5</v>
      </c>
      <c r="D227" s="35">
        <v>6065.4213479999999</v>
      </c>
      <c r="E227" s="35">
        <v>73715.137176406497</v>
      </c>
    </row>
    <row r="228" spans="1:5" x14ac:dyDescent="0.25">
      <c r="A228" s="34" t="s">
        <v>77</v>
      </c>
      <c r="B228" s="34">
        <v>2011</v>
      </c>
      <c r="C228" s="18">
        <f t="shared" si="3"/>
        <v>5</v>
      </c>
      <c r="D228" s="35">
        <v>43110.492129999999</v>
      </c>
      <c r="E228" s="35">
        <v>105114.32135635101</v>
      </c>
    </row>
    <row r="229" spans="1:5" x14ac:dyDescent="0.25">
      <c r="A229" s="34" t="s">
        <v>77</v>
      </c>
      <c r="B229" s="34">
        <v>2012</v>
      </c>
      <c r="C229" s="18">
        <f t="shared" si="3"/>
        <v>5</v>
      </c>
      <c r="D229" s="35">
        <v>82348.207590000005</v>
      </c>
      <c r="E229" s="35">
        <v>39250.399188982003</v>
      </c>
    </row>
    <row r="230" spans="1:5" x14ac:dyDescent="0.25">
      <c r="A230" s="34" t="s">
        <v>77</v>
      </c>
      <c r="B230" s="34">
        <v>2013</v>
      </c>
      <c r="C230" s="18">
        <f t="shared" si="3"/>
        <v>5</v>
      </c>
      <c r="D230" s="35">
        <v>7959.9018100000003</v>
      </c>
      <c r="E230" s="35">
        <v>1322.56660000685</v>
      </c>
    </row>
    <row r="231" spans="1:5" x14ac:dyDescent="0.25">
      <c r="A231" s="34" t="s">
        <v>77</v>
      </c>
      <c r="B231" s="34">
        <v>2014</v>
      </c>
      <c r="C231" s="18">
        <f t="shared" si="3"/>
        <v>5</v>
      </c>
      <c r="D231" s="35">
        <v>14701</v>
      </c>
      <c r="E231" s="35">
        <v>16806.853564199799</v>
      </c>
    </row>
    <row r="232" spans="1:5" x14ac:dyDescent="0.25">
      <c r="A232" s="5" t="s">
        <v>78</v>
      </c>
      <c r="B232" s="5">
        <v>1960</v>
      </c>
      <c r="C232" s="18">
        <f t="shared" si="3"/>
        <v>6</v>
      </c>
      <c r="D232" s="23">
        <v>3799.9763376000001</v>
      </c>
      <c r="E232" s="23">
        <v>8827.2203526400008</v>
      </c>
    </row>
    <row r="233" spans="1:5" x14ac:dyDescent="0.25">
      <c r="A233" s="5" t="s">
        <v>78</v>
      </c>
      <c r="B233" s="5">
        <v>1961</v>
      </c>
      <c r="C233" s="18">
        <f t="shared" si="3"/>
        <v>6</v>
      </c>
      <c r="D233" s="23">
        <v>3267.7243950000002</v>
      </c>
      <c r="E233" s="23">
        <v>4773.6355059520001</v>
      </c>
    </row>
    <row r="234" spans="1:5" x14ac:dyDescent="0.25">
      <c r="A234" s="5" t="s">
        <v>78</v>
      </c>
      <c r="B234" s="5">
        <v>1962</v>
      </c>
      <c r="C234" s="18">
        <f t="shared" si="3"/>
        <v>6</v>
      </c>
      <c r="D234" s="23">
        <v>4999.9408439999997</v>
      </c>
      <c r="E234" s="23">
        <v>6125.906663578</v>
      </c>
    </row>
    <row r="235" spans="1:5" x14ac:dyDescent="0.25">
      <c r="A235" s="5" t="s">
        <v>78</v>
      </c>
      <c r="B235" s="5">
        <v>1963</v>
      </c>
      <c r="C235" s="18">
        <f t="shared" si="3"/>
        <v>6</v>
      </c>
      <c r="D235" s="23">
        <v>9934.9299950000004</v>
      </c>
      <c r="E235" s="23">
        <v>6319.8949447499999</v>
      </c>
    </row>
    <row r="236" spans="1:5" x14ac:dyDescent="0.25">
      <c r="A236" s="5" t="s">
        <v>78</v>
      </c>
      <c r="B236" s="5">
        <v>1967</v>
      </c>
      <c r="C236" s="18">
        <f t="shared" si="3"/>
        <v>6</v>
      </c>
      <c r="D236" s="23">
        <v>2299.9408440000002</v>
      </c>
      <c r="E236" s="23">
        <v>15853.857065898999</v>
      </c>
    </row>
    <row r="237" spans="1:5" x14ac:dyDescent="0.25">
      <c r="A237" s="5" t="s">
        <v>78</v>
      </c>
      <c r="B237" s="5">
        <v>1968</v>
      </c>
      <c r="C237" s="18">
        <f t="shared" si="3"/>
        <v>6</v>
      </c>
      <c r="D237" s="23">
        <v>2399.9408440000002</v>
      </c>
      <c r="E237" s="23">
        <v>39154.535445859998</v>
      </c>
    </row>
    <row r="238" spans="1:5" x14ac:dyDescent="0.25">
      <c r="A238" s="5" t="s">
        <v>78</v>
      </c>
      <c r="B238" s="5">
        <v>1975</v>
      </c>
      <c r="C238" s="18">
        <f t="shared" si="3"/>
        <v>6</v>
      </c>
      <c r="D238" s="23">
        <v>2247.1260135000002</v>
      </c>
      <c r="E238" s="23">
        <v>5089.2328404099999</v>
      </c>
    </row>
    <row r="239" spans="1:5" x14ac:dyDescent="0.25">
      <c r="A239" s="5" t="s">
        <v>78</v>
      </c>
      <c r="B239" s="5">
        <v>1976</v>
      </c>
      <c r="C239" s="18">
        <f t="shared" si="3"/>
        <v>6</v>
      </c>
      <c r="D239" s="23">
        <v>200</v>
      </c>
      <c r="E239" s="23">
        <v>3262.9701797950001</v>
      </c>
    </row>
    <row r="240" spans="1:5" x14ac:dyDescent="0.25">
      <c r="A240" s="5" t="s">
        <v>78</v>
      </c>
      <c r="B240" s="5">
        <v>1981</v>
      </c>
      <c r="C240" s="18">
        <f t="shared" si="3"/>
        <v>6</v>
      </c>
      <c r="D240" s="23">
        <v>1008.1208557</v>
      </c>
      <c r="E240" s="23">
        <v>4561.2098869199999</v>
      </c>
    </row>
    <row r="241" spans="1:5" x14ac:dyDescent="0.25">
      <c r="A241" s="5" t="s">
        <v>78</v>
      </c>
      <c r="B241" s="5">
        <v>1984</v>
      </c>
      <c r="C241" s="18">
        <f t="shared" si="3"/>
        <v>6</v>
      </c>
      <c r="D241" s="23">
        <v>600</v>
      </c>
      <c r="E241" s="23">
        <v>8449.5321373349998</v>
      </c>
    </row>
    <row r="242" spans="1:5" x14ac:dyDescent="0.25">
      <c r="A242" s="5" t="s">
        <v>78</v>
      </c>
      <c r="B242" s="5">
        <v>1985</v>
      </c>
      <c r="C242" s="18">
        <f t="shared" si="3"/>
        <v>6</v>
      </c>
      <c r="D242" s="23">
        <v>2637.1074517000002</v>
      </c>
      <c r="E242" s="23">
        <v>5602.2134893009998</v>
      </c>
    </row>
    <row r="243" spans="1:5" x14ac:dyDescent="0.25">
      <c r="A243" s="5" t="s">
        <v>78</v>
      </c>
      <c r="B243" s="5">
        <v>1986</v>
      </c>
      <c r="C243" s="18">
        <f t="shared" si="3"/>
        <v>6</v>
      </c>
      <c r="D243" s="23">
        <v>2000</v>
      </c>
      <c r="E243" s="23">
        <v>14310.756511604999</v>
      </c>
    </row>
    <row r="244" spans="1:5" x14ac:dyDescent="0.25">
      <c r="A244" s="5" t="s">
        <v>78</v>
      </c>
      <c r="B244" s="5">
        <v>1987</v>
      </c>
      <c r="C244" s="18">
        <f t="shared" si="3"/>
        <v>6</v>
      </c>
      <c r="D244" s="23">
        <v>11185.537259000001</v>
      </c>
      <c r="E244" s="23">
        <v>14285.776480799001</v>
      </c>
    </row>
    <row r="245" spans="1:5" x14ac:dyDescent="0.25">
      <c r="A245" s="5" t="s">
        <v>78</v>
      </c>
      <c r="B245" s="5">
        <v>1988</v>
      </c>
      <c r="C245" s="18">
        <f t="shared" si="3"/>
        <v>6</v>
      </c>
      <c r="D245" s="23">
        <v>6955.6611776</v>
      </c>
      <c r="E245" s="23">
        <v>13112.259863634999</v>
      </c>
    </row>
    <row r="246" spans="1:5" x14ac:dyDescent="0.25">
      <c r="A246" s="5" t="s">
        <v>78</v>
      </c>
      <c r="B246" s="5">
        <v>1992</v>
      </c>
      <c r="C246" s="18">
        <f t="shared" si="3"/>
        <v>6</v>
      </c>
      <c r="D246" s="23">
        <v>4837.1074516999997</v>
      </c>
      <c r="E246" s="23">
        <v>14962.974405954999</v>
      </c>
    </row>
    <row r="247" spans="1:5" x14ac:dyDescent="0.25">
      <c r="A247" s="5" t="s">
        <v>78</v>
      </c>
      <c r="B247" s="5">
        <v>1993</v>
      </c>
      <c r="C247" s="18">
        <f t="shared" si="3"/>
        <v>6</v>
      </c>
      <c r="D247" s="23">
        <v>5318.5537259000002</v>
      </c>
      <c r="E247" s="23">
        <v>9141.4599813229997</v>
      </c>
    </row>
    <row r="248" spans="1:5" x14ac:dyDescent="0.25">
      <c r="A248" s="5" t="s">
        <v>78</v>
      </c>
      <c r="B248" s="5">
        <v>1995</v>
      </c>
      <c r="C248" s="18">
        <f t="shared" si="3"/>
        <v>6</v>
      </c>
      <c r="D248" s="23">
        <v>10548.429807</v>
      </c>
      <c r="E248" s="23">
        <v>9595.0655483230003</v>
      </c>
    </row>
    <row r="249" spans="1:5" x14ac:dyDescent="0.25">
      <c r="A249" s="5" t="s">
        <v>78</v>
      </c>
      <c r="B249" s="5">
        <v>1996</v>
      </c>
      <c r="C249" s="18">
        <f t="shared" si="3"/>
        <v>6</v>
      </c>
      <c r="D249" s="23">
        <v>6411.3223550000002</v>
      </c>
      <c r="E249" s="23">
        <v>16305.877168909999</v>
      </c>
    </row>
    <row r="250" spans="1:5" x14ac:dyDescent="0.25">
      <c r="A250" s="5" t="s">
        <v>78</v>
      </c>
      <c r="B250" s="5">
        <v>1997</v>
      </c>
      <c r="C250" s="18">
        <f t="shared" si="3"/>
        <v>6</v>
      </c>
      <c r="D250" s="23">
        <v>3631.8553725900001</v>
      </c>
      <c r="E250" s="23">
        <v>6620.4000856949997</v>
      </c>
    </row>
    <row r="251" spans="1:5" x14ac:dyDescent="0.25">
      <c r="A251" s="5" t="s">
        <v>78</v>
      </c>
      <c r="B251" s="5">
        <v>1998</v>
      </c>
      <c r="C251" s="18">
        <f t="shared" si="3"/>
        <v>6</v>
      </c>
      <c r="D251" s="23">
        <v>3727.4214903000002</v>
      </c>
      <c r="E251" s="23">
        <v>20989.560043781999</v>
      </c>
    </row>
    <row r="252" spans="1:5" x14ac:dyDescent="0.25">
      <c r="A252" s="5" t="s">
        <v>78</v>
      </c>
      <c r="B252" s="5">
        <v>1999</v>
      </c>
      <c r="C252" s="18">
        <f t="shared" si="3"/>
        <v>6</v>
      </c>
      <c r="D252" s="23">
        <v>9388.5290949999999</v>
      </c>
      <c r="E252" s="23">
        <v>16802.486769863001</v>
      </c>
    </row>
    <row r="253" spans="1:5" x14ac:dyDescent="0.25">
      <c r="A253" s="5" t="s">
        <v>78</v>
      </c>
      <c r="B253" s="5">
        <v>2000</v>
      </c>
      <c r="C253" s="18">
        <f t="shared" si="3"/>
        <v>6</v>
      </c>
      <c r="D253" s="23">
        <v>3595.282412</v>
      </c>
      <c r="E253" s="23">
        <v>6830.016980505</v>
      </c>
    </row>
    <row r="254" spans="1:5" x14ac:dyDescent="0.25">
      <c r="A254" s="5" t="s">
        <v>78</v>
      </c>
      <c r="B254" s="5">
        <v>2001</v>
      </c>
      <c r="C254" s="18">
        <f t="shared" si="3"/>
        <v>6</v>
      </c>
      <c r="D254" s="23">
        <v>10472.197758</v>
      </c>
      <c r="E254" s="23">
        <v>3765.6544946899999</v>
      </c>
    </row>
    <row r="255" spans="1:5" x14ac:dyDescent="0.25">
      <c r="A255" s="5" t="s">
        <v>78</v>
      </c>
      <c r="B255" s="5">
        <v>2002</v>
      </c>
      <c r="C255" s="18">
        <f t="shared" si="3"/>
        <v>6</v>
      </c>
      <c r="D255" s="23">
        <v>316.38336349999997</v>
      </c>
      <c r="E255" s="23">
        <v>1835.6037858049999</v>
      </c>
    </row>
    <row r="256" spans="1:5" x14ac:dyDescent="0.25">
      <c r="A256" s="5" t="s">
        <v>78</v>
      </c>
      <c r="B256" s="5">
        <v>2003</v>
      </c>
      <c r="C256" s="18">
        <f t="shared" si="3"/>
        <v>6</v>
      </c>
      <c r="D256" s="23">
        <v>19509.687645999998</v>
      </c>
      <c r="E256" s="23">
        <v>8255.0509417899993</v>
      </c>
    </row>
    <row r="257" spans="1:5" x14ac:dyDescent="0.25">
      <c r="A257" s="5" t="s">
        <v>78</v>
      </c>
      <c r="B257" s="5">
        <v>2004</v>
      </c>
      <c r="C257" s="18">
        <f t="shared" si="3"/>
        <v>6</v>
      </c>
      <c r="D257" s="23">
        <v>8047.3647879999999</v>
      </c>
      <c r="E257" s="23">
        <v>10488.34181871</v>
      </c>
    </row>
    <row r="258" spans="1:5" x14ac:dyDescent="0.25">
      <c r="A258" s="5" t="s">
        <v>78</v>
      </c>
      <c r="B258" s="5">
        <v>2005</v>
      </c>
      <c r="C258" s="18">
        <f t="shared" si="3"/>
        <v>6</v>
      </c>
      <c r="D258" s="23">
        <v>1198.0341931</v>
      </c>
      <c r="E258" s="23">
        <v>9075.3865255300007</v>
      </c>
    </row>
    <row r="259" spans="1:5" x14ac:dyDescent="0.25">
      <c r="A259" s="5" t="s">
        <v>78</v>
      </c>
      <c r="B259" s="5">
        <v>2006</v>
      </c>
      <c r="C259" s="18">
        <f t="shared" si="3"/>
        <v>6</v>
      </c>
      <c r="D259" s="23">
        <v>2166.0300619999998</v>
      </c>
      <c r="E259" s="23">
        <v>16805.277084959998</v>
      </c>
    </row>
    <row r="260" spans="1:5" x14ac:dyDescent="0.25">
      <c r="A260" s="5" t="s">
        <v>78</v>
      </c>
      <c r="B260" s="5">
        <v>2007</v>
      </c>
      <c r="C260" s="18">
        <f t="shared" ref="C260:C323" si="4">IF(A260=A259,C259,C259+1)</f>
        <v>6</v>
      </c>
      <c r="D260" s="23">
        <v>547.52959750000002</v>
      </c>
      <c r="E260" s="23">
        <v>14746.63709109</v>
      </c>
    </row>
    <row r="261" spans="1:5" x14ac:dyDescent="0.25">
      <c r="A261" s="5" t="s">
        <v>78</v>
      </c>
      <c r="B261" s="5">
        <v>2008</v>
      </c>
      <c r="C261" s="18">
        <f t="shared" si="4"/>
        <v>6</v>
      </c>
      <c r="D261" s="23">
        <v>6624.8625140000004</v>
      </c>
      <c r="E261" s="23">
        <v>11227.452017345</v>
      </c>
    </row>
    <row r="262" spans="1:5" x14ac:dyDescent="0.25">
      <c r="A262" s="5" t="s">
        <v>78</v>
      </c>
      <c r="B262" s="5">
        <v>2009</v>
      </c>
      <c r="C262" s="18">
        <f t="shared" si="4"/>
        <v>6</v>
      </c>
      <c r="D262" s="23">
        <v>8721.2586009999995</v>
      </c>
      <c r="E262" s="23">
        <v>20240.194768009998</v>
      </c>
    </row>
    <row r="263" spans="1:5" x14ac:dyDescent="0.25">
      <c r="A263" s="5" t="s">
        <v>78</v>
      </c>
      <c r="B263" s="5">
        <v>2010</v>
      </c>
      <c r="C263" s="18">
        <f t="shared" si="4"/>
        <v>6</v>
      </c>
      <c r="D263" s="23">
        <v>6045.6690259999996</v>
      </c>
      <c r="E263" s="23">
        <v>16860.454576405002</v>
      </c>
    </row>
    <row r="264" spans="1:5" x14ac:dyDescent="0.25">
      <c r="A264" s="5" t="s">
        <v>78</v>
      </c>
      <c r="B264" s="5">
        <v>2011</v>
      </c>
      <c r="C264" s="18">
        <f t="shared" si="4"/>
        <v>6</v>
      </c>
      <c r="D264" s="23">
        <v>13477.724471</v>
      </c>
      <c r="E264" s="23">
        <v>23191.273184760001</v>
      </c>
    </row>
    <row r="265" spans="1:5" x14ac:dyDescent="0.25">
      <c r="A265" s="5" t="s">
        <v>78</v>
      </c>
      <c r="B265" s="5">
        <v>2012</v>
      </c>
      <c r="C265" s="18">
        <f t="shared" si="4"/>
        <v>6</v>
      </c>
      <c r="D265" s="23">
        <v>8600</v>
      </c>
      <c r="E265" s="23">
        <v>18301.800303339998</v>
      </c>
    </row>
    <row r="266" spans="1:5" x14ac:dyDescent="0.25">
      <c r="A266" s="5" t="s">
        <v>78</v>
      </c>
      <c r="B266" s="5">
        <v>2013</v>
      </c>
      <c r="C266" s="18">
        <f t="shared" si="4"/>
        <v>6</v>
      </c>
      <c r="D266" s="23">
        <v>7734.901707</v>
      </c>
      <c r="E266" s="23">
        <v>19869.887697459999</v>
      </c>
    </row>
    <row r="267" spans="1:5" x14ac:dyDescent="0.25">
      <c r="A267" s="5" t="s">
        <v>78</v>
      </c>
      <c r="B267" s="5">
        <v>2014</v>
      </c>
      <c r="C267" s="18">
        <f t="shared" si="4"/>
        <v>6</v>
      </c>
      <c r="D267" s="23">
        <v>17574.172616</v>
      </c>
      <c r="E267" s="23">
        <v>13082.45986004</v>
      </c>
    </row>
    <row r="268" spans="1:5" x14ac:dyDescent="0.25">
      <c r="A268" s="6" t="s">
        <v>82</v>
      </c>
      <c r="B268" s="6">
        <v>1982</v>
      </c>
      <c r="C268" s="18">
        <f t="shared" si="4"/>
        <v>7</v>
      </c>
      <c r="D268" s="24">
        <v>5000</v>
      </c>
      <c r="E268" s="24">
        <v>19734.757865352902</v>
      </c>
    </row>
    <row r="269" spans="1:5" x14ac:dyDescent="0.25">
      <c r="A269" s="6" t="s">
        <v>82</v>
      </c>
      <c r="B269" s="6">
        <v>1983</v>
      </c>
      <c r="C269" s="18">
        <f t="shared" si="4"/>
        <v>7</v>
      </c>
      <c r="D269" s="24">
        <v>500</v>
      </c>
      <c r="E269" s="24">
        <v>8173.5037190101903</v>
      </c>
    </row>
    <row r="270" spans="1:5" x14ac:dyDescent="0.25">
      <c r="A270" s="6" t="s">
        <v>82</v>
      </c>
      <c r="B270" s="6">
        <v>1984</v>
      </c>
      <c r="C270" s="18">
        <f t="shared" si="4"/>
        <v>7</v>
      </c>
      <c r="D270" s="24">
        <v>1000</v>
      </c>
      <c r="E270" s="24">
        <v>23264.42173297</v>
      </c>
    </row>
    <row r="271" spans="1:5" x14ac:dyDescent="0.25">
      <c r="A271" s="6" t="s">
        <v>82</v>
      </c>
      <c r="B271" s="6">
        <v>1985</v>
      </c>
      <c r="C271" s="18">
        <f t="shared" si="4"/>
        <v>7</v>
      </c>
      <c r="D271" s="24">
        <v>15000</v>
      </c>
      <c r="E271" s="24">
        <v>20474.1140653562</v>
      </c>
    </row>
    <row r="272" spans="1:5" x14ac:dyDescent="0.25">
      <c r="A272" s="6" t="s">
        <v>82</v>
      </c>
      <c r="B272" s="6">
        <v>1986</v>
      </c>
      <c r="C272" s="18">
        <f t="shared" si="4"/>
        <v>7</v>
      </c>
      <c r="D272" s="24">
        <v>10000</v>
      </c>
      <c r="E272" s="24">
        <v>14144.1614521016</v>
      </c>
    </row>
    <row r="273" spans="1:5" x14ac:dyDescent="0.25">
      <c r="A273" s="6" t="s">
        <v>82</v>
      </c>
      <c r="B273" s="6">
        <v>1987</v>
      </c>
      <c r="C273" s="18">
        <f t="shared" si="4"/>
        <v>7</v>
      </c>
      <c r="D273" s="24">
        <v>2000</v>
      </c>
      <c r="E273" s="24">
        <v>17878.9651161154</v>
      </c>
    </row>
    <row r="274" spans="1:5" x14ac:dyDescent="0.25">
      <c r="A274" s="6" t="s">
        <v>82</v>
      </c>
      <c r="B274" s="6">
        <v>1988</v>
      </c>
      <c r="C274" s="18">
        <f t="shared" si="4"/>
        <v>7</v>
      </c>
      <c r="D274" s="24">
        <v>2000</v>
      </c>
      <c r="E274" s="24">
        <v>35217.5590133761</v>
      </c>
    </row>
    <row r="275" spans="1:5" x14ac:dyDescent="0.25">
      <c r="A275" s="6" t="s">
        <v>82</v>
      </c>
      <c r="B275" s="6">
        <v>1989</v>
      </c>
      <c r="C275" s="18">
        <f t="shared" si="4"/>
        <v>7</v>
      </c>
      <c r="D275" s="24">
        <v>5000</v>
      </c>
      <c r="E275" s="24">
        <v>23127.300469338301</v>
      </c>
    </row>
    <row r="276" spans="1:5" x14ac:dyDescent="0.25">
      <c r="A276" s="6" t="s">
        <v>82</v>
      </c>
      <c r="B276" s="6">
        <v>1990</v>
      </c>
      <c r="C276" s="18">
        <f t="shared" si="4"/>
        <v>7</v>
      </c>
      <c r="D276" s="24">
        <v>4000</v>
      </c>
      <c r="E276" s="24">
        <v>8731.9820626988094</v>
      </c>
    </row>
    <row r="277" spans="1:5" x14ac:dyDescent="0.25">
      <c r="A277" s="6" t="s">
        <v>82</v>
      </c>
      <c r="B277" s="6">
        <v>1991</v>
      </c>
      <c r="C277" s="18">
        <f t="shared" si="4"/>
        <v>7</v>
      </c>
      <c r="D277" s="24">
        <v>3000</v>
      </c>
      <c r="E277" s="24">
        <v>9228.6469413723007</v>
      </c>
    </row>
    <row r="278" spans="1:5" x14ac:dyDescent="0.25">
      <c r="A278" s="6" t="s">
        <v>82</v>
      </c>
      <c r="B278" s="6">
        <v>1992</v>
      </c>
      <c r="C278" s="18">
        <f t="shared" si="4"/>
        <v>7</v>
      </c>
      <c r="D278" s="24">
        <v>4500</v>
      </c>
      <c r="E278" s="24">
        <v>12977.260993454</v>
      </c>
    </row>
    <row r="279" spans="1:5" x14ac:dyDescent="0.25">
      <c r="A279" s="6" t="s">
        <v>82</v>
      </c>
      <c r="B279" s="6">
        <v>1993</v>
      </c>
      <c r="C279" s="18">
        <f t="shared" si="4"/>
        <v>7</v>
      </c>
      <c r="D279" s="24">
        <v>8150</v>
      </c>
      <c r="E279" s="24">
        <v>19996.740988064899</v>
      </c>
    </row>
    <row r="280" spans="1:5" x14ac:dyDescent="0.25">
      <c r="A280" s="6" t="s">
        <v>82</v>
      </c>
      <c r="B280" s="6">
        <v>1994</v>
      </c>
      <c r="C280" s="18">
        <f t="shared" si="4"/>
        <v>7</v>
      </c>
      <c r="D280" s="24">
        <v>3875</v>
      </c>
      <c r="E280" s="24">
        <v>11629.7856484897</v>
      </c>
    </row>
    <row r="281" spans="1:5" x14ac:dyDescent="0.25">
      <c r="A281" s="6" t="s">
        <v>82</v>
      </c>
      <c r="B281" s="6">
        <v>1995</v>
      </c>
      <c r="C281" s="18">
        <f t="shared" si="4"/>
        <v>7</v>
      </c>
      <c r="D281" s="24">
        <v>1035</v>
      </c>
      <c r="E281" s="24">
        <v>3252.2550950121399</v>
      </c>
    </row>
    <row r="282" spans="1:5" x14ac:dyDescent="0.25">
      <c r="A282" s="6" t="s">
        <v>82</v>
      </c>
      <c r="B282" s="6">
        <v>1996</v>
      </c>
      <c r="C282" s="18">
        <f t="shared" si="4"/>
        <v>7</v>
      </c>
      <c r="D282" s="24">
        <v>1542.5</v>
      </c>
      <c r="E282" s="24">
        <v>5074.4540664573296</v>
      </c>
    </row>
    <row r="283" spans="1:5" x14ac:dyDescent="0.25">
      <c r="A283" s="6" t="s">
        <v>82</v>
      </c>
      <c r="B283" s="6">
        <v>1997</v>
      </c>
      <c r="C283" s="18">
        <f t="shared" si="4"/>
        <v>7</v>
      </c>
      <c r="D283" s="24">
        <v>3000</v>
      </c>
      <c r="E283" s="24">
        <v>3640.6687731919401</v>
      </c>
    </row>
    <row r="284" spans="1:5" x14ac:dyDescent="0.25">
      <c r="A284" s="6" t="s">
        <v>82</v>
      </c>
      <c r="B284" s="6">
        <v>1998</v>
      </c>
      <c r="C284" s="18">
        <f t="shared" si="4"/>
        <v>7</v>
      </c>
      <c r="D284" s="24">
        <v>8190.1041670000004</v>
      </c>
      <c r="E284" s="24">
        <v>4415.8378135683797</v>
      </c>
    </row>
    <row r="285" spans="1:5" x14ac:dyDescent="0.25">
      <c r="A285" s="6" t="s">
        <v>82</v>
      </c>
      <c r="B285" s="6">
        <v>1999</v>
      </c>
      <c r="C285" s="18">
        <f t="shared" si="4"/>
        <v>7</v>
      </c>
      <c r="D285" s="24">
        <v>1200</v>
      </c>
      <c r="E285" s="24">
        <v>3694.8341988304901</v>
      </c>
    </row>
    <row r="286" spans="1:5" x14ac:dyDescent="0.25">
      <c r="A286" s="6" t="s">
        <v>82</v>
      </c>
      <c r="B286" s="6">
        <v>2000</v>
      </c>
      <c r="C286" s="18">
        <f t="shared" si="4"/>
        <v>7</v>
      </c>
      <c r="D286" s="24">
        <v>500</v>
      </c>
      <c r="E286" s="24">
        <v>1928.5677305558099</v>
      </c>
    </row>
    <row r="287" spans="1:5" x14ac:dyDescent="0.25">
      <c r="A287" s="6" t="s">
        <v>82</v>
      </c>
      <c r="B287" s="6">
        <v>2001</v>
      </c>
      <c r="C287" s="18">
        <f t="shared" si="4"/>
        <v>7</v>
      </c>
      <c r="D287" s="24">
        <v>1750</v>
      </c>
      <c r="E287" s="24">
        <v>3842.98648220413</v>
      </c>
    </row>
    <row r="288" spans="1:5" x14ac:dyDescent="0.25">
      <c r="A288" s="6" t="s">
        <v>82</v>
      </c>
      <c r="B288" s="6">
        <v>2002</v>
      </c>
      <c r="C288" s="18">
        <f t="shared" si="4"/>
        <v>7</v>
      </c>
      <c r="D288" s="24">
        <v>462.5</v>
      </c>
      <c r="E288" s="24">
        <v>7680.2695857134504</v>
      </c>
    </row>
    <row r="289" spans="1:5" x14ac:dyDescent="0.25">
      <c r="A289" s="6" t="s">
        <v>82</v>
      </c>
      <c r="B289" s="6">
        <v>2003</v>
      </c>
      <c r="C289" s="18">
        <f t="shared" si="4"/>
        <v>7</v>
      </c>
      <c r="D289" s="24">
        <v>1567.5</v>
      </c>
      <c r="E289" s="24">
        <v>5710.2095609362896</v>
      </c>
    </row>
    <row r="290" spans="1:5" x14ac:dyDescent="0.25">
      <c r="A290" s="6" t="s">
        <v>82</v>
      </c>
      <c r="B290" s="6">
        <v>2004</v>
      </c>
      <c r="C290" s="18">
        <f t="shared" si="4"/>
        <v>7</v>
      </c>
      <c r="D290" s="24">
        <v>586</v>
      </c>
      <c r="E290" s="24">
        <v>4014.9843801341599</v>
      </c>
    </row>
    <row r="291" spans="1:5" x14ac:dyDescent="0.25">
      <c r="A291" s="6" t="s">
        <v>82</v>
      </c>
      <c r="B291" s="6">
        <v>2005</v>
      </c>
      <c r="C291" s="18">
        <f t="shared" si="4"/>
        <v>7</v>
      </c>
      <c r="D291" s="24">
        <v>505</v>
      </c>
      <c r="E291" s="24">
        <v>3804.9227692133099</v>
      </c>
    </row>
    <row r="292" spans="1:5" x14ac:dyDescent="0.25">
      <c r="A292" s="6" t="s">
        <v>82</v>
      </c>
      <c r="B292" s="6">
        <v>2006</v>
      </c>
      <c r="C292" s="18">
        <f t="shared" si="4"/>
        <v>7</v>
      </c>
      <c r="D292" s="24">
        <v>1701</v>
      </c>
      <c r="E292" s="24">
        <v>5192.1896655197297</v>
      </c>
    </row>
    <row r="293" spans="1:5" x14ac:dyDescent="0.25">
      <c r="A293" s="6" t="s">
        <v>82</v>
      </c>
      <c r="B293" s="6">
        <v>2007</v>
      </c>
      <c r="C293" s="18">
        <f t="shared" si="4"/>
        <v>7</v>
      </c>
      <c r="D293" s="24">
        <v>2067</v>
      </c>
      <c r="E293" s="24">
        <v>4949.17752836001</v>
      </c>
    </row>
    <row r="294" spans="1:5" x14ac:dyDescent="0.25">
      <c r="A294" s="6" t="s">
        <v>82</v>
      </c>
      <c r="B294" s="6">
        <v>2008</v>
      </c>
      <c r="C294" s="18">
        <f t="shared" si="4"/>
        <v>7</v>
      </c>
      <c r="D294" s="24">
        <v>2000</v>
      </c>
      <c r="E294" s="24">
        <v>5153.23944013045</v>
      </c>
    </row>
    <row r="295" spans="1:5" x14ac:dyDescent="0.25">
      <c r="A295" s="6" t="s">
        <v>82</v>
      </c>
      <c r="B295" s="6">
        <v>2009</v>
      </c>
      <c r="C295" s="18">
        <f t="shared" si="4"/>
        <v>7</v>
      </c>
      <c r="D295" s="24">
        <v>1716</v>
      </c>
      <c r="E295" s="24">
        <v>7701.4820962232197</v>
      </c>
    </row>
    <row r="296" spans="1:5" x14ac:dyDescent="0.25">
      <c r="A296" s="6" t="s">
        <v>82</v>
      </c>
      <c r="B296" s="6">
        <v>2010</v>
      </c>
      <c r="C296" s="18">
        <f t="shared" si="4"/>
        <v>7</v>
      </c>
      <c r="D296" s="24">
        <v>1970</v>
      </c>
      <c r="E296" s="24">
        <v>9455.5493968598694</v>
      </c>
    </row>
    <row r="297" spans="1:5" x14ac:dyDescent="0.25">
      <c r="A297" s="8" t="s">
        <v>84</v>
      </c>
      <c r="B297" s="8">
        <v>1960</v>
      </c>
      <c r="C297" s="18">
        <f t="shared" si="4"/>
        <v>8</v>
      </c>
      <c r="D297" s="25">
        <v>44720.909090000001</v>
      </c>
      <c r="E297" s="25">
        <v>280016.2202935</v>
      </c>
    </row>
    <row r="298" spans="1:5" x14ac:dyDescent="0.25">
      <c r="A298" s="8" t="s">
        <v>84</v>
      </c>
      <c r="B298" s="8">
        <v>1961</v>
      </c>
      <c r="C298" s="18">
        <f t="shared" si="4"/>
        <v>8</v>
      </c>
      <c r="D298" s="25">
        <v>218146.46909999999</v>
      </c>
      <c r="E298" s="25">
        <v>307233.2927703</v>
      </c>
    </row>
    <row r="299" spans="1:5" x14ac:dyDescent="0.25">
      <c r="A299" s="8" t="s">
        <v>84</v>
      </c>
      <c r="B299" s="8">
        <v>1962</v>
      </c>
      <c r="C299" s="18">
        <f t="shared" si="4"/>
        <v>8</v>
      </c>
      <c r="D299" s="25">
        <v>99535.873200000002</v>
      </c>
      <c r="E299" s="25">
        <v>365948.83437509998</v>
      </c>
    </row>
    <row r="300" spans="1:5" x14ac:dyDescent="0.25">
      <c r="A300" s="8" t="s">
        <v>84</v>
      </c>
      <c r="B300" s="8">
        <v>1963</v>
      </c>
      <c r="C300" s="18">
        <f t="shared" si="4"/>
        <v>8</v>
      </c>
      <c r="D300" s="25">
        <v>177106.01809999999</v>
      </c>
      <c r="E300" s="25">
        <v>608194.67856919998</v>
      </c>
    </row>
    <row r="301" spans="1:5" x14ac:dyDescent="0.25">
      <c r="A301" s="8" t="s">
        <v>84</v>
      </c>
      <c r="B301" s="8">
        <v>1964</v>
      </c>
      <c r="C301" s="18">
        <f t="shared" si="4"/>
        <v>8</v>
      </c>
      <c r="D301" s="25">
        <v>186458.1011</v>
      </c>
      <c r="E301" s="25">
        <v>140091.47991279999</v>
      </c>
    </row>
    <row r="302" spans="1:5" x14ac:dyDescent="0.25">
      <c r="A302" s="8" t="s">
        <v>84</v>
      </c>
      <c r="B302" s="8">
        <v>1965</v>
      </c>
      <c r="C302" s="18">
        <f t="shared" si="4"/>
        <v>8</v>
      </c>
      <c r="D302" s="25">
        <v>176198.568</v>
      </c>
      <c r="E302" s="25">
        <v>262446.26508883701</v>
      </c>
    </row>
    <row r="303" spans="1:5" x14ac:dyDescent="0.25">
      <c r="A303" s="8" t="s">
        <v>84</v>
      </c>
      <c r="B303" s="8">
        <v>1966</v>
      </c>
      <c r="C303" s="18">
        <f t="shared" si="4"/>
        <v>8</v>
      </c>
      <c r="D303" s="25">
        <v>58581</v>
      </c>
      <c r="E303" s="25">
        <v>559130.35432873596</v>
      </c>
    </row>
    <row r="304" spans="1:5" x14ac:dyDescent="0.25">
      <c r="A304" s="8" t="s">
        <v>84</v>
      </c>
      <c r="B304" s="8">
        <v>1967</v>
      </c>
      <c r="C304" s="18">
        <f t="shared" si="4"/>
        <v>8</v>
      </c>
      <c r="D304" s="25">
        <v>135976</v>
      </c>
      <c r="E304" s="25">
        <v>797468.91375679197</v>
      </c>
    </row>
    <row r="305" spans="1:5" x14ac:dyDescent="0.25">
      <c r="A305" s="8" t="s">
        <v>84</v>
      </c>
      <c r="B305" s="8">
        <v>1968</v>
      </c>
      <c r="C305" s="18">
        <f t="shared" si="4"/>
        <v>8</v>
      </c>
      <c r="D305" s="25">
        <v>125287</v>
      </c>
      <c r="E305" s="25">
        <v>493449.52962755901</v>
      </c>
    </row>
    <row r="306" spans="1:5" x14ac:dyDescent="0.25">
      <c r="A306" s="8" t="s">
        <v>84</v>
      </c>
      <c r="B306" s="8">
        <v>1969</v>
      </c>
      <c r="C306" s="18">
        <f t="shared" si="4"/>
        <v>8</v>
      </c>
      <c r="D306" s="25">
        <v>105359</v>
      </c>
      <c r="E306" s="25">
        <v>815588.05521377095</v>
      </c>
    </row>
    <row r="307" spans="1:5" x14ac:dyDescent="0.25">
      <c r="A307" s="8" t="s">
        <v>84</v>
      </c>
      <c r="B307" s="8">
        <v>1970</v>
      </c>
      <c r="C307" s="18">
        <f t="shared" si="4"/>
        <v>8</v>
      </c>
      <c r="D307" s="25">
        <v>195558</v>
      </c>
      <c r="E307" s="25">
        <v>446958.41340370802</v>
      </c>
    </row>
    <row r="308" spans="1:5" x14ac:dyDescent="0.25">
      <c r="A308" s="8" t="s">
        <v>84</v>
      </c>
      <c r="B308" s="8">
        <v>1971</v>
      </c>
      <c r="C308" s="18">
        <f t="shared" si="4"/>
        <v>8</v>
      </c>
      <c r="D308" s="25">
        <v>282801</v>
      </c>
      <c r="E308" s="25">
        <v>1114704.22580624</v>
      </c>
    </row>
    <row r="309" spans="1:5" x14ac:dyDescent="0.25">
      <c r="A309" s="8" t="s">
        <v>84</v>
      </c>
      <c r="B309" s="8">
        <v>1972</v>
      </c>
      <c r="C309" s="18">
        <f t="shared" si="4"/>
        <v>8</v>
      </c>
      <c r="D309" s="25">
        <v>209478</v>
      </c>
      <c r="E309" s="25">
        <v>1126188.3918023801</v>
      </c>
    </row>
    <row r="310" spans="1:5" x14ac:dyDescent="0.25">
      <c r="A310" s="8" t="s">
        <v>84</v>
      </c>
      <c r="B310" s="8">
        <v>1973</v>
      </c>
      <c r="C310" s="18">
        <f t="shared" si="4"/>
        <v>8</v>
      </c>
      <c r="D310" s="25">
        <v>237309</v>
      </c>
      <c r="E310" s="25">
        <v>1245703.4385099299</v>
      </c>
    </row>
    <row r="311" spans="1:5" x14ac:dyDescent="0.25">
      <c r="A311" s="8" t="s">
        <v>84</v>
      </c>
      <c r="B311" s="8">
        <v>1974</v>
      </c>
      <c r="C311" s="18">
        <f t="shared" si="4"/>
        <v>8</v>
      </c>
      <c r="D311" s="25">
        <v>139211</v>
      </c>
      <c r="E311" s="25">
        <v>311120.26637715998</v>
      </c>
    </row>
    <row r="312" spans="1:5" x14ac:dyDescent="0.25">
      <c r="A312" s="8" t="s">
        <v>84</v>
      </c>
      <c r="B312" s="8">
        <v>1975</v>
      </c>
      <c r="C312" s="18">
        <f t="shared" si="4"/>
        <v>8</v>
      </c>
      <c r="D312" s="25">
        <v>368434.36310000002</v>
      </c>
      <c r="E312" s="25">
        <v>1681823.0302664</v>
      </c>
    </row>
    <row r="313" spans="1:5" x14ac:dyDescent="0.25">
      <c r="A313" s="8" t="s">
        <v>84</v>
      </c>
      <c r="B313" s="8">
        <v>1976</v>
      </c>
      <c r="C313" s="18">
        <f t="shared" si="4"/>
        <v>8</v>
      </c>
      <c r="D313" s="25">
        <v>288071</v>
      </c>
      <c r="E313" s="25">
        <v>360206.43178357498</v>
      </c>
    </row>
    <row r="314" spans="1:5" x14ac:dyDescent="0.25">
      <c r="A314" s="8" t="s">
        <v>84</v>
      </c>
      <c r="B314" s="8">
        <v>1977</v>
      </c>
      <c r="C314" s="18">
        <f t="shared" si="4"/>
        <v>8</v>
      </c>
      <c r="D314" s="25">
        <v>502031</v>
      </c>
      <c r="E314" s="25">
        <v>3529548.4483915698</v>
      </c>
    </row>
    <row r="315" spans="1:5" x14ac:dyDescent="0.25">
      <c r="A315" s="8" t="s">
        <v>84</v>
      </c>
      <c r="B315" s="8">
        <v>1978</v>
      </c>
      <c r="C315" s="18">
        <f t="shared" si="4"/>
        <v>8</v>
      </c>
      <c r="D315" s="25">
        <v>143303</v>
      </c>
      <c r="E315" s="25">
        <v>1041998.47452695</v>
      </c>
    </row>
    <row r="316" spans="1:5" x14ac:dyDescent="0.25">
      <c r="A316" s="8" t="s">
        <v>84</v>
      </c>
      <c r="B316" s="8">
        <v>1979</v>
      </c>
      <c r="C316" s="18">
        <f t="shared" si="4"/>
        <v>8</v>
      </c>
      <c r="D316" s="25">
        <v>416887</v>
      </c>
      <c r="E316" s="25">
        <v>733509.74263200106</v>
      </c>
    </row>
    <row r="317" spans="1:5" x14ac:dyDescent="0.25">
      <c r="A317" s="8" t="s">
        <v>84</v>
      </c>
      <c r="B317" s="8">
        <v>1980</v>
      </c>
      <c r="C317" s="18">
        <f t="shared" si="4"/>
        <v>8</v>
      </c>
      <c r="D317" s="25">
        <v>121208</v>
      </c>
      <c r="E317" s="25">
        <v>2105228.9223401598</v>
      </c>
    </row>
    <row r="318" spans="1:5" x14ac:dyDescent="0.25">
      <c r="A318" s="8" t="s">
        <v>84</v>
      </c>
      <c r="B318" s="8">
        <v>1981</v>
      </c>
      <c r="C318" s="18">
        <f t="shared" si="4"/>
        <v>8</v>
      </c>
      <c r="D318" s="25">
        <v>441066</v>
      </c>
      <c r="E318" s="25">
        <v>1134273.45401182</v>
      </c>
    </row>
    <row r="319" spans="1:5" x14ac:dyDescent="0.25">
      <c r="A319" s="8" t="s">
        <v>84</v>
      </c>
      <c r="B319" s="8">
        <v>1982</v>
      </c>
      <c r="C319" s="18">
        <f t="shared" si="4"/>
        <v>8</v>
      </c>
      <c r="D319" s="25">
        <v>319421.38380000001</v>
      </c>
      <c r="E319" s="25">
        <v>516406.37032346998</v>
      </c>
    </row>
    <row r="320" spans="1:5" x14ac:dyDescent="0.25">
      <c r="A320" s="8" t="s">
        <v>84</v>
      </c>
      <c r="B320" s="8">
        <v>1983</v>
      </c>
      <c r="C320" s="18">
        <f t="shared" si="4"/>
        <v>8</v>
      </c>
      <c r="D320" s="25">
        <v>314944.35869999998</v>
      </c>
      <c r="E320" s="25">
        <v>808450.04105215101</v>
      </c>
    </row>
    <row r="321" spans="1:5" x14ac:dyDescent="0.25">
      <c r="A321" s="8" t="s">
        <v>84</v>
      </c>
      <c r="B321" s="8">
        <v>1984</v>
      </c>
      <c r="C321" s="18">
        <f t="shared" si="4"/>
        <v>8</v>
      </c>
      <c r="D321" s="25">
        <v>266910.79210000002</v>
      </c>
      <c r="E321" s="25">
        <v>2537992.1360562402</v>
      </c>
    </row>
    <row r="322" spans="1:5" x14ac:dyDescent="0.25">
      <c r="A322" s="8" t="s">
        <v>84</v>
      </c>
      <c r="B322" s="8">
        <v>1985</v>
      </c>
      <c r="C322" s="18">
        <f t="shared" si="4"/>
        <v>8</v>
      </c>
      <c r="D322" s="25">
        <v>301691.38919999998</v>
      </c>
      <c r="E322" s="25">
        <v>1513719.5711231499</v>
      </c>
    </row>
    <row r="323" spans="1:5" x14ac:dyDescent="0.25">
      <c r="A323" s="8" t="s">
        <v>84</v>
      </c>
      <c r="B323" s="8">
        <v>1986</v>
      </c>
      <c r="C323" s="18">
        <f t="shared" si="4"/>
        <v>8</v>
      </c>
      <c r="D323" s="25">
        <v>165481.6594</v>
      </c>
      <c r="E323" s="25">
        <v>952286.90908394905</v>
      </c>
    </row>
    <row r="324" spans="1:5" x14ac:dyDescent="0.25">
      <c r="A324" s="8" t="s">
        <v>84</v>
      </c>
      <c r="B324" s="8">
        <v>1987</v>
      </c>
      <c r="C324" s="18">
        <f t="shared" ref="C324:C387" si="5">IF(A324=A323,C323,C323+1)</f>
        <v>8</v>
      </c>
      <c r="D324" s="25">
        <v>150463.02739999999</v>
      </c>
      <c r="E324" s="25">
        <v>712191.58291664405</v>
      </c>
    </row>
    <row r="325" spans="1:5" x14ac:dyDescent="0.25">
      <c r="A325" s="8" t="s">
        <v>84</v>
      </c>
      <c r="B325" s="8">
        <v>1988</v>
      </c>
      <c r="C325" s="18">
        <f t="shared" si="5"/>
        <v>8</v>
      </c>
      <c r="D325" s="25">
        <v>322949.64620000002</v>
      </c>
      <c r="E325" s="25">
        <v>1354627.02327438</v>
      </c>
    </row>
    <row r="326" spans="1:5" x14ac:dyDescent="0.25">
      <c r="A326" s="8" t="s">
        <v>84</v>
      </c>
      <c r="B326" s="8">
        <v>1989</v>
      </c>
      <c r="C326" s="18">
        <f t="shared" si="5"/>
        <v>8</v>
      </c>
      <c r="D326" s="25">
        <v>328463.43030000001</v>
      </c>
      <c r="E326" s="25">
        <v>1645498.37808486</v>
      </c>
    </row>
    <row r="327" spans="1:5" x14ac:dyDescent="0.25">
      <c r="A327" s="8" t="s">
        <v>84</v>
      </c>
      <c r="B327" s="8">
        <v>1990</v>
      </c>
      <c r="C327" s="18">
        <f t="shared" si="5"/>
        <v>8</v>
      </c>
      <c r="D327" s="25">
        <v>331533.34399999998</v>
      </c>
      <c r="E327" s="25">
        <v>1772978.9507291899</v>
      </c>
    </row>
    <row r="328" spans="1:5" x14ac:dyDescent="0.25">
      <c r="A328" s="8" t="s">
        <v>84</v>
      </c>
      <c r="B328" s="8">
        <v>1991</v>
      </c>
      <c r="C328" s="18">
        <f t="shared" si="5"/>
        <v>8</v>
      </c>
      <c r="D328" s="25">
        <v>104022.9016</v>
      </c>
      <c r="E328" s="25">
        <v>3525254.3764149402</v>
      </c>
    </row>
    <row r="329" spans="1:5" x14ac:dyDescent="0.25">
      <c r="A329" s="8" t="s">
        <v>84</v>
      </c>
      <c r="B329" s="8">
        <v>1992</v>
      </c>
      <c r="C329" s="18">
        <f t="shared" si="5"/>
        <v>8</v>
      </c>
      <c r="D329" s="25">
        <v>318209.70750000002</v>
      </c>
      <c r="E329" s="25">
        <v>4378681.7685943302</v>
      </c>
    </row>
    <row r="330" spans="1:5" x14ac:dyDescent="0.25">
      <c r="A330" s="8" t="s">
        <v>84</v>
      </c>
      <c r="B330" s="8">
        <v>1993</v>
      </c>
      <c r="C330" s="18">
        <f t="shared" si="5"/>
        <v>8</v>
      </c>
      <c r="D330" s="25">
        <v>260339.43489999999</v>
      </c>
      <c r="E330" s="25">
        <v>927002.08758195501</v>
      </c>
    </row>
    <row r="331" spans="1:5" x14ac:dyDescent="0.25">
      <c r="A331" s="8" t="s">
        <v>84</v>
      </c>
      <c r="B331" s="8">
        <v>1994</v>
      </c>
      <c r="C331" s="18">
        <f t="shared" si="5"/>
        <v>8</v>
      </c>
      <c r="D331" s="25">
        <v>428140.57900000003</v>
      </c>
      <c r="E331" s="25">
        <v>58054.729070370297</v>
      </c>
    </row>
    <row r="332" spans="1:5" x14ac:dyDescent="0.25">
      <c r="A332" s="8" t="s">
        <v>84</v>
      </c>
      <c r="B332" s="8">
        <v>1995</v>
      </c>
      <c r="C332" s="18">
        <f t="shared" si="5"/>
        <v>8</v>
      </c>
      <c r="D332" s="25">
        <v>393979.99300000002</v>
      </c>
      <c r="E332" s="25">
        <v>604664.45598607196</v>
      </c>
    </row>
    <row r="333" spans="1:5" x14ac:dyDescent="0.25">
      <c r="A333" s="8" t="s">
        <v>84</v>
      </c>
      <c r="B333" s="8">
        <v>1996</v>
      </c>
      <c r="C333" s="18">
        <f t="shared" si="5"/>
        <v>8</v>
      </c>
      <c r="D333" s="25">
        <v>372336.67249999999</v>
      </c>
      <c r="E333" s="25">
        <v>5285918.2644076403</v>
      </c>
    </row>
    <row r="334" spans="1:5" x14ac:dyDescent="0.25">
      <c r="A334" s="8" t="s">
        <v>84</v>
      </c>
      <c r="B334" s="8">
        <v>1997</v>
      </c>
      <c r="C334" s="18">
        <f t="shared" si="5"/>
        <v>8</v>
      </c>
      <c r="D334" s="25">
        <v>320215.5024</v>
      </c>
      <c r="E334" s="25">
        <v>509859.48515386402</v>
      </c>
    </row>
    <row r="335" spans="1:5" x14ac:dyDescent="0.25">
      <c r="A335" s="8" t="s">
        <v>84</v>
      </c>
      <c r="B335" s="8">
        <v>1998</v>
      </c>
      <c r="C335" s="18">
        <f t="shared" si="5"/>
        <v>8</v>
      </c>
      <c r="D335" s="25">
        <v>157127</v>
      </c>
      <c r="E335" s="25">
        <v>1164686.94903392</v>
      </c>
    </row>
    <row r="336" spans="1:5" x14ac:dyDescent="0.25">
      <c r="A336" s="8" t="s">
        <v>84</v>
      </c>
      <c r="B336" s="8">
        <v>1999</v>
      </c>
      <c r="C336" s="18">
        <f t="shared" si="5"/>
        <v>8</v>
      </c>
      <c r="D336" s="25">
        <v>203003.6091</v>
      </c>
      <c r="E336" s="25">
        <v>433913.77726053703</v>
      </c>
    </row>
    <row r="337" spans="1:5" x14ac:dyDescent="0.25">
      <c r="A337" s="8" t="s">
        <v>84</v>
      </c>
      <c r="B337" s="8">
        <v>2000</v>
      </c>
      <c r="C337" s="18">
        <f t="shared" si="5"/>
        <v>8</v>
      </c>
      <c r="D337" s="25">
        <v>586507.50589999999</v>
      </c>
      <c r="E337" s="25">
        <v>847300.95667482505</v>
      </c>
    </row>
    <row r="338" spans="1:5" x14ac:dyDescent="0.25">
      <c r="A338" s="8" t="s">
        <v>84</v>
      </c>
      <c r="B338" s="8">
        <v>2001</v>
      </c>
      <c r="C338" s="18">
        <f t="shared" si="5"/>
        <v>8</v>
      </c>
      <c r="D338" s="25">
        <v>400411.25760000001</v>
      </c>
      <c r="E338" s="25">
        <v>742053.70651804004</v>
      </c>
    </row>
    <row r="339" spans="1:5" x14ac:dyDescent="0.25">
      <c r="A339" s="8" t="s">
        <v>84</v>
      </c>
      <c r="B339" s="8">
        <v>2002</v>
      </c>
      <c r="C339" s="18">
        <f t="shared" si="5"/>
        <v>8</v>
      </c>
      <c r="D339" s="25">
        <v>290370.04139999999</v>
      </c>
      <c r="E339" s="25">
        <v>2659710.6679856</v>
      </c>
    </row>
    <row r="340" spans="1:5" x14ac:dyDescent="0.25">
      <c r="A340" s="8" t="s">
        <v>84</v>
      </c>
      <c r="B340" s="8">
        <v>2003</v>
      </c>
      <c r="C340" s="18">
        <f t="shared" si="5"/>
        <v>8</v>
      </c>
      <c r="D340" s="25">
        <v>460679.86739999999</v>
      </c>
      <c r="E340" s="25">
        <v>380787.46881348599</v>
      </c>
    </row>
    <row r="341" spans="1:5" x14ac:dyDescent="0.25">
      <c r="A341" s="8" t="s">
        <v>84</v>
      </c>
      <c r="B341" s="8">
        <v>2004</v>
      </c>
      <c r="C341" s="18">
        <f t="shared" si="5"/>
        <v>8</v>
      </c>
      <c r="D341" s="25">
        <v>445304.0577</v>
      </c>
      <c r="E341" s="25">
        <v>1426231.7709609501</v>
      </c>
    </row>
    <row r="342" spans="1:5" x14ac:dyDescent="0.25">
      <c r="A342" s="8" t="s">
        <v>84</v>
      </c>
      <c r="B342" s="8">
        <v>2005</v>
      </c>
      <c r="C342" s="18">
        <f t="shared" si="5"/>
        <v>8</v>
      </c>
      <c r="D342" s="25">
        <v>327460</v>
      </c>
      <c r="E342" s="25">
        <v>307573.92644627101</v>
      </c>
    </row>
    <row r="343" spans="1:5" x14ac:dyDescent="0.25">
      <c r="A343" s="8" t="s">
        <v>84</v>
      </c>
      <c r="B343" s="8">
        <v>2006</v>
      </c>
      <c r="C343" s="18">
        <f t="shared" si="5"/>
        <v>8</v>
      </c>
      <c r="D343" s="25">
        <v>461925.13780000003</v>
      </c>
      <c r="E343" s="25">
        <v>867653.35151023802</v>
      </c>
    </row>
    <row r="344" spans="1:5" x14ac:dyDescent="0.25">
      <c r="A344" s="8" t="s">
        <v>84</v>
      </c>
      <c r="B344" s="8">
        <v>2007</v>
      </c>
      <c r="C344" s="18">
        <f t="shared" si="5"/>
        <v>8</v>
      </c>
      <c r="D344" s="25">
        <v>458005.8579</v>
      </c>
      <c r="E344" s="25">
        <v>1521601.4723483601</v>
      </c>
    </row>
    <row r="345" spans="1:5" x14ac:dyDescent="0.25">
      <c r="A345" s="8" t="s">
        <v>84</v>
      </c>
      <c r="B345" s="8">
        <v>2008</v>
      </c>
      <c r="C345" s="18">
        <f t="shared" si="5"/>
        <v>8</v>
      </c>
      <c r="D345" s="25">
        <v>357800.64649999997</v>
      </c>
      <c r="E345" s="25">
        <v>268344.80015265499</v>
      </c>
    </row>
    <row r="346" spans="1:5" x14ac:dyDescent="0.25">
      <c r="A346" s="8" t="s">
        <v>84</v>
      </c>
      <c r="B346" s="8">
        <v>2009</v>
      </c>
      <c r="C346" s="18">
        <f t="shared" si="5"/>
        <v>8</v>
      </c>
      <c r="D346" s="25">
        <v>317178.4302</v>
      </c>
      <c r="E346" s="25">
        <v>465066.183125121</v>
      </c>
    </row>
    <row r="347" spans="1:5" x14ac:dyDescent="0.25">
      <c r="A347" s="8" t="s">
        <v>84</v>
      </c>
      <c r="B347" s="8">
        <v>2010</v>
      </c>
      <c r="C347" s="18">
        <f t="shared" si="5"/>
        <v>8</v>
      </c>
      <c r="D347" s="25">
        <v>321952</v>
      </c>
      <c r="E347" s="25">
        <v>3123600.9567206101</v>
      </c>
    </row>
    <row r="348" spans="1:5" x14ac:dyDescent="0.25">
      <c r="A348" s="8" t="s">
        <v>84</v>
      </c>
      <c r="B348" s="8">
        <v>2011</v>
      </c>
      <c r="C348" s="18">
        <f t="shared" si="5"/>
        <v>8</v>
      </c>
      <c r="D348" s="25">
        <v>347869.33779999998</v>
      </c>
      <c r="E348" s="25">
        <v>1682656.6902866401</v>
      </c>
    </row>
    <row r="349" spans="1:5" x14ac:dyDescent="0.25">
      <c r="A349" s="8" t="s">
        <v>84</v>
      </c>
      <c r="B349" s="8">
        <v>2012</v>
      </c>
      <c r="C349" s="18">
        <f t="shared" si="5"/>
        <v>8</v>
      </c>
      <c r="D349" s="25">
        <v>337324.05170000001</v>
      </c>
      <c r="E349" s="25">
        <v>765009.97590547695</v>
      </c>
    </row>
    <row r="350" spans="1:5" x14ac:dyDescent="0.25">
      <c r="A350" s="8" t="s">
        <v>84</v>
      </c>
      <c r="B350" s="8">
        <v>2013</v>
      </c>
      <c r="C350" s="18">
        <f t="shared" si="5"/>
        <v>8</v>
      </c>
      <c r="D350" s="25">
        <v>220714</v>
      </c>
      <c r="E350" s="25">
        <v>82515.329974665903</v>
      </c>
    </row>
    <row r="351" spans="1:5" x14ac:dyDescent="0.25">
      <c r="A351" s="8" t="s">
        <v>84</v>
      </c>
      <c r="B351" s="8">
        <v>2014</v>
      </c>
      <c r="C351" s="18">
        <f t="shared" si="5"/>
        <v>8</v>
      </c>
      <c r="D351" s="25">
        <v>425299.78499999997</v>
      </c>
      <c r="E351" s="25">
        <v>1408232.0545431599</v>
      </c>
    </row>
    <row r="352" spans="1:5" x14ac:dyDescent="0.25">
      <c r="A352" s="9" t="s">
        <v>85</v>
      </c>
      <c r="B352" s="9">
        <v>1965</v>
      </c>
      <c r="C352" s="18">
        <f t="shared" si="5"/>
        <v>9</v>
      </c>
      <c r="D352" s="26">
        <v>4</v>
      </c>
      <c r="E352" s="26">
        <v>7079.0962586982396</v>
      </c>
    </row>
    <row r="353" spans="1:5" x14ac:dyDescent="0.25">
      <c r="A353" s="9" t="s">
        <v>85</v>
      </c>
      <c r="B353" s="9">
        <v>1966</v>
      </c>
      <c r="C353" s="18">
        <f t="shared" si="5"/>
        <v>9</v>
      </c>
      <c r="D353" s="26">
        <v>50</v>
      </c>
      <c r="E353" s="26">
        <v>15233.8920638286</v>
      </c>
    </row>
    <row r="354" spans="1:5" x14ac:dyDescent="0.25">
      <c r="A354" s="9" t="s">
        <v>85</v>
      </c>
      <c r="B354" s="9">
        <v>1967</v>
      </c>
      <c r="C354" s="18">
        <f t="shared" si="5"/>
        <v>9</v>
      </c>
      <c r="D354" s="26">
        <v>1500</v>
      </c>
      <c r="E354" s="26">
        <v>24116.556446436</v>
      </c>
    </row>
    <row r="355" spans="1:5" x14ac:dyDescent="0.25">
      <c r="A355" s="9" t="s">
        <v>85</v>
      </c>
      <c r="B355" s="9">
        <v>1968</v>
      </c>
      <c r="C355" s="18">
        <f t="shared" si="5"/>
        <v>9</v>
      </c>
      <c r="D355" s="26">
        <v>1500</v>
      </c>
      <c r="E355" s="26">
        <v>21159.748176685898</v>
      </c>
    </row>
    <row r="356" spans="1:5" x14ac:dyDescent="0.25">
      <c r="A356" s="9" t="s">
        <v>85</v>
      </c>
      <c r="B356" s="9">
        <v>1969</v>
      </c>
      <c r="C356" s="18">
        <f t="shared" si="5"/>
        <v>9</v>
      </c>
      <c r="D356" s="26">
        <v>800</v>
      </c>
      <c r="E356" s="26">
        <v>9878.5001067988196</v>
      </c>
    </row>
    <row r="357" spans="1:5" x14ac:dyDescent="0.25">
      <c r="A357" s="9" t="s">
        <v>85</v>
      </c>
      <c r="B357" s="9">
        <v>1970</v>
      </c>
      <c r="C357" s="18">
        <f t="shared" si="5"/>
        <v>9</v>
      </c>
      <c r="D357" s="26">
        <v>7000</v>
      </c>
      <c r="E357" s="26">
        <v>4165.4962749615497</v>
      </c>
    </row>
    <row r="358" spans="1:5" x14ac:dyDescent="0.25">
      <c r="A358" s="9" t="s">
        <v>85</v>
      </c>
      <c r="B358" s="9">
        <v>1971</v>
      </c>
      <c r="C358" s="18">
        <f t="shared" si="5"/>
        <v>9</v>
      </c>
      <c r="D358" s="26">
        <v>10000</v>
      </c>
      <c r="E358" s="26">
        <v>7646.5756442799502</v>
      </c>
    </row>
    <row r="359" spans="1:5" x14ac:dyDescent="0.25">
      <c r="A359" s="9" t="s">
        <v>85</v>
      </c>
      <c r="B359" s="9">
        <v>1972</v>
      </c>
      <c r="C359" s="18">
        <f t="shared" si="5"/>
        <v>9</v>
      </c>
      <c r="D359" s="26">
        <v>15000</v>
      </c>
      <c r="E359" s="26">
        <v>6612.2615467511296</v>
      </c>
    </row>
    <row r="360" spans="1:5" x14ac:dyDescent="0.25">
      <c r="A360" s="9" t="s">
        <v>85</v>
      </c>
      <c r="B360" s="9">
        <v>1973</v>
      </c>
      <c r="C360" s="18">
        <f t="shared" si="5"/>
        <v>9</v>
      </c>
      <c r="D360" s="26">
        <v>6000</v>
      </c>
      <c r="E360" s="26">
        <v>2805.52461660567</v>
      </c>
    </row>
    <row r="361" spans="1:5" x14ac:dyDescent="0.25">
      <c r="A361" s="9" t="s">
        <v>85</v>
      </c>
      <c r="B361" s="9">
        <v>1982</v>
      </c>
      <c r="C361" s="18">
        <f t="shared" si="5"/>
        <v>9</v>
      </c>
      <c r="D361" s="26">
        <v>1007.272727</v>
      </c>
      <c r="E361" s="26">
        <v>1752.4832792628799</v>
      </c>
    </row>
    <row r="362" spans="1:5" x14ac:dyDescent="0.25">
      <c r="A362" s="9" t="s">
        <v>85</v>
      </c>
      <c r="B362" s="9">
        <v>1997</v>
      </c>
      <c r="C362" s="18">
        <f t="shared" si="5"/>
        <v>9</v>
      </c>
      <c r="D362" s="26">
        <v>8185.3281850000003</v>
      </c>
      <c r="E362" s="26">
        <v>11671.0901571471</v>
      </c>
    </row>
    <row r="363" spans="1:5" x14ac:dyDescent="0.25">
      <c r="A363" s="4" t="s">
        <v>86</v>
      </c>
      <c r="B363" s="4">
        <v>1960</v>
      </c>
      <c r="C363" s="18">
        <f t="shared" si="5"/>
        <v>10</v>
      </c>
      <c r="D363" s="20">
        <v>860.41760250000004</v>
      </c>
      <c r="E363" s="20">
        <v>4178.0126568243104</v>
      </c>
    </row>
    <row r="364" spans="1:5" x14ac:dyDescent="0.25">
      <c r="A364" s="4" t="s">
        <v>86</v>
      </c>
      <c r="B364" s="4">
        <v>1961</v>
      </c>
      <c r="C364" s="18">
        <f t="shared" si="5"/>
        <v>10</v>
      </c>
      <c r="D364" s="20">
        <v>2294.4469399999998</v>
      </c>
      <c r="E364" s="20">
        <v>4487.9207444098802</v>
      </c>
    </row>
    <row r="365" spans="1:5" x14ac:dyDescent="0.25">
      <c r="A365" s="4" t="s">
        <v>86</v>
      </c>
      <c r="B365" s="4">
        <v>1962</v>
      </c>
      <c r="C365" s="18">
        <f t="shared" si="5"/>
        <v>10</v>
      </c>
      <c r="D365" s="20">
        <v>2294.4469399999998</v>
      </c>
      <c r="E365" s="20">
        <v>6199.2991075474501</v>
      </c>
    </row>
    <row r="366" spans="1:5" x14ac:dyDescent="0.25">
      <c r="A366" s="4" t="s">
        <v>86</v>
      </c>
      <c r="B366" s="4">
        <v>1963</v>
      </c>
      <c r="C366" s="18">
        <f t="shared" si="5"/>
        <v>10</v>
      </c>
      <c r="D366" s="20">
        <v>2072.555981</v>
      </c>
      <c r="E366" s="20">
        <v>6033.8452605481898</v>
      </c>
    </row>
    <row r="367" spans="1:5" x14ac:dyDescent="0.25">
      <c r="A367" s="4" t="s">
        <v>86</v>
      </c>
      <c r="B367" s="4">
        <v>1964</v>
      </c>
      <c r="C367" s="18">
        <f t="shared" si="5"/>
        <v>10</v>
      </c>
      <c r="D367" s="20">
        <v>1554.416986</v>
      </c>
      <c r="E367" s="20">
        <v>4564.6538748601097</v>
      </c>
    </row>
    <row r="368" spans="1:5" x14ac:dyDescent="0.25">
      <c r="A368" s="4" t="s">
        <v>86</v>
      </c>
      <c r="B368" s="4">
        <v>1965</v>
      </c>
      <c r="C368" s="18">
        <f t="shared" si="5"/>
        <v>10</v>
      </c>
      <c r="D368" s="20">
        <v>3059.2625870000002</v>
      </c>
      <c r="E368" s="20">
        <v>3887.7036249837201</v>
      </c>
    </row>
    <row r="369" spans="1:5" x14ac:dyDescent="0.25">
      <c r="A369" s="4" t="s">
        <v>86</v>
      </c>
      <c r="B369" s="4">
        <v>1966</v>
      </c>
      <c r="C369" s="18">
        <f t="shared" si="5"/>
        <v>10</v>
      </c>
      <c r="D369" s="20">
        <v>1625.2332489999999</v>
      </c>
      <c r="E369" s="20">
        <v>4124.5332809701404</v>
      </c>
    </row>
    <row r="370" spans="1:5" x14ac:dyDescent="0.25">
      <c r="A370" s="4" t="s">
        <v>86</v>
      </c>
      <c r="B370" s="4">
        <v>1967</v>
      </c>
      <c r="C370" s="18">
        <f t="shared" si="5"/>
        <v>10</v>
      </c>
      <c r="D370" s="20">
        <v>2963.6606310000002</v>
      </c>
      <c r="E370" s="20">
        <v>9021.6921841326002</v>
      </c>
    </row>
    <row r="371" spans="1:5" x14ac:dyDescent="0.25">
      <c r="A371" s="4" t="s">
        <v>86</v>
      </c>
      <c r="B371" s="4">
        <v>1968</v>
      </c>
      <c r="C371" s="18">
        <f t="shared" si="5"/>
        <v>10</v>
      </c>
      <c r="D371" s="20">
        <v>1816.4371610000001</v>
      </c>
      <c r="E371" s="20">
        <v>14049.366506995701</v>
      </c>
    </row>
    <row r="372" spans="1:5" x14ac:dyDescent="0.25">
      <c r="A372" s="4" t="s">
        <v>86</v>
      </c>
      <c r="B372" s="4">
        <v>1969</v>
      </c>
      <c r="C372" s="18">
        <f t="shared" si="5"/>
        <v>10</v>
      </c>
      <c r="D372" s="20">
        <v>2294.4469399999998</v>
      </c>
      <c r="E372" s="20">
        <v>16576.239483374698</v>
      </c>
    </row>
    <row r="373" spans="1:5" x14ac:dyDescent="0.25">
      <c r="A373" s="4" t="s">
        <v>86</v>
      </c>
      <c r="B373" s="4">
        <v>1970</v>
      </c>
      <c r="C373" s="18">
        <f t="shared" si="5"/>
        <v>10</v>
      </c>
      <c r="D373" s="20">
        <v>1816.4371610000001</v>
      </c>
      <c r="E373" s="20">
        <v>11871.730366952999</v>
      </c>
    </row>
    <row r="374" spans="1:5" x14ac:dyDescent="0.25">
      <c r="A374" s="4" t="s">
        <v>86</v>
      </c>
      <c r="B374" s="4">
        <v>1971</v>
      </c>
      <c r="C374" s="18">
        <f t="shared" si="5"/>
        <v>10</v>
      </c>
      <c r="D374" s="20">
        <v>2294.4469399999998</v>
      </c>
      <c r="E374" s="20">
        <v>5797.0208208518698</v>
      </c>
    </row>
    <row r="375" spans="1:5" x14ac:dyDescent="0.25">
      <c r="A375" s="4" t="s">
        <v>86</v>
      </c>
      <c r="B375" s="4">
        <v>1972</v>
      </c>
      <c r="C375" s="18">
        <f t="shared" si="5"/>
        <v>10</v>
      </c>
      <c r="D375" s="20">
        <v>6500.9329969999999</v>
      </c>
      <c r="E375" s="20">
        <v>9082.4856117724303</v>
      </c>
    </row>
    <row r="376" spans="1:5" x14ac:dyDescent="0.25">
      <c r="A376" s="4" t="s">
        <v>86</v>
      </c>
      <c r="B376" s="4">
        <v>1973</v>
      </c>
      <c r="C376" s="18">
        <f t="shared" si="5"/>
        <v>10</v>
      </c>
      <c r="D376" s="20">
        <v>6500.9329969999999</v>
      </c>
      <c r="E376" s="20">
        <v>8561.07403380291</v>
      </c>
    </row>
    <row r="377" spans="1:5" x14ac:dyDescent="0.25">
      <c r="A377" s="4" t="s">
        <v>86</v>
      </c>
      <c r="B377" s="4">
        <v>1974</v>
      </c>
      <c r="C377" s="18">
        <f t="shared" si="5"/>
        <v>10</v>
      </c>
      <c r="D377" s="20">
        <v>6500.9329969999999</v>
      </c>
      <c r="E377" s="20">
        <v>3646.7597519603401</v>
      </c>
    </row>
    <row r="378" spans="1:5" x14ac:dyDescent="0.25">
      <c r="A378" s="4" t="s">
        <v>86</v>
      </c>
      <c r="B378" s="4">
        <v>1975</v>
      </c>
      <c r="C378" s="18">
        <f t="shared" si="5"/>
        <v>10</v>
      </c>
      <c r="D378" s="20">
        <v>3632.8743220000001</v>
      </c>
      <c r="E378" s="20">
        <v>1982.3290449201099</v>
      </c>
    </row>
    <row r="379" spans="1:5" x14ac:dyDescent="0.25">
      <c r="A379" s="4" t="s">
        <v>86</v>
      </c>
      <c r="B379" s="4">
        <v>1976</v>
      </c>
      <c r="C379" s="18">
        <f t="shared" si="5"/>
        <v>10</v>
      </c>
      <c r="D379" s="20">
        <v>1816.4371610000001</v>
      </c>
      <c r="E379" s="20">
        <v>1678.5953330234199</v>
      </c>
    </row>
    <row r="380" spans="1:5" x14ac:dyDescent="0.25">
      <c r="A380" s="4" t="s">
        <v>86</v>
      </c>
      <c r="B380" s="4">
        <v>1977</v>
      </c>
      <c r="C380" s="18">
        <f t="shared" si="5"/>
        <v>10</v>
      </c>
      <c r="D380" s="20">
        <v>6500.9329969999999</v>
      </c>
      <c r="E380" s="20">
        <v>2092.65040139846</v>
      </c>
    </row>
    <row r="381" spans="1:5" x14ac:dyDescent="0.25">
      <c r="A381" s="4" t="s">
        <v>86</v>
      </c>
      <c r="B381" s="4">
        <v>1978</v>
      </c>
      <c r="C381" s="18">
        <f t="shared" si="5"/>
        <v>10</v>
      </c>
      <c r="D381" s="20">
        <v>1816.4371610000001</v>
      </c>
      <c r="E381" s="20">
        <v>2058.9296360778799</v>
      </c>
    </row>
    <row r="382" spans="1:5" x14ac:dyDescent="0.25">
      <c r="A382" s="4" t="s">
        <v>86</v>
      </c>
      <c r="B382" s="4">
        <v>1979</v>
      </c>
      <c r="C382" s="18">
        <f t="shared" si="5"/>
        <v>10</v>
      </c>
      <c r="D382" s="20">
        <v>803.05642899999998</v>
      </c>
      <c r="E382" s="20">
        <v>1894.4411455449299</v>
      </c>
    </row>
    <row r="383" spans="1:5" x14ac:dyDescent="0.25">
      <c r="A383" s="4" t="s">
        <v>86</v>
      </c>
      <c r="B383" s="4">
        <v>1980</v>
      </c>
      <c r="C383" s="18">
        <f t="shared" si="5"/>
        <v>10</v>
      </c>
      <c r="D383" s="20">
        <v>860.41760250000004</v>
      </c>
      <c r="E383" s="20">
        <v>3267.8685746586898</v>
      </c>
    </row>
    <row r="384" spans="1:5" x14ac:dyDescent="0.25">
      <c r="A384" s="4" t="s">
        <v>86</v>
      </c>
      <c r="B384" s="4">
        <v>1981</v>
      </c>
      <c r="C384" s="18">
        <f t="shared" si="5"/>
        <v>10</v>
      </c>
      <c r="D384" s="20">
        <v>669.21369089999996</v>
      </c>
      <c r="E384" s="20">
        <v>4300.99298653201</v>
      </c>
    </row>
    <row r="385" spans="1:5" x14ac:dyDescent="0.25">
      <c r="A385" s="4" t="s">
        <v>86</v>
      </c>
      <c r="B385" s="4">
        <v>1982</v>
      </c>
      <c r="C385" s="18">
        <f t="shared" si="5"/>
        <v>10</v>
      </c>
      <c r="D385" s="20">
        <v>1051.6215139999999</v>
      </c>
      <c r="E385" s="20">
        <v>5674.6797473193401</v>
      </c>
    </row>
    <row r="386" spans="1:5" x14ac:dyDescent="0.25">
      <c r="A386" s="4" t="s">
        <v>86</v>
      </c>
      <c r="B386" s="4">
        <v>1983</v>
      </c>
      <c r="C386" s="18">
        <f t="shared" si="5"/>
        <v>10</v>
      </c>
      <c r="D386" s="20">
        <v>841.29721140000004</v>
      </c>
      <c r="E386" s="20">
        <v>6466.4417312045198</v>
      </c>
    </row>
    <row r="387" spans="1:5" x14ac:dyDescent="0.25">
      <c r="A387" s="4" t="s">
        <v>86</v>
      </c>
      <c r="B387" s="4">
        <v>1984</v>
      </c>
      <c r="C387" s="18">
        <f t="shared" si="5"/>
        <v>10</v>
      </c>
      <c r="D387" s="20">
        <v>1089.1018260000001</v>
      </c>
      <c r="E387" s="20">
        <v>7004.7552514878198</v>
      </c>
    </row>
    <row r="388" spans="1:5" x14ac:dyDescent="0.25">
      <c r="A388" s="4" t="s">
        <v>86</v>
      </c>
      <c r="B388" s="4">
        <v>1985</v>
      </c>
      <c r="C388" s="18">
        <f t="shared" ref="C388:C451" si="6">IF(A388=A387,C387,C387+1)</f>
        <v>10</v>
      </c>
      <c r="D388" s="20">
        <v>2178.203653</v>
      </c>
      <c r="E388" s="20">
        <v>11005.9914734957</v>
      </c>
    </row>
    <row r="389" spans="1:5" x14ac:dyDescent="0.25">
      <c r="A389" s="4" t="s">
        <v>86</v>
      </c>
      <c r="B389" s="4">
        <v>1986</v>
      </c>
      <c r="C389" s="18">
        <f t="shared" si="6"/>
        <v>10</v>
      </c>
      <c r="D389" s="20">
        <v>2178.203653</v>
      </c>
      <c r="E389" s="20">
        <v>15162.3256434005</v>
      </c>
    </row>
    <row r="390" spans="1:5" x14ac:dyDescent="0.25">
      <c r="A390" s="4" t="s">
        <v>86</v>
      </c>
      <c r="B390" s="4">
        <v>1987</v>
      </c>
      <c r="C390" s="18">
        <f t="shared" si="6"/>
        <v>10</v>
      </c>
      <c r="D390" s="20">
        <v>4356.4073060000001</v>
      </c>
      <c r="E390" s="20">
        <v>30916.787825264699</v>
      </c>
    </row>
    <row r="391" spans="1:5" x14ac:dyDescent="0.25">
      <c r="A391" s="4" t="s">
        <v>86</v>
      </c>
      <c r="B391" s="4">
        <v>1988</v>
      </c>
      <c r="C391" s="18">
        <f t="shared" si="6"/>
        <v>10</v>
      </c>
      <c r="D391" s="20">
        <v>2613.8443830000001</v>
      </c>
      <c r="E391" s="20">
        <v>38583.696612702399</v>
      </c>
    </row>
    <row r="392" spans="1:5" x14ac:dyDescent="0.25">
      <c r="A392" s="4" t="s">
        <v>86</v>
      </c>
      <c r="B392" s="4">
        <v>1989</v>
      </c>
      <c r="C392" s="18">
        <f t="shared" si="6"/>
        <v>10</v>
      </c>
      <c r="D392" s="20">
        <v>3920.7665750000001</v>
      </c>
      <c r="E392" s="20">
        <v>44645.962889756003</v>
      </c>
    </row>
    <row r="393" spans="1:5" x14ac:dyDescent="0.25">
      <c r="A393" s="4" t="s">
        <v>86</v>
      </c>
      <c r="B393" s="4">
        <v>1990</v>
      </c>
      <c r="C393" s="18">
        <f t="shared" si="6"/>
        <v>10</v>
      </c>
      <c r="D393" s="20">
        <v>6534.6109589999996</v>
      </c>
      <c r="E393" s="20">
        <v>53306.1387610206</v>
      </c>
    </row>
    <row r="394" spans="1:5" x14ac:dyDescent="0.25">
      <c r="A394" s="4" t="s">
        <v>86</v>
      </c>
      <c r="B394" s="4">
        <v>1991</v>
      </c>
      <c r="C394" s="18">
        <f t="shared" si="6"/>
        <v>10</v>
      </c>
      <c r="D394" s="20">
        <v>6534.6109589999996</v>
      </c>
      <c r="E394" s="20">
        <v>39781.615546846602</v>
      </c>
    </row>
    <row r="395" spans="1:5" x14ac:dyDescent="0.25">
      <c r="A395" s="4" t="s">
        <v>86</v>
      </c>
      <c r="B395" s="4">
        <v>1992</v>
      </c>
      <c r="C395" s="18">
        <f t="shared" si="6"/>
        <v>10</v>
      </c>
      <c r="D395" s="20">
        <v>17425.629219999999</v>
      </c>
      <c r="E395" s="20">
        <v>36633.055316425598</v>
      </c>
    </row>
    <row r="396" spans="1:5" x14ac:dyDescent="0.25">
      <c r="A396" s="4" t="s">
        <v>86</v>
      </c>
      <c r="B396" s="4">
        <v>1993</v>
      </c>
      <c r="C396" s="18">
        <f t="shared" si="6"/>
        <v>10</v>
      </c>
      <c r="D396" s="20">
        <v>15247.425569999999</v>
      </c>
      <c r="E396" s="20">
        <v>35655.006023681199</v>
      </c>
    </row>
    <row r="397" spans="1:5" x14ac:dyDescent="0.25">
      <c r="A397" s="4" t="s">
        <v>86</v>
      </c>
      <c r="B397" s="4">
        <v>1997</v>
      </c>
      <c r="C397" s="18">
        <f t="shared" si="6"/>
        <v>10</v>
      </c>
      <c r="D397" s="20">
        <v>15900.88667</v>
      </c>
      <c r="E397" s="20">
        <v>43775.122602581599</v>
      </c>
    </row>
    <row r="398" spans="1:5" x14ac:dyDescent="0.25">
      <c r="A398" s="4" t="s">
        <v>86</v>
      </c>
      <c r="B398" s="4">
        <v>1998</v>
      </c>
      <c r="C398" s="18">
        <f t="shared" si="6"/>
        <v>10</v>
      </c>
      <c r="D398" s="20">
        <v>16989.98849</v>
      </c>
      <c r="E398" s="20">
        <v>59531.174517052998</v>
      </c>
    </row>
    <row r="399" spans="1:5" x14ac:dyDescent="0.25">
      <c r="A399" s="4" t="s">
        <v>86</v>
      </c>
      <c r="B399" s="4">
        <v>2000</v>
      </c>
      <c r="C399" s="18">
        <f t="shared" si="6"/>
        <v>10</v>
      </c>
      <c r="D399" s="20">
        <v>24813.762309999998</v>
      </c>
      <c r="E399" s="20">
        <v>31636.826061244901</v>
      </c>
    </row>
    <row r="400" spans="1:5" x14ac:dyDescent="0.25">
      <c r="A400" s="4" t="s">
        <v>86</v>
      </c>
      <c r="B400" s="4">
        <v>2001</v>
      </c>
      <c r="C400" s="18">
        <f t="shared" si="6"/>
        <v>10</v>
      </c>
      <c r="D400" s="20">
        <v>20085.231469999999</v>
      </c>
      <c r="E400" s="20">
        <v>26230.252232095601</v>
      </c>
    </row>
    <row r="401" spans="1:5" x14ac:dyDescent="0.25">
      <c r="A401" s="4" t="s">
        <v>86</v>
      </c>
      <c r="B401" s="4">
        <v>2002</v>
      </c>
      <c r="C401" s="18">
        <f t="shared" si="6"/>
        <v>10</v>
      </c>
      <c r="D401" s="20">
        <v>27444.724630000001</v>
      </c>
      <c r="E401" s="20">
        <v>30403.945409374901</v>
      </c>
    </row>
    <row r="402" spans="1:5" x14ac:dyDescent="0.25">
      <c r="A402" s="4" t="s">
        <v>86</v>
      </c>
      <c r="B402" s="4">
        <v>2003</v>
      </c>
      <c r="C402" s="18">
        <f t="shared" si="6"/>
        <v>10</v>
      </c>
      <c r="D402" s="20">
        <v>49811.451639999999</v>
      </c>
      <c r="E402" s="20">
        <v>34019.065294757696</v>
      </c>
    </row>
    <row r="403" spans="1:5" x14ac:dyDescent="0.25">
      <c r="A403" s="4" t="s">
        <v>86</v>
      </c>
      <c r="B403" s="4">
        <v>2004</v>
      </c>
      <c r="C403" s="18">
        <f t="shared" si="6"/>
        <v>10</v>
      </c>
      <c r="D403" s="20">
        <v>24912.326089999999</v>
      </c>
      <c r="E403" s="20">
        <v>33124.398401479099</v>
      </c>
    </row>
    <row r="404" spans="1:5" x14ac:dyDescent="0.25">
      <c r="A404" s="4" t="s">
        <v>86</v>
      </c>
      <c r="B404" s="4">
        <v>2005</v>
      </c>
      <c r="C404" s="18">
        <f t="shared" si="6"/>
        <v>10</v>
      </c>
      <c r="D404" s="20">
        <v>16486.72955</v>
      </c>
      <c r="E404" s="20">
        <v>48215.718526981102</v>
      </c>
    </row>
    <row r="405" spans="1:5" x14ac:dyDescent="0.25">
      <c r="A405" s="4" t="s">
        <v>86</v>
      </c>
      <c r="B405" s="4">
        <v>2006</v>
      </c>
      <c r="C405" s="18">
        <f t="shared" si="6"/>
        <v>10</v>
      </c>
      <c r="D405" s="20">
        <v>19195.50347</v>
      </c>
      <c r="E405" s="20">
        <v>55626.361111694197</v>
      </c>
    </row>
    <row r="406" spans="1:5" x14ac:dyDescent="0.25">
      <c r="A406" s="4" t="s">
        <v>86</v>
      </c>
      <c r="B406" s="4">
        <v>2007</v>
      </c>
      <c r="C406" s="18">
        <f t="shared" si="6"/>
        <v>10</v>
      </c>
      <c r="D406" s="20">
        <v>17290.294389999999</v>
      </c>
      <c r="E406" s="20">
        <v>54616.326372503798</v>
      </c>
    </row>
    <row r="407" spans="1:5" x14ac:dyDescent="0.25">
      <c r="A407" s="4" t="s">
        <v>86</v>
      </c>
      <c r="B407" s="4">
        <v>2011</v>
      </c>
      <c r="C407" s="18">
        <f t="shared" si="6"/>
        <v>10</v>
      </c>
      <c r="D407" s="20">
        <v>34271.67239</v>
      </c>
      <c r="E407" s="20">
        <v>31950.3162372804</v>
      </c>
    </row>
    <row r="408" spans="1:5" x14ac:dyDescent="0.25">
      <c r="A408" s="4" t="s">
        <v>86</v>
      </c>
      <c r="B408" s="4">
        <v>2012</v>
      </c>
      <c r="C408" s="18">
        <f t="shared" si="6"/>
        <v>10</v>
      </c>
      <c r="D408" s="20">
        <v>41965.434529999999</v>
      </c>
      <c r="E408" s="20">
        <v>31802.394116000301</v>
      </c>
    </row>
    <row r="409" spans="1:5" x14ac:dyDescent="0.25">
      <c r="A409" s="10" t="s">
        <v>87</v>
      </c>
      <c r="B409" s="10">
        <v>1960</v>
      </c>
      <c r="C409" s="18">
        <f t="shared" si="6"/>
        <v>11</v>
      </c>
      <c r="D409" s="27">
        <v>800</v>
      </c>
      <c r="E409" s="27">
        <v>933.09468346974904</v>
      </c>
    </row>
    <row r="410" spans="1:5" x14ac:dyDescent="0.25">
      <c r="A410" s="10" t="s">
        <v>87</v>
      </c>
      <c r="B410" s="10">
        <v>1961</v>
      </c>
      <c r="C410" s="18">
        <f t="shared" si="6"/>
        <v>11</v>
      </c>
      <c r="D410" s="27">
        <v>400</v>
      </c>
      <c r="E410" s="27">
        <v>1443.38176280674</v>
      </c>
    </row>
    <row r="411" spans="1:5" x14ac:dyDescent="0.25">
      <c r="A411" s="10" t="s">
        <v>87</v>
      </c>
      <c r="B411" s="10">
        <v>2000</v>
      </c>
      <c r="C411" s="18">
        <f t="shared" si="6"/>
        <v>11</v>
      </c>
      <c r="D411" s="27">
        <v>231</v>
      </c>
      <c r="E411" s="27">
        <v>1956.7152620545401</v>
      </c>
    </row>
    <row r="412" spans="1:5" x14ac:dyDescent="0.25">
      <c r="A412" s="10" t="s">
        <v>87</v>
      </c>
      <c r="B412" s="10">
        <v>2001</v>
      </c>
      <c r="C412" s="18">
        <f t="shared" si="6"/>
        <v>11</v>
      </c>
      <c r="D412" s="27">
        <v>221</v>
      </c>
      <c r="E412" s="27">
        <v>2059.3378679234202</v>
      </c>
    </row>
    <row r="413" spans="1:5" x14ac:dyDescent="0.25">
      <c r="A413" s="10" t="s">
        <v>87</v>
      </c>
      <c r="B413" s="10">
        <v>2002</v>
      </c>
      <c r="C413" s="18">
        <f t="shared" si="6"/>
        <v>11</v>
      </c>
      <c r="D413" s="27">
        <v>978</v>
      </c>
      <c r="E413" s="27">
        <v>8203.7416862176306</v>
      </c>
    </row>
    <row r="414" spans="1:5" x14ac:dyDescent="0.25">
      <c r="A414" s="10" t="s">
        <v>87</v>
      </c>
      <c r="B414" s="10">
        <v>2003</v>
      </c>
      <c r="C414" s="18">
        <f t="shared" si="6"/>
        <v>11</v>
      </c>
      <c r="D414" s="27">
        <v>3377</v>
      </c>
      <c r="E414" s="27">
        <v>634.65217218646501</v>
      </c>
    </row>
    <row r="415" spans="1:5" x14ac:dyDescent="0.25">
      <c r="A415" s="10" t="s">
        <v>87</v>
      </c>
      <c r="B415" s="10">
        <v>2004</v>
      </c>
      <c r="C415" s="18">
        <f t="shared" si="6"/>
        <v>11</v>
      </c>
      <c r="D415" s="27">
        <v>1317</v>
      </c>
      <c r="E415" s="27">
        <v>2283.53907231739</v>
      </c>
    </row>
    <row r="416" spans="1:5" x14ac:dyDescent="0.25">
      <c r="A416" s="10" t="s">
        <v>87</v>
      </c>
      <c r="B416" s="10">
        <v>2005</v>
      </c>
      <c r="C416" s="18">
        <f t="shared" si="6"/>
        <v>11</v>
      </c>
      <c r="D416" s="27">
        <v>937</v>
      </c>
      <c r="E416" s="27">
        <v>5828.0641619159796</v>
      </c>
    </row>
    <row r="417" spans="1:5" x14ac:dyDescent="0.25">
      <c r="A417" s="10" t="s">
        <v>87</v>
      </c>
      <c r="B417" s="10">
        <v>2006</v>
      </c>
      <c r="C417" s="18">
        <f t="shared" si="6"/>
        <v>11</v>
      </c>
      <c r="D417" s="27">
        <v>5139</v>
      </c>
      <c r="E417" s="27">
        <v>23405.872381614899</v>
      </c>
    </row>
    <row r="418" spans="1:5" x14ac:dyDescent="0.25">
      <c r="A418" s="10" t="s">
        <v>87</v>
      </c>
      <c r="B418" s="10">
        <v>2007</v>
      </c>
      <c r="C418" s="18">
        <f t="shared" si="6"/>
        <v>11</v>
      </c>
      <c r="D418" s="27">
        <v>245</v>
      </c>
      <c r="E418" s="27">
        <v>4062.2704078616498</v>
      </c>
    </row>
    <row r="419" spans="1:5" x14ac:dyDescent="0.25">
      <c r="A419" s="10" t="s">
        <v>87</v>
      </c>
      <c r="B419" s="10">
        <v>2008</v>
      </c>
      <c r="C419" s="18">
        <f t="shared" si="6"/>
        <v>11</v>
      </c>
      <c r="D419" s="27">
        <v>1200</v>
      </c>
      <c r="E419" s="27">
        <v>7160.8118098569803</v>
      </c>
    </row>
    <row r="420" spans="1:5" x14ac:dyDescent="0.25">
      <c r="A420" s="10" t="s">
        <v>87</v>
      </c>
      <c r="B420" s="10">
        <v>2009</v>
      </c>
      <c r="C420" s="18">
        <f t="shared" si="6"/>
        <v>11</v>
      </c>
      <c r="D420" s="27">
        <v>3047</v>
      </c>
      <c r="E420" s="27">
        <v>2893.28481507368</v>
      </c>
    </row>
    <row r="421" spans="1:5" x14ac:dyDescent="0.25">
      <c r="A421" s="10" t="s">
        <v>87</v>
      </c>
      <c r="B421" s="10">
        <v>2010</v>
      </c>
      <c r="C421" s="18">
        <f t="shared" si="6"/>
        <v>11</v>
      </c>
      <c r="D421" s="27">
        <v>20804</v>
      </c>
      <c r="E421" s="27">
        <v>18925.6707910484</v>
      </c>
    </row>
    <row r="422" spans="1:5" x14ac:dyDescent="0.25">
      <c r="A422" s="10" t="s">
        <v>87</v>
      </c>
      <c r="B422" s="10">
        <v>2011</v>
      </c>
      <c r="C422" s="18">
        <f t="shared" si="6"/>
        <v>11</v>
      </c>
      <c r="D422" s="27">
        <v>2366</v>
      </c>
      <c r="E422" s="27">
        <v>4919.0800251220699</v>
      </c>
    </row>
    <row r="423" spans="1:5" x14ac:dyDescent="0.25">
      <c r="A423" s="10" t="s">
        <v>87</v>
      </c>
      <c r="B423" s="10">
        <v>2012</v>
      </c>
      <c r="C423" s="18">
        <f t="shared" si="6"/>
        <v>11</v>
      </c>
      <c r="D423" s="27">
        <v>5476</v>
      </c>
      <c r="E423" s="27">
        <v>1350.46611547005</v>
      </c>
    </row>
    <row r="424" spans="1:5" x14ac:dyDescent="0.25">
      <c r="A424" s="10" t="s">
        <v>87</v>
      </c>
      <c r="B424" s="10">
        <v>2013</v>
      </c>
      <c r="C424" s="18">
        <f t="shared" si="6"/>
        <v>11</v>
      </c>
      <c r="D424" s="27">
        <v>828</v>
      </c>
      <c r="E424" s="27">
        <v>493.71862884863498</v>
      </c>
    </row>
    <row r="425" spans="1:5" x14ac:dyDescent="0.25">
      <c r="A425" s="10" t="s">
        <v>87</v>
      </c>
      <c r="B425" s="10">
        <v>2014</v>
      </c>
      <c r="C425" s="18">
        <f t="shared" si="6"/>
        <v>11</v>
      </c>
      <c r="D425" s="27">
        <v>13699</v>
      </c>
      <c r="E425" s="27">
        <v>1434.38909111779</v>
      </c>
    </row>
    <row r="426" spans="1:5" x14ac:dyDescent="0.25">
      <c r="A426" s="36" t="s">
        <v>91</v>
      </c>
      <c r="B426" s="36">
        <v>1960</v>
      </c>
      <c r="C426" s="18">
        <f t="shared" si="6"/>
        <v>12</v>
      </c>
      <c r="D426" s="37">
        <v>11341.304469999999</v>
      </c>
      <c r="E426" s="37">
        <v>90601.178601937398</v>
      </c>
    </row>
    <row r="427" spans="1:5" x14ac:dyDescent="0.25">
      <c r="A427" s="36" t="s">
        <v>91</v>
      </c>
      <c r="B427" s="36">
        <v>1961</v>
      </c>
      <c r="C427" s="18">
        <f t="shared" si="6"/>
        <v>12</v>
      </c>
      <c r="D427" s="37">
        <v>14869.710300000001</v>
      </c>
      <c r="E427" s="37">
        <v>66560.545385732301</v>
      </c>
    </row>
    <row r="428" spans="1:5" x14ac:dyDescent="0.25">
      <c r="A428" s="36" t="s">
        <v>91</v>
      </c>
      <c r="B428" s="36">
        <v>1962</v>
      </c>
      <c r="C428" s="18">
        <f t="shared" si="6"/>
        <v>12</v>
      </c>
      <c r="D428" s="37">
        <v>17322.154190000001</v>
      </c>
      <c r="E428" s="37">
        <v>41744.293784390502</v>
      </c>
    </row>
    <row r="429" spans="1:5" x14ac:dyDescent="0.25">
      <c r="A429" s="36" t="s">
        <v>91</v>
      </c>
      <c r="B429" s="36">
        <v>1963</v>
      </c>
      <c r="C429" s="18">
        <f t="shared" si="6"/>
        <v>12</v>
      </c>
      <c r="D429" s="37">
        <v>19910.290069999999</v>
      </c>
      <c r="E429" s="37">
        <v>33241.762055705301</v>
      </c>
    </row>
    <row r="430" spans="1:5" x14ac:dyDescent="0.25">
      <c r="A430" s="36" t="s">
        <v>91</v>
      </c>
      <c r="B430" s="36">
        <v>1964</v>
      </c>
      <c r="C430" s="18">
        <f t="shared" si="6"/>
        <v>12</v>
      </c>
      <c r="D430" s="37">
        <v>52389.265769999998</v>
      </c>
      <c r="E430" s="37">
        <v>21384.609694800802</v>
      </c>
    </row>
    <row r="431" spans="1:5" x14ac:dyDescent="0.25">
      <c r="A431" s="36" t="s">
        <v>91</v>
      </c>
      <c r="B431" s="36">
        <v>1965</v>
      </c>
      <c r="C431" s="18">
        <f t="shared" si="6"/>
        <v>12</v>
      </c>
      <c r="D431" s="37">
        <v>87710.208629999994</v>
      </c>
      <c r="E431" s="37">
        <v>14659.644983955501</v>
      </c>
    </row>
    <row r="432" spans="1:5" x14ac:dyDescent="0.25">
      <c r="A432" s="36" t="s">
        <v>91</v>
      </c>
      <c r="B432" s="36">
        <v>1966</v>
      </c>
      <c r="C432" s="18">
        <f t="shared" si="6"/>
        <v>12</v>
      </c>
      <c r="D432" s="37">
        <v>39848.604800000001</v>
      </c>
      <c r="E432" s="37">
        <v>9735.4367577933099</v>
      </c>
    </row>
    <row r="433" spans="1:5" x14ac:dyDescent="0.25">
      <c r="A433" s="36" t="s">
        <v>91</v>
      </c>
      <c r="B433" s="36">
        <v>1967</v>
      </c>
      <c r="C433" s="18">
        <f t="shared" si="6"/>
        <v>12</v>
      </c>
      <c r="D433" s="37">
        <v>29422.525880000001</v>
      </c>
      <c r="E433" s="37">
        <v>7368.3851514463404</v>
      </c>
    </row>
    <row r="434" spans="1:5" x14ac:dyDescent="0.25">
      <c r="A434" s="36" t="s">
        <v>91</v>
      </c>
      <c r="B434" s="36">
        <v>1968</v>
      </c>
      <c r="C434" s="18">
        <f t="shared" si="6"/>
        <v>12</v>
      </c>
      <c r="D434" s="37">
        <v>24917.672910000001</v>
      </c>
      <c r="E434" s="37">
        <v>5611.8768392594002</v>
      </c>
    </row>
    <row r="435" spans="1:5" x14ac:dyDescent="0.25">
      <c r="A435" s="36" t="s">
        <v>91</v>
      </c>
      <c r="B435" s="36">
        <v>1969</v>
      </c>
      <c r="C435" s="18">
        <f t="shared" si="6"/>
        <v>12</v>
      </c>
      <c r="D435" s="37">
        <v>14207.44508</v>
      </c>
      <c r="E435" s="37">
        <v>6176.1846842024797</v>
      </c>
    </row>
    <row r="436" spans="1:5" x14ac:dyDescent="0.25">
      <c r="A436" s="36" t="s">
        <v>91</v>
      </c>
      <c r="B436" s="36">
        <v>1970</v>
      </c>
      <c r="C436" s="18">
        <f t="shared" si="6"/>
        <v>12</v>
      </c>
      <c r="D436" s="37">
        <v>11365.95606</v>
      </c>
      <c r="E436" s="37">
        <v>6634.6022725808698</v>
      </c>
    </row>
    <row r="437" spans="1:5" x14ac:dyDescent="0.25">
      <c r="A437" s="36" t="s">
        <v>91</v>
      </c>
      <c r="B437" s="36">
        <v>1971</v>
      </c>
      <c r="C437" s="18">
        <f t="shared" si="6"/>
        <v>12</v>
      </c>
      <c r="D437" s="37">
        <v>6557.2823440000002</v>
      </c>
      <c r="E437" s="37">
        <v>7603.1539557527803</v>
      </c>
    </row>
    <row r="438" spans="1:5" x14ac:dyDescent="0.25">
      <c r="A438" s="36" t="s">
        <v>91</v>
      </c>
      <c r="B438" s="36">
        <v>1972</v>
      </c>
      <c r="C438" s="18">
        <f t="shared" si="6"/>
        <v>12</v>
      </c>
      <c r="D438" s="37">
        <v>5792.2660699999997</v>
      </c>
      <c r="E438" s="37">
        <v>6823.7758851446397</v>
      </c>
    </row>
    <row r="439" spans="1:5" x14ac:dyDescent="0.25">
      <c r="A439" s="36" t="s">
        <v>91</v>
      </c>
      <c r="B439" s="36">
        <v>1973</v>
      </c>
      <c r="C439" s="18">
        <f t="shared" si="6"/>
        <v>12</v>
      </c>
      <c r="D439" s="37">
        <v>3934.3694059999998</v>
      </c>
      <c r="E439" s="37">
        <v>12060.744767092299</v>
      </c>
    </row>
    <row r="440" spans="1:5" x14ac:dyDescent="0.25">
      <c r="A440" s="36" t="s">
        <v>91</v>
      </c>
      <c r="B440" s="36">
        <v>1974</v>
      </c>
      <c r="C440" s="18">
        <f t="shared" si="6"/>
        <v>12</v>
      </c>
      <c r="D440" s="37">
        <v>5245.8258750000005</v>
      </c>
      <c r="E440" s="37">
        <v>15075.294298410799</v>
      </c>
    </row>
    <row r="441" spans="1:5" x14ac:dyDescent="0.25">
      <c r="A441" s="36" t="s">
        <v>91</v>
      </c>
      <c r="B441" s="36">
        <v>1975</v>
      </c>
      <c r="C441" s="18">
        <f t="shared" si="6"/>
        <v>12</v>
      </c>
      <c r="D441" s="37">
        <v>5682.9780309999996</v>
      </c>
      <c r="E441" s="37">
        <v>29863.6789027464</v>
      </c>
    </row>
    <row r="442" spans="1:5" x14ac:dyDescent="0.25">
      <c r="A442" s="36" t="s">
        <v>91</v>
      </c>
      <c r="B442" s="36">
        <v>1976</v>
      </c>
      <c r="C442" s="18">
        <f t="shared" si="6"/>
        <v>12</v>
      </c>
      <c r="D442" s="37">
        <v>6557.2823440000002</v>
      </c>
      <c r="E442" s="37">
        <v>24878.278976659902</v>
      </c>
    </row>
    <row r="443" spans="1:5" x14ac:dyDescent="0.25">
      <c r="A443" s="36" t="s">
        <v>91</v>
      </c>
      <c r="B443" s="36">
        <v>1977</v>
      </c>
      <c r="C443" s="18">
        <f t="shared" si="6"/>
        <v>12</v>
      </c>
      <c r="D443" s="37">
        <v>5081.8938170000001</v>
      </c>
      <c r="E443" s="37">
        <v>32337.059037823899</v>
      </c>
    </row>
    <row r="444" spans="1:5" x14ac:dyDescent="0.25">
      <c r="A444" s="36" t="s">
        <v>91</v>
      </c>
      <c r="B444" s="36">
        <v>1978</v>
      </c>
      <c r="C444" s="18">
        <f t="shared" si="6"/>
        <v>12</v>
      </c>
      <c r="D444" s="37">
        <v>11803.10822</v>
      </c>
      <c r="E444" s="37">
        <v>26490.3478111322</v>
      </c>
    </row>
    <row r="445" spans="1:5" x14ac:dyDescent="0.25">
      <c r="A445" s="36" t="s">
        <v>91</v>
      </c>
      <c r="B445" s="36">
        <v>1979</v>
      </c>
      <c r="C445" s="18">
        <f t="shared" si="6"/>
        <v>12</v>
      </c>
      <c r="D445" s="37">
        <v>12458.836450000001</v>
      </c>
      <c r="E445" s="37">
        <v>14299.6410845273</v>
      </c>
    </row>
    <row r="446" spans="1:5" x14ac:dyDescent="0.25">
      <c r="A446" s="36" t="s">
        <v>91</v>
      </c>
      <c r="B446" s="36">
        <v>1980</v>
      </c>
      <c r="C446" s="18">
        <f t="shared" si="6"/>
        <v>12</v>
      </c>
      <c r="D446" s="37">
        <v>29420.340120000001</v>
      </c>
      <c r="E446" s="37">
        <v>34547.059848373297</v>
      </c>
    </row>
    <row r="447" spans="1:5" x14ac:dyDescent="0.25">
      <c r="A447" s="36" t="s">
        <v>91</v>
      </c>
      <c r="B447" s="36">
        <v>1981</v>
      </c>
      <c r="C447" s="18">
        <f t="shared" si="6"/>
        <v>12</v>
      </c>
      <c r="D447" s="37">
        <v>15956.0537</v>
      </c>
      <c r="E447" s="37">
        <v>21731.878630471801</v>
      </c>
    </row>
    <row r="448" spans="1:5" x14ac:dyDescent="0.25">
      <c r="A448" s="36" t="s">
        <v>91</v>
      </c>
      <c r="B448" s="36">
        <v>1982</v>
      </c>
      <c r="C448" s="18">
        <f t="shared" si="6"/>
        <v>12</v>
      </c>
      <c r="D448" s="37">
        <v>30091.36868</v>
      </c>
      <c r="E448" s="37">
        <v>7464.76429552641</v>
      </c>
    </row>
    <row r="449" spans="1:5" x14ac:dyDescent="0.25">
      <c r="A449" s="36" t="s">
        <v>91</v>
      </c>
      <c r="B449" s="36">
        <v>1983</v>
      </c>
      <c r="C449" s="18">
        <f t="shared" si="6"/>
        <v>12</v>
      </c>
      <c r="D449" s="37">
        <v>19234.694879999999</v>
      </c>
      <c r="E449" s="37">
        <v>11871.2127566282</v>
      </c>
    </row>
    <row r="450" spans="1:5" x14ac:dyDescent="0.25">
      <c r="A450" s="36" t="s">
        <v>91</v>
      </c>
      <c r="B450" s="36">
        <v>1984</v>
      </c>
      <c r="C450" s="18">
        <f t="shared" si="6"/>
        <v>12</v>
      </c>
      <c r="D450" s="37">
        <v>9508.0593989999998</v>
      </c>
      <c r="E450" s="37">
        <v>11042.4674242972</v>
      </c>
    </row>
    <row r="451" spans="1:5" x14ac:dyDescent="0.25">
      <c r="A451" s="36" t="s">
        <v>91</v>
      </c>
      <c r="B451" s="36">
        <v>1985</v>
      </c>
      <c r="C451" s="18">
        <f t="shared" si="6"/>
        <v>12</v>
      </c>
      <c r="D451" s="37">
        <v>36283.628969999998</v>
      </c>
      <c r="E451" s="37">
        <v>5281.6158303326101</v>
      </c>
    </row>
    <row r="452" spans="1:5" x14ac:dyDescent="0.25">
      <c r="A452" s="36" t="s">
        <v>91</v>
      </c>
      <c r="B452" s="36">
        <v>1986</v>
      </c>
      <c r="C452" s="18">
        <f t="shared" ref="C452:C515" si="7">IF(A452=A451,C451,C451+1)</f>
        <v>12</v>
      </c>
      <c r="D452" s="37">
        <v>8961.6192030000002</v>
      </c>
      <c r="E452" s="37">
        <v>12925.037565477</v>
      </c>
    </row>
    <row r="453" spans="1:5" x14ac:dyDescent="0.25">
      <c r="A453" s="36" t="s">
        <v>91</v>
      </c>
      <c r="B453" s="36">
        <v>1987</v>
      </c>
      <c r="C453" s="18">
        <f t="shared" si="7"/>
        <v>12</v>
      </c>
      <c r="D453" s="37">
        <v>5300.4698950000002</v>
      </c>
      <c r="E453" s="37">
        <v>16455.550293881501</v>
      </c>
    </row>
    <row r="454" spans="1:5" x14ac:dyDescent="0.25">
      <c r="A454" s="36" t="s">
        <v>91</v>
      </c>
      <c r="B454" s="36">
        <v>1988</v>
      </c>
      <c r="C454" s="18">
        <f t="shared" si="7"/>
        <v>12</v>
      </c>
      <c r="D454" s="37">
        <v>10437.007729999999</v>
      </c>
      <c r="E454" s="37">
        <v>18304.718936155001</v>
      </c>
    </row>
    <row r="455" spans="1:5" x14ac:dyDescent="0.25">
      <c r="A455" s="36" t="s">
        <v>91</v>
      </c>
      <c r="B455" s="36">
        <v>1989</v>
      </c>
      <c r="C455" s="18">
        <f t="shared" si="7"/>
        <v>12</v>
      </c>
      <c r="D455" s="37">
        <v>7672.0203419999998</v>
      </c>
      <c r="E455" s="37">
        <v>8842.8982505532495</v>
      </c>
    </row>
    <row r="456" spans="1:5" x14ac:dyDescent="0.25">
      <c r="A456" s="36" t="s">
        <v>91</v>
      </c>
      <c r="B456" s="36">
        <v>1990</v>
      </c>
      <c r="C456" s="18">
        <f t="shared" si="7"/>
        <v>12</v>
      </c>
      <c r="D456" s="37">
        <v>2688.4857609999999</v>
      </c>
      <c r="E456" s="37">
        <v>27830.988590698398</v>
      </c>
    </row>
    <row r="457" spans="1:5" x14ac:dyDescent="0.25">
      <c r="A457" s="36" t="s">
        <v>91</v>
      </c>
      <c r="B457" s="36">
        <v>1991</v>
      </c>
      <c r="C457" s="18">
        <f t="shared" si="7"/>
        <v>12</v>
      </c>
      <c r="D457" s="37">
        <v>13442.4288</v>
      </c>
      <c r="E457" s="37">
        <v>35370.230915231499</v>
      </c>
    </row>
    <row r="458" spans="1:5" x14ac:dyDescent="0.25">
      <c r="A458" s="36" t="s">
        <v>91</v>
      </c>
      <c r="B458" s="36">
        <v>1992</v>
      </c>
      <c r="C458" s="18">
        <f t="shared" si="7"/>
        <v>12</v>
      </c>
      <c r="D458" s="37">
        <v>10382.36371</v>
      </c>
      <c r="E458" s="37">
        <v>14891.0556314227</v>
      </c>
    </row>
    <row r="459" spans="1:5" x14ac:dyDescent="0.25">
      <c r="A459" s="36" t="s">
        <v>91</v>
      </c>
      <c r="B459" s="36">
        <v>1993</v>
      </c>
      <c r="C459" s="18">
        <f t="shared" si="7"/>
        <v>12</v>
      </c>
      <c r="D459" s="37">
        <v>13661.00488</v>
      </c>
      <c r="E459" s="37">
        <v>6624.4675415450101</v>
      </c>
    </row>
    <row r="460" spans="1:5" x14ac:dyDescent="0.25">
      <c r="A460" s="36" t="s">
        <v>91</v>
      </c>
      <c r="B460" s="36">
        <v>1994</v>
      </c>
      <c r="C460" s="18">
        <f t="shared" si="7"/>
        <v>12</v>
      </c>
      <c r="D460" s="37">
        <v>3114.7091129999999</v>
      </c>
      <c r="E460" s="37">
        <v>11086.744288317601</v>
      </c>
    </row>
    <row r="461" spans="1:5" x14ac:dyDescent="0.25">
      <c r="A461" s="9" t="s">
        <v>91</v>
      </c>
      <c r="B461" s="9">
        <v>1999</v>
      </c>
      <c r="C461" s="18">
        <f t="shared" si="7"/>
        <v>12</v>
      </c>
      <c r="D461" s="26">
        <v>9924.6590130000004</v>
      </c>
      <c r="E461" s="26">
        <v>5138.7896065004797</v>
      </c>
    </row>
    <row r="462" spans="1:5" x14ac:dyDescent="0.25">
      <c r="A462" s="9" t="s">
        <v>91</v>
      </c>
      <c r="B462" s="9">
        <v>2001</v>
      </c>
      <c r="C462" s="18">
        <f t="shared" si="7"/>
        <v>12</v>
      </c>
      <c r="D462" s="26">
        <v>10953.08699</v>
      </c>
      <c r="E462" s="26">
        <v>4969.0313127793497</v>
      </c>
    </row>
    <row r="463" spans="1:5" x14ac:dyDescent="0.25">
      <c r="A463" s="9" t="s">
        <v>91</v>
      </c>
      <c r="B463" s="9">
        <v>2003</v>
      </c>
      <c r="C463" s="18">
        <f t="shared" si="7"/>
        <v>12</v>
      </c>
      <c r="D463" s="26">
        <v>2781.4372899999998</v>
      </c>
      <c r="E463" s="26">
        <v>7860.54304017288</v>
      </c>
    </row>
    <row r="464" spans="1:5" x14ac:dyDescent="0.25">
      <c r="A464" s="9" t="s">
        <v>91</v>
      </c>
      <c r="B464" s="9">
        <v>2004</v>
      </c>
      <c r="C464" s="18">
        <f t="shared" si="7"/>
        <v>12</v>
      </c>
      <c r="D464" s="26">
        <v>5164.4403620000003</v>
      </c>
      <c r="E464" s="26">
        <v>10279.005200899799</v>
      </c>
    </row>
    <row r="465" spans="1:5" x14ac:dyDescent="0.25">
      <c r="A465" s="9" t="s">
        <v>91</v>
      </c>
      <c r="B465" s="9">
        <v>2005</v>
      </c>
      <c r="C465" s="18">
        <f t="shared" si="7"/>
        <v>12</v>
      </c>
      <c r="D465" s="26">
        <v>8275.4379499999995</v>
      </c>
      <c r="E465" s="26">
        <v>19173.542899260301</v>
      </c>
    </row>
    <row r="466" spans="1:5" x14ac:dyDescent="0.25">
      <c r="A466" s="9" t="s">
        <v>91</v>
      </c>
      <c r="B466" s="9">
        <v>2006</v>
      </c>
      <c r="C466" s="18">
        <f t="shared" si="7"/>
        <v>12</v>
      </c>
      <c r="D466" s="26">
        <v>2528.743058</v>
      </c>
      <c r="E466" s="26">
        <v>25738.467932726999</v>
      </c>
    </row>
    <row r="467" spans="1:5" x14ac:dyDescent="0.25">
      <c r="A467" s="9" t="s">
        <v>91</v>
      </c>
      <c r="B467" s="9">
        <v>2007</v>
      </c>
      <c r="C467" s="18">
        <f t="shared" si="7"/>
        <v>12</v>
      </c>
      <c r="D467" s="26">
        <v>6121.2067219999999</v>
      </c>
      <c r="E467" s="26">
        <v>29806.368776062402</v>
      </c>
    </row>
    <row r="468" spans="1:5" x14ac:dyDescent="0.25">
      <c r="A468" s="9" t="s">
        <v>91</v>
      </c>
      <c r="B468" s="9">
        <v>2008</v>
      </c>
      <c r="C468" s="18">
        <f t="shared" si="7"/>
        <v>12</v>
      </c>
      <c r="D468" s="26">
        <v>7408.4175509999995</v>
      </c>
      <c r="E468" s="26">
        <v>29119.7837004055</v>
      </c>
    </row>
    <row r="469" spans="1:5" x14ac:dyDescent="0.25">
      <c r="A469" s="9" t="s">
        <v>91</v>
      </c>
      <c r="B469" s="9">
        <v>2009</v>
      </c>
      <c r="C469" s="18">
        <f t="shared" si="7"/>
        <v>12</v>
      </c>
      <c r="D469" s="26">
        <v>10298.63055</v>
      </c>
      <c r="E469" s="26">
        <v>24031.805847072399</v>
      </c>
    </row>
    <row r="470" spans="1:5" x14ac:dyDescent="0.25">
      <c r="A470" s="9" t="s">
        <v>91</v>
      </c>
      <c r="B470" s="9">
        <v>2010</v>
      </c>
      <c r="C470" s="18">
        <f t="shared" si="7"/>
        <v>12</v>
      </c>
      <c r="D470" s="26">
        <v>20737.135989999999</v>
      </c>
      <c r="E470" s="26">
        <v>27700.132553974301</v>
      </c>
    </row>
    <row r="471" spans="1:5" x14ac:dyDescent="0.25">
      <c r="A471" s="9" t="s">
        <v>91</v>
      </c>
      <c r="B471" s="9">
        <v>2011</v>
      </c>
      <c r="C471" s="18">
        <f t="shared" si="7"/>
        <v>12</v>
      </c>
      <c r="D471" s="26">
        <v>23795.993839999999</v>
      </c>
      <c r="E471" s="26">
        <v>32658.512948598502</v>
      </c>
    </row>
    <row r="472" spans="1:5" x14ac:dyDescent="0.25">
      <c r="A472" s="9" t="s">
        <v>91</v>
      </c>
      <c r="B472" s="9">
        <v>2012</v>
      </c>
      <c r="C472" s="18">
        <f t="shared" si="7"/>
        <v>12</v>
      </c>
      <c r="D472" s="26">
        <v>27577.743780000001</v>
      </c>
      <c r="E472" s="26">
        <v>19247.780998049599</v>
      </c>
    </row>
    <row r="473" spans="1:5" x14ac:dyDescent="0.25">
      <c r="A473" s="9" t="s">
        <v>91</v>
      </c>
      <c r="B473" s="9">
        <v>2013</v>
      </c>
      <c r="C473" s="18">
        <f t="shared" si="7"/>
        <v>12</v>
      </c>
      <c r="D473" s="26">
        <v>26445.763330000002</v>
      </c>
      <c r="E473" s="26">
        <v>11798.7614739401</v>
      </c>
    </row>
    <row r="474" spans="1:5" x14ac:dyDescent="0.25">
      <c r="A474" s="9" t="s">
        <v>91</v>
      </c>
      <c r="B474" s="9">
        <v>2014</v>
      </c>
      <c r="C474" s="18">
        <f t="shared" si="7"/>
        <v>12</v>
      </c>
      <c r="D474" s="26">
        <v>20495.621879999999</v>
      </c>
      <c r="E474" s="26">
        <v>15661.2023308639</v>
      </c>
    </row>
    <row r="475" spans="1:5" x14ac:dyDescent="0.25">
      <c r="A475" s="13" t="s">
        <v>95</v>
      </c>
      <c r="B475" s="13">
        <v>1960</v>
      </c>
      <c r="C475" s="18">
        <f t="shared" si="7"/>
        <v>13</v>
      </c>
      <c r="D475" s="28">
        <v>1500</v>
      </c>
      <c r="E475" s="28">
        <v>4455.3639484431196</v>
      </c>
    </row>
    <row r="476" spans="1:5" x14ac:dyDescent="0.25">
      <c r="A476" s="13" t="s">
        <v>95</v>
      </c>
      <c r="B476" s="13">
        <v>1961</v>
      </c>
      <c r="C476" s="18">
        <f t="shared" si="7"/>
        <v>13</v>
      </c>
      <c r="D476" s="28">
        <v>1500</v>
      </c>
      <c r="E476" s="28">
        <v>9020.7334376665494</v>
      </c>
    </row>
    <row r="477" spans="1:5" x14ac:dyDescent="0.25">
      <c r="A477" s="13" t="s">
        <v>95</v>
      </c>
      <c r="B477" s="13">
        <v>1962</v>
      </c>
      <c r="C477" s="18">
        <f t="shared" si="7"/>
        <v>13</v>
      </c>
      <c r="D477" s="28">
        <v>1000</v>
      </c>
      <c r="E477" s="28">
        <v>5832.3881737372003</v>
      </c>
    </row>
    <row r="478" spans="1:5" x14ac:dyDescent="0.25">
      <c r="A478" s="13" t="s">
        <v>95</v>
      </c>
      <c r="B478" s="13">
        <v>1963</v>
      </c>
      <c r="C478" s="18">
        <f t="shared" si="7"/>
        <v>13</v>
      </c>
      <c r="D478" s="28">
        <v>1600</v>
      </c>
      <c r="E478" s="28">
        <v>4485.7042134109397</v>
      </c>
    </row>
    <row r="479" spans="1:5" x14ac:dyDescent="0.25">
      <c r="A479" s="13" t="s">
        <v>95</v>
      </c>
      <c r="B479" s="13">
        <v>1964</v>
      </c>
      <c r="C479" s="18">
        <f t="shared" si="7"/>
        <v>13</v>
      </c>
      <c r="D479" s="28">
        <v>1000</v>
      </c>
      <c r="E479" s="28">
        <v>4383.37788919372</v>
      </c>
    </row>
    <row r="480" spans="1:5" x14ac:dyDescent="0.25">
      <c r="A480" s="13" t="s">
        <v>95</v>
      </c>
      <c r="B480" s="13">
        <v>1965</v>
      </c>
      <c r="C480" s="18">
        <f t="shared" si="7"/>
        <v>13</v>
      </c>
      <c r="D480" s="28">
        <v>6000</v>
      </c>
      <c r="E480" s="28">
        <v>3537.3998990025102</v>
      </c>
    </row>
    <row r="481" spans="1:5" x14ac:dyDescent="0.25">
      <c r="A481" s="13" t="s">
        <v>95</v>
      </c>
      <c r="B481" s="13">
        <v>1966</v>
      </c>
      <c r="C481" s="18">
        <f t="shared" si="7"/>
        <v>13</v>
      </c>
      <c r="D481" s="28">
        <v>8000</v>
      </c>
      <c r="E481" s="28">
        <v>3629.23871692477</v>
      </c>
    </row>
    <row r="482" spans="1:5" x14ac:dyDescent="0.25">
      <c r="A482" s="13" t="s">
        <v>95</v>
      </c>
      <c r="B482" s="13">
        <v>1967</v>
      </c>
      <c r="C482" s="18">
        <f t="shared" si="7"/>
        <v>13</v>
      </c>
      <c r="D482" s="28">
        <v>400</v>
      </c>
      <c r="E482" s="28">
        <v>2618.0143434229399</v>
      </c>
    </row>
    <row r="483" spans="1:5" x14ac:dyDescent="0.25">
      <c r="A483" s="13" t="s">
        <v>95</v>
      </c>
      <c r="B483" s="13">
        <v>1968</v>
      </c>
      <c r="C483" s="18">
        <f t="shared" si="7"/>
        <v>13</v>
      </c>
      <c r="D483" s="28">
        <v>5000</v>
      </c>
      <c r="E483" s="28">
        <v>3740.0683053457501</v>
      </c>
    </row>
    <row r="484" spans="1:5" x14ac:dyDescent="0.25">
      <c r="A484" s="13" t="s">
        <v>95</v>
      </c>
      <c r="B484" s="13">
        <v>1969</v>
      </c>
      <c r="C484" s="18">
        <f t="shared" si="7"/>
        <v>13</v>
      </c>
      <c r="D484" s="28">
        <v>1944</v>
      </c>
      <c r="E484" s="28">
        <v>5205.3971187143097</v>
      </c>
    </row>
    <row r="485" spans="1:5" x14ac:dyDescent="0.25">
      <c r="A485" s="13" t="s">
        <v>95</v>
      </c>
      <c r="B485" s="13">
        <v>1970</v>
      </c>
      <c r="C485" s="18">
        <f t="shared" si="7"/>
        <v>13</v>
      </c>
      <c r="D485" s="28">
        <v>3000</v>
      </c>
      <c r="E485" s="28">
        <v>2849.40749861225</v>
      </c>
    </row>
    <row r="486" spans="1:5" x14ac:dyDescent="0.25">
      <c r="A486" s="13" t="s">
        <v>95</v>
      </c>
      <c r="B486" s="13">
        <v>1974</v>
      </c>
      <c r="C486" s="18">
        <f t="shared" si="7"/>
        <v>13</v>
      </c>
      <c r="D486" s="28">
        <v>3600</v>
      </c>
      <c r="E486" s="28">
        <v>6505.2384208206604</v>
      </c>
    </row>
    <row r="487" spans="1:5" x14ac:dyDescent="0.25">
      <c r="A487" s="13" t="s">
        <v>95</v>
      </c>
      <c r="B487" s="13">
        <v>1975</v>
      </c>
      <c r="C487" s="18">
        <f t="shared" si="7"/>
        <v>13</v>
      </c>
      <c r="D487" s="28">
        <v>200</v>
      </c>
      <c r="E487" s="28">
        <v>2284.8946201551898</v>
      </c>
    </row>
    <row r="488" spans="1:5" x14ac:dyDescent="0.25">
      <c r="A488" s="13" t="s">
        <v>95</v>
      </c>
      <c r="B488" s="13">
        <v>1977</v>
      </c>
      <c r="C488" s="18">
        <f t="shared" si="7"/>
        <v>13</v>
      </c>
      <c r="D488" s="28">
        <v>1200</v>
      </c>
      <c r="E488" s="28">
        <v>3186.3558765060102</v>
      </c>
    </row>
    <row r="489" spans="1:5" x14ac:dyDescent="0.25">
      <c r="A489" s="13" t="s">
        <v>95</v>
      </c>
      <c r="B489" s="13">
        <v>1978</v>
      </c>
      <c r="C489" s="18">
        <f t="shared" si="7"/>
        <v>13</v>
      </c>
      <c r="D489" s="28">
        <v>8000</v>
      </c>
      <c r="E489" s="28">
        <v>7096.04377502031</v>
      </c>
    </row>
    <row r="490" spans="1:5" x14ac:dyDescent="0.25">
      <c r="A490" s="13" t="s">
        <v>95</v>
      </c>
      <c r="B490" s="13">
        <v>1979</v>
      </c>
      <c r="C490" s="18">
        <f t="shared" si="7"/>
        <v>13</v>
      </c>
      <c r="D490" s="28">
        <v>2200</v>
      </c>
      <c r="E490" s="28">
        <v>5825.8044651791297</v>
      </c>
    </row>
    <row r="491" spans="1:5" x14ac:dyDescent="0.25">
      <c r="A491" s="13" t="s">
        <v>95</v>
      </c>
      <c r="B491" s="13">
        <v>1980</v>
      </c>
      <c r="C491" s="18">
        <f t="shared" si="7"/>
        <v>13</v>
      </c>
      <c r="D491" s="28">
        <v>280</v>
      </c>
      <c r="E491" s="28">
        <v>2235.9646496252199</v>
      </c>
    </row>
    <row r="492" spans="1:5" x14ac:dyDescent="0.25">
      <c r="A492" s="13" t="s">
        <v>95</v>
      </c>
      <c r="B492" s="13">
        <v>1981</v>
      </c>
      <c r="C492" s="18">
        <f t="shared" si="7"/>
        <v>13</v>
      </c>
      <c r="D492" s="28">
        <v>3000</v>
      </c>
      <c r="E492" s="28">
        <v>4892.8691756693697</v>
      </c>
    </row>
    <row r="493" spans="1:5" x14ac:dyDescent="0.25">
      <c r="A493" s="13" t="s">
        <v>95</v>
      </c>
      <c r="B493" s="13">
        <v>1982</v>
      </c>
      <c r="C493" s="18">
        <f t="shared" si="7"/>
        <v>13</v>
      </c>
      <c r="D493" s="28">
        <v>2000</v>
      </c>
      <c r="E493" s="28">
        <v>7137.5700545097097</v>
      </c>
    </row>
    <row r="494" spans="1:5" x14ac:dyDescent="0.25">
      <c r="A494" s="13" t="s">
        <v>95</v>
      </c>
      <c r="B494" s="13">
        <v>1983</v>
      </c>
      <c r="C494" s="18">
        <f t="shared" si="7"/>
        <v>13</v>
      </c>
      <c r="D494" s="28">
        <v>10000</v>
      </c>
      <c r="E494" s="28">
        <v>6940.5289328681401</v>
      </c>
    </row>
    <row r="495" spans="1:5" x14ac:dyDescent="0.25">
      <c r="A495" s="13" t="s">
        <v>95</v>
      </c>
      <c r="B495" s="13">
        <v>1987</v>
      </c>
      <c r="C495" s="18">
        <f t="shared" si="7"/>
        <v>13</v>
      </c>
      <c r="D495" s="28">
        <v>6000</v>
      </c>
      <c r="E495" s="28">
        <v>9797.3265445949</v>
      </c>
    </row>
    <row r="496" spans="1:5" x14ac:dyDescent="0.25">
      <c r="A496" s="13" t="s">
        <v>95</v>
      </c>
      <c r="B496" s="13">
        <v>1988</v>
      </c>
      <c r="C496" s="18">
        <f t="shared" si="7"/>
        <v>13</v>
      </c>
      <c r="D496" s="28">
        <v>4000</v>
      </c>
      <c r="E496" s="28">
        <v>20797.8564621152</v>
      </c>
    </row>
    <row r="497" spans="1:5" x14ac:dyDescent="0.25">
      <c r="A497" s="13" t="s">
        <v>95</v>
      </c>
      <c r="B497" s="13">
        <v>2002</v>
      </c>
      <c r="C497" s="18">
        <f t="shared" si="7"/>
        <v>13</v>
      </c>
      <c r="D497" s="28">
        <v>7072</v>
      </c>
      <c r="E497" s="28">
        <v>6057.3482978940601</v>
      </c>
    </row>
    <row r="498" spans="1:5" x14ac:dyDescent="0.25">
      <c r="A498" s="13" t="s">
        <v>95</v>
      </c>
      <c r="B498" s="13">
        <v>2003</v>
      </c>
      <c r="C498" s="18">
        <f t="shared" si="7"/>
        <v>13</v>
      </c>
      <c r="D498" s="28">
        <v>9106</v>
      </c>
      <c r="E498" s="28">
        <v>2761.1455426089701</v>
      </c>
    </row>
    <row r="499" spans="1:5" x14ac:dyDescent="0.25">
      <c r="A499" s="13" t="s">
        <v>95</v>
      </c>
      <c r="B499" s="13">
        <v>2004</v>
      </c>
      <c r="C499" s="18">
        <f t="shared" si="7"/>
        <v>13</v>
      </c>
      <c r="D499" s="28">
        <v>6000.3348210000004</v>
      </c>
      <c r="E499" s="28">
        <v>2485.9523586565401</v>
      </c>
    </row>
    <row r="500" spans="1:5" x14ac:dyDescent="0.25">
      <c r="A500" s="13" t="s">
        <v>95</v>
      </c>
      <c r="B500" s="13">
        <v>2005</v>
      </c>
      <c r="C500" s="18">
        <f t="shared" si="7"/>
        <v>13</v>
      </c>
      <c r="D500" s="28">
        <v>5886.6236730000001</v>
      </c>
      <c r="E500" s="28">
        <v>3905.5375199043101</v>
      </c>
    </row>
    <row r="501" spans="1:5" x14ac:dyDescent="0.25">
      <c r="A501" s="13" t="s">
        <v>95</v>
      </c>
      <c r="B501" s="13">
        <v>2006</v>
      </c>
      <c r="C501" s="18">
        <f t="shared" si="7"/>
        <v>13</v>
      </c>
      <c r="D501" s="28">
        <v>5478.5225</v>
      </c>
      <c r="E501" s="28">
        <v>4279.9483328808001</v>
      </c>
    </row>
    <row r="502" spans="1:5" x14ac:dyDescent="0.25">
      <c r="A502" s="13" t="s">
        <v>95</v>
      </c>
      <c r="B502" s="13">
        <v>2007</v>
      </c>
      <c r="C502" s="18">
        <f t="shared" si="7"/>
        <v>13</v>
      </c>
      <c r="D502" s="28">
        <v>3900.7075249999998</v>
      </c>
      <c r="E502" s="28">
        <v>4408.9704334463504</v>
      </c>
    </row>
    <row r="503" spans="1:5" x14ac:dyDescent="0.25">
      <c r="A503" s="13" t="s">
        <v>95</v>
      </c>
      <c r="B503" s="13">
        <v>2008</v>
      </c>
      <c r="C503" s="18">
        <f t="shared" si="7"/>
        <v>13</v>
      </c>
      <c r="D503" s="28">
        <v>326.66666670000001</v>
      </c>
      <c r="E503" s="28">
        <v>4031.02208383681</v>
      </c>
    </row>
    <row r="504" spans="1:5" x14ac:dyDescent="0.25">
      <c r="A504" s="13" t="s">
        <v>95</v>
      </c>
      <c r="B504" s="13">
        <v>2009</v>
      </c>
      <c r="C504" s="18">
        <f t="shared" si="7"/>
        <v>13</v>
      </c>
      <c r="D504" s="28">
        <v>3736.287202</v>
      </c>
      <c r="E504" s="28">
        <v>4170.1777884147496</v>
      </c>
    </row>
    <row r="505" spans="1:5" x14ac:dyDescent="0.25">
      <c r="A505" s="13" t="s">
        <v>95</v>
      </c>
      <c r="B505" s="13">
        <v>2010</v>
      </c>
      <c r="C505" s="18">
        <f t="shared" si="7"/>
        <v>13</v>
      </c>
      <c r="D505" s="28">
        <v>3836.458333</v>
      </c>
      <c r="E505" s="28">
        <v>9917.0194393860893</v>
      </c>
    </row>
    <row r="506" spans="1:5" x14ac:dyDescent="0.25">
      <c r="A506" s="13" t="s">
        <v>95</v>
      </c>
      <c r="B506" s="13">
        <v>2011</v>
      </c>
      <c r="C506" s="18">
        <f t="shared" si="7"/>
        <v>13</v>
      </c>
      <c r="D506" s="28">
        <v>3718.5798930000001</v>
      </c>
      <c r="E506" s="28">
        <v>12252.041195698601</v>
      </c>
    </row>
    <row r="507" spans="1:5" x14ac:dyDescent="0.25">
      <c r="A507" s="13" t="s">
        <v>95</v>
      </c>
      <c r="B507" s="13">
        <v>2012</v>
      </c>
      <c r="C507" s="18">
        <f t="shared" si="7"/>
        <v>13</v>
      </c>
      <c r="D507" s="28">
        <v>3940</v>
      </c>
      <c r="E507" s="28">
        <v>9172.5107717805895</v>
      </c>
    </row>
    <row r="508" spans="1:5" x14ac:dyDescent="0.25">
      <c r="A508" s="13" t="s">
        <v>95</v>
      </c>
      <c r="B508" s="13">
        <v>2013</v>
      </c>
      <c r="C508" s="18">
        <f t="shared" si="7"/>
        <v>13</v>
      </c>
      <c r="D508" s="28">
        <v>3320</v>
      </c>
      <c r="E508" s="28">
        <v>5643.1159096637703</v>
      </c>
    </row>
    <row r="509" spans="1:5" x14ac:dyDescent="0.25">
      <c r="A509" s="13" t="s">
        <v>95</v>
      </c>
      <c r="B509" s="13">
        <v>2014</v>
      </c>
      <c r="C509" s="18">
        <f t="shared" si="7"/>
        <v>13</v>
      </c>
      <c r="D509" s="28">
        <v>4220</v>
      </c>
      <c r="E509" s="28">
        <v>4295.6720999055397</v>
      </c>
    </row>
    <row r="510" spans="1:5" x14ac:dyDescent="0.25">
      <c r="A510" s="14" t="s">
        <v>98</v>
      </c>
      <c r="B510" s="14">
        <v>1960</v>
      </c>
      <c r="C510" s="18">
        <f t="shared" si="7"/>
        <v>14</v>
      </c>
      <c r="D510" s="29">
        <v>4054.9943119999998</v>
      </c>
      <c r="E510" s="29">
        <v>22024.151661554199</v>
      </c>
    </row>
    <row r="511" spans="1:5" x14ac:dyDescent="0.25">
      <c r="A511" s="14" t="s">
        <v>98</v>
      </c>
      <c r="B511" s="14">
        <v>1961</v>
      </c>
      <c r="C511" s="18">
        <f t="shared" si="7"/>
        <v>14</v>
      </c>
      <c r="D511" s="29">
        <v>5792.8490169999995</v>
      </c>
      <c r="E511" s="29">
        <v>20497.426329195601</v>
      </c>
    </row>
    <row r="512" spans="1:5" x14ac:dyDescent="0.25">
      <c r="A512" s="14" t="s">
        <v>98</v>
      </c>
      <c r="B512" s="14">
        <v>1962</v>
      </c>
      <c r="C512" s="18">
        <f t="shared" si="7"/>
        <v>14</v>
      </c>
      <c r="D512" s="29">
        <v>3475.7094099999999</v>
      </c>
      <c r="E512" s="29">
        <v>14864.9383493688</v>
      </c>
    </row>
    <row r="513" spans="1:5" x14ac:dyDescent="0.25">
      <c r="A513" s="14" t="s">
        <v>98</v>
      </c>
      <c r="B513" s="14">
        <v>1963</v>
      </c>
      <c r="C513" s="18">
        <f t="shared" si="7"/>
        <v>14</v>
      </c>
      <c r="D513" s="29">
        <v>1158.5698030000001</v>
      </c>
      <c r="E513" s="29">
        <v>10248.339120974801</v>
      </c>
    </row>
    <row r="514" spans="1:5" x14ac:dyDescent="0.25">
      <c r="A514" s="14" t="s">
        <v>98</v>
      </c>
      <c r="B514" s="14">
        <v>1964</v>
      </c>
      <c r="C514" s="18">
        <f t="shared" si="7"/>
        <v>14</v>
      </c>
      <c r="D514" s="29">
        <v>5792.8490169999995</v>
      </c>
      <c r="E514" s="29">
        <v>12568.407191938401</v>
      </c>
    </row>
    <row r="515" spans="1:5" x14ac:dyDescent="0.25">
      <c r="A515" s="14" t="s">
        <v>98</v>
      </c>
      <c r="B515" s="14">
        <v>1965</v>
      </c>
      <c r="C515" s="18">
        <f t="shared" si="7"/>
        <v>14</v>
      </c>
      <c r="D515" s="29">
        <v>11585.69803</v>
      </c>
      <c r="E515" s="29">
        <v>21793.863254962798</v>
      </c>
    </row>
    <row r="516" spans="1:5" x14ac:dyDescent="0.25">
      <c r="A516" s="14" t="s">
        <v>98</v>
      </c>
      <c r="B516" s="14">
        <v>1966</v>
      </c>
      <c r="C516" s="18">
        <f t="shared" ref="C516:C579" si="8">IF(A516=A515,C515,C515+1)</f>
        <v>14</v>
      </c>
      <c r="D516" s="29">
        <v>6951.4188199999999</v>
      </c>
      <c r="E516" s="29">
        <v>17229.849118234699</v>
      </c>
    </row>
    <row r="517" spans="1:5" x14ac:dyDescent="0.25">
      <c r="A517" s="14" t="s">
        <v>98</v>
      </c>
      <c r="B517" s="14">
        <v>1967</v>
      </c>
      <c r="C517" s="18">
        <f t="shared" si="8"/>
        <v>14</v>
      </c>
      <c r="D517" s="29">
        <v>3939.1373319999998</v>
      </c>
      <c r="E517" s="29">
        <v>10422.451397017199</v>
      </c>
    </row>
    <row r="518" spans="1:5" x14ac:dyDescent="0.25">
      <c r="A518" s="14" t="s">
        <v>98</v>
      </c>
      <c r="B518" s="14">
        <v>1968</v>
      </c>
      <c r="C518" s="18">
        <f t="shared" si="8"/>
        <v>14</v>
      </c>
      <c r="D518" s="29">
        <v>3475.7094099999999</v>
      </c>
      <c r="E518" s="29">
        <v>8364.9869049838508</v>
      </c>
    </row>
    <row r="519" spans="1:5" x14ac:dyDescent="0.25">
      <c r="A519" s="14" t="s">
        <v>98</v>
      </c>
      <c r="B519" s="14">
        <v>1969</v>
      </c>
      <c r="C519" s="18">
        <f t="shared" si="8"/>
        <v>14</v>
      </c>
      <c r="D519" s="29">
        <v>3823.2803509999999</v>
      </c>
      <c r="E519" s="29">
        <v>7942.3429697293896</v>
      </c>
    </row>
    <row r="520" spans="1:5" x14ac:dyDescent="0.25">
      <c r="A520" s="14" t="s">
        <v>98</v>
      </c>
      <c r="B520" s="14">
        <v>1970</v>
      </c>
      <c r="C520" s="18">
        <f t="shared" si="8"/>
        <v>14</v>
      </c>
      <c r="D520" s="29">
        <v>10890.55615</v>
      </c>
      <c r="E520" s="29">
        <v>1540.50466953464</v>
      </c>
    </row>
    <row r="521" spans="1:5" x14ac:dyDescent="0.25">
      <c r="A521" s="14" t="s">
        <v>98</v>
      </c>
      <c r="B521" s="14">
        <v>1971</v>
      </c>
      <c r="C521" s="18">
        <f t="shared" si="8"/>
        <v>14</v>
      </c>
      <c r="D521" s="29">
        <v>7646.5607030000001</v>
      </c>
      <c r="E521" s="29">
        <v>1437.7559649083801</v>
      </c>
    </row>
    <row r="522" spans="1:5" x14ac:dyDescent="0.25">
      <c r="A522" s="14" t="s">
        <v>98</v>
      </c>
      <c r="B522" s="14">
        <v>1972</v>
      </c>
      <c r="C522" s="18">
        <f t="shared" si="8"/>
        <v>14</v>
      </c>
      <c r="D522" s="29">
        <v>4170.8512920000003</v>
      </c>
      <c r="E522" s="29">
        <v>3442.0415697065</v>
      </c>
    </row>
    <row r="523" spans="1:5" x14ac:dyDescent="0.25">
      <c r="A523" s="14" t="s">
        <v>98</v>
      </c>
      <c r="B523" s="14">
        <v>1973</v>
      </c>
      <c r="C523" s="18">
        <f t="shared" si="8"/>
        <v>14</v>
      </c>
      <c r="D523" s="29">
        <v>2317.1396070000001</v>
      </c>
      <c r="E523" s="29">
        <v>3596.7818473183102</v>
      </c>
    </row>
    <row r="524" spans="1:5" x14ac:dyDescent="0.25">
      <c r="A524" s="14" t="s">
        <v>98</v>
      </c>
      <c r="B524" s="14">
        <v>1974</v>
      </c>
      <c r="C524" s="18">
        <f t="shared" si="8"/>
        <v>14</v>
      </c>
      <c r="D524" s="29">
        <v>2780.567528</v>
      </c>
      <c r="E524" s="29">
        <v>3726.1143095090001</v>
      </c>
    </row>
    <row r="525" spans="1:5" x14ac:dyDescent="0.25">
      <c r="A525" s="14" t="s">
        <v>98</v>
      </c>
      <c r="B525" s="14">
        <v>1975</v>
      </c>
      <c r="C525" s="18">
        <f t="shared" si="8"/>
        <v>14</v>
      </c>
      <c r="D525" s="29">
        <v>521.35641150000004</v>
      </c>
      <c r="E525" s="29">
        <v>3631.2151888162798</v>
      </c>
    </row>
    <row r="526" spans="1:5" x14ac:dyDescent="0.25">
      <c r="A526" s="14" t="s">
        <v>98</v>
      </c>
      <c r="B526" s="14">
        <v>1976</v>
      </c>
      <c r="C526" s="18">
        <f t="shared" si="8"/>
        <v>14</v>
      </c>
      <c r="D526" s="29">
        <v>231.7139607</v>
      </c>
      <c r="E526" s="29">
        <v>9505.2597191655095</v>
      </c>
    </row>
    <row r="527" spans="1:5" x14ac:dyDescent="0.25">
      <c r="A527" s="14" t="s">
        <v>98</v>
      </c>
      <c r="B527" s="14">
        <v>1977</v>
      </c>
      <c r="C527" s="18">
        <f t="shared" si="8"/>
        <v>14</v>
      </c>
      <c r="D527" s="29">
        <v>1390.283764</v>
      </c>
      <c r="E527" s="29">
        <v>19770.433961770999</v>
      </c>
    </row>
    <row r="528" spans="1:5" x14ac:dyDescent="0.25">
      <c r="A528" s="14" t="s">
        <v>98</v>
      </c>
      <c r="B528" s="14">
        <v>1978</v>
      </c>
      <c r="C528" s="18">
        <f t="shared" si="8"/>
        <v>14</v>
      </c>
      <c r="D528" s="29">
        <v>1158.5698030000001</v>
      </c>
      <c r="E528" s="29">
        <v>21365.959760275098</v>
      </c>
    </row>
    <row r="529" spans="1:5" x14ac:dyDescent="0.25">
      <c r="A529" s="14" t="s">
        <v>98</v>
      </c>
      <c r="B529" s="14">
        <v>1979</v>
      </c>
      <c r="C529" s="18">
        <f t="shared" si="8"/>
        <v>14</v>
      </c>
      <c r="D529" s="29">
        <v>1621.9977249999999</v>
      </c>
      <c r="E529" s="29">
        <v>17434.0699455223</v>
      </c>
    </row>
    <row r="530" spans="1:5" x14ac:dyDescent="0.25">
      <c r="A530" s="14" t="s">
        <v>98</v>
      </c>
      <c r="B530" s="14">
        <v>1980</v>
      </c>
      <c r="C530" s="18">
        <f t="shared" si="8"/>
        <v>14</v>
      </c>
      <c r="D530" s="29">
        <v>926.85584270000004</v>
      </c>
      <c r="E530" s="29">
        <v>13093.7438413696</v>
      </c>
    </row>
    <row r="531" spans="1:5" x14ac:dyDescent="0.25">
      <c r="A531" s="14" t="s">
        <v>98</v>
      </c>
      <c r="B531" s="14">
        <v>1981</v>
      </c>
      <c r="C531" s="18">
        <f t="shared" si="8"/>
        <v>14</v>
      </c>
      <c r="D531" s="29">
        <v>2317.1396070000001</v>
      </c>
      <c r="E531" s="29">
        <v>16830.9520923534</v>
      </c>
    </row>
    <row r="532" spans="1:5" x14ac:dyDescent="0.25">
      <c r="A532" s="14" t="s">
        <v>98</v>
      </c>
      <c r="B532" s="14">
        <v>1982</v>
      </c>
      <c r="C532" s="18">
        <f t="shared" si="8"/>
        <v>14</v>
      </c>
      <c r="D532" s="29">
        <v>6951.4188199999999</v>
      </c>
      <c r="E532" s="29">
        <v>14740.330791529999</v>
      </c>
    </row>
    <row r="533" spans="1:5" x14ac:dyDescent="0.25">
      <c r="A533" s="14" t="s">
        <v>98</v>
      </c>
      <c r="B533" s="14">
        <v>1983</v>
      </c>
      <c r="C533" s="18">
        <f t="shared" si="8"/>
        <v>14</v>
      </c>
      <c r="D533" s="29">
        <v>9268.5584269999999</v>
      </c>
      <c r="E533" s="29">
        <v>12615.343517326301</v>
      </c>
    </row>
    <row r="534" spans="1:5" x14ac:dyDescent="0.25">
      <c r="A534" s="14" t="s">
        <v>98</v>
      </c>
      <c r="B534" s="14">
        <v>1984</v>
      </c>
      <c r="C534" s="18">
        <f t="shared" si="8"/>
        <v>14</v>
      </c>
      <c r="D534" s="29">
        <v>6951.4188199999999</v>
      </c>
      <c r="E534" s="29">
        <v>22044.391086748299</v>
      </c>
    </row>
    <row r="535" spans="1:5" x14ac:dyDescent="0.25">
      <c r="A535" s="14" t="s">
        <v>98</v>
      </c>
      <c r="B535" s="14">
        <v>1985</v>
      </c>
      <c r="C535" s="18">
        <f t="shared" si="8"/>
        <v>14</v>
      </c>
      <c r="D535" s="29">
        <v>4634.2792140000001</v>
      </c>
      <c r="E535" s="29">
        <v>41931.065688178896</v>
      </c>
    </row>
    <row r="536" spans="1:5" x14ac:dyDescent="0.25">
      <c r="A536" s="14" t="s">
        <v>98</v>
      </c>
      <c r="B536" s="14">
        <v>1986</v>
      </c>
      <c r="C536" s="18">
        <f t="shared" si="8"/>
        <v>14</v>
      </c>
      <c r="D536" s="29">
        <v>6951.4188199999999</v>
      </c>
      <c r="E536" s="29">
        <v>98186.443340864294</v>
      </c>
    </row>
    <row r="537" spans="1:5" x14ac:dyDescent="0.25">
      <c r="A537" s="14" t="s">
        <v>98</v>
      </c>
      <c r="B537" s="14">
        <v>1987</v>
      </c>
      <c r="C537" s="18">
        <f t="shared" si="8"/>
        <v>14</v>
      </c>
      <c r="D537" s="29">
        <v>9268.5584269999999</v>
      </c>
      <c r="E537" s="29">
        <v>85547.869509301105</v>
      </c>
    </row>
    <row r="538" spans="1:5" x14ac:dyDescent="0.25">
      <c r="A538" s="14" t="s">
        <v>98</v>
      </c>
      <c r="B538" s="14">
        <v>1991</v>
      </c>
      <c r="C538" s="18">
        <f t="shared" si="8"/>
        <v>14</v>
      </c>
      <c r="D538" s="29">
        <v>46342.792139999998</v>
      </c>
      <c r="E538" s="29">
        <v>117622.938116772</v>
      </c>
    </row>
    <row r="539" spans="1:5" x14ac:dyDescent="0.25">
      <c r="A539" s="14" t="s">
        <v>98</v>
      </c>
      <c r="B539" s="14">
        <v>1992</v>
      </c>
      <c r="C539" s="18">
        <f t="shared" si="8"/>
        <v>14</v>
      </c>
      <c r="D539" s="29">
        <v>31281.384689999999</v>
      </c>
      <c r="E539" s="29">
        <v>82560.924870417803</v>
      </c>
    </row>
    <row r="540" spans="1:5" x14ac:dyDescent="0.25">
      <c r="A540" s="14" t="s">
        <v>98</v>
      </c>
      <c r="B540" s="14">
        <v>1993</v>
      </c>
      <c r="C540" s="18">
        <f t="shared" si="8"/>
        <v>14</v>
      </c>
      <c r="D540" s="29">
        <v>25488.535680000001</v>
      </c>
      <c r="E540" s="29">
        <v>23463.826468393101</v>
      </c>
    </row>
    <row r="541" spans="1:5" x14ac:dyDescent="0.25">
      <c r="A541" s="14" t="s">
        <v>98</v>
      </c>
      <c r="B541" s="14">
        <v>1995</v>
      </c>
      <c r="C541" s="18">
        <f t="shared" si="8"/>
        <v>14</v>
      </c>
      <c r="D541" s="29">
        <v>40549.943120000004</v>
      </c>
      <c r="E541" s="29">
        <v>8849.4314627094991</v>
      </c>
    </row>
    <row r="542" spans="1:5" x14ac:dyDescent="0.25">
      <c r="A542" s="14" t="s">
        <v>98</v>
      </c>
      <c r="B542" s="14">
        <v>1996</v>
      </c>
      <c r="C542" s="18">
        <f t="shared" si="8"/>
        <v>14</v>
      </c>
      <c r="D542" s="29">
        <v>47501.361940000003</v>
      </c>
      <c r="E542" s="29">
        <v>8508.3192966433999</v>
      </c>
    </row>
    <row r="543" spans="1:5" x14ac:dyDescent="0.25">
      <c r="A543" s="14" t="s">
        <v>98</v>
      </c>
      <c r="B543" s="14">
        <v>1997</v>
      </c>
      <c r="C543" s="18">
        <f t="shared" si="8"/>
        <v>14</v>
      </c>
      <c r="D543" s="29">
        <v>27805.675279999999</v>
      </c>
      <c r="E543" s="29">
        <v>15706.475640412</v>
      </c>
    </row>
    <row r="544" spans="1:5" x14ac:dyDescent="0.25">
      <c r="A544" s="14" t="s">
        <v>98</v>
      </c>
      <c r="B544" s="14">
        <v>1998</v>
      </c>
      <c r="C544" s="18">
        <f t="shared" si="8"/>
        <v>14</v>
      </c>
      <c r="D544" s="29">
        <v>6951.4188199999999</v>
      </c>
      <c r="E544" s="29">
        <v>26295.657876302099</v>
      </c>
    </row>
    <row r="545" spans="1:5" x14ac:dyDescent="0.25">
      <c r="A545" s="14" t="s">
        <v>98</v>
      </c>
      <c r="B545" s="14">
        <v>1999</v>
      </c>
      <c r="C545" s="18">
        <f t="shared" si="8"/>
        <v>14</v>
      </c>
      <c r="D545" s="29">
        <v>17378.547050000001</v>
      </c>
      <c r="E545" s="29">
        <v>19934.105818829099</v>
      </c>
    </row>
    <row r="546" spans="1:5" x14ac:dyDescent="0.25">
      <c r="A546" s="14" t="s">
        <v>98</v>
      </c>
      <c r="B546" s="14">
        <v>2000</v>
      </c>
      <c r="C546" s="18">
        <f t="shared" si="8"/>
        <v>14</v>
      </c>
      <c r="D546" s="29">
        <v>3475.7094099999999</v>
      </c>
      <c r="E546" s="29">
        <v>18104.184699680602</v>
      </c>
    </row>
    <row r="547" spans="1:5" x14ac:dyDescent="0.25">
      <c r="A547" s="14" t="s">
        <v>98</v>
      </c>
      <c r="B547" s="14">
        <v>2001</v>
      </c>
      <c r="C547" s="18">
        <f t="shared" si="8"/>
        <v>14</v>
      </c>
      <c r="D547" s="29">
        <v>4634.2792140000001</v>
      </c>
      <c r="E547" s="29">
        <v>36450.687724036397</v>
      </c>
    </row>
    <row r="548" spans="1:5" x14ac:dyDescent="0.25">
      <c r="A548" s="14" t="s">
        <v>98</v>
      </c>
      <c r="B548" s="14">
        <v>2002</v>
      </c>
      <c r="C548" s="18">
        <f t="shared" si="8"/>
        <v>14</v>
      </c>
      <c r="D548" s="29">
        <v>6481.9137840000003</v>
      </c>
      <c r="E548" s="29">
        <v>52300.641182374799</v>
      </c>
    </row>
    <row r="549" spans="1:5" x14ac:dyDescent="0.25">
      <c r="A549" s="14" t="s">
        <v>98</v>
      </c>
      <c r="B549" s="14">
        <v>2003</v>
      </c>
      <c r="C549" s="18">
        <f t="shared" si="8"/>
        <v>14</v>
      </c>
      <c r="D549" s="29">
        <v>21769.489229999999</v>
      </c>
      <c r="E549" s="29">
        <v>31724.022514114498</v>
      </c>
    </row>
    <row r="550" spans="1:5" x14ac:dyDescent="0.25">
      <c r="A550" s="14" t="s">
        <v>98</v>
      </c>
      <c r="B550" s="14">
        <v>2004</v>
      </c>
      <c r="C550" s="18">
        <f t="shared" si="8"/>
        <v>14</v>
      </c>
      <c r="D550" s="29">
        <v>15616.279619999999</v>
      </c>
      <c r="E550" s="29">
        <v>31314.988877364602</v>
      </c>
    </row>
    <row r="551" spans="1:5" x14ac:dyDescent="0.25">
      <c r="A551" s="14" t="s">
        <v>98</v>
      </c>
      <c r="B551" s="14">
        <v>2005</v>
      </c>
      <c r="C551" s="18">
        <f t="shared" si="8"/>
        <v>14</v>
      </c>
      <c r="D551" s="29">
        <v>11063.21466</v>
      </c>
      <c r="E551" s="29">
        <v>17178.427112692301</v>
      </c>
    </row>
    <row r="552" spans="1:5" x14ac:dyDescent="0.25">
      <c r="A552" s="14" t="s">
        <v>98</v>
      </c>
      <c r="B552" s="14">
        <v>2006</v>
      </c>
      <c r="C552" s="18">
        <f t="shared" si="8"/>
        <v>14</v>
      </c>
      <c r="D552" s="29">
        <v>18314.253079999999</v>
      </c>
      <c r="E552" s="29">
        <v>10336.6156641834</v>
      </c>
    </row>
    <row r="553" spans="1:5" x14ac:dyDescent="0.25">
      <c r="A553" s="14" t="s">
        <v>98</v>
      </c>
      <c r="B553" s="14">
        <v>2007</v>
      </c>
      <c r="C553" s="18">
        <f t="shared" si="8"/>
        <v>14</v>
      </c>
      <c r="D553" s="29">
        <v>45452.238140000001</v>
      </c>
      <c r="E553" s="29">
        <v>9984.1544317795997</v>
      </c>
    </row>
    <row r="554" spans="1:5" x14ac:dyDescent="0.25">
      <c r="A554" s="14" t="s">
        <v>98</v>
      </c>
      <c r="B554" s="14">
        <v>2008</v>
      </c>
      <c r="C554" s="18">
        <f t="shared" si="8"/>
        <v>14</v>
      </c>
      <c r="D554" s="29">
        <v>17410.122240000001</v>
      </c>
      <c r="E554" s="29">
        <v>14643.3051013774</v>
      </c>
    </row>
    <row r="555" spans="1:5" x14ac:dyDescent="0.25">
      <c r="A555" s="14" t="s">
        <v>98</v>
      </c>
      <c r="B555" s="14">
        <v>2009</v>
      </c>
      <c r="C555" s="18">
        <f t="shared" si="8"/>
        <v>14</v>
      </c>
      <c r="D555" s="29">
        <v>30460.389449999999</v>
      </c>
      <c r="E555" s="29">
        <v>26919.5534308356</v>
      </c>
    </row>
    <row r="556" spans="1:5" x14ac:dyDescent="0.25">
      <c r="A556" s="14" t="s">
        <v>98</v>
      </c>
      <c r="B556" s="14">
        <v>2010</v>
      </c>
      <c r="C556" s="18">
        <f t="shared" si="8"/>
        <v>14</v>
      </c>
      <c r="D556" s="29">
        <v>14360.34398</v>
      </c>
      <c r="E556" s="29">
        <v>38596.530608037101</v>
      </c>
    </row>
    <row r="557" spans="1:5" x14ac:dyDescent="0.25">
      <c r="A557" s="14" t="s">
        <v>98</v>
      </c>
      <c r="B557" s="14">
        <v>2011</v>
      </c>
      <c r="C557" s="18">
        <f t="shared" si="8"/>
        <v>14</v>
      </c>
      <c r="D557" s="29">
        <v>7440.8318069999996</v>
      </c>
      <c r="E557" s="29">
        <v>34117.254714091599</v>
      </c>
    </row>
    <row r="558" spans="1:5" x14ac:dyDescent="0.25">
      <c r="A558" s="14" t="s">
        <v>98</v>
      </c>
      <c r="B558" s="14">
        <v>2012</v>
      </c>
      <c r="C558" s="18">
        <f t="shared" si="8"/>
        <v>14</v>
      </c>
      <c r="D558" s="29">
        <v>6908.3605170000001</v>
      </c>
      <c r="E558" s="29">
        <v>17841.416585233899</v>
      </c>
    </row>
    <row r="559" spans="1:5" x14ac:dyDescent="0.25">
      <c r="A559" s="14" t="s">
        <v>98</v>
      </c>
      <c r="B559" s="14">
        <v>2013</v>
      </c>
      <c r="C559" s="18">
        <f t="shared" si="8"/>
        <v>14</v>
      </c>
      <c r="D559" s="29">
        <v>9424.8663780000006</v>
      </c>
      <c r="E559" s="29">
        <v>25792.655016697099</v>
      </c>
    </row>
    <row r="560" spans="1:5" x14ac:dyDescent="0.25">
      <c r="A560" s="17" t="s">
        <v>101</v>
      </c>
      <c r="B560" s="17">
        <v>1987</v>
      </c>
      <c r="C560" s="18">
        <f t="shared" si="8"/>
        <v>15</v>
      </c>
      <c r="D560" s="30">
        <v>1500</v>
      </c>
      <c r="E560" s="30">
        <v>1034.82604478656</v>
      </c>
    </row>
    <row r="561" spans="1:5" x14ac:dyDescent="0.25">
      <c r="A561" s="17" t="s">
        <v>101</v>
      </c>
      <c r="B561" s="17">
        <v>1988</v>
      </c>
      <c r="C561" s="18">
        <f t="shared" si="8"/>
        <v>15</v>
      </c>
      <c r="D561" s="30">
        <v>100</v>
      </c>
      <c r="E561" s="30">
        <v>1135.12407307381</v>
      </c>
    </row>
    <row r="562" spans="1:5" x14ac:dyDescent="0.25">
      <c r="A562" s="17" t="s">
        <v>101</v>
      </c>
      <c r="B562" s="17">
        <v>1993</v>
      </c>
      <c r="C562" s="18">
        <f t="shared" si="8"/>
        <v>15</v>
      </c>
      <c r="D562" s="30">
        <v>400</v>
      </c>
      <c r="E562" s="30">
        <v>793.20237395816696</v>
      </c>
    </row>
    <row r="563" spans="1:5" x14ac:dyDescent="0.25">
      <c r="A563" s="17" t="s">
        <v>101</v>
      </c>
      <c r="B563" s="17">
        <v>1996</v>
      </c>
      <c r="C563" s="18">
        <f t="shared" si="8"/>
        <v>15</v>
      </c>
      <c r="D563" s="30">
        <v>100</v>
      </c>
      <c r="E563" s="30">
        <v>1350.33177292033</v>
      </c>
    </row>
    <row r="564" spans="1:5" x14ac:dyDescent="0.25">
      <c r="A564" s="17" t="s">
        <v>101</v>
      </c>
      <c r="B564" s="17">
        <v>1997</v>
      </c>
      <c r="C564" s="18">
        <f t="shared" si="8"/>
        <v>15</v>
      </c>
      <c r="D564" s="30">
        <v>220</v>
      </c>
      <c r="E564" s="30">
        <v>722.21403889956798</v>
      </c>
    </row>
    <row r="565" spans="1:5" x14ac:dyDescent="0.25">
      <c r="A565" s="17" t="s">
        <v>101</v>
      </c>
      <c r="B565" s="17">
        <v>1998</v>
      </c>
      <c r="C565" s="18">
        <f t="shared" si="8"/>
        <v>15</v>
      </c>
      <c r="D565" s="30">
        <v>500</v>
      </c>
      <c r="E565" s="30">
        <v>1783.15675281423</v>
      </c>
    </row>
    <row r="566" spans="1:5" x14ac:dyDescent="0.25">
      <c r="A566" s="17" t="s">
        <v>101</v>
      </c>
      <c r="B566" s="17">
        <v>1999</v>
      </c>
      <c r="C566" s="18">
        <f t="shared" si="8"/>
        <v>15</v>
      </c>
      <c r="D566" s="30">
        <v>666.49496980000004</v>
      </c>
      <c r="E566" s="30">
        <v>1814.2818044037001</v>
      </c>
    </row>
    <row r="567" spans="1:5" x14ac:dyDescent="0.25">
      <c r="A567" s="17" t="s">
        <v>101</v>
      </c>
      <c r="B567" s="17">
        <v>2000</v>
      </c>
      <c r="C567" s="18">
        <f t="shared" si="8"/>
        <v>15</v>
      </c>
      <c r="D567" s="30">
        <v>725.7142857</v>
      </c>
      <c r="E567" s="30">
        <v>757.17671106470505</v>
      </c>
    </row>
    <row r="568" spans="1:5" x14ac:dyDescent="0.25">
      <c r="A568" s="17" t="s">
        <v>101</v>
      </c>
      <c r="B568" s="17">
        <v>2001</v>
      </c>
      <c r="C568" s="18">
        <f t="shared" si="8"/>
        <v>15</v>
      </c>
      <c r="D568" s="30">
        <v>457.14285710000001</v>
      </c>
      <c r="E568" s="30">
        <v>356.56031407173498</v>
      </c>
    </row>
    <row r="569" spans="1:5" x14ac:dyDescent="0.25">
      <c r="A569" s="17" t="s">
        <v>101</v>
      </c>
      <c r="B569" s="17">
        <v>2002</v>
      </c>
      <c r="C569" s="18">
        <f t="shared" si="8"/>
        <v>15</v>
      </c>
      <c r="D569" s="30">
        <v>171.42857140000001</v>
      </c>
      <c r="E569" s="30">
        <v>410.04661654563103</v>
      </c>
    </row>
    <row r="570" spans="1:5" x14ac:dyDescent="0.25">
      <c r="A570" s="17" t="s">
        <v>101</v>
      </c>
      <c r="B570" s="17">
        <v>2003</v>
      </c>
      <c r="C570" s="18">
        <f t="shared" si="8"/>
        <v>15</v>
      </c>
      <c r="D570" s="30">
        <v>2059.4285709999999</v>
      </c>
      <c r="E570" s="30">
        <v>318.12369858828202</v>
      </c>
    </row>
    <row r="571" spans="1:5" x14ac:dyDescent="0.25">
      <c r="A571" s="17" t="s">
        <v>101</v>
      </c>
      <c r="B571" s="17">
        <v>2004</v>
      </c>
      <c r="C571" s="18">
        <f t="shared" si="8"/>
        <v>15</v>
      </c>
      <c r="D571" s="30">
        <v>497.7142857</v>
      </c>
      <c r="E571" s="30">
        <v>256.311138696466</v>
      </c>
    </row>
    <row r="572" spans="1:5" x14ac:dyDescent="0.25">
      <c r="A572" s="17" t="s">
        <v>101</v>
      </c>
      <c r="B572" s="17">
        <v>2005</v>
      </c>
      <c r="C572" s="18">
        <f t="shared" si="8"/>
        <v>15</v>
      </c>
      <c r="D572" s="30">
        <v>268.73469390000002</v>
      </c>
      <c r="E572" s="30">
        <v>506.24465054345802</v>
      </c>
    </row>
    <row r="573" spans="1:5" x14ac:dyDescent="0.25">
      <c r="A573" s="17" t="s">
        <v>101</v>
      </c>
      <c r="B573" s="17">
        <v>2006</v>
      </c>
      <c r="C573" s="18">
        <f t="shared" si="8"/>
        <v>15</v>
      </c>
      <c r="D573" s="30">
        <v>143.19480519999999</v>
      </c>
      <c r="E573" s="30">
        <v>1035.3290017438901</v>
      </c>
    </row>
    <row r="574" spans="1:5" x14ac:dyDescent="0.25">
      <c r="A574" s="17" t="s">
        <v>101</v>
      </c>
      <c r="B574" s="17">
        <v>2011</v>
      </c>
      <c r="C574" s="18">
        <f t="shared" si="8"/>
        <v>15</v>
      </c>
      <c r="D574" s="30">
        <v>910.86011900000005</v>
      </c>
      <c r="E574" s="30">
        <v>710.61733561513904</v>
      </c>
    </row>
    <row r="575" spans="1:5" x14ac:dyDescent="0.25">
      <c r="A575" s="17" t="s">
        <v>101</v>
      </c>
      <c r="B575" s="17">
        <v>2014</v>
      </c>
      <c r="C575" s="18">
        <f t="shared" si="8"/>
        <v>15</v>
      </c>
      <c r="D575" s="30">
        <v>608.78489330000002</v>
      </c>
      <c r="E575" s="30">
        <v>993.32693519388897</v>
      </c>
    </row>
    <row r="576" spans="1:5" x14ac:dyDescent="0.25">
      <c r="A576" s="7" t="s">
        <v>102</v>
      </c>
      <c r="B576" s="7">
        <v>1960</v>
      </c>
      <c r="C576" s="18">
        <f t="shared" si="8"/>
        <v>16</v>
      </c>
      <c r="D576" s="22">
        <v>33540.681819999998</v>
      </c>
      <c r="E576" s="22">
        <v>102070.82049123</v>
      </c>
    </row>
    <row r="577" spans="1:5" x14ac:dyDescent="0.25">
      <c r="A577" s="7" t="s">
        <v>102</v>
      </c>
      <c r="B577" s="7">
        <v>1961</v>
      </c>
      <c r="C577" s="18">
        <f t="shared" si="8"/>
        <v>16</v>
      </c>
      <c r="D577" s="22">
        <v>58587.90885</v>
      </c>
      <c r="E577" s="22">
        <v>65587.431980780006</v>
      </c>
    </row>
    <row r="578" spans="1:5" x14ac:dyDescent="0.25">
      <c r="A578" s="7" t="s">
        <v>102</v>
      </c>
      <c r="B578" s="7">
        <v>1962</v>
      </c>
      <c r="C578" s="18">
        <f t="shared" si="8"/>
        <v>16</v>
      </c>
      <c r="D578" s="22">
        <v>37325.952449999997</v>
      </c>
      <c r="E578" s="22">
        <v>73471.760641410001</v>
      </c>
    </row>
    <row r="579" spans="1:5" x14ac:dyDescent="0.25">
      <c r="A579" s="7" t="s">
        <v>102</v>
      </c>
      <c r="B579" s="7">
        <v>1963</v>
      </c>
      <c r="C579" s="18">
        <f t="shared" si="8"/>
        <v>16</v>
      </c>
      <c r="D579" s="22">
        <v>63954.950980000001</v>
      </c>
      <c r="E579" s="22">
        <v>101098.66413372</v>
      </c>
    </row>
    <row r="580" spans="1:5" x14ac:dyDescent="0.25">
      <c r="A580" s="7" t="s">
        <v>102</v>
      </c>
      <c r="B580" s="7">
        <v>1964</v>
      </c>
      <c r="C580" s="18">
        <f t="shared" ref="C580:C643" si="9">IF(A580=A579,C579,C579+1)</f>
        <v>16</v>
      </c>
      <c r="D580" s="22">
        <v>119865.9221</v>
      </c>
      <c r="E580" s="22">
        <v>38772.700900529999</v>
      </c>
    </row>
    <row r="581" spans="1:5" x14ac:dyDescent="0.25">
      <c r="A581" s="7" t="s">
        <v>102</v>
      </c>
      <c r="B581" s="7">
        <v>1965</v>
      </c>
      <c r="C581" s="18">
        <f t="shared" si="9"/>
        <v>16</v>
      </c>
      <c r="D581" s="22">
        <v>31037.051469999999</v>
      </c>
      <c r="E581" s="22">
        <v>62720.823552316499</v>
      </c>
    </row>
    <row r="582" spans="1:5" x14ac:dyDescent="0.25">
      <c r="A582" s="7" t="s">
        <v>102</v>
      </c>
      <c r="B582" s="7">
        <v>1966</v>
      </c>
      <c r="C582" s="18">
        <f t="shared" si="9"/>
        <v>16</v>
      </c>
      <c r="D582" s="22">
        <v>21463</v>
      </c>
      <c r="E582" s="22">
        <v>69076.478806216197</v>
      </c>
    </row>
    <row r="583" spans="1:5" x14ac:dyDescent="0.25">
      <c r="A583" s="7" t="s">
        <v>102</v>
      </c>
      <c r="B583" s="7">
        <v>1967</v>
      </c>
      <c r="C583" s="18">
        <f t="shared" si="9"/>
        <v>16</v>
      </c>
      <c r="D583" s="22">
        <v>31742</v>
      </c>
      <c r="E583" s="22">
        <v>147378.44252583801</v>
      </c>
    </row>
    <row r="584" spans="1:5" x14ac:dyDescent="0.25">
      <c r="A584" s="7" t="s">
        <v>102</v>
      </c>
      <c r="B584" s="7">
        <v>1968</v>
      </c>
      <c r="C584" s="18">
        <f t="shared" si="9"/>
        <v>16</v>
      </c>
      <c r="D584" s="22">
        <v>22284</v>
      </c>
      <c r="E584" s="22">
        <v>158704.25838030901</v>
      </c>
    </row>
    <row r="585" spans="1:5" x14ac:dyDescent="0.25">
      <c r="A585" s="7" t="s">
        <v>102</v>
      </c>
      <c r="B585" s="7">
        <v>1969</v>
      </c>
      <c r="C585" s="18">
        <f t="shared" si="9"/>
        <v>16</v>
      </c>
      <c r="D585" s="22">
        <v>43526</v>
      </c>
      <c r="E585" s="22">
        <v>341269.49887310201</v>
      </c>
    </row>
    <row r="586" spans="1:5" x14ac:dyDescent="0.25">
      <c r="A586" s="7" t="s">
        <v>102</v>
      </c>
      <c r="B586" s="7">
        <v>1970</v>
      </c>
      <c r="C586" s="18">
        <f t="shared" si="9"/>
        <v>16</v>
      </c>
      <c r="D586" s="22">
        <v>28978</v>
      </c>
      <c r="E586" s="22">
        <v>166736.11954762301</v>
      </c>
    </row>
    <row r="587" spans="1:5" x14ac:dyDescent="0.25">
      <c r="A587" s="7" t="s">
        <v>102</v>
      </c>
      <c r="B587" s="7">
        <v>1971</v>
      </c>
      <c r="C587" s="18">
        <f t="shared" si="9"/>
        <v>16</v>
      </c>
      <c r="D587" s="22">
        <v>30443</v>
      </c>
      <c r="E587" s="22">
        <v>242498.639128193</v>
      </c>
    </row>
    <row r="588" spans="1:5" x14ac:dyDescent="0.25">
      <c r="A588" s="7" t="s">
        <v>102</v>
      </c>
      <c r="B588" s="7">
        <v>1972</v>
      </c>
      <c r="C588" s="18">
        <f t="shared" si="9"/>
        <v>16</v>
      </c>
      <c r="D588" s="22">
        <v>73911</v>
      </c>
      <c r="E588" s="22">
        <v>175207.395537826</v>
      </c>
    </row>
    <row r="589" spans="1:5" x14ac:dyDescent="0.25">
      <c r="A589" s="7" t="s">
        <v>102</v>
      </c>
      <c r="B589" s="7">
        <v>1973</v>
      </c>
      <c r="C589" s="18">
        <f t="shared" si="9"/>
        <v>16</v>
      </c>
      <c r="D589" s="22">
        <v>100183</v>
      </c>
      <c r="E589" s="22">
        <v>191580.947012864</v>
      </c>
    </row>
    <row r="590" spans="1:5" x14ac:dyDescent="0.25">
      <c r="A590" s="7" t="s">
        <v>102</v>
      </c>
      <c r="B590" s="7">
        <v>1974</v>
      </c>
      <c r="C590" s="18">
        <f t="shared" si="9"/>
        <v>16</v>
      </c>
      <c r="D590" s="22">
        <v>96197</v>
      </c>
      <c r="E590" s="22">
        <v>67182.938811903703</v>
      </c>
    </row>
    <row r="591" spans="1:5" x14ac:dyDescent="0.25">
      <c r="A591" s="7" t="s">
        <v>102</v>
      </c>
      <c r="B591" s="7">
        <v>1975</v>
      </c>
      <c r="C591" s="18">
        <f t="shared" si="9"/>
        <v>16</v>
      </c>
      <c r="D591" s="22">
        <v>97498.636870000002</v>
      </c>
      <c r="E591" s="22">
        <v>488984.02543729299</v>
      </c>
    </row>
    <row r="592" spans="1:5" x14ac:dyDescent="0.25">
      <c r="A592" s="7" t="s">
        <v>102</v>
      </c>
      <c r="B592" s="7">
        <v>1976</v>
      </c>
      <c r="C592" s="18">
        <f t="shared" si="9"/>
        <v>16</v>
      </c>
      <c r="D592" s="22">
        <v>50192</v>
      </c>
      <c r="E592" s="22">
        <v>158851.69490914201</v>
      </c>
    </row>
    <row r="593" spans="1:5" x14ac:dyDescent="0.25">
      <c r="A593" s="7" t="s">
        <v>102</v>
      </c>
      <c r="B593" s="7">
        <v>1977</v>
      </c>
      <c r="C593" s="18">
        <f t="shared" si="9"/>
        <v>16</v>
      </c>
      <c r="D593" s="22">
        <v>89757</v>
      </c>
      <c r="E593" s="22">
        <v>1443273.6551407599</v>
      </c>
    </row>
    <row r="594" spans="1:5" x14ac:dyDescent="0.25">
      <c r="A594" s="7" t="s">
        <v>102</v>
      </c>
      <c r="B594" s="7">
        <v>1978</v>
      </c>
      <c r="C594" s="18">
        <f t="shared" si="9"/>
        <v>16</v>
      </c>
      <c r="D594" s="22">
        <v>27964</v>
      </c>
      <c r="E594" s="22">
        <v>340743.03953471198</v>
      </c>
    </row>
    <row r="595" spans="1:5" x14ac:dyDescent="0.25">
      <c r="A595" s="7" t="s">
        <v>102</v>
      </c>
      <c r="B595" s="7">
        <v>1979</v>
      </c>
      <c r="C595" s="18">
        <f t="shared" si="9"/>
        <v>16</v>
      </c>
      <c r="D595" s="22">
        <v>135745</v>
      </c>
      <c r="E595" s="22">
        <v>351140.90947141201</v>
      </c>
    </row>
    <row r="596" spans="1:5" x14ac:dyDescent="0.25">
      <c r="A596" s="7" t="s">
        <v>102</v>
      </c>
      <c r="B596" s="7">
        <v>1980</v>
      </c>
      <c r="C596" s="18">
        <f t="shared" si="9"/>
        <v>16</v>
      </c>
      <c r="D596" s="22">
        <v>57655</v>
      </c>
      <c r="E596" s="22">
        <v>1313288.89963785</v>
      </c>
    </row>
    <row r="597" spans="1:5" x14ac:dyDescent="0.25">
      <c r="A597" s="7" t="s">
        <v>102</v>
      </c>
      <c r="B597" s="7">
        <v>1981</v>
      </c>
      <c r="C597" s="18">
        <f t="shared" si="9"/>
        <v>16</v>
      </c>
      <c r="D597" s="22">
        <v>256141</v>
      </c>
      <c r="E597" s="22">
        <v>748560.03389117005</v>
      </c>
    </row>
    <row r="598" spans="1:5" x14ac:dyDescent="0.25">
      <c r="A598" s="7" t="s">
        <v>102</v>
      </c>
      <c r="B598" s="7">
        <v>1982</v>
      </c>
      <c r="C598" s="18">
        <f t="shared" si="9"/>
        <v>16</v>
      </c>
      <c r="D598" s="22">
        <v>122051.6162</v>
      </c>
      <c r="E598" s="22">
        <v>631919.94509274303</v>
      </c>
    </row>
    <row r="599" spans="1:5" x14ac:dyDescent="0.25">
      <c r="A599" s="7" t="s">
        <v>102</v>
      </c>
      <c r="B599" s="7">
        <v>1983</v>
      </c>
      <c r="C599" s="18">
        <f t="shared" si="9"/>
        <v>16</v>
      </c>
      <c r="D599" s="22">
        <v>112844.6413</v>
      </c>
      <c r="E599" s="22">
        <v>656860.35895708005</v>
      </c>
    </row>
    <row r="600" spans="1:5" x14ac:dyDescent="0.25">
      <c r="A600" s="7" t="s">
        <v>102</v>
      </c>
      <c r="B600" s="7">
        <v>1984</v>
      </c>
      <c r="C600" s="18">
        <f t="shared" si="9"/>
        <v>16</v>
      </c>
      <c r="D600" s="22">
        <v>219484.20790000001</v>
      </c>
      <c r="E600" s="22">
        <v>1200041.06488205</v>
      </c>
    </row>
    <row r="601" spans="1:5" x14ac:dyDescent="0.25">
      <c r="A601" s="7" t="s">
        <v>102</v>
      </c>
      <c r="B601" s="7">
        <v>1985</v>
      </c>
      <c r="C601" s="18">
        <f t="shared" si="9"/>
        <v>16</v>
      </c>
      <c r="D601" s="22">
        <v>216567.61079999999</v>
      </c>
      <c r="E601" s="22">
        <v>460134.95514907199</v>
      </c>
    </row>
    <row r="602" spans="1:5" x14ac:dyDescent="0.25">
      <c r="A602" s="7" t="s">
        <v>102</v>
      </c>
      <c r="B602" s="7">
        <v>1986</v>
      </c>
      <c r="C602" s="18">
        <f t="shared" si="9"/>
        <v>16</v>
      </c>
      <c r="D602" s="22">
        <v>132930.3406</v>
      </c>
      <c r="E602" s="22">
        <v>845833.87866479997</v>
      </c>
    </row>
    <row r="603" spans="1:5" x14ac:dyDescent="0.25">
      <c r="A603" s="7" t="s">
        <v>102</v>
      </c>
      <c r="B603" s="7">
        <v>1987</v>
      </c>
      <c r="C603" s="18">
        <f t="shared" si="9"/>
        <v>16</v>
      </c>
      <c r="D603" s="22">
        <v>302165.97259999998</v>
      </c>
      <c r="E603" s="22">
        <v>513593.44020945102</v>
      </c>
    </row>
    <row r="604" spans="1:5" x14ac:dyDescent="0.25">
      <c r="A604" s="7" t="s">
        <v>102</v>
      </c>
      <c r="B604" s="7">
        <v>1988</v>
      </c>
      <c r="C604" s="18">
        <f t="shared" si="9"/>
        <v>16</v>
      </c>
      <c r="D604" s="22">
        <v>173803.35380000001</v>
      </c>
      <c r="E604" s="22">
        <v>1135848.19573537</v>
      </c>
    </row>
    <row r="605" spans="1:5" x14ac:dyDescent="0.25">
      <c r="A605" s="7" t="s">
        <v>102</v>
      </c>
      <c r="B605" s="7">
        <v>1989</v>
      </c>
      <c r="C605" s="18">
        <f t="shared" si="9"/>
        <v>16</v>
      </c>
      <c r="D605" s="22">
        <v>106907.56969999999</v>
      </c>
      <c r="E605" s="22">
        <v>768843.72798390803</v>
      </c>
    </row>
    <row r="606" spans="1:5" x14ac:dyDescent="0.25">
      <c r="A606" s="7" t="s">
        <v>102</v>
      </c>
      <c r="B606" s="7">
        <v>1990</v>
      </c>
      <c r="C606" s="18">
        <f t="shared" si="9"/>
        <v>16</v>
      </c>
      <c r="D606" s="22">
        <v>127099.656</v>
      </c>
      <c r="E606" s="22">
        <v>840527.387704144</v>
      </c>
    </row>
    <row r="607" spans="1:5" x14ac:dyDescent="0.25">
      <c r="A607" s="7" t="s">
        <v>102</v>
      </c>
      <c r="B607" s="7">
        <v>1991</v>
      </c>
      <c r="C607" s="18">
        <f t="shared" si="9"/>
        <v>16</v>
      </c>
      <c r="D607" s="22">
        <v>224976.09839999999</v>
      </c>
      <c r="E607" s="22">
        <v>1713270.4095370001</v>
      </c>
    </row>
    <row r="608" spans="1:5" x14ac:dyDescent="0.25">
      <c r="A608" s="7" t="s">
        <v>102</v>
      </c>
      <c r="B608" s="7">
        <v>1992</v>
      </c>
      <c r="C608" s="18">
        <f t="shared" si="9"/>
        <v>16</v>
      </c>
      <c r="D608" s="22">
        <v>198087.29250000001</v>
      </c>
      <c r="E608" s="22">
        <v>2073561.2275372001</v>
      </c>
    </row>
    <row r="609" spans="1:5" x14ac:dyDescent="0.25">
      <c r="A609" s="7" t="s">
        <v>102</v>
      </c>
      <c r="B609" s="7">
        <v>1993</v>
      </c>
      <c r="C609" s="18">
        <f t="shared" si="9"/>
        <v>16</v>
      </c>
      <c r="D609" s="22">
        <v>251782.56510000001</v>
      </c>
      <c r="E609" s="22">
        <v>393302.91115747299</v>
      </c>
    </row>
    <row r="610" spans="1:5" x14ac:dyDescent="0.25">
      <c r="A610" s="7" t="s">
        <v>102</v>
      </c>
      <c r="B610" s="7">
        <v>1994</v>
      </c>
      <c r="C610" s="18">
        <f t="shared" si="9"/>
        <v>16</v>
      </c>
      <c r="D610" s="22">
        <v>136482.421</v>
      </c>
      <c r="E610" s="22">
        <v>28566.800195744101</v>
      </c>
    </row>
    <row r="611" spans="1:5" x14ac:dyDescent="0.25">
      <c r="A611" s="7" t="s">
        <v>102</v>
      </c>
      <c r="B611" s="7">
        <v>1995</v>
      </c>
      <c r="C611" s="18">
        <f t="shared" si="9"/>
        <v>16</v>
      </c>
      <c r="D611" s="22">
        <v>243069.00700000001</v>
      </c>
      <c r="E611" s="22">
        <v>223010.01704053499</v>
      </c>
    </row>
    <row r="612" spans="1:5" x14ac:dyDescent="0.25">
      <c r="A612" s="7" t="s">
        <v>102</v>
      </c>
      <c r="B612" s="7">
        <v>1996</v>
      </c>
      <c r="C612" s="18">
        <f t="shared" si="9"/>
        <v>16</v>
      </c>
      <c r="D612" s="22">
        <v>210609.32750000001</v>
      </c>
      <c r="E612" s="22">
        <v>1015724.0875289401</v>
      </c>
    </row>
    <row r="613" spans="1:5" x14ac:dyDescent="0.25">
      <c r="A613" s="7" t="s">
        <v>102</v>
      </c>
      <c r="B613" s="7">
        <v>1997</v>
      </c>
      <c r="C613" s="18">
        <f t="shared" si="9"/>
        <v>16</v>
      </c>
      <c r="D613" s="22">
        <v>120916.4976</v>
      </c>
      <c r="E613" s="22">
        <v>127261.283323269</v>
      </c>
    </row>
    <row r="614" spans="1:5" x14ac:dyDescent="0.25">
      <c r="A614" s="7" t="s">
        <v>102</v>
      </c>
      <c r="B614" s="7">
        <v>1998</v>
      </c>
      <c r="C614" s="18">
        <f t="shared" si="9"/>
        <v>16</v>
      </c>
      <c r="D614" s="22">
        <v>62357</v>
      </c>
      <c r="E614" s="22">
        <v>356723.94082636602</v>
      </c>
    </row>
    <row r="615" spans="1:5" x14ac:dyDescent="0.25">
      <c r="A615" s="7" t="s">
        <v>102</v>
      </c>
      <c r="B615" s="7">
        <v>1999</v>
      </c>
      <c r="C615" s="18">
        <f t="shared" si="9"/>
        <v>16</v>
      </c>
      <c r="D615" s="22">
        <v>128989.3909</v>
      </c>
      <c r="E615" s="22">
        <v>117743.389762921</v>
      </c>
    </row>
    <row r="616" spans="1:5" x14ac:dyDescent="0.25">
      <c r="A616" s="7" t="s">
        <v>102</v>
      </c>
      <c r="B616" s="7">
        <v>2000</v>
      </c>
      <c r="C616" s="18">
        <f t="shared" si="9"/>
        <v>16</v>
      </c>
      <c r="D616" s="22">
        <v>130236.4941</v>
      </c>
      <c r="E616" s="22">
        <v>216644.88371212999</v>
      </c>
    </row>
    <row r="617" spans="1:5" x14ac:dyDescent="0.25">
      <c r="A617" s="7" t="s">
        <v>102</v>
      </c>
      <c r="B617" s="7">
        <v>2001</v>
      </c>
      <c r="C617" s="18">
        <f t="shared" si="9"/>
        <v>16</v>
      </c>
      <c r="D617" s="22">
        <v>99115.742429999998</v>
      </c>
      <c r="E617" s="22">
        <v>247449.97997696701</v>
      </c>
    </row>
    <row r="618" spans="1:5" x14ac:dyDescent="0.25">
      <c r="A618" s="7" t="s">
        <v>102</v>
      </c>
      <c r="B618" s="7">
        <v>2002</v>
      </c>
      <c r="C618" s="18">
        <f t="shared" si="9"/>
        <v>16</v>
      </c>
      <c r="D618" s="22">
        <v>95248.958549999996</v>
      </c>
      <c r="E618" s="22">
        <v>814845.84622927895</v>
      </c>
    </row>
    <row r="619" spans="1:5" x14ac:dyDescent="0.25">
      <c r="A619" s="7" t="s">
        <v>102</v>
      </c>
      <c r="B619" s="7">
        <v>2003</v>
      </c>
      <c r="C619" s="18">
        <f t="shared" si="9"/>
        <v>16</v>
      </c>
      <c r="D619" s="22">
        <v>147068.13260000001</v>
      </c>
      <c r="E619" s="22">
        <v>127783.586952087</v>
      </c>
    </row>
    <row r="620" spans="1:5" x14ac:dyDescent="0.25">
      <c r="A620" s="7" t="s">
        <v>102</v>
      </c>
      <c r="B620" s="7">
        <v>2004</v>
      </c>
      <c r="C620" s="18">
        <f t="shared" si="9"/>
        <v>16</v>
      </c>
      <c r="D620" s="22">
        <v>102159.9423</v>
      </c>
      <c r="E620" s="22">
        <v>514461.67240328097</v>
      </c>
    </row>
    <row r="621" spans="1:5" x14ac:dyDescent="0.25">
      <c r="A621" s="7" t="s">
        <v>102</v>
      </c>
      <c r="B621" s="7">
        <v>2005</v>
      </c>
      <c r="C621" s="18">
        <f t="shared" si="9"/>
        <v>16</v>
      </c>
      <c r="D621" s="22">
        <v>128931</v>
      </c>
      <c r="E621" s="22">
        <v>115769.992708573</v>
      </c>
    </row>
    <row r="622" spans="1:5" x14ac:dyDescent="0.25">
      <c r="A622" s="7" t="s">
        <v>102</v>
      </c>
      <c r="B622" s="7">
        <v>2006</v>
      </c>
      <c r="C622" s="18">
        <f t="shared" si="9"/>
        <v>16</v>
      </c>
      <c r="D622" s="22">
        <v>174653.8622</v>
      </c>
      <c r="E622" s="22">
        <v>248518.20439450099</v>
      </c>
    </row>
    <row r="623" spans="1:5" x14ac:dyDescent="0.25">
      <c r="A623" s="7" t="s">
        <v>102</v>
      </c>
      <c r="B623" s="7">
        <v>2007</v>
      </c>
      <c r="C623" s="18">
        <f t="shared" si="9"/>
        <v>16</v>
      </c>
      <c r="D623" s="22">
        <v>170675.1421</v>
      </c>
      <c r="E623" s="22">
        <v>619541.93563117902</v>
      </c>
    </row>
    <row r="624" spans="1:5" x14ac:dyDescent="0.25">
      <c r="A624" s="7" t="s">
        <v>102</v>
      </c>
      <c r="B624" s="7">
        <v>2008</v>
      </c>
      <c r="C624" s="18">
        <f t="shared" si="9"/>
        <v>16</v>
      </c>
      <c r="D624" s="22">
        <v>139316.3535</v>
      </c>
      <c r="E624" s="22">
        <v>100295.782501475</v>
      </c>
    </row>
    <row r="625" spans="1:5" x14ac:dyDescent="0.25">
      <c r="A625" s="7" t="s">
        <v>102</v>
      </c>
      <c r="B625" s="7">
        <v>2009</v>
      </c>
      <c r="C625" s="18">
        <f t="shared" si="9"/>
        <v>16</v>
      </c>
      <c r="D625" s="22">
        <v>130985.5698</v>
      </c>
      <c r="E625" s="22">
        <v>63417.9989214292</v>
      </c>
    </row>
    <row r="626" spans="1:5" x14ac:dyDescent="0.25">
      <c r="A626" s="7" t="s">
        <v>102</v>
      </c>
      <c r="B626" s="7">
        <v>2010</v>
      </c>
      <c r="C626" s="18">
        <f t="shared" si="9"/>
        <v>16</v>
      </c>
      <c r="D626" s="22">
        <v>119148</v>
      </c>
      <c r="E626" s="22">
        <v>386197.96938467497</v>
      </c>
    </row>
    <row r="627" spans="1:5" x14ac:dyDescent="0.25">
      <c r="A627" s="7" t="s">
        <v>102</v>
      </c>
      <c r="B627" s="7">
        <v>2011</v>
      </c>
      <c r="C627" s="18">
        <f t="shared" si="9"/>
        <v>16</v>
      </c>
      <c r="D627" s="22">
        <v>151767.66219999999</v>
      </c>
      <c r="E627" s="22">
        <v>194366.427999229</v>
      </c>
    </row>
    <row r="628" spans="1:5" x14ac:dyDescent="0.25">
      <c r="A628" s="7" t="s">
        <v>102</v>
      </c>
      <c r="B628" s="7">
        <v>2012</v>
      </c>
      <c r="C628" s="18">
        <f t="shared" si="9"/>
        <v>16</v>
      </c>
      <c r="D628" s="22">
        <v>110011.9483</v>
      </c>
      <c r="E628" s="22">
        <v>167989.39045965299</v>
      </c>
    </row>
    <row r="629" spans="1:5" x14ac:dyDescent="0.25">
      <c r="A629" s="7" t="s">
        <v>102</v>
      </c>
      <c r="B629" s="7">
        <v>2013</v>
      </c>
      <c r="C629" s="18">
        <f t="shared" si="9"/>
        <v>16</v>
      </c>
      <c r="D629" s="22">
        <v>30151</v>
      </c>
      <c r="E629" s="22">
        <v>19290.223809227198</v>
      </c>
    </row>
    <row r="630" spans="1:5" x14ac:dyDescent="0.25">
      <c r="A630" s="7" t="s">
        <v>102</v>
      </c>
      <c r="B630" s="7">
        <v>2014</v>
      </c>
      <c r="C630" s="18">
        <f t="shared" si="9"/>
        <v>16</v>
      </c>
      <c r="D630" s="22">
        <v>78550.214999999997</v>
      </c>
      <c r="E630" s="22">
        <v>341133.462300441</v>
      </c>
    </row>
    <row r="631" spans="1:5" x14ac:dyDescent="0.25">
      <c r="A631" s="10" t="s">
        <v>104</v>
      </c>
      <c r="B631" s="10">
        <v>2000</v>
      </c>
      <c r="C631" s="18">
        <f t="shared" si="9"/>
        <v>17</v>
      </c>
      <c r="D631" s="27">
        <v>949</v>
      </c>
      <c r="E631" s="27">
        <v>439.18952653999997</v>
      </c>
    </row>
    <row r="632" spans="1:5" x14ac:dyDescent="0.25">
      <c r="A632" s="10" t="s">
        <v>104</v>
      </c>
      <c r="B632" s="10">
        <v>2001</v>
      </c>
      <c r="C632" s="18">
        <f t="shared" si="9"/>
        <v>17</v>
      </c>
      <c r="D632" s="27">
        <v>855</v>
      </c>
      <c r="E632" s="27">
        <v>358.04568927999998</v>
      </c>
    </row>
    <row r="633" spans="1:5" x14ac:dyDescent="0.25">
      <c r="A633" s="10" t="s">
        <v>104</v>
      </c>
      <c r="B633" s="10">
        <v>2002</v>
      </c>
      <c r="C633" s="18">
        <f t="shared" si="9"/>
        <v>17</v>
      </c>
      <c r="D633" s="27">
        <v>398</v>
      </c>
      <c r="E633" s="27">
        <v>578.13935274000005</v>
      </c>
    </row>
    <row r="634" spans="1:5" x14ac:dyDescent="0.25">
      <c r="A634" s="10" t="s">
        <v>104</v>
      </c>
      <c r="B634" s="10">
        <v>2003</v>
      </c>
      <c r="C634" s="18">
        <f t="shared" si="9"/>
        <v>17</v>
      </c>
      <c r="D634" s="27">
        <v>430</v>
      </c>
      <c r="E634" s="27">
        <v>630.93934748000004</v>
      </c>
    </row>
    <row r="635" spans="1:5" x14ac:dyDescent="0.25">
      <c r="A635" s="10" t="s">
        <v>104</v>
      </c>
      <c r="B635" s="10">
        <v>2004</v>
      </c>
      <c r="C635" s="18">
        <f t="shared" si="9"/>
        <v>17</v>
      </c>
      <c r="D635" s="27">
        <v>293</v>
      </c>
      <c r="E635" s="27">
        <v>254.6206971</v>
      </c>
    </row>
    <row r="636" spans="1:5" x14ac:dyDescent="0.25">
      <c r="A636" s="10" t="s">
        <v>104</v>
      </c>
      <c r="B636" s="10">
        <v>2005</v>
      </c>
      <c r="C636" s="18">
        <f t="shared" si="9"/>
        <v>17</v>
      </c>
      <c r="D636" s="27">
        <v>216</v>
      </c>
      <c r="E636" s="27">
        <v>359.33424825999998</v>
      </c>
    </row>
    <row r="637" spans="1:5" x14ac:dyDescent="0.25">
      <c r="A637" s="10" t="s">
        <v>104</v>
      </c>
      <c r="B637" s="10">
        <v>2006</v>
      </c>
      <c r="C637" s="18">
        <f t="shared" si="9"/>
        <v>17</v>
      </c>
      <c r="D637" s="27">
        <v>331</v>
      </c>
      <c r="E637" s="27">
        <v>1002.7962984</v>
      </c>
    </row>
    <row r="638" spans="1:5" x14ac:dyDescent="0.25">
      <c r="A638" s="10" t="s">
        <v>104</v>
      </c>
      <c r="B638" s="10">
        <v>2007</v>
      </c>
      <c r="C638" s="18">
        <f t="shared" si="9"/>
        <v>17</v>
      </c>
      <c r="D638" s="27">
        <v>366</v>
      </c>
      <c r="E638" s="27">
        <v>1142.1848955999999</v>
      </c>
    </row>
    <row r="639" spans="1:5" x14ac:dyDescent="0.25">
      <c r="A639" s="10" t="s">
        <v>104</v>
      </c>
      <c r="B639" s="10">
        <v>2008</v>
      </c>
      <c r="C639" s="18">
        <f t="shared" si="9"/>
        <v>17</v>
      </c>
      <c r="D639" s="27">
        <v>150</v>
      </c>
      <c r="E639" s="27">
        <v>1130.4471037400001</v>
      </c>
    </row>
    <row r="640" spans="1:5" x14ac:dyDescent="0.25">
      <c r="A640" s="10" t="s">
        <v>104</v>
      </c>
      <c r="B640" s="10">
        <v>2009</v>
      </c>
      <c r="C640" s="18">
        <f t="shared" si="9"/>
        <v>17</v>
      </c>
      <c r="D640" s="27">
        <v>161</v>
      </c>
      <c r="E640" s="27">
        <v>209.37640981999999</v>
      </c>
    </row>
    <row r="641" spans="1:5" x14ac:dyDescent="0.25">
      <c r="A641" s="10" t="s">
        <v>104</v>
      </c>
      <c r="B641" s="10">
        <v>2010</v>
      </c>
      <c r="C641" s="18">
        <f t="shared" si="9"/>
        <v>17</v>
      </c>
      <c r="D641" s="27">
        <v>740</v>
      </c>
      <c r="E641" s="27">
        <v>832.77615063999997</v>
      </c>
    </row>
    <row r="642" spans="1:5" x14ac:dyDescent="0.25">
      <c r="A642" s="10" t="s">
        <v>104</v>
      </c>
      <c r="B642" s="10">
        <v>2011</v>
      </c>
      <c r="C642" s="18">
        <f t="shared" si="9"/>
        <v>17</v>
      </c>
      <c r="D642" s="27">
        <v>687</v>
      </c>
      <c r="E642" s="27">
        <v>1555.41071384</v>
      </c>
    </row>
    <row r="643" spans="1:5" x14ac:dyDescent="0.25">
      <c r="A643" s="10" t="s">
        <v>104</v>
      </c>
      <c r="B643" s="10">
        <v>2012</v>
      </c>
      <c r="C643" s="18">
        <f t="shared" si="9"/>
        <v>17</v>
      </c>
      <c r="D643" s="27">
        <v>940</v>
      </c>
      <c r="E643" s="27">
        <v>469.94013660000002</v>
      </c>
    </row>
    <row r="644" spans="1:5" x14ac:dyDescent="0.25">
      <c r="A644" s="10" t="s">
        <v>104</v>
      </c>
      <c r="B644" s="10">
        <v>2013</v>
      </c>
      <c r="C644" s="18">
        <f t="shared" ref="C644:C707" si="10">IF(A644=A643,C643,C643+1)</f>
        <v>17</v>
      </c>
      <c r="D644" s="27">
        <v>93</v>
      </c>
      <c r="E644" s="27">
        <v>464.30545197999999</v>
      </c>
    </row>
    <row r="645" spans="1:5" x14ac:dyDescent="0.25">
      <c r="A645" s="16" t="s">
        <v>106</v>
      </c>
      <c r="B645" s="16">
        <v>1960</v>
      </c>
      <c r="C645" s="18">
        <f t="shared" si="10"/>
        <v>18</v>
      </c>
      <c r="D645" s="31">
        <v>100</v>
      </c>
      <c r="E645" s="31">
        <v>2666.5405873045001</v>
      </c>
    </row>
    <row r="646" spans="1:5" x14ac:dyDescent="0.25">
      <c r="A646" s="16" t="s">
        <v>106</v>
      </c>
      <c r="B646" s="16">
        <v>1961</v>
      </c>
      <c r="C646" s="18">
        <f t="shared" si="10"/>
        <v>18</v>
      </c>
      <c r="D646" s="31">
        <v>500</v>
      </c>
      <c r="E646" s="31">
        <v>818.99549448989899</v>
      </c>
    </row>
    <row r="647" spans="1:5" x14ac:dyDescent="0.25">
      <c r="A647" s="16" t="s">
        <v>106</v>
      </c>
      <c r="B647" s="16">
        <v>1962</v>
      </c>
      <c r="C647" s="18">
        <f t="shared" si="10"/>
        <v>18</v>
      </c>
      <c r="D647" s="31">
        <v>500</v>
      </c>
      <c r="E647" s="31">
        <v>470.816848423512</v>
      </c>
    </row>
    <row r="648" spans="1:5" x14ac:dyDescent="0.25">
      <c r="A648" s="16" t="s">
        <v>106</v>
      </c>
      <c r="B648" s="16">
        <v>1963</v>
      </c>
      <c r="C648" s="18">
        <f t="shared" si="10"/>
        <v>18</v>
      </c>
      <c r="D648" s="31">
        <v>500</v>
      </c>
      <c r="E648" s="31">
        <v>2134.55789280725</v>
      </c>
    </row>
    <row r="649" spans="1:5" x14ac:dyDescent="0.25">
      <c r="A649" s="16" t="s">
        <v>106</v>
      </c>
      <c r="B649" s="16">
        <v>1964</v>
      </c>
      <c r="C649" s="18">
        <f t="shared" si="10"/>
        <v>18</v>
      </c>
      <c r="D649" s="31">
        <v>400</v>
      </c>
      <c r="E649" s="31">
        <v>3293.9297736502499</v>
      </c>
    </row>
    <row r="650" spans="1:5" x14ac:dyDescent="0.25">
      <c r="A650" s="16" t="s">
        <v>106</v>
      </c>
      <c r="B650" s="16">
        <v>1965</v>
      </c>
      <c r="C650" s="18">
        <f t="shared" si="10"/>
        <v>18</v>
      </c>
      <c r="D650" s="31">
        <v>2100</v>
      </c>
      <c r="E650" s="31">
        <v>4002.1157888437201</v>
      </c>
    </row>
    <row r="651" spans="1:5" x14ac:dyDescent="0.25">
      <c r="A651" s="16" t="s">
        <v>106</v>
      </c>
      <c r="B651" s="16">
        <v>1966</v>
      </c>
      <c r="C651" s="18">
        <f t="shared" si="10"/>
        <v>18</v>
      </c>
      <c r="D651" s="31">
        <v>50</v>
      </c>
      <c r="E651" s="31">
        <v>1874.06270114728</v>
      </c>
    </row>
    <row r="652" spans="1:5" x14ac:dyDescent="0.25">
      <c r="A652" s="16" t="s">
        <v>106</v>
      </c>
      <c r="B652" s="16">
        <v>1967</v>
      </c>
      <c r="C652" s="18">
        <f t="shared" si="10"/>
        <v>18</v>
      </c>
      <c r="D652" s="31">
        <v>100</v>
      </c>
      <c r="E652" s="31">
        <v>2719.99338939371</v>
      </c>
    </row>
    <row r="653" spans="1:5" x14ac:dyDescent="0.25">
      <c r="A653" s="16" t="s">
        <v>106</v>
      </c>
      <c r="B653" s="16">
        <v>1968</v>
      </c>
      <c r="C653" s="18">
        <f t="shared" si="10"/>
        <v>18</v>
      </c>
      <c r="D653" s="31">
        <v>1100</v>
      </c>
      <c r="E653" s="31">
        <v>5884.9793771403401</v>
      </c>
    </row>
    <row r="654" spans="1:5" x14ac:dyDescent="0.25">
      <c r="A654" s="16" t="s">
        <v>106</v>
      </c>
      <c r="B654" s="16">
        <v>1969</v>
      </c>
      <c r="C654" s="18">
        <f t="shared" si="10"/>
        <v>18</v>
      </c>
      <c r="D654" s="31">
        <v>1800</v>
      </c>
      <c r="E654" s="31">
        <v>1664.3121694069</v>
      </c>
    </row>
    <row r="655" spans="1:5" x14ac:dyDescent="0.25">
      <c r="A655" s="16" t="s">
        <v>106</v>
      </c>
      <c r="B655" s="16">
        <v>1973</v>
      </c>
      <c r="C655" s="18">
        <f t="shared" si="10"/>
        <v>18</v>
      </c>
      <c r="D655" s="31">
        <v>3300</v>
      </c>
      <c r="E655" s="31">
        <v>62.6845899663222</v>
      </c>
    </row>
    <row r="656" spans="1:5" x14ac:dyDescent="0.25">
      <c r="A656" s="16" t="s">
        <v>106</v>
      </c>
      <c r="B656" s="16">
        <v>1974</v>
      </c>
      <c r="C656" s="18">
        <f t="shared" si="10"/>
        <v>18</v>
      </c>
      <c r="D656" s="31">
        <v>75</v>
      </c>
      <c r="E656" s="31">
        <v>424.04396401610097</v>
      </c>
    </row>
    <row r="657" spans="1:5" x14ac:dyDescent="0.25">
      <c r="A657" s="16" t="s">
        <v>106</v>
      </c>
      <c r="B657" s="16">
        <v>1975</v>
      </c>
      <c r="C657" s="18">
        <f t="shared" si="10"/>
        <v>18</v>
      </c>
      <c r="D657" s="31">
        <v>12</v>
      </c>
      <c r="E657" s="31">
        <v>1061.27018063488</v>
      </c>
    </row>
    <row r="658" spans="1:5" x14ac:dyDescent="0.25">
      <c r="A658" s="16" t="s">
        <v>106</v>
      </c>
      <c r="B658" s="16">
        <v>1988</v>
      </c>
      <c r="C658" s="18">
        <f t="shared" si="10"/>
        <v>18</v>
      </c>
      <c r="D658" s="31">
        <v>550</v>
      </c>
      <c r="E658" s="31">
        <v>8695.6172906194297</v>
      </c>
    </row>
    <row r="659" spans="1:5" x14ac:dyDescent="0.25">
      <c r="A659" s="15" t="s">
        <v>106</v>
      </c>
      <c r="B659" s="15">
        <v>2001</v>
      </c>
      <c r="C659" s="18">
        <f t="shared" si="10"/>
        <v>18</v>
      </c>
      <c r="D659" s="32">
        <v>1256.9999998000001</v>
      </c>
      <c r="E659" s="32">
        <v>3189.0532962862799</v>
      </c>
    </row>
    <row r="660" spans="1:5" x14ac:dyDescent="0.25">
      <c r="A660" s="15" t="s">
        <v>106</v>
      </c>
      <c r="B660" s="15">
        <v>2002</v>
      </c>
      <c r="C660" s="18">
        <f t="shared" si="10"/>
        <v>18</v>
      </c>
      <c r="D660" s="32">
        <v>988</v>
      </c>
      <c r="E660" s="32">
        <v>3791.7491503952801</v>
      </c>
    </row>
    <row r="661" spans="1:5" x14ac:dyDescent="0.25">
      <c r="A661" s="15" t="s">
        <v>106</v>
      </c>
      <c r="B661" s="15">
        <v>2003</v>
      </c>
      <c r="C661" s="18">
        <f t="shared" si="10"/>
        <v>18</v>
      </c>
      <c r="D661" s="32">
        <v>4991.9999995999997</v>
      </c>
      <c r="E661" s="32">
        <v>1746.2036182742299</v>
      </c>
    </row>
    <row r="662" spans="1:5" x14ac:dyDescent="0.25">
      <c r="A662" s="15" t="s">
        <v>106</v>
      </c>
      <c r="B662" s="15">
        <v>2004</v>
      </c>
      <c r="C662" s="18">
        <f t="shared" si="10"/>
        <v>18</v>
      </c>
      <c r="D662" s="32">
        <v>1604.0000001000001</v>
      </c>
      <c r="E662" s="32">
        <v>1534.9976212307899</v>
      </c>
    </row>
    <row r="663" spans="1:5" x14ac:dyDescent="0.25">
      <c r="A663" s="15" t="s">
        <v>106</v>
      </c>
      <c r="B663" s="15">
        <v>2005</v>
      </c>
      <c r="C663" s="18">
        <f t="shared" si="10"/>
        <v>18</v>
      </c>
      <c r="D663" s="32">
        <v>1175</v>
      </c>
      <c r="E663" s="32">
        <v>1696.898065286</v>
      </c>
    </row>
    <row r="664" spans="1:5" x14ac:dyDescent="0.25">
      <c r="A664" s="15" t="s">
        <v>106</v>
      </c>
      <c r="B664" s="15">
        <v>2006</v>
      </c>
      <c r="C664" s="18">
        <f t="shared" si="10"/>
        <v>18</v>
      </c>
      <c r="D664" s="32">
        <v>808</v>
      </c>
      <c r="E664" s="32">
        <v>3015.41098923249</v>
      </c>
    </row>
    <row r="665" spans="1:5" x14ac:dyDescent="0.25">
      <c r="A665" s="15" t="s">
        <v>106</v>
      </c>
      <c r="B665" s="15">
        <v>2007</v>
      </c>
      <c r="C665" s="18">
        <f t="shared" si="10"/>
        <v>18</v>
      </c>
      <c r="D665" s="32">
        <v>2468.9999997999998</v>
      </c>
      <c r="E665" s="32">
        <v>2726.1400620435002</v>
      </c>
    </row>
    <row r="666" spans="1:5" x14ac:dyDescent="0.25">
      <c r="A666" s="15" t="s">
        <v>106</v>
      </c>
      <c r="B666" s="15">
        <v>2008</v>
      </c>
      <c r="C666" s="18">
        <f t="shared" si="10"/>
        <v>18</v>
      </c>
      <c r="D666" s="32">
        <v>211.99999998999999</v>
      </c>
      <c r="E666" s="32">
        <v>2359.8206832604501</v>
      </c>
    </row>
    <row r="667" spans="1:5" x14ac:dyDescent="0.25">
      <c r="A667" s="15" t="s">
        <v>106</v>
      </c>
      <c r="B667" s="15">
        <v>2009</v>
      </c>
      <c r="C667" s="18">
        <f t="shared" si="10"/>
        <v>18</v>
      </c>
      <c r="D667" s="32">
        <v>540</v>
      </c>
      <c r="E667" s="32">
        <v>1905.2121560440901</v>
      </c>
    </row>
    <row r="668" spans="1:5" x14ac:dyDescent="0.25">
      <c r="A668" s="15" t="s">
        <v>106</v>
      </c>
      <c r="B668" s="15">
        <v>2010</v>
      </c>
      <c r="C668" s="18">
        <f t="shared" si="10"/>
        <v>18</v>
      </c>
      <c r="D668" s="32">
        <v>425.99999997999998</v>
      </c>
      <c r="E668" s="32">
        <v>2401.2507963520502</v>
      </c>
    </row>
    <row r="669" spans="1:5" x14ac:dyDescent="0.25">
      <c r="A669" s="15" t="s">
        <v>106</v>
      </c>
      <c r="B669" s="15">
        <v>2011</v>
      </c>
      <c r="C669" s="18">
        <f t="shared" si="10"/>
        <v>18</v>
      </c>
      <c r="D669" s="32">
        <v>1884</v>
      </c>
      <c r="E669" s="32">
        <v>2827.0058229961601</v>
      </c>
    </row>
    <row r="670" spans="1:5" x14ac:dyDescent="0.25">
      <c r="A670" s="15" t="s">
        <v>106</v>
      </c>
      <c r="B670" s="15">
        <v>2012</v>
      </c>
      <c r="C670" s="18">
        <f t="shared" si="10"/>
        <v>18</v>
      </c>
      <c r="D670" s="32">
        <v>1309.00000013</v>
      </c>
      <c r="E670" s="32">
        <v>3491.7792224411301</v>
      </c>
    </row>
    <row r="671" spans="1:5" x14ac:dyDescent="0.25">
      <c r="A671" s="15" t="s">
        <v>106</v>
      </c>
      <c r="B671" s="15">
        <v>2013</v>
      </c>
      <c r="C671" s="18">
        <f t="shared" si="10"/>
        <v>18</v>
      </c>
      <c r="D671" s="32">
        <v>1365.9999995999999</v>
      </c>
      <c r="E671" s="32">
        <v>3184.9965874375598</v>
      </c>
    </row>
    <row r="672" spans="1:5" x14ac:dyDescent="0.25">
      <c r="A672" s="7" t="s">
        <v>108</v>
      </c>
      <c r="B672" s="7">
        <v>1960</v>
      </c>
      <c r="C672" s="18">
        <f t="shared" si="10"/>
        <v>19</v>
      </c>
      <c r="D672" s="22">
        <v>15021.180227000001</v>
      </c>
      <c r="E672" s="22">
        <v>17890.04527767</v>
      </c>
    </row>
    <row r="673" spans="1:5" x14ac:dyDescent="0.25">
      <c r="A673" s="7" t="s">
        <v>108</v>
      </c>
      <c r="B673" s="7">
        <v>1961</v>
      </c>
      <c r="C673" s="18">
        <f t="shared" si="10"/>
        <v>19</v>
      </c>
      <c r="D673" s="22">
        <v>1671.3557780000001</v>
      </c>
      <c r="E673" s="22">
        <v>37329.730223940001</v>
      </c>
    </row>
    <row r="674" spans="1:5" x14ac:dyDescent="0.25">
      <c r="A674" s="7" t="s">
        <v>108</v>
      </c>
      <c r="B674" s="7">
        <v>1962</v>
      </c>
      <c r="C674" s="18">
        <f t="shared" si="10"/>
        <v>19</v>
      </c>
      <c r="D674" s="22">
        <v>2.2284743709999999</v>
      </c>
      <c r="E674" s="22">
        <v>66424.908580830001</v>
      </c>
    </row>
    <row r="675" spans="1:5" x14ac:dyDescent="0.25">
      <c r="A675" s="7" t="s">
        <v>108</v>
      </c>
      <c r="B675" s="7">
        <v>1963</v>
      </c>
      <c r="C675" s="18">
        <f t="shared" si="10"/>
        <v>19</v>
      </c>
      <c r="D675" s="22">
        <v>10319.65878</v>
      </c>
      <c r="E675" s="22">
        <v>18582.18035472</v>
      </c>
    </row>
    <row r="676" spans="1:5" x14ac:dyDescent="0.25">
      <c r="A676" s="7" t="s">
        <v>108</v>
      </c>
      <c r="B676" s="7">
        <v>1964</v>
      </c>
      <c r="C676" s="18">
        <f t="shared" si="10"/>
        <v>19</v>
      </c>
      <c r="D676" s="22">
        <v>22242.700156999999</v>
      </c>
      <c r="E676" s="22">
        <v>38351.068715699999</v>
      </c>
    </row>
    <row r="677" spans="1:5" x14ac:dyDescent="0.25">
      <c r="A677" s="7" t="s">
        <v>108</v>
      </c>
      <c r="B677" s="7">
        <v>1965</v>
      </c>
      <c r="C677" s="18">
        <f t="shared" si="10"/>
        <v>19</v>
      </c>
      <c r="D677" s="22">
        <v>11121.350076999999</v>
      </c>
      <c r="E677" s="22">
        <v>21637.082133899999</v>
      </c>
    </row>
    <row r="678" spans="1:5" x14ac:dyDescent="0.25">
      <c r="A678" s="7" t="s">
        <v>108</v>
      </c>
      <c r="B678" s="7">
        <v>1966</v>
      </c>
      <c r="C678" s="18">
        <f t="shared" si="10"/>
        <v>19</v>
      </c>
      <c r="D678" s="22">
        <v>22242.700156999999</v>
      </c>
      <c r="E678" s="22">
        <v>40880.877595470003</v>
      </c>
    </row>
    <row r="679" spans="1:5" x14ac:dyDescent="0.25">
      <c r="A679" s="7" t="s">
        <v>108</v>
      </c>
      <c r="B679" s="7">
        <v>1967</v>
      </c>
      <c r="C679" s="18">
        <f t="shared" si="10"/>
        <v>19</v>
      </c>
      <c r="D679" s="22">
        <v>35956.929743000001</v>
      </c>
      <c r="E679" s="22">
        <v>43618.258746</v>
      </c>
    </row>
    <row r="680" spans="1:5" x14ac:dyDescent="0.25">
      <c r="A680" s="7" t="s">
        <v>108</v>
      </c>
      <c r="B680" s="7">
        <v>1968</v>
      </c>
      <c r="C680" s="18">
        <f t="shared" si="10"/>
        <v>19</v>
      </c>
      <c r="D680" s="22">
        <v>7799.6602999999996</v>
      </c>
      <c r="E680" s="22">
        <v>31698.125343899999</v>
      </c>
    </row>
    <row r="681" spans="1:5" x14ac:dyDescent="0.25">
      <c r="A681" s="7" t="s">
        <v>108</v>
      </c>
      <c r="B681" s="7">
        <v>1969</v>
      </c>
      <c r="C681" s="18">
        <f t="shared" si="10"/>
        <v>19</v>
      </c>
      <c r="D681" s="22">
        <v>26699.6489</v>
      </c>
      <c r="E681" s="22">
        <v>32443.511384699999</v>
      </c>
    </row>
    <row r="682" spans="1:5" x14ac:dyDescent="0.25">
      <c r="A682" s="7" t="s">
        <v>108</v>
      </c>
      <c r="B682" s="7">
        <v>1970</v>
      </c>
      <c r="C682" s="18">
        <f t="shared" si="10"/>
        <v>19</v>
      </c>
      <c r="D682" s="22">
        <v>12839.65726</v>
      </c>
      <c r="E682" s="22">
        <v>25042.136358600001</v>
      </c>
    </row>
    <row r="683" spans="1:5" x14ac:dyDescent="0.25">
      <c r="A683" s="7" t="s">
        <v>108</v>
      </c>
      <c r="B683" s="7">
        <v>1971</v>
      </c>
      <c r="C683" s="18">
        <f t="shared" si="10"/>
        <v>19</v>
      </c>
      <c r="D683" s="22">
        <v>26699.6489</v>
      </c>
      <c r="E683" s="22">
        <v>4024.8716100299998</v>
      </c>
    </row>
    <row r="684" spans="1:5" x14ac:dyDescent="0.25">
      <c r="A684" s="7" t="s">
        <v>108</v>
      </c>
      <c r="B684" s="7">
        <v>1972</v>
      </c>
      <c r="C684" s="18">
        <f t="shared" si="10"/>
        <v>19</v>
      </c>
      <c r="D684" s="22">
        <v>26699.6489</v>
      </c>
      <c r="E684" s="22">
        <v>19665.466909172999</v>
      </c>
    </row>
    <row r="685" spans="1:5" x14ac:dyDescent="0.25">
      <c r="A685" s="7" t="s">
        <v>108</v>
      </c>
      <c r="B685" s="7">
        <v>1973</v>
      </c>
      <c r="C685" s="18">
        <f t="shared" si="10"/>
        <v>19</v>
      </c>
      <c r="D685" s="22">
        <v>17249.654599000001</v>
      </c>
      <c r="E685" s="22">
        <v>2643.8390804700002</v>
      </c>
    </row>
    <row r="686" spans="1:5" x14ac:dyDescent="0.25">
      <c r="A686" s="7" t="s">
        <v>108</v>
      </c>
      <c r="B686" s="7">
        <v>1974</v>
      </c>
      <c r="C686" s="18">
        <f t="shared" si="10"/>
        <v>19</v>
      </c>
      <c r="D686" s="22">
        <v>17249.654599000001</v>
      </c>
      <c r="E686" s="22">
        <v>39791.145667860001</v>
      </c>
    </row>
    <row r="687" spans="1:5" x14ac:dyDescent="0.25">
      <c r="A687" s="7" t="s">
        <v>108</v>
      </c>
      <c r="B687" s="7">
        <v>1975</v>
      </c>
      <c r="C687" s="18">
        <f t="shared" si="10"/>
        <v>19</v>
      </c>
      <c r="D687" s="22">
        <v>17249.654599000001</v>
      </c>
      <c r="E687" s="22">
        <v>28891.446126300001</v>
      </c>
    </row>
    <row r="688" spans="1:5" x14ac:dyDescent="0.25">
      <c r="A688" s="7" t="s">
        <v>108</v>
      </c>
      <c r="B688" s="7">
        <v>1976</v>
      </c>
      <c r="C688" s="18">
        <f t="shared" si="10"/>
        <v>19</v>
      </c>
      <c r="D688" s="22">
        <v>1206.3895585</v>
      </c>
      <c r="E688" s="22">
        <v>50614.308396</v>
      </c>
    </row>
    <row r="689" spans="1:5" x14ac:dyDescent="0.25">
      <c r="A689" s="7" t="s">
        <v>108</v>
      </c>
      <c r="B689" s="7">
        <v>1977</v>
      </c>
      <c r="C689" s="18">
        <f t="shared" si="10"/>
        <v>19</v>
      </c>
      <c r="D689" s="22">
        <v>12839.65726</v>
      </c>
      <c r="E689" s="22">
        <v>64765.477139399998</v>
      </c>
    </row>
    <row r="690" spans="1:5" x14ac:dyDescent="0.25">
      <c r="A690" s="7" t="s">
        <v>108</v>
      </c>
      <c r="B690" s="7">
        <v>1980</v>
      </c>
      <c r="C690" s="18">
        <f t="shared" si="10"/>
        <v>19</v>
      </c>
      <c r="D690" s="22">
        <v>16135.417412999999</v>
      </c>
      <c r="E690" s="22">
        <v>69333.889706999995</v>
      </c>
    </row>
    <row r="691" spans="1:5" x14ac:dyDescent="0.25">
      <c r="A691" s="7" t="s">
        <v>108</v>
      </c>
      <c r="B691" s="7">
        <v>1981</v>
      </c>
      <c r="C691" s="18">
        <f t="shared" si="10"/>
        <v>19</v>
      </c>
      <c r="D691" s="22">
        <v>31885.407913999999</v>
      </c>
      <c r="E691" s="22">
        <v>64253.328741899997</v>
      </c>
    </row>
    <row r="692" spans="1:5" x14ac:dyDescent="0.25">
      <c r="A692" s="7" t="s">
        <v>108</v>
      </c>
      <c r="B692" s="7">
        <v>1982</v>
      </c>
      <c r="C692" s="18">
        <f t="shared" si="10"/>
        <v>19</v>
      </c>
      <c r="D692" s="22">
        <v>36342.356659999998</v>
      </c>
      <c r="E692" s="22">
        <v>90622.681326000005</v>
      </c>
    </row>
    <row r="693" spans="1:5" x14ac:dyDescent="0.25">
      <c r="A693" s="7" t="s">
        <v>108</v>
      </c>
      <c r="B693" s="7">
        <v>1984</v>
      </c>
      <c r="C693" s="18">
        <f t="shared" si="10"/>
        <v>19</v>
      </c>
      <c r="D693" s="22">
        <v>39299.641300000003</v>
      </c>
      <c r="E693" s="22">
        <v>64996.443575099998</v>
      </c>
    </row>
    <row r="694" spans="1:5" x14ac:dyDescent="0.25">
      <c r="A694" s="7" t="s">
        <v>108</v>
      </c>
      <c r="B694" s="7">
        <v>1985</v>
      </c>
      <c r="C694" s="18">
        <f t="shared" si="10"/>
        <v>19</v>
      </c>
      <c r="D694" s="22">
        <v>39976.592320000003</v>
      </c>
      <c r="E694" s="22">
        <v>63226.525433399998</v>
      </c>
    </row>
    <row r="695" spans="1:5" x14ac:dyDescent="0.25">
      <c r="A695" s="7" t="s">
        <v>108</v>
      </c>
      <c r="B695" s="7">
        <v>1986</v>
      </c>
      <c r="C695" s="18">
        <f t="shared" si="10"/>
        <v>19</v>
      </c>
      <c r="D695" s="22">
        <v>39299.641300000003</v>
      </c>
      <c r="E695" s="22">
        <v>88925.518986299998</v>
      </c>
    </row>
    <row r="696" spans="1:5" x14ac:dyDescent="0.25">
      <c r="A696" s="7" t="s">
        <v>108</v>
      </c>
      <c r="B696" s="7">
        <v>1987</v>
      </c>
      <c r="C696" s="18">
        <f t="shared" si="10"/>
        <v>19</v>
      </c>
      <c r="D696" s="22">
        <v>71913.859475000005</v>
      </c>
      <c r="E696" s="22">
        <v>142844.45936850001</v>
      </c>
    </row>
    <row r="697" spans="1:5" x14ac:dyDescent="0.25">
      <c r="A697" s="7" t="s">
        <v>108</v>
      </c>
      <c r="B697" s="7">
        <v>1988</v>
      </c>
      <c r="C697" s="18">
        <f t="shared" si="10"/>
        <v>19</v>
      </c>
      <c r="D697" s="22">
        <v>82285.377504000004</v>
      </c>
      <c r="E697" s="22">
        <v>127248.94050120001</v>
      </c>
    </row>
    <row r="698" spans="1:5" x14ac:dyDescent="0.25">
      <c r="A698" s="7" t="s">
        <v>108</v>
      </c>
      <c r="B698" s="7">
        <v>1989</v>
      </c>
      <c r="C698" s="18">
        <f t="shared" si="10"/>
        <v>19</v>
      </c>
      <c r="D698" s="22">
        <v>32999.645100000002</v>
      </c>
      <c r="E698" s="22">
        <v>25144.174861200001</v>
      </c>
    </row>
    <row r="699" spans="1:5" x14ac:dyDescent="0.25">
      <c r="A699" s="7" t="s">
        <v>108</v>
      </c>
      <c r="B699" s="7">
        <v>1990</v>
      </c>
      <c r="C699" s="18">
        <f t="shared" si="10"/>
        <v>19</v>
      </c>
      <c r="D699" s="22">
        <v>39299.641300000003</v>
      </c>
      <c r="E699" s="22">
        <v>54986.013653399998</v>
      </c>
    </row>
    <row r="700" spans="1:5" x14ac:dyDescent="0.25">
      <c r="A700" s="7" t="s">
        <v>108</v>
      </c>
      <c r="B700" s="7">
        <v>1991</v>
      </c>
      <c r="C700" s="18">
        <f t="shared" si="10"/>
        <v>19</v>
      </c>
      <c r="D700" s="22">
        <v>53013.870884999997</v>
      </c>
      <c r="E700" s="22">
        <v>67061.385756899996</v>
      </c>
    </row>
    <row r="701" spans="1:5" x14ac:dyDescent="0.25">
      <c r="A701" s="7" t="s">
        <v>108</v>
      </c>
      <c r="B701" s="7">
        <v>1992</v>
      </c>
      <c r="C701" s="18">
        <f t="shared" si="10"/>
        <v>19</v>
      </c>
      <c r="D701" s="22">
        <v>76370.808220000006</v>
      </c>
      <c r="E701" s="22">
        <v>13221.1460133</v>
      </c>
    </row>
    <row r="702" spans="1:5" x14ac:dyDescent="0.25">
      <c r="A702" s="7" t="s">
        <v>108</v>
      </c>
      <c r="B702" s="7">
        <v>1997</v>
      </c>
      <c r="C702" s="18">
        <f t="shared" si="10"/>
        <v>19</v>
      </c>
      <c r="D702" s="22">
        <v>2674.1692459999999</v>
      </c>
      <c r="E702" s="22">
        <v>19917.787640400002</v>
      </c>
    </row>
    <row r="703" spans="1:5" x14ac:dyDescent="0.25">
      <c r="A703" s="7" t="s">
        <v>108</v>
      </c>
      <c r="B703" s="7">
        <v>1999</v>
      </c>
      <c r="C703" s="18">
        <f t="shared" si="10"/>
        <v>19</v>
      </c>
      <c r="D703" s="22">
        <v>27871.088090000001</v>
      </c>
      <c r="E703" s="22">
        <v>26259.488206739999</v>
      </c>
    </row>
    <row r="704" spans="1:5" x14ac:dyDescent="0.25">
      <c r="A704" s="7" t="s">
        <v>108</v>
      </c>
      <c r="B704" s="7">
        <v>2001</v>
      </c>
      <c r="C704" s="18">
        <f t="shared" si="10"/>
        <v>19</v>
      </c>
      <c r="D704" s="22">
        <v>25824.991725</v>
      </c>
      <c r="E704" s="22">
        <v>40010.888338739998</v>
      </c>
    </row>
    <row r="705" spans="1:5" x14ac:dyDescent="0.25">
      <c r="A705" s="7" t="s">
        <v>108</v>
      </c>
      <c r="B705" s="7">
        <v>2002</v>
      </c>
      <c r="C705" s="18">
        <f t="shared" si="10"/>
        <v>19</v>
      </c>
      <c r="D705" s="22">
        <v>10828.442288</v>
      </c>
      <c r="E705" s="22">
        <v>15355.30700997</v>
      </c>
    </row>
    <row r="706" spans="1:5" x14ac:dyDescent="0.25">
      <c r="A706" s="7" t="s">
        <v>108</v>
      </c>
      <c r="B706" s="7">
        <v>2003</v>
      </c>
      <c r="C706" s="18">
        <f t="shared" si="10"/>
        <v>19</v>
      </c>
      <c r="D706" s="22">
        <v>20242.065685000001</v>
      </c>
      <c r="E706" s="22">
        <v>22097.28897396</v>
      </c>
    </row>
    <row r="707" spans="1:5" x14ac:dyDescent="0.25">
      <c r="A707" s="7" t="s">
        <v>108</v>
      </c>
      <c r="B707" s="7">
        <v>2004</v>
      </c>
      <c r="C707" s="18">
        <f t="shared" si="10"/>
        <v>19</v>
      </c>
      <c r="D707" s="22">
        <v>19596.656218</v>
      </c>
      <c r="E707" s="22">
        <v>24054.901203239999</v>
      </c>
    </row>
    <row r="708" spans="1:5" x14ac:dyDescent="0.25">
      <c r="A708" s="7" t="s">
        <v>108</v>
      </c>
      <c r="B708" s="7">
        <v>2005</v>
      </c>
      <c r="C708" s="18">
        <f t="shared" ref="C708:C717" si="11">IF(A708=A707,C707,C707+1)</f>
        <v>19</v>
      </c>
      <c r="D708" s="22">
        <v>10820.962884</v>
      </c>
      <c r="E708" s="22">
        <v>7379.2987836299999</v>
      </c>
    </row>
    <row r="709" spans="1:5" x14ac:dyDescent="0.25">
      <c r="A709" s="7" t="s">
        <v>108</v>
      </c>
      <c r="B709" s="7">
        <v>2006</v>
      </c>
      <c r="C709" s="18">
        <f t="shared" si="11"/>
        <v>19</v>
      </c>
      <c r="D709" s="22">
        <v>25972.175017000001</v>
      </c>
      <c r="E709" s="22">
        <v>11233.765256148001</v>
      </c>
    </row>
    <row r="710" spans="1:5" x14ac:dyDescent="0.25">
      <c r="A710" s="7" t="s">
        <v>108</v>
      </c>
      <c r="B710" s="7">
        <v>2007</v>
      </c>
      <c r="C710" s="18">
        <f t="shared" si="11"/>
        <v>19</v>
      </c>
      <c r="D710" s="22">
        <v>9665.0211479999998</v>
      </c>
      <c r="E710" s="22">
        <v>15875.81787465</v>
      </c>
    </row>
    <row r="711" spans="1:5" x14ac:dyDescent="0.25">
      <c r="A711" s="7" t="s">
        <v>108</v>
      </c>
      <c r="B711" s="7">
        <v>2008</v>
      </c>
      <c r="C711" s="18">
        <f t="shared" si="11"/>
        <v>19</v>
      </c>
      <c r="D711" s="22">
        <v>19059.085305000001</v>
      </c>
      <c r="E711" s="22">
        <v>5413.2691162499996</v>
      </c>
    </row>
    <row r="712" spans="1:5" x14ac:dyDescent="0.25">
      <c r="A712" s="7" t="s">
        <v>108</v>
      </c>
      <c r="B712" s="7">
        <v>2009</v>
      </c>
      <c r="C712" s="18">
        <f t="shared" si="11"/>
        <v>19</v>
      </c>
      <c r="D712" s="22">
        <v>21435.635983</v>
      </c>
      <c r="E712" s="22">
        <v>5844.6500105699997</v>
      </c>
    </row>
    <row r="713" spans="1:5" x14ac:dyDescent="0.25">
      <c r="A713" s="7" t="s">
        <v>108</v>
      </c>
      <c r="B713" s="7">
        <v>2010</v>
      </c>
      <c r="C713" s="18">
        <f t="shared" si="11"/>
        <v>19</v>
      </c>
      <c r="D713" s="22">
        <v>4824.5504864000004</v>
      </c>
      <c r="E713" s="22">
        <v>27467.831696310001</v>
      </c>
    </row>
    <row r="714" spans="1:5" x14ac:dyDescent="0.25">
      <c r="A714" s="7" t="s">
        <v>108</v>
      </c>
      <c r="B714" s="7">
        <v>2011</v>
      </c>
      <c r="C714" s="18">
        <f t="shared" si="11"/>
        <v>19</v>
      </c>
      <c r="D714" s="22">
        <v>9317.0650569999998</v>
      </c>
      <c r="E714" s="22">
        <v>20961.653974199999</v>
      </c>
    </row>
    <row r="715" spans="1:5" x14ac:dyDescent="0.25">
      <c r="A715" s="7" t="s">
        <v>108</v>
      </c>
      <c r="B715" s="7">
        <v>2012</v>
      </c>
      <c r="C715" s="18">
        <f t="shared" si="11"/>
        <v>19</v>
      </c>
      <c r="D715" s="22">
        <v>12856.957263</v>
      </c>
      <c r="E715" s="22">
        <v>9353.2809276000007</v>
      </c>
    </row>
    <row r="716" spans="1:5" x14ac:dyDescent="0.25">
      <c r="A716" s="7" t="s">
        <v>108</v>
      </c>
      <c r="B716" s="7">
        <v>2013</v>
      </c>
      <c r="C716" s="18">
        <f t="shared" si="11"/>
        <v>19</v>
      </c>
      <c r="D716" s="22">
        <v>3788.4064309999999</v>
      </c>
      <c r="E716" s="22">
        <v>5223.6376584299996</v>
      </c>
    </row>
    <row r="717" spans="1:5" x14ac:dyDescent="0.25">
      <c r="A717" s="7" t="s">
        <v>108</v>
      </c>
      <c r="B717" s="7">
        <v>2014</v>
      </c>
      <c r="C717" s="18">
        <f t="shared" si="11"/>
        <v>19</v>
      </c>
      <c r="D717" s="22">
        <v>4922.213041</v>
      </c>
      <c r="E717" s="22">
        <v>13231.357229429999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87"/>
  <sheetViews>
    <sheetView tabSelected="1" zoomScale="55" zoomScaleNormal="55" workbookViewId="0">
      <selection activeCell="AA25" sqref="AA25"/>
    </sheetView>
  </sheetViews>
  <sheetFormatPr defaultRowHeight="15" x14ac:dyDescent="0.25"/>
  <cols>
    <col min="1" max="1" width="21.28515625" customWidth="1"/>
    <col min="5" max="5" width="11.7109375" customWidth="1"/>
    <col min="20" max="20" width="17.85546875" customWidth="1"/>
    <col min="23" max="23" width="12.28515625" bestFit="1" customWidth="1"/>
    <col min="25" max="25" width="15.28515625" customWidth="1"/>
  </cols>
  <sheetData>
    <row r="1" spans="1:27" x14ac:dyDescent="0.25">
      <c r="A1" t="s">
        <v>0</v>
      </c>
      <c r="B1" t="s">
        <v>1</v>
      </c>
      <c r="C1" t="s">
        <v>113</v>
      </c>
      <c r="D1" s="19" t="s">
        <v>48</v>
      </c>
      <c r="E1" s="20" t="s">
        <v>49</v>
      </c>
      <c r="F1" t="s">
        <v>114</v>
      </c>
      <c r="G1" t="s">
        <v>155</v>
      </c>
      <c r="H1" t="s">
        <v>156</v>
      </c>
      <c r="I1" t="s">
        <v>157</v>
      </c>
      <c r="J1" t="s">
        <v>162</v>
      </c>
      <c r="T1" t="s">
        <v>0</v>
      </c>
      <c r="U1" t="s">
        <v>0</v>
      </c>
      <c r="V1" t="s">
        <v>148</v>
      </c>
      <c r="W1" t="s">
        <v>158</v>
      </c>
      <c r="X1" t="s">
        <v>159</v>
      </c>
      <c r="Y1" t="s">
        <v>167</v>
      </c>
      <c r="AA1" t="s">
        <v>160</v>
      </c>
    </row>
    <row r="2" spans="1:27" x14ac:dyDescent="0.25">
      <c r="A2" s="5" t="s">
        <v>66</v>
      </c>
      <c r="B2" s="18">
        <v>1960</v>
      </c>
      <c r="C2" s="18">
        <v>1</v>
      </c>
      <c r="D2" s="21">
        <v>7754.8980629999996</v>
      </c>
      <c r="E2" s="21">
        <v>25930.204530340601</v>
      </c>
      <c r="F2">
        <f>LN(E2/D2)</f>
        <v>1.2070838354461193</v>
      </c>
      <c r="G2">
        <f>C2</f>
        <v>1</v>
      </c>
      <c r="H2" s="41">
        <f>D2</f>
        <v>7754.8980629999996</v>
      </c>
      <c r="I2">
        <f>F2</f>
        <v>1.2070838354461193</v>
      </c>
      <c r="J2">
        <f>B2-1959</f>
        <v>1</v>
      </c>
      <c r="T2" t="str">
        <f>A2</f>
        <v>Alastair</v>
      </c>
      <c r="U2">
        <v>1</v>
      </c>
      <c r="V2" s="40">
        <f>Smax!I15</f>
        <v>23437</v>
      </c>
      <c r="W2" s="49">
        <f>V2</f>
        <v>23437</v>
      </c>
      <c r="X2" s="39">
        <v>0.3</v>
      </c>
      <c r="Y2" s="39" t="s">
        <v>169</v>
      </c>
    </row>
    <row r="3" spans="1:27" x14ac:dyDescent="0.25">
      <c r="A3" s="5" t="s">
        <v>66</v>
      </c>
      <c r="B3" s="18">
        <v>1961</v>
      </c>
      <c r="C3" s="18">
        <f>IF(A3=A2,C2,C2+1)</f>
        <v>1</v>
      </c>
      <c r="D3" s="21">
        <v>29357.828379999999</v>
      </c>
      <c r="E3" s="21">
        <v>37008.625918591097</v>
      </c>
      <c r="F3">
        <f t="shared" ref="F3:F66" si="0">LN(E3/D3)</f>
        <v>0.23159178265596461</v>
      </c>
      <c r="G3">
        <f t="shared" ref="G3:G66" si="1">C3</f>
        <v>1</v>
      </c>
      <c r="H3" s="41">
        <f t="shared" ref="H3:H66" si="2">D3</f>
        <v>29357.828379999999</v>
      </c>
      <c r="I3">
        <f t="shared" ref="I3:I66" si="3">F3</f>
        <v>0.23159178265596461</v>
      </c>
      <c r="J3">
        <f t="shared" ref="J3:J66" si="4">B3-1959</f>
        <v>2</v>
      </c>
      <c r="T3" t="str">
        <f>A56</f>
        <v>Asitka</v>
      </c>
      <c r="U3">
        <v>2</v>
      </c>
      <c r="V3" s="42">
        <f>Smax!N34</f>
        <v>817.05730966055114</v>
      </c>
      <c r="W3" s="49">
        <f t="shared" ref="W3:W19" si="5">V3</f>
        <v>817.05730966055114</v>
      </c>
      <c r="X3" s="39">
        <v>0.5</v>
      </c>
      <c r="Y3" s="50" t="s">
        <v>168</v>
      </c>
    </row>
    <row r="4" spans="1:27" x14ac:dyDescent="0.25">
      <c r="A4" s="5" t="s">
        <v>66</v>
      </c>
      <c r="B4" s="18">
        <v>1962</v>
      </c>
      <c r="C4" s="18">
        <f t="shared" ref="C4:C67" si="6">IF(A4=A3,C3,C3+1)</f>
        <v>1</v>
      </c>
      <c r="D4" s="21">
        <v>22034.98892</v>
      </c>
      <c r="E4" s="21">
        <v>48994.093531459701</v>
      </c>
      <c r="F4">
        <f t="shared" si="0"/>
        <v>0.79906815521335695</v>
      </c>
      <c r="G4">
        <f t="shared" si="1"/>
        <v>1</v>
      </c>
      <c r="H4" s="41">
        <f t="shared" si="2"/>
        <v>22034.98892</v>
      </c>
      <c r="I4">
        <f t="shared" si="3"/>
        <v>0.79906815521335695</v>
      </c>
      <c r="J4">
        <f t="shared" si="4"/>
        <v>3</v>
      </c>
      <c r="T4" t="str">
        <f>A67</f>
        <v>Babine Early Wild</v>
      </c>
      <c r="U4">
        <v>3</v>
      </c>
      <c r="V4" s="39">
        <f>Smax!N5</f>
        <v>361649</v>
      </c>
      <c r="W4" s="49">
        <f t="shared" si="5"/>
        <v>361649</v>
      </c>
      <c r="X4" s="39">
        <v>0.75</v>
      </c>
      <c r="Y4" s="39" t="s">
        <v>169</v>
      </c>
    </row>
    <row r="5" spans="1:27" x14ac:dyDescent="0.25">
      <c r="A5" s="5" t="s">
        <v>66</v>
      </c>
      <c r="B5" s="18">
        <v>1963</v>
      </c>
      <c r="C5" s="18">
        <f t="shared" si="6"/>
        <v>1</v>
      </c>
      <c r="D5" s="21">
        <v>19941.166450000001</v>
      </c>
      <c r="E5" s="21">
        <v>34583.642470988998</v>
      </c>
      <c r="F5">
        <f t="shared" si="0"/>
        <v>0.55059454850617662</v>
      </c>
      <c r="G5">
        <f t="shared" si="1"/>
        <v>1</v>
      </c>
      <c r="H5" s="41">
        <f t="shared" si="2"/>
        <v>19941.166450000001</v>
      </c>
      <c r="I5">
        <f t="shared" si="3"/>
        <v>0.55059454850617662</v>
      </c>
      <c r="J5">
        <f t="shared" si="4"/>
        <v>4</v>
      </c>
      <c r="T5" t="str">
        <f>A122</f>
        <v>Babine Late Wild</v>
      </c>
      <c r="U5">
        <v>4</v>
      </c>
      <c r="V5" s="39">
        <f>Smax!N5</f>
        <v>361649</v>
      </c>
      <c r="W5" s="49">
        <f t="shared" si="5"/>
        <v>361649</v>
      </c>
      <c r="X5" s="39">
        <v>0.75</v>
      </c>
      <c r="Y5" s="39" t="s">
        <v>169</v>
      </c>
    </row>
    <row r="6" spans="1:27" x14ac:dyDescent="0.25">
      <c r="A6" s="5" t="s">
        <v>66</v>
      </c>
      <c r="B6" s="18">
        <v>1964</v>
      </c>
      <c r="C6" s="18">
        <f t="shared" si="6"/>
        <v>1</v>
      </c>
      <c r="D6" s="21">
        <v>4209.8018060000004</v>
      </c>
      <c r="E6" s="21">
        <v>9980.4905487286796</v>
      </c>
      <c r="F6">
        <f t="shared" si="0"/>
        <v>0.86321667266810576</v>
      </c>
      <c r="G6">
        <f t="shared" si="1"/>
        <v>1</v>
      </c>
      <c r="H6" s="41">
        <f t="shared" si="2"/>
        <v>4209.8018060000004</v>
      </c>
      <c r="I6">
        <f t="shared" si="3"/>
        <v>0.86321667266810576</v>
      </c>
      <c r="J6">
        <f t="shared" si="4"/>
        <v>5</v>
      </c>
      <c r="T6" t="str">
        <f>A177</f>
        <v>Babine Mid Wild</v>
      </c>
      <c r="U6">
        <v>5</v>
      </c>
      <c r="V6" s="39">
        <f>Smax!N5</f>
        <v>361649</v>
      </c>
      <c r="W6" s="49">
        <f t="shared" si="5"/>
        <v>361649</v>
      </c>
      <c r="X6" s="39">
        <v>0.75</v>
      </c>
      <c r="Y6" s="39" t="s">
        <v>169</v>
      </c>
    </row>
    <row r="7" spans="1:27" x14ac:dyDescent="0.25">
      <c r="A7" s="5" t="s">
        <v>66</v>
      </c>
      <c r="B7" s="18">
        <v>1965</v>
      </c>
      <c r="C7" s="18">
        <f t="shared" si="6"/>
        <v>1</v>
      </c>
      <c r="D7" s="21">
        <v>17503.912769999999</v>
      </c>
      <c r="E7" s="21">
        <v>5854.8037493355296</v>
      </c>
      <c r="F7">
        <f t="shared" si="0"/>
        <v>-1.0951619647807345</v>
      </c>
      <c r="G7">
        <f t="shared" si="1"/>
        <v>1</v>
      </c>
      <c r="H7" s="41">
        <f t="shared" si="2"/>
        <v>17503.912769999999</v>
      </c>
      <c r="I7">
        <f t="shared" si="3"/>
        <v>-1.0951619647807345</v>
      </c>
      <c r="J7">
        <f t="shared" si="4"/>
        <v>6</v>
      </c>
      <c r="T7" t="str">
        <f>A232</f>
        <v>Bear</v>
      </c>
      <c r="U7">
        <v>6</v>
      </c>
      <c r="V7" s="39">
        <f>Smax!N9</f>
        <v>40532</v>
      </c>
      <c r="W7" s="49">
        <f t="shared" si="5"/>
        <v>40532</v>
      </c>
      <c r="X7" s="39">
        <v>0.3</v>
      </c>
      <c r="Y7" s="39" t="s">
        <v>169</v>
      </c>
    </row>
    <row r="8" spans="1:27" x14ac:dyDescent="0.25">
      <c r="A8" s="5" t="s">
        <v>66</v>
      </c>
      <c r="B8" s="18">
        <v>1966</v>
      </c>
      <c r="C8" s="18">
        <f t="shared" si="6"/>
        <v>1</v>
      </c>
      <c r="D8" s="21">
        <v>18611.755349999999</v>
      </c>
      <c r="E8" s="21">
        <v>7893.7955390421303</v>
      </c>
      <c r="F8">
        <f t="shared" si="0"/>
        <v>-0.85771631305086515</v>
      </c>
      <c r="G8">
        <f t="shared" si="1"/>
        <v>1</v>
      </c>
      <c r="H8" s="41">
        <f t="shared" si="2"/>
        <v>18611.755349999999</v>
      </c>
      <c r="I8">
        <f t="shared" si="3"/>
        <v>-0.85771631305086515</v>
      </c>
      <c r="J8">
        <f t="shared" si="4"/>
        <v>7</v>
      </c>
      <c r="T8" t="str">
        <f>A268</f>
        <v>Fulton</v>
      </c>
      <c r="U8">
        <v>7</v>
      </c>
      <c r="V8" s="39">
        <f>Smax!N5</f>
        <v>361649</v>
      </c>
      <c r="W8" s="49">
        <f t="shared" si="5"/>
        <v>361649</v>
      </c>
      <c r="X8" s="39">
        <v>0.75</v>
      </c>
      <c r="Y8" s="39" t="s">
        <v>169</v>
      </c>
    </row>
    <row r="9" spans="1:27" x14ac:dyDescent="0.25">
      <c r="A9" s="5" t="s">
        <v>66</v>
      </c>
      <c r="B9" s="18">
        <v>1967</v>
      </c>
      <c r="C9" s="18">
        <f t="shared" si="6"/>
        <v>1</v>
      </c>
      <c r="D9" s="21">
        <v>27696.06451</v>
      </c>
      <c r="E9" s="21">
        <v>13430.399602275</v>
      </c>
      <c r="F9">
        <f t="shared" si="0"/>
        <v>-0.72376956310500862</v>
      </c>
      <c r="G9">
        <f t="shared" si="1"/>
        <v>1</v>
      </c>
      <c r="H9" s="41">
        <f t="shared" si="2"/>
        <v>27696.06451</v>
      </c>
      <c r="I9">
        <f t="shared" si="3"/>
        <v>-0.72376956310500862</v>
      </c>
      <c r="J9">
        <f t="shared" si="4"/>
        <v>8</v>
      </c>
      <c r="T9" t="str">
        <f>A323</f>
        <v>Johnston</v>
      </c>
      <c r="U9">
        <v>8</v>
      </c>
      <c r="V9" s="39">
        <f>Smax!N24</f>
        <v>4125</v>
      </c>
      <c r="W9" s="49">
        <f t="shared" si="5"/>
        <v>4125</v>
      </c>
      <c r="X9" s="39">
        <v>0.3</v>
      </c>
      <c r="Y9" s="39" t="s">
        <v>169</v>
      </c>
    </row>
    <row r="10" spans="1:27" x14ac:dyDescent="0.25">
      <c r="A10" s="5" t="s">
        <v>66</v>
      </c>
      <c r="B10" s="18">
        <v>1968</v>
      </c>
      <c r="C10" s="18">
        <f t="shared" si="6"/>
        <v>1</v>
      </c>
      <c r="D10" s="21">
        <v>33235.277410000002</v>
      </c>
      <c r="E10" s="21">
        <v>11028.9111977332</v>
      </c>
      <c r="F10">
        <f t="shared" si="0"/>
        <v>-1.1030917687966597</v>
      </c>
      <c r="G10">
        <f t="shared" si="1"/>
        <v>1</v>
      </c>
      <c r="H10" s="41">
        <f t="shared" si="2"/>
        <v>33235.277410000002</v>
      </c>
      <c r="I10">
        <f t="shared" si="3"/>
        <v>-1.1030917687966597</v>
      </c>
      <c r="J10">
        <f t="shared" si="4"/>
        <v>9</v>
      </c>
      <c r="T10" t="str">
        <f>A332</f>
        <v>Kitsumkalum</v>
      </c>
      <c r="U10">
        <v>9</v>
      </c>
      <c r="V10" s="39">
        <f>Smax!N10</f>
        <v>20531</v>
      </c>
      <c r="W10" s="49">
        <f t="shared" si="5"/>
        <v>20531</v>
      </c>
      <c r="X10" s="39">
        <v>0.3</v>
      </c>
      <c r="Y10" s="39" t="s">
        <v>169</v>
      </c>
    </row>
    <row r="11" spans="1:27" x14ac:dyDescent="0.25">
      <c r="A11" s="5" t="s">
        <v>66</v>
      </c>
      <c r="B11" s="18">
        <v>1969</v>
      </c>
      <c r="C11" s="18">
        <f t="shared" si="6"/>
        <v>1</v>
      </c>
      <c r="D11" s="21">
        <v>6647.0554830000001</v>
      </c>
      <c r="E11" s="21">
        <v>4835.5674706270602</v>
      </c>
      <c r="F11">
        <f t="shared" si="0"/>
        <v>-0.31817548283573477</v>
      </c>
      <c r="G11">
        <f t="shared" si="1"/>
        <v>1</v>
      </c>
      <c r="H11" s="41">
        <f t="shared" si="2"/>
        <v>6647.0554830000001</v>
      </c>
      <c r="I11">
        <f t="shared" si="3"/>
        <v>-0.31817548283573477</v>
      </c>
      <c r="J11">
        <f t="shared" si="4"/>
        <v>10</v>
      </c>
      <c r="T11" t="str">
        <f>A378</f>
        <v>Kitwanga</v>
      </c>
      <c r="U11">
        <v>10</v>
      </c>
      <c r="V11" s="39">
        <f>Smax!N14</f>
        <v>36984</v>
      </c>
      <c r="W11" s="49">
        <f t="shared" si="5"/>
        <v>36984</v>
      </c>
      <c r="X11" s="39">
        <v>0.3</v>
      </c>
      <c r="Y11" s="39" t="s">
        <v>169</v>
      </c>
    </row>
    <row r="12" spans="1:27" x14ac:dyDescent="0.25">
      <c r="A12" s="5" t="s">
        <v>66</v>
      </c>
      <c r="B12" s="18">
        <v>1970</v>
      </c>
      <c r="C12" s="18">
        <f t="shared" si="6"/>
        <v>1</v>
      </c>
      <c r="D12" s="21">
        <v>4985.291612</v>
      </c>
      <c r="E12" s="21">
        <v>5409.9192270921703</v>
      </c>
      <c r="F12">
        <f t="shared" si="0"/>
        <v>8.1742262853188696E-2</v>
      </c>
      <c r="G12">
        <f t="shared" si="1"/>
        <v>1</v>
      </c>
      <c r="H12" s="41">
        <f t="shared" si="2"/>
        <v>4985.291612</v>
      </c>
      <c r="I12">
        <f t="shared" si="3"/>
        <v>8.1742262853188696E-2</v>
      </c>
      <c r="J12">
        <f t="shared" si="4"/>
        <v>11</v>
      </c>
      <c r="T12" t="str">
        <f>A395</f>
        <v>Lakelse</v>
      </c>
      <c r="U12">
        <v>11</v>
      </c>
      <c r="V12" s="39">
        <f>Smax!N12</f>
        <v>35916</v>
      </c>
      <c r="W12" s="49">
        <f t="shared" si="5"/>
        <v>35916</v>
      </c>
      <c r="X12" s="39">
        <v>0.3</v>
      </c>
      <c r="Y12" s="39" t="s">
        <v>169</v>
      </c>
    </row>
    <row r="13" spans="1:27" x14ac:dyDescent="0.25">
      <c r="A13" s="5" t="s">
        <v>66</v>
      </c>
      <c r="B13" s="18">
        <v>1971</v>
      </c>
      <c r="C13" s="18">
        <f t="shared" si="6"/>
        <v>1</v>
      </c>
      <c r="D13" s="21">
        <v>2548.0379349999998</v>
      </c>
      <c r="E13" s="21">
        <v>15541.4927538191</v>
      </c>
      <c r="F13">
        <f t="shared" si="0"/>
        <v>1.8081897733838117</v>
      </c>
      <c r="G13">
        <f t="shared" si="1"/>
        <v>1</v>
      </c>
      <c r="H13" s="41">
        <f t="shared" si="2"/>
        <v>2548.0379349999998</v>
      </c>
      <c r="I13">
        <f t="shared" si="3"/>
        <v>1.8081897733838117</v>
      </c>
      <c r="J13">
        <f t="shared" si="4"/>
        <v>12</v>
      </c>
      <c r="T13" t="str">
        <f>A444</f>
        <v>Mcdonell</v>
      </c>
      <c r="U13">
        <v>12</v>
      </c>
      <c r="V13" s="39">
        <f>Smax!N21</f>
        <v>4072</v>
      </c>
      <c r="W13" s="49">
        <f t="shared" si="5"/>
        <v>4072</v>
      </c>
      <c r="X13" s="39">
        <v>0.3</v>
      </c>
      <c r="Y13" s="39" t="s">
        <v>169</v>
      </c>
    </row>
    <row r="14" spans="1:27" x14ac:dyDescent="0.25">
      <c r="A14" s="5" t="s">
        <v>66</v>
      </c>
      <c r="B14" s="18">
        <v>1972</v>
      </c>
      <c r="C14" s="18">
        <f t="shared" si="6"/>
        <v>1</v>
      </c>
      <c r="D14" s="21">
        <v>8862.7406429999992</v>
      </c>
      <c r="E14" s="21">
        <v>26472.996204790499</v>
      </c>
      <c r="F14">
        <f t="shared" si="0"/>
        <v>1.0942691578699406</v>
      </c>
      <c r="G14">
        <f t="shared" si="1"/>
        <v>1</v>
      </c>
      <c r="H14" s="41">
        <f t="shared" si="2"/>
        <v>8862.7406429999992</v>
      </c>
      <c r="I14">
        <f t="shared" si="3"/>
        <v>1.0942691578699406</v>
      </c>
      <c r="J14">
        <f t="shared" si="4"/>
        <v>13</v>
      </c>
      <c r="T14" t="str">
        <f>A479</f>
        <v>Morice</v>
      </c>
      <c r="U14">
        <v>13</v>
      </c>
      <c r="V14" s="39">
        <f>Smax!N6</f>
        <v>191362</v>
      </c>
      <c r="W14" s="49">
        <f t="shared" si="5"/>
        <v>191362</v>
      </c>
      <c r="X14" s="39">
        <v>0.3</v>
      </c>
      <c r="Y14" s="39" t="s">
        <v>169</v>
      </c>
    </row>
    <row r="15" spans="1:27" x14ac:dyDescent="0.25">
      <c r="A15" s="5" t="s">
        <v>66</v>
      </c>
      <c r="B15" s="18">
        <v>1973</v>
      </c>
      <c r="C15" s="18">
        <f t="shared" si="6"/>
        <v>1</v>
      </c>
      <c r="D15" s="21">
        <v>8862.7406429999992</v>
      </c>
      <c r="E15" s="21">
        <v>30585.028514654801</v>
      </c>
      <c r="F15">
        <f t="shared" si="0"/>
        <v>1.2386545805651465</v>
      </c>
      <c r="G15">
        <f t="shared" si="1"/>
        <v>1</v>
      </c>
      <c r="H15" s="41">
        <f t="shared" si="2"/>
        <v>8862.7406429999992</v>
      </c>
      <c r="I15">
        <f t="shared" si="3"/>
        <v>1.2386545805651465</v>
      </c>
      <c r="J15">
        <f t="shared" si="4"/>
        <v>14</v>
      </c>
      <c r="T15" t="str">
        <f>A529</f>
        <v xml:space="preserve">Motase </v>
      </c>
      <c r="U15">
        <v>14</v>
      </c>
      <c r="V15" s="39">
        <f>Smax!N18</f>
        <v>1764</v>
      </c>
      <c r="W15" s="49">
        <f t="shared" si="5"/>
        <v>1764</v>
      </c>
      <c r="X15" s="39">
        <v>0.3</v>
      </c>
      <c r="Y15" s="39" t="s">
        <v>169</v>
      </c>
    </row>
    <row r="16" spans="1:27" x14ac:dyDescent="0.25">
      <c r="A16" s="5" t="s">
        <v>66</v>
      </c>
      <c r="B16" s="18">
        <v>1974</v>
      </c>
      <c r="C16" s="18">
        <f t="shared" si="6"/>
        <v>1</v>
      </c>
      <c r="D16" s="21">
        <v>3877.4490310000001</v>
      </c>
      <c r="E16" s="21">
        <v>39150.479405013699</v>
      </c>
      <c r="F16">
        <f t="shared" si="0"/>
        <v>2.3122351965282673</v>
      </c>
      <c r="G16">
        <f t="shared" si="1"/>
        <v>1</v>
      </c>
      <c r="H16" s="41">
        <f t="shared" si="2"/>
        <v>3877.4490310000001</v>
      </c>
      <c r="I16">
        <f t="shared" si="3"/>
        <v>2.3122351965282673</v>
      </c>
      <c r="J16">
        <f t="shared" si="4"/>
        <v>15</v>
      </c>
      <c r="T16" t="str">
        <f>A545</f>
        <v>Pinkut</v>
      </c>
      <c r="U16">
        <v>15</v>
      </c>
      <c r="V16" s="39">
        <f>Smax!N5</f>
        <v>361649</v>
      </c>
      <c r="W16" s="49">
        <f t="shared" si="5"/>
        <v>361649</v>
      </c>
      <c r="X16" s="39">
        <v>0.75</v>
      </c>
      <c r="Y16" s="39" t="s">
        <v>169</v>
      </c>
    </row>
    <row r="17" spans="1:25" x14ac:dyDescent="0.25">
      <c r="A17" s="5" t="s">
        <v>66</v>
      </c>
      <c r="B17" s="18">
        <v>1975</v>
      </c>
      <c r="C17" s="18">
        <f t="shared" si="6"/>
        <v>1</v>
      </c>
      <c r="D17" s="21">
        <v>1329.4110969999999</v>
      </c>
      <c r="E17" s="21">
        <v>30861.489300941499</v>
      </c>
      <c r="F17">
        <f t="shared" si="0"/>
        <v>3.1447730457191345</v>
      </c>
      <c r="G17">
        <f t="shared" si="1"/>
        <v>1</v>
      </c>
      <c r="H17" s="41">
        <f t="shared" si="2"/>
        <v>1329.4110969999999</v>
      </c>
      <c r="I17">
        <f t="shared" si="3"/>
        <v>3.1447730457191345</v>
      </c>
      <c r="J17">
        <f t="shared" si="4"/>
        <v>16</v>
      </c>
      <c r="T17" t="str">
        <f>A600</f>
        <v>Slamgeesh</v>
      </c>
      <c r="U17">
        <v>16</v>
      </c>
      <c r="V17" s="39">
        <f>Smax!N33</f>
        <v>423</v>
      </c>
      <c r="W17" s="49">
        <f t="shared" si="5"/>
        <v>423</v>
      </c>
      <c r="X17" s="39">
        <v>0.3</v>
      </c>
      <c r="Y17" s="39" t="s">
        <v>169</v>
      </c>
    </row>
    <row r="18" spans="1:25" x14ac:dyDescent="0.25">
      <c r="A18" s="5" t="s">
        <v>66</v>
      </c>
      <c r="B18" s="18">
        <v>1976</v>
      </c>
      <c r="C18" s="18">
        <f t="shared" si="6"/>
        <v>1</v>
      </c>
      <c r="D18" s="21">
        <v>6647.0554830000001</v>
      </c>
      <c r="E18" s="21">
        <v>11016.657522735</v>
      </c>
      <c r="F18">
        <f t="shared" si="0"/>
        <v>0.50523447552183931</v>
      </c>
      <c r="G18">
        <f t="shared" si="1"/>
        <v>1</v>
      </c>
      <c r="H18" s="41">
        <f t="shared" si="2"/>
        <v>6647.0554830000001</v>
      </c>
      <c r="I18">
        <f t="shared" si="3"/>
        <v>0.50523447552183931</v>
      </c>
      <c r="J18">
        <f t="shared" si="4"/>
        <v>17</v>
      </c>
      <c r="T18" t="str">
        <f>A614</f>
        <v>Sustut</v>
      </c>
      <c r="U18">
        <v>17</v>
      </c>
      <c r="V18" s="39">
        <f>Smax!N20</f>
        <v>2775</v>
      </c>
      <c r="W18" s="49">
        <f t="shared" si="5"/>
        <v>2775</v>
      </c>
      <c r="X18" s="39">
        <v>0.3</v>
      </c>
      <c r="Y18" s="39" t="s">
        <v>169</v>
      </c>
    </row>
    <row r="19" spans="1:25" x14ac:dyDescent="0.25">
      <c r="A19" s="5" t="s">
        <v>66</v>
      </c>
      <c r="B19" s="18">
        <v>1977</v>
      </c>
      <c r="C19" s="18">
        <f t="shared" si="6"/>
        <v>1</v>
      </c>
      <c r="D19" s="21">
        <v>15509.796130000001</v>
      </c>
      <c r="E19" s="21">
        <v>18403.9990523874</v>
      </c>
      <c r="F19">
        <f t="shared" si="0"/>
        <v>0.17109614812462351</v>
      </c>
      <c r="G19">
        <f t="shared" si="1"/>
        <v>1</v>
      </c>
      <c r="H19" s="41">
        <f t="shared" si="2"/>
        <v>15509.796130000001</v>
      </c>
      <c r="I19">
        <f t="shared" si="3"/>
        <v>0.17109614812462351</v>
      </c>
      <c r="J19">
        <f t="shared" si="4"/>
        <v>18</v>
      </c>
      <c r="T19" t="str">
        <f>A640</f>
        <v>Swan/Stephens</v>
      </c>
      <c r="U19">
        <v>18</v>
      </c>
      <c r="V19" s="40">
        <f>Smax!N40</f>
        <v>28501</v>
      </c>
      <c r="W19" s="49">
        <f t="shared" si="5"/>
        <v>28501</v>
      </c>
      <c r="X19" s="39">
        <v>0.5</v>
      </c>
      <c r="Y19" s="50" t="s">
        <v>170</v>
      </c>
    </row>
    <row r="20" spans="1:25" x14ac:dyDescent="0.25">
      <c r="A20" s="5" t="s">
        <v>66</v>
      </c>
      <c r="B20" s="18">
        <v>1978</v>
      </c>
      <c r="C20" s="18">
        <f t="shared" si="6"/>
        <v>1</v>
      </c>
      <c r="D20" s="21">
        <v>19941.166450000001</v>
      </c>
      <c r="E20" s="21">
        <v>16895.245622568</v>
      </c>
      <c r="F20">
        <f t="shared" si="0"/>
        <v>-0.16575400257515804</v>
      </c>
      <c r="G20">
        <f t="shared" si="1"/>
        <v>1</v>
      </c>
      <c r="H20" s="41">
        <f t="shared" si="2"/>
        <v>19941.166450000001</v>
      </c>
      <c r="I20">
        <f t="shared" si="3"/>
        <v>-0.16575400257515804</v>
      </c>
      <c r="J20">
        <f t="shared" si="4"/>
        <v>19</v>
      </c>
    </row>
    <row r="21" spans="1:25" x14ac:dyDescent="0.25">
      <c r="A21" s="5" t="s">
        <v>66</v>
      </c>
      <c r="B21" s="18">
        <v>1979</v>
      </c>
      <c r="C21" s="18">
        <f t="shared" si="6"/>
        <v>1</v>
      </c>
      <c r="D21" s="21">
        <v>19941.166450000001</v>
      </c>
      <c r="E21" s="21">
        <v>13254.5119900832</v>
      </c>
      <c r="F21">
        <f t="shared" si="0"/>
        <v>-0.40844823879740139</v>
      </c>
      <c r="G21">
        <f t="shared" si="1"/>
        <v>1</v>
      </c>
      <c r="H21" s="41">
        <f t="shared" si="2"/>
        <v>19941.166450000001</v>
      </c>
      <c r="I21">
        <f t="shared" si="3"/>
        <v>-0.40844823879740139</v>
      </c>
      <c r="J21">
        <f t="shared" si="4"/>
        <v>20</v>
      </c>
      <c r="T21" t="str">
        <f t="shared" ref="T21:T37" si="7">T1</f>
        <v>Stock</v>
      </c>
      <c r="U21" t="s">
        <v>148</v>
      </c>
      <c r="V21" t="s">
        <v>161</v>
      </c>
      <c r="W21" t="s">
        <v>167</v>
      </c>
    </row>
    <row r="22" spans="1:25" x14ac:dyDescent="0.25">
      <c r="A22" s="5" t="s">
        <v>66</v>
      </c>
      <c r="B22" s="18">
        <v>1980</v>
      </c>
      <c r="C22" s="18">
        <f t="shared" si="6"/>
        <v>1</v>
      </c>
      <c r="D22" s="21">
        <v>33235.277410000002</v>
      </c>
      <c r="E22" s="21">
        <v>22192.251660230399</v>
      </c>
      <c r="F22">
        <f t="shared" si="0"/>
        <v>-0.40386868074100835</v>
      </c>
      <c r="G22">
        <f t="shared" si="1"/>
        <v>1</v>
      </c>
      <c r="H22" s="41">
        <f t="shared" si="2"/>
        <v>33235.277410000002</v>
      </c>
      <c r="I22">
        <f t="shared" si="3"/>
        <v>-0.40386868074100835</v>
      </c>
      <c r="J22">
        <f t="shared" si="4"/>
        <v>21</v>
      </c>
      <c r="T22" t="str">
        <f t="shared" si="7"/>
        <v>Alastair</v>
      </c>
      <c r="U22" s="40">
        <f>V2</f>
        <v>23437</v>
      </c>
      <c r="V22">
        <f>X2</f>
        <v>0.3</v>
      </c>
      <c r="W22" s="39" t="str">
        <f>Y2</f>
        <v>data</v>
      </c>
    </row>
    <row r="23" spans="1:25" x14ac:dyDescent="0.25">
      <c r="A23" s="5" t="s">
        <v>66</v>
      </c>
      <c r="B23" s="18">
        <v>1981</v>
      </c>
      <c r="C23" s="18">
        <f t="shared" si="6"/>
        <v>1</v>
      </c>
      <c r="D23" s="21">
        <v>1994.1166450000001</v>
      </c>
      <c r="E23" s="21">
        <v>25680.0834898016</v>
      </c>
      <c r="F23">
        <f t="shared" si="0"/>
        <v>2.5555145621542863</v>
      </c>
      <c r="G23">
        <f t="shared" si="1"/>
        <v>1</v>
      </c>
      <c r="H23" s="41">
        <f t="shared" si="2"/>
        <v>1994.1166450000001</v>
      </c>
      <c r="I23">
        <f t="shared" si="3"/>
        <v>2.5555145621542863</v>
      </c>
      <c r="J23">
        <f t="shared" si="4"/>
        <v>22</v>
      </c>
      <c r="T23" t="str">
        <f t="shared" si="7"/>
        <v>Asitka</v>
      </c>
      <c r="U23" s="40">
        <f t="shared" ref="U23:U39" si="8">V3</f>
        <v>817.05730966055114</v>
      </c>
      <c r="V23">
        <f t="shared" ref="V23:V39" si="9">X3</f>
        <v>0.5</v>
      </c>
      <c r="W23" s="39" t="str">
        <f t="shared" ref="W23:W39" si="10">Y3</f>
        <v>Imputed</v>
      </c>
    </row>
    <row r="24" spans="1:25" x14ac:dyDescent="0.25">
      <c r="A24" s="5" t="s">
        <v>66</v>
      </c>
      <c r="B24" s="18">
        <v>1982</v>
      </c>
      <c r="C24" s="18">
        <f t="shared" si="6"/>
        <v>1</v>
      </c>
      <c r="D24" s="21">
        <v>10524.504510000001</v>
      </c>
      <c r="E24" s="21">
        <v>19046.090226467</v>
      </c>
      <c r="F24">
        <f t="shared" si="0"/>
        <v>0.59315554202723197</v>
      </c>
      <c r="G24">
        <f t="shared" si="1"/>
        <v>1</v>
      </c>
      <c r="H24" s="41">
        <f t="shared" si="2"/>
        <v>10524.504510000001</v>
      </c>
      <c r="I24">
        <f t="shared" si="3"/>
        <v>0.59315554202723197</v>
      </c>
      <c r="J24">
        <f t="shared" si="4"/>
        <v>23</v>
      </c>
      <c r="T24" t="str">
        <f t="shared" si="7"/>
        <v>Babine Early Wild</v>
      </c>
      <c r="U24" s="40">
        <f t="shared" si="8"/>
        <v>361649</v>
      </c>
      <c r="V24">
        <f t="shared" si="9"/>
        <v>0.75</v>
      </c>
      <c r="W24" s="39" t="str">
        <f t="shared" si="10"/>
        <v>data</v>
      </c>
    </row>
    <row r="25" spans="1:25" x14ac:dyDescent="0.25">
      <c r="A25" s="5" t="s">
        <v>66</v>
      </c>
      <c r="B25" s="18">
        <v>1983</v>
      </c>
      <c r="C25" s="18">
        <f t="shared" si="6"/>
        <v>1</v>
      </c>
      <c r="D25" s="21">
        <v>14401.95355</v>
      </c>
      <c r="E25" s="21">
        <v>23807.0305905961</v>
      </c>
      <c r="F25">
        <f t="shared" si="0"/>
        <v>0.50261707944580569</v>
      </c>
      <c r="G25">
        <f t="shared" si="1"/>
        <v>1</v>
      </c>
      <c r="H25" s="41">
        <f t="shared" si="2"/>
        <v>14401.95355</v>
      </c>
      <c r="I25">
        <f t="shared" si="3"/>
        <v>0.50261707944580569</v>
      </c>
      <c r="J25">
        <f t="shared" si="4"/>
        <v>24</v>
      </c>
      <c r="T25" t="str">
        <f t="shared" si="7"/>
        <v>Babine Late Wild</v>
      </c>
      <c r="U25" s="40">
        <f t="shared" si="8"/>
        <v>361649</v>
      </c>
      <c r="V25">
        <f t="shared" si="9"/>
        <v>0.75</v>
      </c>
      <c r="W25" s="39" t="str">
        <f t="shared" si="10"/>
        <v>data</v>
      </c>
    </row>
    <row r="26" spans="1:25" x14ac:dyDescent="0.25">
      <c r="A26" s="5" t="s">
        <v>66</v>
      </c>
      <c r="B26" s="18">
        <v>1984</v>
      </c>
      <c r="C26" s="18">
        <f t="shared" si="6"/>
        <v>1</v>
      </c>
      <c r="D26" s="21">
        <v>8862.7406429999992</v>
      </c>
      <c r="E26" s="21">
        <v>20876.248012630698</v>
      </c>
      <c r="F26">
        <f t="shared" si="0"/>
        <v>0.85675600954864128</v>
      </c>
      <c r="G26">
        <f t="shared" si="1"/>
        <v>1</v>
      </c>
      <c r="H26" s="41">
        <f t="shared" si="2"/>
        <v>8862.7406429999992</v>
      </c>
      <c r="I26">
        <f t="shared" si="3"/>
        <v>0.85675600954864128</v>
      </c>
      <c r="J26">
        <f t="shared" si="4"/>
        <v>25</v>
      </c>
      <c r="T26" t="str">
        <f t="shared" si="7"/>
        <v>Babine Mid Wild</v>
      </c>
      <c r="U26" s="40">
        <f t="shared" si="8"/>
        <v>361649</v>
      </c>
      <c r="V26">
        <f t="shared" si="9"/>
        <v>0.75</v>
      </c>
      <c r="W26" s="39" t="str">
        <f t="shared" si="10"/>
        <v>data</v>
      </c>
    </row>
    <row r="27" spans="1:25" x14ac:dyDescent="0.25">
      <c r="A27" s="5" t="s">
        <v>66</v>
      </c>
      <c r="B27" s="18">
        <v>1985</v>
      </c>
      <c r="C27" s="18">
        <f t="shared" si="6"/>
        <v>1</v>
      </c>
      <c r="D27" s="21">
        <v>8862.7406429999992</v>
      </c>
      <c r="E27" s="21">
        <v>27294.502356486199</v>
      </c>
      <c r="F27">
        <f t="shared" si="0"/>
        <v>1.1248292585907498</v>
      </c>
      <c r="G27">
        <f t="shared" si="1"/>
        <v>1</v>
      </c>
      <c r="H27" s="41">
        <f t="shared" si="2"/>
        <v>8862.7406429999992</v>
      </c>
      <c r="I27">
        <f t="shared" si="3"/>
        <v>1.1248292585907498</v>
      </c>
      <c r="J27">
        <f t="shared" si="4"/>
        <v>26</v>
      </c>
      <c r="T27" t="str">
        <f t="shared" si="7"/>
        <v>Bear</v>
      </c>
      <c r="U27" s="40">
        <f t="shared" si="8"/>
        <v>40532</v>
      </c>
      <c r="V27">
        <f t="shared" si="9"/>
        <v>0.3</v>
      </c>
      <c r="W27" s="39" t="str">
        <f t="shared" si="10"/>
        <v>data</v>
      </c>
    </row>
    <row r="28" spans="1:25" x14ac:dyDescent="0.25">
      <c r="A28" s="5" t="s">
        <v>66</v>
      </c>
      <c r="B28" s="18">
        <v>1986</v>
      </c>
      <c r="C28" s="18">
        <f t="shared" si="6"/>
        <v>1</v>
      </c>
      <c r="D28" s="21">
        <v>23264.694189999998</v>
      </c>
      <c r="E28" s="21">
        <v>37726.058434514001</v>
      </c>
      <c r="F28">
        <f t="shared" si="0"/>
        <v>0.48341412026886987</v>
      </c>
      <c r="G28">
        <f t="shared" si="1"/>
        <v>1</v>
      </c>
      <c r="H28" s="41">
        <f t="shared" si="2"/>
        <v>23264.694189999998</v>
      </c>
      <c r="I28">
        <f t="shared" si="3"/>
        <v>0.48341412026886987</v>
      </c>
      <c r="J28">
        <f t="shared" si="4"/>
        <v>27</v>
      </c>
      <c r="T28" t="str">
        <f t="shared" si="7"/>
        <v>Fulton</v>
      </c>
      <c r="U28" s="40">
        <f t="shared" si="8"/>
        <v>361649</v>
      </c>
      <c r="V28">
        <f t="shared" si="9"/>
        <v>0.75</v>
      </c>
      <c r="W28" s="39" t="str">
        <f t="shared" si="10"/>
        <v>data</v>
      </c>
    </row>
    <row r="29" spans="1:25" x14ac:dyDescent="0.25">
      <c r="A29" s="5" t="s">
        <v>66</v>
      </c>
      <c r="B29" s="18">
        <v>1987</v>
      </c>
      <c r="C29" s="18">
        <f t="shared" si="6"/>
        <v>1</v>
      </c>
      <c r="D29" s="21">
        <v>11078.425800000001</v>
      </c>
      <c r="E29" s="21">
        <v>31738.8947118014</v>
      </c>
      <c r="F29">
        <f t="shared" si="0"/>
        <v>1.0525432958841194</v>
      </c>
      <c r="G29">
        <f t="shared" si="1"/>
        <v>1</v>
      </c>
      <c r="H29" s="41">
        <f t="shared" si="2"/>
        <v>11078.425800000001</v>
      </c>
      <c r="I29">
        <f t="shared" si="3"/>
        <v>1.0525432958841194</v>
      </c>
      <c r="J29">
        <f t="shared" si="4"/>
        <v>28</v>
      </c>
      <c r="T29" t="str">
        <f t="shared" si="7"/>
        <v>Johnston</v>
      </c>
      <c r="U29" s="40">
        <f t="shared" si="8"/>
        <v>4125</v>
      </c>
      <c r="V29">
        <f t="shared" si="9"/>
        <v>0.3</v>
      </c>
      <c r="W29" s="39" t="str">
        <f t="shared" si="10"/>
        <v>data</v>
      </c>
    </row>
    <row r="30" spans="1:25" x14ac:dyDescent="0.25">
      <c r="A30" s="5" t="s">
        <v>66</v>
      </c>
      <c r="B30" s="18">
        <v>1988</v>
      </c>
      <c r="C30" s="18">
        <f t="shared" si="6"/>
        <v>1</v>
      </c>
      <c r="D30" s="21">
        <v>14401.95355</v>
      </c>
      <c r="E30" s="21">
        <v>25847.5256841296</v>
      </c>
      <c r="F30">
        <f t="shared" si="0"/>
        <v>0.58485101758268765</v>
      </c>
      <c r="G30">
        <f t="shared" si="1"/>
        <v>1</v>
      </c>
      <c r="H30" s="41">
        <f t="shared" si="2"/>
        <v>14401.95355</v>
      </c>
      <c r="I30">
        <f t="shared" si="3"/>
        <v>0.58485101758268765</v>
      </c>
      <c r="J30">
        <f t="shared" si="4"/>
        <v>29</v>
      </c>
      <c r="T30" t="str">
        <f t="shared" si="7"/>
        <v>Kitsumkalum</v>
      </c>
      <c r="U30" s="40">
        <f t="shared" si="8"/>
        <v>20531</v>
      </c>
      <c r="V30">
        <f t="shared" si="9"/>
        <v>0.3</v>
      </c>
      <c r="W30" s="39" t="str">
        <f t="shared" si="10"/>
        <v>data</v>
      </c>
    </row>
    <row r="31" spans="1:25" x14ac:dyDescent="0.25">
      <c r="A31" s="5" t="s">
        <v>66</v>
      </c>
      <c r="B31" s="18">
        <v>1989</v>
      </c>
      <c r="C31" s="18">
        <f t="shared" si="6"/>
        <v>1</v>
      </c>
      <c r="D31" s="21">
        <v>16542.587950000001</v>
      </c>
      <c r="E31" s="21">
        <v>27843.536966965301</v>
      </c>
      <c r="F31">
        <f t="shared" si="0"/>
        <v>0.52066273012505282</v>
      </c>
      <c r="G31">
        <f t="shared" si="1"/>
        <v>1</v>
      </c>
      <c r="H31" s="41">
        <f t="shared" si="2"/>
        <v>16542.587950000001</v>
      </c>
      <c r="I31">
        <f t="shared" si="3"/>
        <v>0.52066273012505282</v>
      </c>
      <c r="J31">
        <f t="shared" si="4"/>
        <v>30</v>
      </c>
      <c r="T31" t="str">
        <f t="shared" si="7"/>
        <v>Kitwanga</v>
      </c>
      <c r="U31" s="40">
        <f t="shared" si="8"/>
        <v>36984</v>
      </c>
      <c r="V31">
        <f t="shared" si="9"/>
        <v>0.3</v>
      </c>
      <c r="W31" s="39" t="str">
        <f t="shared" si="10"/>
        <v>data</v>
      </c>
    </row>
    <row r="32" spans="1:25" x14ac:dyDescent="0.25">
      <c r="A32" s="5" t="s">
        <v>66</v>
      </c>
      <c r="B32" s="18">
        <v>1990</v>
      </c>
      <c r="C32" s="18">
        <f t="shared" si="6"/>
        <v>1</v>
      </c>
      <c r="D32" s="21">
        <v>11078.425800000001</v>
      </c>
      <c r="E32" s="21">
        <v>40914.4067829583</v>
      </c>
      <c r="F32">
        <f t="shared" si="0"/>
        <v>1.3064826496943447</v>
      </c>
      <c r="G32">
        <f t="shared" si="1"/>
        <v>1</v>
      </c>
      <c r="H32" s="41">
        <f t="shared" si="2"/>
        <v>11078.425800000001</v>
      </c>
      <c r="I32">
        <f t="shared" si="3"/>
        <v>1.3064826496943447</v>
      </c>
      <c r="J32">
        <f t="shared" si="4"/>
        <v>31</v>
      </c>
      <c r="T32" t="str">
        <f t="shared" si="7"/>
        <v>Lakelse</v>
      </c>
      <c r="U32" s="40">
        <f t="shared" si="8"/>
        <v>35916</v>
      </c>
      <c r="V32">
        <f t="shared" si="9"/>
        <v>0.3</v>
      </c>
      <c r="W32" s="39" t="str">
        <f t="shared" si="10"/>
        <v>data</v>
      </c>
    </row>
    <row r="33" spans="1:23" x14ac:dyDescent="0.25">
      <c r="A33" s="5" t="s">
        <v>66</v>
      </c>
      <c r="B33" s="18">
        <v>1991</v>
      </c>
      <c r="C33" s="18">
        <f t="shared" si="6"/>
        <v>1</v>
      </c>
      <c r="D33" s="21">
        <v>24372.536769999999</v>
      </c>
      <c r="E33" s="21">
        <v>53450.078807911901</v>
      </c>
      <c r="F33">
        <f t="shared" si="0"/>
        <v>0.78529115570530794</v>
      </c>
      <c r="G33">
        <f t="shared" si="1"/>
        <v>1</v>
      </c>
      <c r="H33" s="41">
        <f t="shared" si="2"/>
        <v>24372.536769999999</v>
      </c>
      <c r="I33">
        <f t="shared" si="3"/>
        <v>0.78529115570530794</v>
      </c>
      <c r="J33">
        <f t="shared" si="4"/>
        <v>32</v>
      </c>
      <c r="T33" t="str">
        <f t="shared" si="7"/>
        <v>Mcdonell</v>
      </c>
      <c r="U33" s="40">
        <f t="shared" si="8"/>
        <v>4072</v>
      </c>
      <c r="V33">
        <f t="shared" si="9"/>
        <v>0.3</v>
      </c>
      <c r="W33" s="39" t="str">
        <f t="shared" si="10"/>
        <v>data</v>
      </c>
    </row>
    <row r="34" spans="1:23" x14ac:dyDescent="0.25">
      <c r="A34" s="5" t="s">
        <v>66</v>
      </c>
      <c r="B34" s="18">
        <v>1992</v>
      </c>
      <c r="C34" s="18">
        <f t="shared" si="6"/>
        <v>1</v>
      </c>
      <c r="D34" s="21">
        <v>17725.48129</v>
      </c>
      <c r="E34" s="21">
        <v>45597.1966161651</v>
      </c>
      <c r="F34">
        <f t="shared" si="0"/>
        <v>0.9448430116917963</v>
      </c>
      <c r="G34">
        <f t="shared" si="1"/>
        <v>1</v>
      </c>
      <c r="H34" s="41">
        <f t="shared" si="2"/>
        <v>17725.48129</v>
      </c>
      <c r="I34">
        <f t="shared" si="3"/>
        <v>0.9448430116917963</v>
      </c>
      <c r="J34">
        <f t="shared" si="4"/>
        <v>33</v>
      </c>
      <c r="T34" t="str">
        <f t="shared" si="7"/>
        <v>Morice</v>
      </c>
      <c r="U34" s="40">
        <f t="shared" si="8"/>
        <v>191362</v>
      </c>
      <c r="V34">
        <f t="shared" si="9"/>
        <v>0.3</v>
      </c>
      <c r="W34" s="39" t="str">
        <f t="shared" si="10"/>
        <v>data</v>
      </c>
    </row>
    <row r="35" spans="1:23" x14ac:dyDescent="0.25">
      <c r="A35" s="5" t="s">
        <v>66</v>
      </c>
      <c r="B35" s="18">
        <v>1993</v>
      </c>
      <c r="C35" s="18">
        <f t="shared" si="6"/>
        <v>1</v>
      </c>
      <c r="D35" s="21">
        <v>16617.638709999999</v>
      </c>
      <c r="E35" s="21">
        <v>20698.169541771</v>
      </c>
      <c r="F35">
        <f t="shared" si="0"/>
        <v>0.21958056430450137</v>
      </c>
      <c r="G35">
        <f t="shared" si="1"/>
        <v>1</v>
      </c>
      <c r="H35" s="41">
        <f t="shared" si="2"/>
        <v>16617.638709999999</v>
      </c>
      <c r="I35">
        <f t="shared" si="3"/>
        <v>0.21958056430450137</v>
      </c>
      <c r="J35">
        <f t="shared" si="4"/>
        <v>34</v>
      </c>
      <c r="T35" t="str">
        <f t="shared" si="7"/>
        <v xml:space="preserve">Motase </v>
      </c>
      <c r="U35" s="40">
        <f t="shared" si="8"/>
        <v>1764</v>
      </c>
      <c r="V35">
        <f t="shared" si="9"/>
        <v>0.3</v>
      </c>
      <c r="W35" s="39" t="str">
        <f t="shared" si="10"/>
        <v>data</v>
      </c>
    </row>
    <row r="36" spans="1:23" x14ac:dyDescent="0.25">
      <c r="A36" s="5" t="s">
        <v>66</v>
      </c>
      <c r="B36" s="18">
        <v>1994</v>
      </c>
      <c r="C36" s="18">
        <f t="shared" si="6"/>
        <v>1</v>
      </c>
      <c r="D36" s="21">
        <v>14401.95355</v>
      </c>
      <c r="E36" s="21">
        <v>12668.431212158401</v>
      </c>
      <c r="F36">
        <f t="shared" si="0"/>
        <v>-0.1282506929958836</v>
      </c>
      <c r="G36">
        <f t="shared" si="1"/>
        <v>1</v>
      </c>
      <c r="H36" s="41">
        <f t="shared" si="2"/>
        <v>14401.95355</v>
      </c>
      <c r="I36">
        <f t="shared" si="3"/>
        <v>-0.1282506929958836</v>
      </c>
      <c r="J36">
        <f t="shared" si="4"/>
        <v>35</v>
      </c>
      <c r="T36" t="str">
        <f t="shared" si="7"/>
        <v>Pinkut</v>
      </c>
      <c r="U36" s="40">
        <f t="shared" si="8"/>
        <v>361649</v>
      </c>
      <c r="V36">
        <f t="shared" si="9"/>
        <v>0.75</v>
      </c>
      <c r="W36" s="39" t="str">
        <f t="shared" si="10"/>
        <v>data</v>
      </c>
    </row>
    <row r="37" spans="1:23" x14ac:dyDescent="0.25">
      <c r="A37" s="5" t="s">
        <v>66</v>
      </c>
      <c r="B37" s="18">
        <v>1995</v>
      </c>
      <c r="C37" s="18">
        <f t="shared" si="6"/>
        <v>1</v>
      </c>
      <c r="D37" s="21">
        <v>18833.32387</v>
      </c>
      <c r="E37" s="21">
        <v>21554.438556138499</v>
      </c>
      <c r="F37">
        <f t="shared" si="0"/>
        <v>0.13495391381756056</v>
      </c>
      <c r="G37">
        <f t="shared" si="1"/>
        <v>1</v>
      </c>
      <c r="H37" s="41">
        <f t="shared" si="2"/>
        <v>18833.32387</v>
      </c>
      <c r="I37">
        <f t="shared" si="3"/>
        <v>0.13495391381756056</v>
      </c>
      <c r="J37">
        <f t="shared" si="4"/>
        <v>36</v>
      </c>
      <c r="T37" t="str">
        <f t="shared" si="7"/>
        <v>Slamgeesh</v>
      </c>
      <c r="U37" s="40">
        <f t="shared" si="8"/>
        <v>423</v>
      </c>
      <c r="V37">
        <f t="shared" si="9"/>
        <v>0.3</v>
      </c>
      <c r="W37" s="39" t="str">
        <f t="shared" si="10"/>
        <v>data</v>
      </c>
    </row>
    <row r="38" spans="1:23" x14ac:dyDescent="0.25">
      <c r="A38" s="5" t="s">
        <v>66</v>
      </c>
      <c r="B38" s="18">
        <v>1996</v>
      </c>
      <c r="C38" s="18">
        <f t="shared" si="6"/>
        <v>1</v>
      </c>
      <c r="D38" s="21">
        <v>27696.06451</v>
      </c>
      <c r="E38" s="21">
        <v>17916.375185145898</v>
      </c>
      <c r="F38">
        <f t="shared" si="0"/>
        <v>-0.43557521817707401</v>
      </c>
      <c r="G38">
        <f t="shared" si="1"/>
        <v>1</v>
      </c>
      <c r="H38" s="41">
        <f t="shared" si="2"/>
        <v>27696.06451</v>
      </c>
      <c r="I38">
        <f t="shared" si="3"/>
        <v>-0.43557521817707401</v>
      </c>
      <c r="J38">
        <f t="shared" si="4"/>
        <v>37</v>
      </c>
      <c r="T38" t="str">
        <f t="shared" ref="T38:T39" si="11">T18</f>
        <v>Sustut</v>
      </c>
      <c r="U38" s="40">
        <f t="shared" si="8"/>
        <v>2775</v>
      </c>
      <c r="V38">
        <f t="shared" si="9"/>
        <v>0.3</v>
      </c>
      <c r="W38" s="39" t="str">
        <f t="shared" si="10"/>
        <v>data</v>
      </c>
    </row>
    <row r="39" spans="1:23" x14ac:dyDescent="0.25">
      <c r="A39" s="5" t="s">
        <v>66</v>
      </c>
      <c r="B39" s="18">
        <v>1997</v>
      </c>
      <c r="C39" s="18">
        <f t="shared" si="6"/>
        <v>1</v>
      </c>
      <c r="D39" s="21">
        <v>26588.22193</v>
      </c>
      <c r="E39" s="21">
        <v>38263.808420003501</v>
      </c>
      <c r="F39">
        <f t="shared" si="0"/>
        <v>0.36403616642750924</v>
      </c>
      <c r="G39">
        <f t="shared" si="1"/>
        <v>1</v>
      </c>
      <c r="H39" s="41">
        <f t="shared" si="2"/>
        <v>26588.22193</v>
      </c>
      <c r="I39">
        <f t="shared" si="3"/>
        <v>0.36403616642750924</v>
      </c>
      <c r="J39">
        <f t="shared" si="4"/>
        <v>38</v>
      </c>
      <c r="T39" t="str">
        <f t="shared" si="11"/>
        <v>Swan/Stephens</v>
      </c>
      <c r="U39" s="51">
        <f t="shared" si="8"/>
        <v>28501</v>
      </c>
      <c r="V39">
        <f t="shared" si="9"/>
        <v>0.5</v>
      </c>
      <c r="W39" s="39" t="str">
        <f t="shared" si="10"/>
        <v>summed</v>
      </c>
    </row>
    <row r="40" spans="1:23" x14ac:dyDescent="0.25">
      <c r="A40" s="5" t="s">
        <v>66</v>
      </c>
      <c r="B40" s="18">
        <v>1998</v>
      </c>
      <c r="C40" s="18">
        <f t="shared" si="6"/>
        <v>1</v>
      </c>
      <c r="D40" s="21">
        <v>20495.087739999999</v>
      </c>
      <c r="E40" s="21">
        <v>53417.072975739</v>
      </c>
      <c r="F40">
        <f t="shared" si="0"/>
        <v>0.95794517852253736</v>
      </c>
      <c r="G40">
        <f t="shared" si="1"/>
        <v>1</v>
      </c>
      <c r="H40" s="41">
        <f t="shared" si="2"/>
        <v>20495.087739999999</v>
      </c>
      <c r="I40">
        <f t="shared" si="3"/>
        <v>0.95794517852253736</v>
      </c>
      <c r="J40">
        <f t="shared" si="4"/>
        <v>39</v>
      </c>
    </row>
    <row r="41" spans="1:23" x14ac:dyDescent="0.25">
      <c r="A41" s="5" t="s">
        <v>66</v>
      </c>
      <c r="B41" s="18">
        <v>1999</v>
      </c>
      <c r="C41" s="18">
        <f t="shared" si="6"/>
        <v>1</v>
      </c>
      <c r="D41" s="21">
        <v>5539.2129020000002</v>
      </c>
      <c r="E41" s="21">
        <v>19916.639579099701</v>
      </c>
      <c r="F41">
        <f t="shared" si="0"/>
        <v>1.2797031268831263</v>
      </c>
      <c r="G41">
        <f t="shared" si="1"/>
        <v>1</v>
      </c>
      <c r="H41" s="41">
        <f t="shared" si="2"/>
        <v>5539.2129020000002</v>
      </c>
      <c r="I41">
        <f t="shared" si="3"/>
        <v>1.2797031268831263</v>
      </c>
      <c r="J41">
        <f t="shared" si="4"/>
        <v>40</v>
      </c>
    </row>
    <row r="42" spans="1:23" x14ac:dyDescent="0.25">
      <c r="A42" s="5" t="s">
        <v>66</v>
      </c>
      <c r="B42" s="18">
        <v>2000</v>
      </c>
      <c r="C42" s="18">
        <f t="shared" si="6"/>
        <v>1</v>
      </c>
      <c r="D42" s="21">
        <v>12062.559300000001</v>
      </c>
      <c r="E42" s="21">
        <v>15005.193159466</v>
      </c>
      <c r="F42">
        <f t="shared" si="0"/>
        <v>0.21828996910100842</v>
      </c>
      <c r="G42">
        <f t="shared" si="1"/>
        <v>1</v>
      </c>
      <c r="H42" s="41">
        <f t="shared" si="2"/>
        <v>12062.559300000001</v>
      </c>
      <c r="I42">
        <f t="shared" si="3"/>
        <v>0.21828996910100842</v>
      </c>
      <c r="J42">
        <f t="shared" si="4"/>
        <v>41</v>
      </c>
    </row>
    <row r="43" spans="1:23" x14ac:dyDescent="0.25">
      <c r="A43" s="5" t="s">
        <v>66</v>
      </c>
      <c r="B43" s="18">
        <v>2001</v>
      </c>
      <c r="C43" s="18">
        <f t="shared" si="6"/>
        <v>1</v>
      </c>
      <c r="D43" s="21">
        <v>19590.349630000001</v>
      </c>
      <c r="E43" s="21">
        <v>28767.935419017002</v>
      </c>
      <c r="F43">
        <f t="shared" si="0"/>
        <v>0.38422433422883057</v>
      </c>
      <c r="G43">
        <f t="shared" si="1"/>
        <v>1</v>
      </c>
      <c r="H43" s="41">
        <f t="shared" si="2"/>
        <v>19590.349630000001</v>
      </c>
      <c r="I43">
        <f t="shared" si="3"/>
        <v>0.38422433422883057</v>
      </c>
      <c r="J43">
        <f t="shared" si="4"/>
        <v>42</v>
      </c>
    </row>
    <row r="44" spans="1:23" x14ac:dyDescent="0.25">
      <c r="A44" s="5" t="s">
        <v>66</v>
      </c>
      <c r="B44" s="18">
        <v>2002</v>
      </c>
      <c r="C44" s="18">
        <f t="shared" si="6"/>
        <v>1</v>
      </c>
      <c r="D44" s="21">
        <v>4337.2037019999998</v>
      </c>
      <c r="E44" s="21">
        <v>28211.607296015402</v>
      </c>
      <c r="F44">
        <f t="shared" si="0"/>
        <v>1.8725036673375453</v>
      </c>
      <c r="G44">
        <f t="shared" si="1"/>
        <v>1</v>
      </c>
      <c r="H44" s="41">
        <f t="shared" si="2"/>
        <v>4337.2037019999998</v>
      </c>
      <c r="I44">
        <f t="shared" si="3"/>
        <v>1.8725036673375453</v>
      </c>
      <c r="J44">
        <f t="shared" si="4"/>
        <v>43</v>
      </c>
    </row>
    <row r="45" spans="1:23" x14ac:dyDescent="0.25">
      <c r="A45" s="5" t="s">
        <v>66</v>
      </c>
      <c r="B45" s="18">
        <v>2003</v>
      </c>
      <c r="C45" s="18">
        <f t="shared" si="6"/>
        <v>1</v>
      </c>
      <c r="D45" s="21">
        <v>64594.402900000001</v>
      </c>
      <c r="E45" s="21">
        <v>15896.2290340909</v>
      </c>
      <c r="F45">
        <f t="shared" si="0"/>
        <v>-1.4020458511897766</v>
      </c>
      <c r="G45">
        <f t="shared" si="1"/>
        <v>1</v>
      </c>
      <c r="H45" s="41">
        <f t="shared" si="2"/>
        <v>64594.402900000001</v>
      </c>
      <c r="I45">
        <f t="shared" si="3"/>
        <v>-1.4020458511897766</v>
      </c>
      <c r="J45">
        <f t="shared" si="4"/>
        <v>44</v>
      </c>
    </row>
    <row r="46" spans="1:23" x14ac:dyDescent="0.25">
      <c r="A46" s="5" t="s">
        <v>66</v>
      </c>
      <c r="B46" s="18">
        <v>2004</v>
      </c>
      <c r="C46" s="18">
        <f t="shared" si="6"/>
        <v>1</v>
      </c>
      <c r="D46" s="21">
        <v>15918.65598</v>
      </c>
      <c r="E46" s="21">
        <v>54800.324752062697</v>
      </c>
      <c r="F46">
        <f t="shared" si="0"/>
        <v>1.2362043665833917</v>
      </c>
      <c r="G46">
        <f t="shared" si="1"/>
        <v>1</v>
      </c>
      <c r="H46" s="41">
        <f t="shared" si="2"/>
        <v>15918.65598</v>
      </c>
      <c r="I46">
        <f t="shared" si="3"/>
        <v>1.2362043665833917</v>
      </c>
      <c r="J46">
        <f t="shared" si="4"/>
        <v>45</v>
      </c>
    </row>
    <row r="47" spans="1:23" x14ac:dyDescent="0.25">
      <c r="A47" s="5" t="s">
        <v>66</v>
      </c>
      <c r="B47" s="18">
        <v>2005</v>
      </c>
      <c r="C47" s="18">
        <f t="shared" si="6"/>
        <v>1</v>
      </c>
      <c r="D47" s="21">
        <v>13297.5911</v>
      </c>
      <c r="E47" s="21">
        <v>72901.122738275793</v>
      </c>
      <c r="F47">
        <f t="shared" si="0"/>
        <v>1.7015211414470655</v>
      </c>
      <c r="G47">
        <f t="shared" si="1"/>
        <v>1</v>
      </c>
      <c r="H47" s="41">
        <f t="shared" si="2"/>
        <v>13297.5911</v>
      </c>
      <c r="I47">
        <f t="shared" si="3"/>
        <v>1.7015211414470655</v>
      </c>
      <c r="J47">
        <f t="shared" si="4"/>
        <v>46</v>
      </c>
    </row>
    <row r="48" spans="1:23" x14ac:dyDescent="0.25">
      <c r="A48" s="5" t="s">
        <v>66</v>
      </c>
      <c r="B48" s="18">
        <v>2006</v>
      </c>
      <c r="C48" s="18">
        <f t="shared" si="6"/>
        <v>1</v>
      </c>
      <c r="D48" s="21">
        <v>11466.17071</v>
      </c>
      <c r="E48" s="21">
        <v>52010.6237328598</v>
      </c>
      <c r="F48">
        <f t="shared" si="0"/>
        <v>1.5120469775285357</v>
      </c>
      <c r="G48">
        <f t="shared" si="1"/>
        <v>1</v>
      </c>
      <c r="H48" s="41">
        <f t="shared" si="2"/>
        <v>11466.17071</v>
      </c>
      <c r="I48">
        <f t="shared" si="3"/>
        <v>1.5120469775285357</v>
      </c>
      <c r="J48">
        <f t="shared" si="4"/>
        <v>47</v>
      </c>
    </row>
    <row r="49" spans="1:10" x14ac:dyDescent="0.25">
      <c r="A49" s="5" t="s">
        <v>66</v>
      </c>
      <c r="B49" s="18">
        <v>2007</v>
      </c>
      <c r="C49" s="18">
        <f t="shared" si="6"/>
        <v>1</v>
      </c>
      <c r="D49" s="21">
        <v>35020.525990000002</v>
      </c>
      <c r="E49" s="21">
        <v>40230.9972418201</v>
      </c>
      <c r="F49">
        <f t="shared" si="0"/>
        <v>0.13870342771808974</v>
      </c>
      <c r="G49">
        <f t="shared" si="1"/>
        <v>1</v>
      </c>
      <c r="H49" s="41">
        <f t="shared" si="2"/>
        <v>35020.525990000002</v>
      </c>
      <c r="I49">
        <f t="shared" si="3"/>
        <v>0.13870342771808974</v>
      </c>
      <c r="J49">
        <f t="shared" si="4"/>
        <v>48</v>
      </c>
    </row>
    <row r="50" spans="1:10" x14ac:dyDescent="0.25">
      <c r="A50" s="5" t="s">
        <v>66</v>
      </c>
      <c r="B50" s="18">
        <v>2008</v>
      </c>
      <c r="C50" s="18">
        <f t="shared" si="6"/>
        <v>1</v>
      </c>
      <c r="D50" s="21">
        <v>983.21728410000003</v>
      </c>
      <c r="E50" s="21">
        <v>25326.283855546499</v>
      </c>
      <c r="F50">
        <f t="shared" si="0"/>
        <v>3.2487678854845803</v>
      </c>
      <c r="G50">
        <f t="shared" si="1"/>
        <v>1</v>
      </c>
      <c r="H50" s="41">
        <f t="shared" si="2"/>
        <v>983.21728410000003</v>
      </c>
      <c r="I50">
        <f t="shared" si="3"/>
        <v>3.2487678854845803</v>
      </c>
      <c r="J50">
        <f t="shared" si="4"/>
        <v>49</v>
      </c>
    </row>
    <row r="51" spans="1:10" x14ac:dyDescent="0.25">
      <c r="A51" s="5" t="s">
        <v>66</v>
      </c>
      <c r="B51" s="18">
        <v>2009</v>
      </c>
      <c r="C51" s="18">
        <f t="shared" si="6"/>
        <v>1</v>
      </c>
      <c r="D51" s="21">
        <v>29490.642179999999</v>
      </c>
      <c r="E51" s="21">
        <v>19322.397226954799</v>
      </c>
      <c r="F51">
        <f t="shared" si="0"/>
        <v>-0.42280809762820637</v>
      </c>
      <c r="G51">
        <f t="shared" si="1"/>
        <v>1</v>
      </c>
      <c r="H51" s="41">
        <f t="shared" si="2"/>
        <v>29490.642179999999</v>
      </c>
      <c r="I51">
        <f t="shared" si="3"/>
        <v>-0.42280809762820637</v>
      </c>
      <c r="J51">
        <f t="shared" si="4"/>
        <v>50</v>
      </c>
    </row>
    <row r="52" spans="1:10" x14ac:dyDescent="0.25">
      <c r="A52" s="5" t="s">
        <v>66</v>
      </c>
      <c r="B52" s="18">
        <v>2010</v>
      </c>
      <c r="C52" s="18">
        <f t="shared" si="6"/>
        <v>1</v>
      </c>
      <c r="D52" s="21">
        <v>79009.102320000005</v>
      </c>
      <c r="E52" s="21">
        <v>48073.646336450802</v>
      </c>
      <c r="F52">
        <f t="shared" si="0"/>
        <v>-0.49682893131999906</v>
      </c>
      <c r="G52">
        <f t="shared" si="1"/>
        <v>1</v>
      </c>
      <c r="H52" s="41">
        <f t="shared" si="2"/>
        <v>79009.102320000005</v>
      </c>
      <c r="I52">
        <f t="shared" si="3"/>
        <v>-0.49682893131999906</v>
      </c>
      <c r="J52">
        <f t="shared" si="4"/>
        <v>51</v>
      </c>
    </row>
    <row r="53" spans="1:10" x14ac:dyDescent="0.25">
      <c r="A53" s="5" t="s">
        <v>66</v>
      </c>
      <c r="B53" s="18">
        <v>2011</v>
      </c>
      <c r="C53" s="18">
        <f t="shared" si="6"/>
        <v>1</v>
      </c>
      <c r="D53" s="21">
        <v>44220.21991</v>
      </c>
      <c r="E53" s="21">
        <v>51348.836313983898</v>
      </c>
      <c r="F53">
        <f t="shared" si="0"/>
        <v>0.14946012576138704</v>
      </c>
      <c r="G53">
        <f t="shared" si="1"/>
        <v>1</v>
      </c>
      <c r="H53" s="41">
        <f t="shared" si="2"/>
        <v>44220.21991</v>
      </c>
      <c r="I53">
        <f t="shared" si="3"/>
        <v>0.14946012576138704</v>
      </c>
      <c r="J53">
        <f t="shared" si="4"/>
        <v>52</v>
      </c>
    </row>
    <row r="54" spans="1:10" x14ac:dyDescent="0.25">
      <c r="A54" s="5" t="s">
        <v>66</v>
      </c>
      <c r="B54" s="18">
        <v>2012</v>
      </c>
      <c r="C54" s="18">
        <f t="shared" si="6"/>
        <v>1</v>
      </c>
      <c r="D54" s="21">
        <v>36337.236640000003</v>
      </c>
      <c r="E54" s="21">
        <v>12232.8017541638</v>
      </c>
      <c r="F54">
        <f t="shared" si="0"/>
        <v>-1.088722006139329</v>
      </c>
      <c r="G54">
        <f t="shared" si="1"/>
        <v>1</v>
      </c>
      <c r="H54" s="41">
        <f t="shared" si="2"/>
        <v>36337.236640000003</v>
      </c>
      <c r="I54">
        <f t="shared" si="3"/>
        <v>-1.088722006139329</v>
      </c>
      <c r="J54">
        <f t="shared" si="4"/>
        <v>53</v>
      </c>
    </row>
    <row r="55" spans="1:10" x14ac:dyDescent="0.25">
      <c r="A55" s="5" t="s">
        <v>66</v>
      </c>
      <c r="B55" s="18">
        <v>2013</v>
      </c>
      <c r="C55" s="18">
        <f t="shared" si="6"/>
        <v>1</v>
      </c>
      <c r="D55" s="21">
        <v>30442.976859999999</v>
      </c>
      <c r="E55" s="21">
        <v>4615.0408519530702</v>
      </c>
      <c r="F55">
        <f t="shared" si="0"/>
        <v>-1.8865346026516681</v>
      </c>
      <c r="G55">
        <f t="shared" si="1"/>
        <v>1</v>
      </c>
      <c r="H55" s="41">
        <f t="shared" si="2"/>
        <v>30442.976859999999</v>
      </c>
      <c r="I55">
        <f t="shared" si="3"/>
        <v>-1.8865346026516681</v>
      </c>
      <c r="J55">
        <f t="shared" si="4"/>
        <v>54</v>
      </c>
    </row>
    <row r="56" spans="1:10" x14ac:dyDescent="0.25">
      <c r="A56" s="7" t="s">
        <v>71</v>
      </c>
      <c r="B56" s="7">
        <v>2003</v>
      </c>
      <c r="C56" s="18">
        <f t="shared" si="6"/>
        <v>2</v>
      </c>
      <c r="D56" s="22">
        <v>1067.3504270000001</v>
      </c>
      <c r="E56" s="22">
        <v>344.06602880903301</v>
      </c>
      <c r="F56">
        <f t="shared" si="0"/>
        <v>-1.1321010368964723</v>
      </c>
      <c r="G56">
        <f t="shared" si="1"/>
        <v>2</v>
      </c>
      <c r="H56" s="41">
        <f t="shared" si="2"/>
        <v>1067.3504270000001</v>
      </c>
      <c r="I56">
        <f t="shared" si="3"/>
        <v>-1.1321010368964723</v>
      </c>
      <c r="J56">
        <f t="shared" si="4"/>
        <v>44</v>
      </c>
    </row>
    <row r="57" spans="1:10" x14ac:dyDescent="0.25">
      <c r="A57" s="7" t="s">
        <v>71</v>
      </c>
      <c r="B57" s="7">
        <v>2005</v>
      </c>
      <c r="C57" s="18">
        <f t="shared" si="6"/>
        <v>2</v>
      </c>
      <c r="D57" s="22">
        <v>266.97694460000002</v>
      </c>
      <c r="E57" s="22">
        <v>1289.9812125879</v>
      </c>
      <c r="F57">
        <f t="shared" si="0"/>
        <v>1.5752206285051586</v>
      </c>
      <c r="G57">
        <f t="shared" si="1"/>
        <v>2</v>
      </c>
      <c r="H57" s="41">
        <f t="shared" si="2"/>
        <v>266.97694460000002</v>
      </c>
      <c r="I57">
        <f t="shared" si="3"/>
        <v>1.5752206285051586</v>
      </c>
      <c r="J57">
        <f t="shared" si="4"/>
        <v>46</v>
      </c>
    </row>
    <row r="58" spans="1:10" x14ac:dyDescent="0.25">
      <c r="A58" s="7" t="s">
        <v>71</v>
      </c>
      <c r="B58" s="7">
        <v>2006</v>
      </c>
      <c r="C58" s="18">
        <f t="shared" si="6"/>
        <v>2</v>
      </c>
      <c r="D58" s="22">
        <v>88</v>
      </c>
      <c r="E58" s="22">
        <v>1896.3624526362701</v>
      </c>
      <c r="F58">
        <f t="shared" si="0"/>
        <v>3.0703560170689297</v>
      </c>
      <c r="G58">
        <f t="shared" si="1"/>
        <v>2</v>
      </c>
      <c r="H58" s="41">
        <f t="shared" si="2"/>
        <v>88</v>
      </c>
      <c r="I58">
        <f t="shared" si="3"/>
        <v>3.0703560170689297</v>
      </c>
      <c r="J58">
        <f t="shared" si="4"/>
        <v>47</v>
      </c>
    </row>
    <row r="59" spans="1:10" x14ac:dyDescent="0.25">
      <c r="A59" s="7" t="s">
        <v>71</v>
      </c>
      <c r="B59" s="7">
        <v>2007</v>
      </c>
      <c r="C59" s="18">
        <f t="shared" si="6"/>
        <v>2</v>
      </c>
      <c r="D59" s="22">
        <v>292.82051280000002</v>
      </c>
      <c r="E59" s="22">
        <v>3143.7484340087399</v>
      </c>
      <c r="F59">
        <f t="shared" si="0"/>
        <v>2.3736112987091902</v>
      </c>
      <c r="G59">
        <f t="shared" si="1"/>
        <v>2</v>
      </c>
      <c r="H59" s="41">
        <f t="shared" si="2"/>
        <v>292.82051280000002</v>
      </c>
      <c r="I59">
        <f t="shared" si="3"/>
        <v>2.3736112987091902</v>
      </c>
      <c r="J59">
        <f t="shared" si="4"/>
        <v>48</v>
      </c>
    </row>
    <row r="60" spans="1:10" x14ac:dyDescent="0.25">
      <c r="A60" s="7" t="s">
        <v>71</v>
      </c>
      <c r="B60" s="7">
        <v>2008</v>
      </c>
      <c r="C60" s="18">
        <f t="shared" si="6"/>
        <v>2</v>
      </c>
      <c r="D60" s="22">
        <v>95.00674764</v>
      </c>
      <c r="E60" s="22">
        <v>2342.2783211881401</v>
      </c>
      <c r="F60">
        <f t="shared" si="0"/>
        <v>3.204931459336001</v>
      </c>
      <c r="G60">
        <f t="shared" si="1"/>
        <v>2</v>
      </c>
      <c r="H60" s="41">
        <f t="shared" si="2"/>
        <v>95.00674764</v>
      </c>
      <c r="I60">
        <f t="shared" si="3"/>
        <v>3.204931459336001</v>
      </c>
      <c r="J60">
        <f t="shared" si="4"/>
        <v>49</v>
      </c>
    </row>
    <row r="61" spans="1:10" x14ac:dyDescent="0.25">
      <c r="A61" s="7" t="s">
        <v>71</v>
      </c>
      <c r="B61" s="7">
        <v>2009</v>
      </c>
      <c r="C61" s="18">
        <f t="shared" si="6"/>
        <v>2</v>
      </c>
      <c r="D61" s="22">
        <v>780.43255299999998</v>
      </c>
      <c r="E61" s="22">
        <v>4046.0677858475001</v>
      </c>
      <c r="F61">
        <f t="shared" si="0"/>
        <v>1.6456524502776289</v>
      </c>
      <c r="G61">
        <f t="shared" si="1"/>
        <v>2</v>
      </c>
      <c r="H61" s="41">
        <f t="shared" si="2"/>
        <v>780.43255299999998</v>
      </c>
      <c r="I61">
        <f t="shared" si="3"/>
        <v>1.6456524502776289</v>
      </c>
      <c r="J61">
        <f t="shared" si="4"/>
        <v>50</v>
      </c>
    </row>
    <row r="62" spans="1:10" x14ac:dyDescent="0.25">
      <c r="A62" s="7" t="s">
        <v>71</v>
      </c>
      <c r="B62" s="7">
        <v>2010</v>
      </c>
      <c r="C62" s="18">
        <f t="shared" si="6"/>
        <v>2</v>
      </c>
      <c r="D62" s="22">
        <v>1310.7226889999999</v>
      </c>
      <c r="E62" s="22">
        <v>3914.4054448525399</v>
      </c>
      <c r="F62">
        <f t="shared" si="0"/>
        <v>1.0940847958809918</v>
      </c>
      <c r="G62">
        <f t="shared" si="1"/>
        <v>2</v>
      </c>
      <c r="H62" s="41">
        <f t="shared" si="2"/>
        <v>1310.7226889999999</v>
      </c>
      <c r="I62">
        <f t="shared" si="3"/>
        <v>1.0940847958809918</v>
      </c>
      <c r="J62">
        <f t="shared" si="4"/>
        <v>51</v>
      </c>
    </row>
    <row r="63" spans="1:10" x14ac:dyDescent="0.25">
      <c r="A63" s="7" t="s">
        <v>71</v>
      </c>
      <c r="B63" s="7">
        <v>2011</v>
      </c>
      <c r="C63" s="18">
        <f t="shared" si="6"/>
        <v>2</v>
      </c>
      <c r="D63" s="22">
        <v>1380.710059</v>
      </c>
      <c r="E63" s="22">
        <v>1988.9599889444301</v>
      </c>
      <c r="F63">
        <f t="shared" si="0"/>
        <v>0.36501398115444522</v>
      </c>
      <c r="G63">
        <f t="shared" si="1"/>
        <v>2</v>
      </c>
      <c r="H63" s="41">
        <f t="shared" si="2"/>
        <v>1380.710059</v>
      </c>
      <c r="I63">
        <f t="shared" si="3"/>
        <v>0.36501398115444522</v>
      </c>
      <c r="J63">
        <f t="shared" si="4"/>
        <v>52</v>
      </c>
    </row>
    <row r="64" spans="1:10" x14ac:dyDescent="0.25">
      <c r="A64" s="7" t="s">
        <v>71</v>
      </c>
      <c r="B64" s="7">
        <v>2012</v>
      </c>
      <c r="C64" s="18">
        <f t="shared" si="6"/>
        <v>2</v>
      </c>
      <c r="D64" s="22">
        <v>2860</v>
      </c>
      <c r="E64" s="22">
        <v>1021.5194670217101</v>
      </c>
      <c r="F64">
        <f t="shared" si="0"/>
        <v>-1.0295304324478338</v>
      </c>
      <c r="G64">
        <f t="shared" si="1"/>
        <v>2</v>
      </c>
      <c r="H64" s="41">
        <f t="shared" si="2"/>
        <v>2860</v>
      </c>
      <c r="I64">
        <f t="shared" si="3"/>
        <v>-1.0295304324478338</v>
      </c>
      <c r="J64">
        <f t="shared" si="4"/>
        <v>53</v>
      </c>
    </row>
    <row r="65" spans="1:10" x14ac:dyDescent="0.25">
      <c r="A65" s="7" t="s">
        <v>71</v>
      </c>
      <c r="B65" s="7">
        <v>2013</v>
      </c>
      <c r="C65" s="18">
        <f t="shared" si="6"/>
        <v>2</v>
      </c>
      <c r="D65" s="22">
        <v>550</v>
      </c>
      <c r="E65" s="22">
        <v>900.61760456882996</v>
      </c>
      <c r="F65">
        <f t="shared" si="0"/>
        <v>0.49316247705020261</v>
      </c>
      <c r="G65">
        <f t="shared" si="1"/>
        <v>2</v>
      </c>
      <c r="H65" s="41">
        <f t="shared" si="2"/>
        <v>550</v>
      </c>
      <c r="I65">
        <f t="shared" si="3"/>
        <v>0.49316247705020261</v>
      </c>
      <c r="J65">
        <f t="shared" si="4"/>
        <v>54</v>
      </c>
    </row>
    <row r="66" spans="1:10" x14ac:dyDescent="0.25">
      <c r="A66" s="7" t="s">
        <v>71</v>
      </c>
      <c r="B66" s="7">
        <v>2014</v>
      </c>
      <c r="C66" s="18">
        <f t="shared" si="6"/>
        <v>2</v>
      </c>
      <c r="D66" s="22">
        <v>4831.7114300000003</v>
      </c>
      <c r="E66" s="22">
        <v>1378.3012625004301</v>
      </c>
      <c r="F66">
        <f t="shared" si="0"/>
        <v>-1.2543489665349778</v>
      </c>
      <c r="G66">
        <f t="shared" si="1"/>
        <v>2</v>
      </c>
      <c r="H66" s="41">
        <f t="shared" si="2"/>
        <v>4831.7114300000003</v>
      </c>
      <c r="I66">
        <f t="shared" si="3"/>
        <v>-1.2543489665349778</v>
      </c>
      <c r="J66">
        <f t="shared" si="4"/>
        <v>55</v>
      </c>
    </row>
    <row r="67" spans="1:10" x14ac:dyDescent="0.25">
      <c r="A67" s="11" t="s">
        <v>73</v>
      </c>
      <c r="B67" s="11">
        <v>1960</v>
      </c>
      <c r="C67" s="18">
        <f t="shared" si="6"/>
        <v>3</v>
      </c>
      <c r="D67" s="33">
        <v>42484.863640000003</v>
      </c>
      <c r="E67" s="33">
        <v>74524.879575540006</v>
      </c>
      <c r="F67">
        <f t="shared" ref="F67:F130" si="12">LN(E67/D67)</f>
        <v>0.56198516082240657</v>
      </c>
      <c r="G67">
        <f t="shared" ref="G67:G130" si="13">C67</f>
        <v>3</v>
      </c>
      <c r="H67" s="41">
        <f t="shared" ref="H67:H130" si="14">D67</f>
        <v>42484.863640000003</v>
      </c>
      <c r="I67">
        <f t="shared" ref="I67:I130" si="15">F67</f>
        <v>0.56198516082240657</v>
      </c>
      <c r="J67">
        <f t="shared" ref="J67:J130" si="16">B67-1959</f>
        <v>1</v>
      </c>
    </row>
    <row r="68" spans="1:10" x14ac:dyDescent="0.25">
      <c r="A68" s="11" t="s">
        <v>73</v>
      </c>
      <c r="B68" s="11">
        <v>1961</v>
      </c>
      <c r="C68" s="18">
        <f t="shared" ref="C68:C131" si="17">IF(A68=A67,C67,C67+1)</f>
        <v>3</v>
      </c>
      <c r="D68" s="33">
        <v>133007.01860000001</v>
      </c>
      <c r="E68" s="33">
        <v>67885.066220160006</v>
      </c>
      <c r="F68">
        <f t="shared" si="12"/>
        <v>-0.67258582573060988</v>
      </c>
      <c r="G68">
        <f t="shared" si="13"/>
        <v>3</v>
      </c>
      <c r="H68" s="41">
        <f t="shared" si="14"/>
        <v>133007.01860000001</v>
      </c>
      <c r="I68">
        <f t="shared" si="15"/>
        <v>-0.67258582573060988</v>
      </c>
      <c r="J68">
        <f t="shared" si="16"/>
        <v>2</v>
      </c>
    </row>
    <row r="69" spans="1:10" x14ac:dyDescent="0.25">
      <c r="A69" s="11" t="s">
        <v>73</v>
      </c>
      <c r="B69" s="11">
        <v>1962</v>
      </c>
      <c r="C69" s="18">
        <f t="shared" si="17"/>
        <v>3</v>
      </c>
      <c r="D69" s="33">
        <v>21586.842499999999</v>
      </c>
      <c r="E69" s="33">
        <v>165292.91040307999</v>
      </c>
      <c r="F69">
        <f t="shared" si="12"/>
        <v>2.0356351290653327</v>
      </c>
      <c r="G69">
        <f t="shared" si="13"/>
        <v>3</v>
      </c>
      <c r="H69" s="41">
        <f t="shared" si="14"/>
        <v>21586.842499999999</v>
      </c>
      <c r="I69">
        <f t="shared" si="15"/>
        <v>2.0356351290653327</v>
      </c>
      <c r="J69">
        <f t="shared" si="16"/>
        <v>3</v>
      </c>
    </row>
    <row r="70" spans="1:10" x14ac:dyDescent="0.25">
      <c r="A70" s="11" t="s">
        <v>73</v>
      </c>
      <c r="B70" s="11">
        <v>1963</v>
      </c>
      <c r="C70" s="18">
        <f t="shared" si="17"/>
        <v>3</v>
      </c>
      <c r="D70" s="33">
        <v>77001.760970000003</v>
      </c>
      <c r="E70" s="33">
        <v>264639.45640182</v>
      </c>
      <c r="F70">
        <f t="shared" si="12"/>
        <v>1.2345400663964137</v>
      </c>
      <c r="G70">
        <f t="shared" si="13"/>
        <v>3</v>
      </c>
      <c r="H70" s="41">
        <f t="shared" si="14"/>
        <v>77001.760970000003</v>
      </c>
      <c r="I70">
        <f t="shared" si="15"/>
        <v>1.2345400663964137</v>
      </c>
      <c r="J70">
        <f t="shared" si="16"/>
        <v>4</v>
      </c>
    </row>
    <row r="71" spans="1:10" x14ac:dyDescent="0.25">
      <c r="A71" s="11" t="s">
        <v>73</v>
      </c>
      <c r="B71" s="11">
        <v>1964</v>
      </c>
      <c r="C71" s="18">
        <f t="shared" si="17"/>
        <v>3</v>
      </c>
      <c r="D71" s="33">
        <v>68408.813599999994</v>
      </c>
      <c r="E71" s="33">
        <v>83443.202640999996</v>
      </c>
      <c r="F71">
        <f t="shared" si="12"/>
        <v>0.19866452238950918</v>
      </c>
      <c r="G71">
        <f t="shared" si="13"/>
        <v>3</v>
      </c>
      <c r="H71" s="41">
        <f t="shared" si="14"/>
        <v>68408.813599999994</v>
      </c>
      <c r="I71">
        <f t="shared" si="15"/>
        <v>0.19866452238950918</v>
      </c>
      <c r="J71">
        <f t="shared" si="16"/>
        <v>5</v>
      </c>
    </row>
    <row r="72" spans="1:10" x14ac:dyDescent="0.25">
      <c r="A72" s="11" t="s">
        <v>73</v>
      </c>
      <c r="B72" s="11">
        <v>1965</v>
      </c>
      <c r="C72" s="18">
        <f t="shared" si="17"/>
        <v>3</v>
      </c>
      <c r="D72" s="33">
        <v>29888.49784</v>
      </c>
      <c r="E72" s="33">
        <v>139046.70347676601</v>
      </c>
      <c r="F72">
        <f t="shared" si="12"/>
        <v>1.5373361541723674</v>
      </c>
      <c r="G72">
        <f t="shared" si="13"/>
        <v>3</v>
      </c>
      <c r="H72" s="41">
        <f t="shared" si="14"/>
        <v>29888.49784</v>
      </c>
      <c r="I72">
        <f t="shared" si="15"/>
        <v>1.5373361541723674</v>
      </c>
      <c r="J72">
        <f t="shared" si="16"/>
        <v>6</v>
      </c>
    </row>
    <row r="73" spans="1:10" x14ac:dyDescent="0.25">
      <c r="A73" s="11" t="s">
        <v>73</v>
      </c>
      <c r="B73" s="11">
        <v>1966</v>
      </c>
      <c r="C73" s="18">
        <f t="shared" si="17"/>
        <v>3</v>
      </c>
      <c r="D73" s="33">
        <v>31977.04506</v>
      </c>
      <c r="E73" s="33">
        <v>139909.68803072299</v>
      </c>
      <c r="F73">
        <f t="shared" si="12"/>
        <v>1.4759788254453621</v>
      </c>
      <c r="G73">
        <f t="shared" si="13"/>
        <v>3</v>
      </c>
      <c r="H73" s="41">
        <f t="shared" si="14"/>
        <v>31977.04506</v>
      </c>
      <c r="I73">
        <f t="shared" si="15"/>
        <v>1.4759788254453621</v>
      </c>
      <c r="J73">
        <f t="shared" si="16"/>
        <v>7</v>
      </c>
    </row>
    <row r="74" spans="1:10" x14ac:dyDescent="0.25">
      <c r="A74" s="11" t="s">
        <v>73</v>
      </c>
      <c r="B74" s="11">
        <v>1967</v>
      </c>
      <c r="C74" s="18">
        <f t="shared" si="17"/>
        <v>3</v>
      </c>
      <c r="D74" s="33">
        <v>95241.714819999994</v>
      </c>
      <c r="E74" s="33">
        <v>127885.02963665201</v>
      </c>
      <c r="F74">
        <f t="shared" si="12"/>
        <v>0.29471362762080744</v>
      </c>
      <c r="G74">
        <f t="shared" si="13"/>
        <v>3</v>
      </c>
      <c r="H74" s="41">
        <f t="shared" si="14"/>
        <v>95241.714819999994</v>
      </c>
      <c r="I74">
        <f t="shared" si="15"/>
        <v>0.29471362762080744</v>
      </c>
      <c r="J74">
        <f t="shared" si="16"/>
        <v>8</v>
      </c>
    </row>
    <row r="75" spans="1:10" x14ac:dyDescent="0.25">
      <c r="A75" s="11" t="s">
        <v>73</v>
      </c>
      <c r="B75" s="11">
        <v>1968</v>
      </c>
      <c r="C75" s="18">
        <f t="shared" si="17"/>
        <v>3</v>
      </c>
      <c r="D75" s="33">
        <v>62457.16289</v>
      </c>
      <c r="E75" s="33">
        <v>172461.988692827</v>
      </c>
      <c r="F75">
        <f t="shared" si="12"/>
        <v>1.015695928793021</v>
      </c>
      <c r="G75">
        <f t="shared" si="13"/>
        <v>3</v>
      </c>
      <c r="H75" s="41">
        <f t="shared" si="14"/>
        <v>62457.16289</v>
      </c>
      <c r="I75">
        <f t="shared" si="15"/>
        <v>1.015695928793021</v>
      </c>
      <c r="J75">
        <f t="shared" si="16"/>
        <v>9</v>
      </c>
    </row>
    <row r="76" spans="1:10" x14ac:dyDescent="0.25">
      <c r="A76" s="11" t="s">
        <v>73</v>
      </c>
      <c r="B76" s="11">
        <v>1969</v>
      </c>
      <c r="C76" s="18">
        <f t="shared" si="17"/>
        <v>3</v>
      </c>
      <c r="D76" s="33">
        <v>89904.938179999997</v>
      </c>
      <c r="E76" s="33">
        <v>351950.17016248102</v>
      </c>
      <c r="F76">
        <f t="shared" si="12"/>
        <v>1.3647367338701797</v>
      </c>
      <c r="G76">
        <f t="shared" si="13"/>
        <v>3</v>
      </c>
      <c r="H76" s="41">
        <f t="shared" si="14"/>
        <v>89904.938179999997</v>
      </c>
      <c r="I76">
        <f t="shared" si="15"/>
        <v>1.3647367338701797</v>
      </c>
      <c r="J76">
        <f t="shared" si="16"/>
        <v>10</v>
      </c>
    </row>
    <row r="77" spans="1:10" x14ac:dyDescent="0.25">
      <c r="A77" s="11" t="s">
        <v>73</v>
      </c>
      <c r="B77" s="11">
        <v>1970</v>
      </c>
      <c r="C77" s="18">
        <f t="shared" si="17"/>
        <v>3</v>
      </c>
      <c r="D77" s="33">
        <v>82163.633489999993</v>
      </c>
      <c r="E77" s="33">
        <v>141685.91783257399</v>
      </c>
      <c r="F77">
        <f t="shared" si="12"/>
        <v>0.54489997240263732</v>
      </c>
      <c r="G77">
        <f t="shared" si="13"/>
        <v>3</v>
      </c>
      <c r="H77" s="41">
        <f t="shared" si="14"/>
        <v>82163.633489999993</v>
      </c>
      <c r="I77">
        <f t="shared" si="15"/>
        <v>0.54489997240263732</v>
      </c>
      <c r="J77">
        <f t="shared" si="16"/>
        <v>11</v>
      </c>
    </row>
    <row r="78" spans="1:10" x14ac:dyDescent="0.25">
      <c r="A78" s="11" t="s">
        <v>73</v>
      </c>
      <c r="B78" s="11">
        <v>1971</v>
      </c>
      <c r="C78" s="18">
        <f t="shared" si="17"/>
        <v>3</v>
      </c>
      <c r="D78" s="33">
        <v>34049.060109999999</v>
      </c>
      <c r="E78" s="33">
        <v>111842.045334354</v>
      </c>
      <c r="F78">
        <f t="shared" si="12"/>
        <v>1.1892851373739202</v>
      </c>
      <c r="G78">
        <f t="shared" si="13"/>
        <v>3</v>
      </c>
      <c r="H78" s="41">
        <f t="shared" si="14"/>
        <v>34049.060109999999</v>
      </c>
      <c r="I78">
        <f t="shared" si="15"/>
        <v>1.1892851373739202</v>
      </c>
      <c r="J78">
        <f t="shared" si="16"/>
        <v>12</v>
      </c>
    </row>
    <row r="79" spans="1:10" x14ac:dyDescent="0.25">
      <c r="A79" s="11" t="s">
        <v>73</v>
      </c>
      <c r="B79" s="11">
        <v>1972</v>
      </c>
      <c r="C79" s="18">
        <f t="shared" si="17"/>
        <v>3</v>
      </c>
      <c r="D79" s="33">
        <v>52692.14185</v>
      </c>
      <c r="E79" s="33">
        <v>79172.628609040097</v>
      </c>
      <c r="F79">
        <f t="shared" si="12"/>
        <v>0.40716430729332176</v>
      </c>
      <c r="G79">
        <f t="shared" si="13"/>
        <v>3</v>
      </c>
      <c r="H79" s="41">
        <f t="shared" si="14"/>
        <v>52692.14185</v>
      </c>
      <c r="I79">
        <f t="shared" si="15"/>
        <v>0.40716430729332176</v>
      </c>
      <c r="J79">
        <f t="shared" si="16"/>
        <v>13</v>
      </c>
    </row>
    <row r="80" spans="1:10" x14ac:dyDescent="0.25">
      <c r="A80" s="11" t="s">
        <v>73</v>
      </c>
      <c r="B80" s="11">
        <v>1973</v>
      </c>
      <c r="C80" s="18">
        <f t="shared" si="17"/>
        <v>3</v>
      </c>
      <c r="D80" s="33">
        <v>140252.6508</v>
      </c>
      <c r="E80" s="33">
        <v>102299.0580639</v>
      </c>
      <c r="F80">
        <f t="shared" si="12"/>
        <v>-0.31554497943027188</v>
      </c>
      <c r="G80">
        <f t="shared" si="13"/>
        <v>3</v>
      </c>
      <c r="H80" s="41">
        <f t="shared" si="14"/>
        <v>140252.6508</v>
      </c>
      <c r="I80">
        <f t="shared" si="15"/>
        <v>-0.31554497943027188</v>
      </c>
      <c r="J80">
        <f t="shared" si="16"/>
        <v>14</v>
      </c>
    </row>
    <row r="81" spans="1:10" x14ac:dyDescent="0.25">
      <c r="A81" s="11" t="s">
        <v>73</v>
      </c>
      <c r="B81" s="11">
        <v>1974</v>
      </c>
      <c r="C81" s="18">
        <f t="shared" si="17"/>
        <v>3</v>
      </c>
      <c r="D81" s="33">
        <v>109850.7509</v>
      </c>
      <c r="E81" s="33">
        <v>25292.248428454499</v>
      </c>
      <c r="F81">
        <f t="shared" si="12"/>
        <v>-1.4686246719317508</v>
      </c>
      <c r="G81">
        <f t="shared" si="13"/>
        <v>3</v>
      </c>
      <c r="H81" s="41">
        <f t="shared" si="14"/>
        <v>109850.7509</v>
      </c>
      <c r="I81">
        <f t="shared" si="15"/>
        <v>-1.4686246719317508</v>
      </c>
      <c r="J81">
        <f t="shared" si="16"/>
        <v>15</v>
      </c>
    </row>
    <row r="82" spans="1:10" x14ac:dyDescent="0.25">
      <c r="A82" s="11" t="s">
        <v>73</v>
      </c>
      <c r="B82" s="11">
        <v>1975</v>
      </c>
      <c r="C82" s="18">
        <f t="shared" si="17"/>
        <v>3</v>
      </c>
      <c r="D82" s="33">
        <v>60352.600409999999</v>
      </c>
      <c r="E82" s="33">
        <v>139206.45643237399</v>
      </c>
      <c r="F82">
        <f t="shared" si="12"/>
        <v>0.83575409381067955</v>
      </c>
      <c r="G82">
        <f t="shared" si="13"/>
        <v>3</v>
      </c>
      <c r="H82" s="41">
        <f t="shared" si="14"/>
        <v>60352.600409999999</v>
      </c>
      <c r="I82">
        <f t="shared" si="15"/>
        <v>0.83575409381067955</v>
      </c>
      <c r="J82">
        <f t="shared" si="16"/>
        <v>16</v>
      </c>
    </row>
    <row r="83" spans="1:10" x14ac:dyDescent="0.25">
      <c r="A83" s="11" t="s">
        <v>73</v>
      </c>
      <c r="B83" s="11">
        <v>1976</v>
      </c>
      <c r="C83" s="18">
        <f t="shared" si="17"/>
        <v>3</v>
      </c>
      <c r="D83" s="33">
        <v>13335.83037</v>
      </c>
      <c r="E83" s="33">
        <v>26268.096251322899</v>
      </c>
      <c r="F83">
        <f t="shared" si="12"/>
        <v>0.67790070686494053</v>
      </c>
      <c r="G83">
        <f t="shared" si="13"/>
        <v>3</v>
      </c>
      <c r="H83" s="41">
        <f t="shared" si="14"/>
        <v>13335.83037</v>
      </c>
      <c r="I83">
        <f t="shared" si="15"/>
        <v>0.67790070686494053</v>
      </c>
      <c r="J83">
        <f t="shared" si="16"/>
        <v>17</v>
      </c>
    </row>
    <row r="84" spans="1:10" x14ac:dyDescent="0.25">
      <c r="A84" s="11" t="s">
        <v>73</v>
      </c>
      <c r="B84" s="11">
        <v>1977</v>
      </c>
      <c r="C84" s="18">
        <f t="shared" si="17"/>
        <v>3</v>
      </c>
      <c r="D84" s="33">
        <v>54679.104120000004</v>
      </c>
      <c r="E84" s="33">
        <v>293903.29105982598</v>
      </c>
      <c r="F84">
        <f t="shared" si="12"/>
        <v>1.6817691435831639</v>
      </c>
      <c r="G84">
        <f t="shared" si="13"/>
        <v>3</v>
      </c>
      <c r="H84" s="41">
        <f t="shared" si="14"/>
        <v>54679.104120000004</v>
      </c>
      <c r="I84">
        <f t="shared" si="15"/>
        <v>1.6817691435831639</v>
      </c>
      <c r="J84">
        <f t="shared" si="16"/>
        <v>18</v>
      </c>
    </row>
    <row r="85" spans="1:10" x14ac:dyDescent="0.25">
      <c r="A85" s="11" t="s">
        <v>73</v>
      </c>
      <c r="B85" s="11">
        <v>1978</v>
      </c>
      <c r="C85" s="18">
        <f t="shared" si="17"/>
        <v>3</v>
      </c>
      <c r="D85" s="33">
        <v>32031.531050000001</v>
      </c>
      <c r="E85" s="33">
        <v>71960.154147245397</v>
      </c>
      <c r="F85">
        <f t="shared" si="12"/>
        <v>0.80939178822587965</v>
      </c>
      <c r="G85">
        <f t="shared" si="13"/>
        <v>3</v>
      </c>
      <c r="H85" s="41">
        <f t="shared" si="14"/>
        <v>32031.531050000001</v>
      </c>
      <c r="I85">
        <f t="shared" si="15"/>
        <v>0.80939178822587965</v>
      </c>
      <c r="J85">
        <f t="shared" si="16"/>
        <v>19</v>
      </c>
    </row>
    <row r="86" spans="1:10" x14ac:dyDescent="0.25">
      <c r="A86" s="11" t="s">
        <v>73</v>
      </c>
      <c r="B86" s="11">
        <v>1979</v>
      </c>
      <c r="C86" s="18">
        <f t="shared" si="17"/>
        <v>3</v>
      </c>
      <c r="D86" s="33">
        <v>42454.929239999998</v>
      </c>
      <c r="E86" s="33">
        <v>36632.4375940135</v>
      </c>
      <c r="F86">
        <f t="shared" si="12"/>
        <v>-0.14750890378428821</v>
      </c>
      <c r="G86">
        <f t="shared" si="13"/>
        <v>3</v>
      </c>
      <c r="H86" s="41">
        <f t="shared" si="14"/>
        <v>42454.929239999998</v>
      </c>
      <c r="I86">
        <f t="shared" si="15"/>
        <v>-0.14750890378428821</v>
      </c>
      <c r="J86">
        <f t="shared" si="16"/>
        <v>20</v>
      </c>
    </row>
    <row r="87" spans="1:10" x14ac:dyDescent="0.25">
      <c r="A87" s="11" t="s">
        <v>73</v>
      </c>
      <c r="B87" s="11">
        <v>1980</v>
      </c>
      <c r="C87" s="18">
        <f t="shared" si="17"/>
        <v>3</v>
      </c>
      <c r="D87" s="33">
        <v>31679.465189999999</v>
      </c>
      <c r="E87" s="33">
        <v>133626.59851635399</v>
      </c>
      <c r="F87">
        <f t="shared" si="12"/>
        <v>1.4393806468029553</v>
      </c>
      <c r="G87">
        <f t="shared" si="13"/>
        <v>3</v>
      </c>
      <c r="H87" s="41">
        <f t="shared" si="14"/>
        <v>31679.465189999999</v>
      </c>
      <c r="I87">
        <f t="shared" si="15"/>
        <v>1.4393806468029553</v>
      </c>
      <c r="J87">
        <f t="shared" si="16"/>
        <v>21</v>
      </c>
    </row>
    <row r="88" spans="1:10" x14ac:dyDescent="0.25">
      <c r="A88" s="11" t="s">
        <v>73</v>
      </c>
      <c r="B88" s="11">
        <v>1981</v>
      </c>
      <c r="C88" s="18">
        <f t="shared" si="17"/>
        <v>3</v>
      </c>
      <c r="D88" s="33">
        <v>46466.07316</v>
      </c>
      <c r="E88" s="33">
        <v>86474.453511898697</v>
      </c>
      <c r="F88">
        <f t="shared" si="12"/>
        <v>0.62112659835884332</v>
      </c>
      <c r="G88">
        <f t="shared" si="13"/>
        <v>3</v>
      </c>
      <c r="H88" s="41">
        <f t="shared" si="14"/>
        <v>46466.07316</v>
      </c>
      <c r="I88">
        <f t="shared" si="15"/>
        <v>0.62112659835884332</v>
      </c>
      <c r="J88">
        <f t="shared" si="16"/>
        <v>22</v>
      </c>
    </row>
    <row r="89" spans="1:10" x14ac:dyDescent="0.25">
      <c r="A89" s="11" t="s">
        <v>73</v>
      </c>
      <c r="B89" s="11">
        <v>1982</v>
      </c>
      <c r="C89" s="18">
        <f t="shared" si="17"/>
        <v>3</v>
      </c>
      <c r="D89" s="33">
        <v>93630.302609999999</v>
      </c>
      <c r="E89" s="33">
        <v>46970.6569234778</v>
      </c>
      <c r="F89">
        <f t="shared" si="12"/>
        <v>-0.68983099095888434</v>
      </c>
      <c r="G89">
        <f t="shared" si="13"/>
        <v>3</v>
      </c>
      <c r="H89" s="41">
        <f t="shared" si="14"/>
        <v>93630.302609999999</v>
      </c>
      <c r="I89">
        <f t="shared" si="15"/>
        <v>-0.68983099095888434</v>
      </c>
      <c r="J89">
        <f t="shared" si="16"/>
        <v>23</v>
      </c>
    </row>
    <row r="90" spans="1:10" x14ac:dyDescent="0.25">
      <c r="A90" s="11" t="s">
        <v>73</v>
      </c>
      <c r="B90" s="11">
        <v>1983</v>
      </c>
      <c r="C90" s="18">
        <f t="shared" si="17"/>
        <v>3</v>
      </c>
      <c r="D90" s="33">
        <v>26965.088589999999</v>
      </c>
      <c r="E90" s="33">
        <v>51688.732857835399</v>
      </c>
      <c r="F90">
        <f t="shared" si="12"/>
        <v>0.65069681049248973</v>
      </c>
      <c r="G90">
        <f t="shared" si="13"/>
        <v>3</v>
      </c>
      <c r="H90" s="41">
        <f t="shared" si="14"/>
        <v>26965.088589999999</v>
      </c>
      <c r="I90">
        <f t="shared" si="15"/>
        <v>0.65069681049248973</v>
      </c>
      <c r="J90">
        <f t="shared" si="16"/>
        <v>24</v>
      </c>
    </row>
    <row r="91" spans="1:10" x14ac:dyDescent="0.25">
      <c r="A91" s="11" t="s">
        <v>73</v>
      </c>
      <c r="B91" s="11">
        <v>1984</v>
      </c>
      <c r="C91" s="18">
        <f t="shared" si="17"/>
        <v>3</v>
      </c>
      <c r="D91" s="33">
        <v>26503.0687</v>
      </c>
      <c r="E91" s="33">
        <v>106017.712659032</v>
      </c>
      <c r="F91">
        <f t="shared" si="12"/>
        <v>1.3863456544213557</v>
      </c>
      <c r="G91">
        <f t="shared" si="13"/>
        <v>3</v>
      </c>
      <c r="H91" s="41">
        <f t="shared" si="14"/>
        <v>26503.0687</v>
      </c>
      <c r="I91">
        <f t="shared" si="15"/>
        <v>1.3863456544213557</v>
      </c>
      <c r="J91">
        <f t="shared" si="16"/>
        <v>25</v>
      </c>
    </row>
    <row r="92" spans="1:10" x14ac:dyDescent="0.25">
      <c r="A92" s="11" t="s">
        <v>73</v>
      </c>
      <c r="B92" s="11">
        <v>1985</v>
      </c>
      <c r="C92" s="18">
        <f t="shared" si="17"/>
        <v>3</v>
      </c>
      <c r="D92" s="33">
        <v>75649.395420000001</v>
      </c>
      <c r="E92" s="33">
        <v>43053.812501231798</v>
      </c>
      <c r="F92">
        <f t="shared" si="12"/>
        <v>-0.56365866160273692</v>
      </c>
      <c r="G92">
        <f t="shared" si="13"/>
        <v>3</v>
      </c>
      <c r="H92" s="41">
        <f t="shared" si="14"/>
        <v>75649.395420000001</v>
      </c>
      <c r="I92">
        <f t="shared" si="15"/>
        <v>-0.56365866160273692</v>
      </c>
      <c r="J92">
        <f t="shared" si="16"/>
        <v>26</v>
      </c>
    </row>
    <row r="93" spans="1:10" x14ac:dyDescent="0.25">
      <c r="A93" s="11" t="s">
        <v>73</v>
      </c>
      <c r="B93" s="11">
        <v>1986</v>
      </c>
      <c r="C93" s="18">
        <f t="shared" si="17"/>
        <v>3</v>
      </c>
      <c r="D93" s="33">
        <v>26864.92035</v>
      </c>
      <c r="E93" s="33">
        <v>104389.85172451699</v>
      </c>
      <c r="F93">
        <f t="shared" si="12"/>
        <v>1.3573111056676284</v>
      </c>
      <c r="G93">
        <f t="shared" si="13"/>
        <v>3</v>
      </c>
      <c r="H93" s="41">
        <f t="shared" si="14"/>
        <v>26864.92035</v>
      </c>
      <c r="I93">
        <f t="shared" si="15"/>
        <v>1.3573111056676284</v>
      </c>
      <c r="J93">
        <f t="shared" si="16"/>
        <v>27</v>
      </c>
    </row>
    <row r="94" spans="1:10" x14ac:dyDescent="0.25">
      <c r="A94" s="11" t="s">
        <v>73</v>
      </c>
      <c r="B94" s="11">
        <v>1987</v>
      </c>
      <c r="C94" s="18">
        <f t="shared" si="17"/>
        <v>3</v>
      </c>
      <c r="D94" s="33">
        <v>38205.997810000001</v>
      </c>
      <c r="E94" s="33">
        <v>100331.76886901799</v>
      </c>
      <c r="F94">
        <f t="shared" si="12"/>
        <v>0.96548986927098557</v>
      </c>
      <c r="G94">
        <f t="shared" si="13"/>
        <v>3</v>
      </c>
      <c r="H94" s="41">
        <f t="shared" si="14"/>
        <v>38205.997810000001</v>
      </c>
      <c r="I94">
        <f t="shared" si="15"/>
        <v>0.96548986927098557</v>
      </c>
      <c r="J94">
        <f t="shared" si="16"/>
        <v>28</v>
      </c>
    </row>
    <row r="95" spans="1:10" x14ac:dyDescent="0.25">
      <c r="A95" s="11" t="s">
        <v>73</v>
      </c>
      <c r="B95" s="11">
        <v>1988</v>
      </c>
      <c r="C95" s="18">
        <f t="shared" si="17"/>
        <v>3</v>
      </c>
      <c r="D95" s="33">
        <v>42434.7788</v>
      </c>
      <c r="E95" s="33">
        <v>96957.643191375595</v>
      </c>
      <c r="F95">
        <f t="shared" si="12"/>
        <v>0.82630593427610244</v>
      </c>
      <c r="G95">
        <f t="shared" si="13"/>
        <v>3</v>
      </c>
      <c r="H95" s="41">
        <f t="shared" si="14"/>
        <v>42434.7788</v>
      </c>
      <c r="I95">
        <f t="shared" si="15"/>
        <v>0.82630593427610244</v>
      </c>
      <c r="J95">
        <f t="shared" si="16"/>
        <v>29</v>
      </c>
    </row>
    <row r="96" spans="1:10" x14ac:dyDescent="0.25">
      <c r="A96" s="11" t="s">
        <v>73</v>
      </c>
      <c r="B96" s="11">
        <v>1989</v>
      </c>
      <c r="C96" s="18">
        <f t="shared" si="17"/>
        <v>3</v>
      </c>
      <c r="D96" s="33">
        <v>18412.345829999998</v>
      </c>
      <c r="E96" s="33">
        <v>58789.286141978999</v>
      </c>
      <c r="F96">
        <f t="shared" si="12"/>
        <v>1.1609382211952521</v>
      </c>
      <c r="G96">
        <f t="shared" si="13"/>
        <v>3</v>
      </c>
      <c r="H96" s="41">
        <f t="shared" si="14"/>
        <v>18412.345829999998</v>
      </c>
      <c r="I96">
        <f t="shared" si="15"/>
        <v>1.1609382211952521</v>
      </c>
      <c r="J96">
        <f t="shared" si="16"/>
        <v>30</v>
      </c>
    </row>
    <row r="97" spans="1:10" x14ac:dyDescent="0.25">
      <c r="A97" s="11" t="s">
        <v>73</v>
      </c>
      <c r="B97" s="11">
        <v>1990</v>
      </c>
      <c r="C97" s="18">
        <f t="shared" si="17"/>
        <v>3</v>
      </c>
      <c r="D97" s="33">
        <v>21328.18518</v>
      </c>
      <c r="E97" s="33">
        <v>101996.560158614</v>
      </c>
      <c r="F97">
        <f t="shared" si="12"/>
        <v>1.5649096428986684</v>
      </c>
      <c r="G97">
        <f t="shared" si="13"/>
        <v>3</v>
      </c>
      <c r="H97" s="41">
        <f t="shared" si="14"/>
        <v>21328.18518</v>
      </c>
      <c r="I97">
        <f t="shared" si="15"/>
        <v>1.5649096428986684</v>
      </c>
      <c r="J97">
        <f t="shared" si="16"/>
        <v>31</v>
      </c>
    </row>
    <row r="98" spans="1:10" x14ac:dyDescent="0.25">
      <c r="A98" s="11" t="s">
        <v>73</v>
      </c>
      <c r="B98" s="11">
        <v>1991</v>
      </c>
      <c r="C98" s="18">
        <f t="shared" si="17"/>
        <v>3</v>
      </c>
      <c r="D98" s="33">
        <v>58719.058920000003</v>
      </c>
      <c r="E98" s="33">
        <v>174670.87756068</v>
      </c>
      <c r="F98">
        <f t="shared" si="12"/>
        <v>1.0901391459230914</v>
      </c>
      <c r="G98">
        <f t="shared" si="13"/>
        <v>3</v>
      </c>
      <c r="H98" s="41">
        <f t="shared" si="14"/>
        <v>58719.058920000003</v>
      </c>
      <c r="I98">
        <f t="shared" si="15"/>
        <v>1.0901391459230914</v>
      </c>
      <c r="J98">
        <f t="shared" si="16"/>
        <v>32</v>
      </c>
    </row>
    <row r="99" spans="1:10" x14ac:dyDescent="0.25">
      <c r="A99" s="11" t="s">
        <v>73</v>
      </c>
      <c r="B99" s="11">
        <v>1992</v>
      </c>
      <c r="C99" s="18">
        <f t="shared" si="17"/>
        <v>3</v>
      </c>
      <c r="D99" s="33">
        <v>52358.402320000001</v>
      </c>
      <c r="E99" s="33">
        <v>347211.70714039903</v>
      </c>
      <c r="F99">
        <f t="shared" si="12"/>
        <v>1.8918222737329062</v>
      </c>
      <c r="G99">
        <f t="shared" si="13"/>
        <v>3</v>
      </c>
      <c r="H99" s="41">
        <f t="shared" si="14"/>
        <v>52358.402320000001</v>
      </c>
      <c r="I99">
        <f t="shared" si="15"/>
        <v>1.8918222737329062</v>
      </c>
      <c r="J99">
        <f t="shared" si="16"/>
        <v>33</v>
      </c>
    </row>
    <row r="100" spans="1:10" x14ac:dyDescent="0.25">
      <c r="A100" s="11" t="s">
        <v>73</v>
      </c>
      <c r="B100" s="11">
        <v>1993</v>
      </c>
      <c r="C100" s="18">
        <f t="shared" si="17"/>
        <v>3</v>
      </c>
      <c r="D100" s="33">
        <v>16646.26196</v>
      </c>
      <c r="E100" s="33">
        <v>142794.543734262</v>
      </c>
      <c r="F100">
        <f t="shared" si="12"/>
        <v>2.1492211557175747</v>
      </c>
      <c r="G100">
        <f t="shared" si="13"/>
        <v>3</v>
      </c>
      <c r="H100" s="41">
        <f t="shared" si="14"/>
        <v>16646.26196</v>
      </c>
      <c r="I100">
        <f t="shared" si="15"/>
        <v>2.1492211557175747</v>
      </c>
      <c r="J100">
        <f t="shared" si="16"/>
        <v>34</v>
      </c>
    </row>
    <row r="101" spans="1:10" x14ac:dyDescent="0.25">
      <c r="A101" s="11" t="s">
        <v>73</v>
      </c>
      <c r="B101" s="11">
        <v>1994</v>
      </c>
      <c r="C101" s="18">
        <f t="shared" si="17"/>
        <v>3</v>
      </c>
      <c r="D101" s="33">
        <v>25124.285029999999</v>
      </c>
      <c r="E101" s="33">
        <v>13436.422872491999</v>
      </c>
      <c r="F101">
        <f t="shared" si="12"/>
        <v>-0.6258657651080779</v>
      </c>
      <c r="G101">
        <f t="shared" si="13"/>
        <v>3</v>
      </c>
      <c r="H101" s="41">
        <f t="shared" si="14"/>
        <v>25124.285029999999</v>
      </c>
      <c r="I101">
        <f t="shared" si="15"/>
        <v>-0.6258657651080779</v>
      </c>
      <c r="J101">
        <f t="shared" si="16"/>
        <v>35</v>
      </c>
    </row>
    <row r="102" spans="1:10" x14ac:dyDescent="0.25">
      <c r="A102" s="11" t="s">
        <v>73</v>
      </c>
      <c r="B102" s="11">
        <v>1995</v>
      </c>
      <c r="C102" s="18">
        <f t="shared" si="17"/>
        <v>3</v>
      </c>
      <c r="D102" s="33">
        <v>79679.072329999995</v>
      </c>
      <c r="E102" s="33">
        <v>91840.774526295805</v>
      </c>
      <c r="F102">
        <f t="shared" si="12"/>
        <v>0.14204939520282656</v>
      </c>
      <c r="G102">
        <f t="shared" si="13"/>
        <v>3</v>
      </c>
      <c r="H102" s="41">
        <f t="shared" si="14"/>
        <v>79679.072329999995</v>
      </c>
      <c r="I102">
        <f t="shared" si="15"/>
        <v>0.14204939520282656</v>
      </c>
      <c r="J102">
        <f t="shared" si="16"/>
        <v>36</v>
      </c>
    </row>
    <row r="103" spans="1:10" x14ac:dyDescent="0.25">
      <c r="A103" s="11" t="s">
        <v>73</v>
      </c>
      <c r="B103" s="11">
        <v>1996</v>
      </c>
      <c r="C103" s="18">
        <f t="shared" si="17"/>
        <v>3</v>
      </c>
      <c r="D103" s="33">
        <v>60908.549059999998</v>
      </c>
      <c r="E103" s="33">
        <v>620769.86601863103</v>
      </c>
      <c r="F103">
        <f t="shared" si="12"/>
        <v>2.3215868836108848</v>
      </c>
      <c r="G103">
        <f t="shared" si="13"/>
        <v>3</v>
      </c>
      <c r="H103" s="41">
        <f t="shared" si="14"/>
        <v>60908.549059999998</v>
      </c>
      <c r="I103">
        <f t="shared" si="15"/>
        <v>2.3215868836108848</v>
      </c>
      <c r="J103">
        <f t="shared" si="16"/>
        <v>37</v>
      </c>
    </row>
    <row r="104" spans="1:10" x14ac:dyDescent="0.25">
      <c r="A104" s="11" t="s">
        <v>73</v>
      </c>
      <c r="B104" s="11">
        <v>1997</v>
      </c>
      <c r="C104" s="18">
        <f t="shared" si="17"/>
        <v>3</v>
      </c>
      <c r="D104" s="33">
        <v>92244.945770000006</v>
      </c>
      <c r="E104" s="33">
        <v>64716.382460956898</v>
      </c>
      <c r="F104">
        <f t="shared" si="12"/>
        <v>-0.35443311705682651</v>
      </c>
      <c r="G104">
        <f t="shared" si="13"/>
        <v>3</v>
      </c>
      <c r="H104" s="41">
        <f t="shared" si="14"/>
        <v>92244.945770000006</v>
      </c>
      <c r="I104">
        <f t="shared" si="15"/>
        <v>-0.35443311705682651</v>
      </c>
      <c r="J104">
        <f t="shared" si="16"/>
        <v>38</v>
      </c>
    </row>
    <row r="105" spans="1:10" x14ac:dyDescent="0.25">
      <c r="A105" s="11" t="s">
        <v>73</v>
      </c>
      <c r="B105" s="11">
        <v>1998</v>
      </c>
      <c r="C105" s="18">
        <f t="shared" si="17"/>
        <v>3</v>
      </c>
      <c r="D105" s="33">
        <v>43130.46314</v>
      </c>
      <c r="E105" s="33">
        <v>97562.013388803403</v>
      </c>
      <c r="F105">
        <f t="shared" si="12"/>
        <v>0.81625866174103401</v>
      </c>
      <c r="G105">
        <f t="shared" si="13"/>
        <v>3</v>
      </c>
      <c r="H105" s="41">
        <f t="shared" si="14"/>
        <v>43130.46314</v>
      </c>
      <c r="I105">
        <f t="shared" si="15"/>
        <v>0.81625866174103401</v>
      </c>
      <c r="J105">
        <f t="shared" si="16"/>
        <v>39</v>
      </c>
    </row>
    <row r="106" spans="1:10" x14ac:dyDescent="0.25">
      <c r="A106" s="11" t="s">
        <v>73</v>
      </c>
      <c r="B106" s="11">
        <v>1999</v>
      </c>
      <c r="C106" s="18">
        <f t="shared" si="17"/>
        <v>3</v>
      </c>
      <c r="D106" s="33">
        <v>63692.090219999998</v>
      </c>
      <c r="E106" s="33">
        <v>33970.513038779201</v>
      </c>
      <c r="F106">
        <f t="shared" si="12"/>
        <v>-0.62856749773738385</v>
      </c>
      <c r="G106">
        <f t="shared" si="13"/>
        <v>3</v>
      </c>
      <c r="H106" s="41">
        <f t="shared" si="14"/>
        <v>63692.090219999998</v>
      </c>
      <c r="I106">
        <f t="shared" si="15"/>
        <v>-0.62856749773738385</v>
      </c>
      <c r="J106">
        <f t="shared" si="16"/>
        <v>40</v>
      </c>
    </row>
    <row r="107" spans="1:10" x14ac:dyDescent="0.25">
      <c r="A107" s="11" t="s">
        <v>73</v>
      </c>
      <c r="B107" s="11">
        <v>2000</v>
      </c>
      <c r="C107" s="18">
        <f t="shared" si="17"/>
        <v>3</v>
      </c>
      <c r="D107" s="33">
        <v>84557.619810000004</v>
      </c>
      <c r="E107" s="33">
        <v>67729.387703600194</v>
      </c>
      <c r="F107">
        <f t="shared" si="12"/>
        <v>-0.22191302029152968</v>
      </c>
      <c r="G107">
        <f t="shared" si="13"/>
        <v>3</v>
      </c>
      <c r="H107" s="41">
        <f t="shared" si="14"/>
        <v>84557.619810000004</v>
      </c>
      <c r="I107">
        <f t="shared" si="15"/>
        <v>-0.22191302029152968</v>
      </c>
      <c r="J107">
        <f t="shared" si="16"/>
        <v>41</v>
      </c>
    </row>
    <row r="108" spans="1:10" x14ac:dyDescent="0.25">
      <c r="A108" s="11" t="s">
        <v>73</v>
      </c>
      <c r="B108" s="11">
        <v>2001</v>
      </c>
      <c r="C108" s="18">
        <f t="shared" si="17"/>
        <v>3</v>
      </c>
      <c r="D108" s="33">
        <v>232802.49179999999</v>
      </c>
      <c r="E108" s="33">
        <v>39012.0065818683</v>
      </c>
      <c r="F108">
        <f t="shared" si="12"/>
        <v>-1.7863209595845506</v>
      </c>
      <c r="G108">
        <f t="shared" si="13"/>
        <v>3</v>
      </c>
      <c r="H108" s="41">
        <f t="shared" si="14"/>
        <v>232802.49179999999</v>
      </c>
      <c r="I108">
        <f t="shared" si="15"/>
        <v>-1.7863209595845506</v>
      </c>
      <c r="J108">
        <f t="shared" si="16"/>
        <v>42</v>
      </c>
    </row>
    <row r="109" spans="1:10" x14ac:dyDescent="0.25">
      <c r="A109" s="11" t="s">
        <v>73</v>
      </c>
      <c r="B109" s="11">
        <v>2002</v>
      </c>
      <c r="C109" s="18">
        <f t="shared" si="17"/>
        <v>3</v>
      </c>
      <c r="D109" s="33">
        <v>29323.991300000002</v>
      </c>
      <c r="E109" s="33">
        <v>144328.31439541801</v>
      </c>
      <c r="F109">
        <f t="shared" si="12"/>
        <v>1.5936846688118822</v>
      </c>
      <c r="G109">
        <f t="shared" si="13"/>
        <v>3</v>
      </c>
      <c r="H109" s="41">
        <f t="shared" si="14"/>
        <v>29323.991300000002</v>
      </c>
      <c r="I109">
        <f t="shared" si="15"/>
        <v>1.5936846688118822</v>
      </c>
      <c r="J109">
        <f t="shared" si="16"/>
        <v>43</v>
      </c>
    </row>
    <row r="110" spans="1:10" x14ac:dyDescent="0.25">
      <c r="A110" s="11" t="s">
        <v>73</v>
      </c>
      <c r="B110" s="11">
        <v>2003</v>
      </c>
      <c r="C110" s="18">
        <f t="shared" si="17"/>
        <v>3</v>
      </c>
      <c r="D110" s="33">
        <v>55028.420709999999</v>
      </c>
      <c r="E110" s="33">
        <v>17700.724640265398</v>
      </c>
      <c r="F110">
        <f t="shared" si="12"/>
        <v>-1.134244213080309</v>
      </c>
      <c r="G110">
        <f t="shared" si="13"/>
        <v>3</v>
      </c>
      <c r="H110" s="41">
        <f t="shared" si="14"/>
        <v>55028.420709999999</v>
      </c>
      <c r="I110">
        <f t="shared" si="15"/>
        <v>-1.134244213080309</v>
      </c>
      <c r="J110">
        <f t="shared" si="16"/>
        <v>44</v>
      </c>
    </row>
    <row r="111" spans="1:10" x14ac:dyDescent="0.25">
      <c r="A111" s="11" t="s">
        <v>73</v>
      </c>
      <c r="B111" s="11">
        <v>2004</v>
      </c>
      <c r="C111" s="18">
        <f t="shared" si="17"/>
        <v>3</v>
      </c>
      <c r="D111" s="33">
        <v>39546.467089999998</v>
      </c>
      <c r="E111" s="33">
        <v>65738.700991791397</v>
      </c>
      <c r="F111">
        <f t="shared" si="12"/>
        <v>0.50821144571948318</v>
      </c>
      <c r="G111">
        <f t="shared" si="13"/>
        <v>3</v>
      </c>
      <c r="H111" s="41">
        <f t="shared" si="14"/>
        <v>39546.467089999998</v>
      </c>
      <c r="I111">
        <f t="shared" si="15"/>
        <v>0.50821144571948318</v>
      </c>
      <c r="J111">
        <f t="shared" si="16"/>
        <v>45</v>
      </c>
    </row>
    <row r="112" spans="1:10" x14ac:dyDescent="0.25">
      <c r="A112" s="11" t="s">
        <v>73</v>
      </c>
      <c r="B112" s="11">
        <v>2005</v>
      </c>
      <c r="C112" s="18">
        <f t="shared" si="17"/>
        <v>3</v>
      </c>
      <c r="D112" s="33">
        <v>25140.85209</v>
      </c>
      <c r="E112" s="33">
        <v>17748.5184900368</v>
      </c>
      <c r="F112">
        <f t="shared" si="12"/>
        <v>-0.34819204929450986</v>
      </c>
      <c r="G112">
        <f t="shared" si="13"/>
        <v>3</v>
      </c>
      <c r="H112" s="41">
        <f t="shared" si="14"/>
        <v>25140.85209</v>
      </c>
      <c r="I112">
        <f t="shared" si="15"/>
        <v>-0.34819204929450986</v>
      </c>
      <c r="J112">
        <f t="shared" si="16"/>
        <v>46</v>
      </c>
    </row>
    <row r="113" spans="1:10" x14ac:dyDescent="0.25">
      <c r="A113" s="11" t="s">
        <v>73</v>
      </c>
      <c r="B113" s="11">
        <v>2006</v>
      </c>
      <c r="C113" s="18">
        <f t="shared" si="17"/>
        <v>3</v>
      </c>
      <c r="D113" s="33">
        <v>40873.873</v>
      </c>
      <c r="E113" s="33">
        <v>70915.663170810702</v>
      </c>
      <c r="F113">
        <f t="shared" si="12"/>
        <v>0.55100027136054786</v>
      </c>
      <c r="G113">
        <f t="shared" si="13"/>
        <v>3</v>
      </c>
      <c r="H113" s="41">
        <f t="shared" si="14"/>
        <v>40873.873</v>
      </c>
      <c r="I113">
        <f t="shared" si="15"/>
        <v>0.55100027136054786</v>
      </c>
      <c r="J113">
        <f t="shared" si="16"/>
        <v>47</v>
      </c>
    </row>
    <row r="114" spans="1:10" x14ac:dyDescent="0.25">
      <c r="A114" s="11" t="s">
        <v>73</v>
      </c>
      <c r="B114" s="11">
        <v>2007</v>
      </c>
      <c r="C114" s="18">
        <f t="shared" si="17"/>
        <v>3</v>
      </c>
      <c r="D114" s="33">
        <v>52862.305829999998</v>
      </c>
      <c r="E114" s="33">
        <v>133279.92857214299</v>
      </c>
      <c r="F114">
        <f t="shared" si="12"/>
        <v>0.92476111281744233</v>
      </c>
      <c r="G114">
        <f t="shared" si="13"/>
        <v>3</v>
      </c>
      <c r="H114" s="41">
        <f t="shared" si="14"/>
        <v>52862.305829999998</v>
      </c>
      <c r="I114">
        <f t="shared" si="15"/>
        <v>0.92476111281744233</v>
      </c>
      <c r="J114">
        <f t="shared" si="16"/>
        <v>48</v>
      </c>
    </row>
    <row r="115" spans="1:10" x14ac:dyDescent="0.25">
      <c r="A115" s="11" t="s">
        <v>73</v>
      </c>
      <c r="B115" s="11">
        <v>2008</v>
      </c>
      <c r="C115" s="18">
        <f t="shared" si="17"/>
        <v>3</v>
      </c>
      <c r="D115" s="33">
        <v>28667.495279999999</v>
      </c>
      <c r="E115" s="33">
        <v>19768.425054417901</v>
      </c>
      <c r="F115">
        <f t="shared" si="12"/>
        <v>-0.37167794168300494</v>
      </c>
      <c r="G115">
        <f t="shared" si="13"/>
        <v>3</v>
      </c>
      <c r="H115" s="41">
        <f t="shared" si="14"/>
        <v>28667.495279999999</v>
      </c>
      <c r="I115">
        <f t="shared" si="15"/>
        <v>-0.37167794168300494</v>
      </c>
      <c r="J115">
        <f t="shared" si="16"/>
        <v>49</v>
      </c>
    </row>
    <row r="116" spans="1:10" x14ac:dyDescent="0.25">
      <c r="A116" s="11" t="s">
        <v>73</v>
      </c>
      <c r="B116" s="11">
        <v>2009</v>
      </c>
      <c r="C116" s="18">
        <f t="shared" si="17"/>
        <v>3</v>
      </c>
      <c r="D116" s="33">
        <v>20503.148860000001</v>
      </c>
      <c r="E116" s="33">
        <v>7687.4139927974302</v>
      </c>
      <c r="F116">
        <f t="shared" si="12"/>
        <v>-0.98099403213420877</v>
      </c>
      <c r="G116">
        <f t="shared" si="13"/>
        <v>3</v>
      </c>
      <c r="H116" s="41">
        <f t="shared" si="14"/>
        <v>20503.148860000001</v>
      </c>
      <c r="I116">
        <f t="shared" si="15"/>
        <v>-0.98099403213420877</v>
      </c>
      <c r="J116">
        <f t="shared" si="16"/>
        <v>50</v>
      </c>
    </row>
    <row r="117" spans="1:10" x14ac:dyDescent="0.25">
      <c r="A117" s="11" t="s">
        <v>73</v>
      </c>
      <c r="B117" s="11">
        <v>2010</v>
      </c>
      <c r="C117" s="18">
        <f t="shared" si="17"/>
        <v>3</v>
      </c>
      <c r="D117" s="33">
        <v>20454.527139999998</v>
      </c>
      <c r="E117" s="33">
        <v>64954.740249425202</v>
      </c>
      <c r="F117">
        <f t="shared" si="12"/>
        <v>1.1554864894806496</v>
      </c>
      <c r="G117">
        <f t="shared" si="13"/>
        <v>3</v>
      </c>
      <c r="H117" s="41">
        <f t="shared" si="14"/>
        <v>20454.527139999998</v>
      </c>
      <c r="I117">
        <f t="shared" si="15"/>
        <v>1.1554864894806496</v>
      </c>
      <c r="J117">
        <f t="shared" si="16"/>
        <v>51</v>
      </c>
    </row>
    <row r="118" spans="1:10" x14ac:dyDescent="0.25">
      <c r="A118" s="11" t="s">
        <v>73</v>
      </c>
      <c r="B118" s="11">
        <v>2011</v>
      </c>
      <c r="C118" s="18">
        <f t="shared" si="17"/>
        <v>3</v>
      </c>
      <c r="D118" s="33">
        <v>64621.8148</v>
      </c>
      <c r="E118" s="33">
        <v>93979.383112888798</v>
      </c>
      <c r="F118">
        <f t="shared" si="12"/>
        <v>0.37452338544122077</v>
      </c>
      <c r="G118">
        <f t="shared" si="13"/>
        <v>3</v>
      </c>
      <c r="H118" s="41">
        <f t="shared" si="14"/>
        <v>64621.8148</v>
      </c>
      <c r="I118">
        <f t="shared" si="15"/>
        <v>0.37452338544122077</v>
      </c>
      <c r="J118">
        <f t="shared" si="16"/>
        <v>52</v>
      </c>
    </row>
    <row r="119" spans="1:10" x14ac:dyDescent="0.25">
      <c r="A119" s="11" t="s">
        <v>73</v>
      </c>
      <c r="B119" s="11">
        <v>2012</v>
      </c>
      <c r="C119" s="18">
        <f t="shared" si="17"/>
        <v>3</v>
      </c>
      <c r="D119" s="33">
        <v>60983.036070000002</v>
      </c>
      <c r="E119" s="33">
        <v>45150.381664795699</v>
      </c>
      <c r="F119">
        <f t="shared" si="12"/>
        <v>-0.30059699519436689</v>
      </c>
      <c r="G119">
        <f t="shared" si="13"/>
        <v>3</v>
      </c>
      <c r="H119" s="41">
        <f t="shared" si="14"/>
        <v>60983.036070000002</v>
      </c>
      <c r="I119">
        <f t="shared" si="15"/>
        <v>-0.30059699519436689</v>
      </c>
      <c r="J119">
        <f t="shared" si="16"/>
        <v>53</v>
      </c>
    </row>
    <row r="120" spans="1:10" x14ac:dyDescent="0.25">
      <c r="A120" s="11" t="s">
        <v>73</v>
      </c>
      <c r="B120" s="11">
        <v>2013</v>
      </c>
      <c r="C120" s="18">
        <f t="shared" si="17"/>
        <v>3</v>
      </c>
      <c r="D120" s="33">
        <v>8759.5966480000006</v>
      </c>
      <c r="E120" s="33">
        <v>2109.4861386544299</v>
      </c>
      <c r="F120">
        <f t="shared" si="12"/>
        <v>-1.4237054774938609</v>
      </c>
      <c r="G120">
        <f t="shared" si="13"/>
        <v>3</v>
      </c>
      <c r="H120" s="41">
        <f t="shared" si="14"/>
        <v>8759.5966480000006</v>
      </c>
      <c r="I120">
        <f t="shared" si="15"/>
        <v>-1.4237054774938609</v>
      </c>
      <c r="J120">
        <f t="shared" si="16"/>
        <v>54</v>
      </c>
    </row>
    <row r="121" spans="1:10" x14ac:dyDescent="0.25">
      <c r="A121" s="11" t="s">
        <v>73</v>
      </c>
      <c r="B121" s="11">
        <v>2014</v>
      </c>
      <c r="C121" s="18">
        <f t="shared" si="17"/>
        <v>3</v>
      </c>
      <c r="D121" s="33">
        <v>20322</v>
      </c>
      <c r="E121" s="33">
        <v>22757.374332217401</v>
      </c>
      <c r="F121">
        <f t="shared" si="12"/>
        <v>0.11318519628024705</v>
      </c>
      <c r="G121">
        <f t="shared" si="13"/>
        <v>3</v>
      </c>
      <c r="H121" s="41">
        <f t="shared" si="14"/>
        <v>20322</v>
      </c>
      <c r="I121">
        <f t="shared" si="15"/>
        <v>0.11318519628024705</v>
      </c>
      <c r="J121">
        <f t="shared" si="16"/>
        <v>55</v>
      </c>
    </row>
    <row r="122" spans="1:10" x14ac:dyDescent="0.25">
      <c r="A122" s="5" t="s">
        <v>76</v>
      </c>
      <c r="B122" s="5">
        <v>1960</v>
      </c>
      <c r="C122" s="18">
        <f t="shared" si="17"/>
        <v>4</v>
      </c>
      <c r="D122" s="23">
        <v>112920.29549999999</v>
      </c>
      <c r="E122" s="23">
        <v>524068.8398744</v>
      </c>
      <c r="F122">
        <f t="shared" si="12"/>
        <v>1.5349408292195836</v>
      </c>
      <c r="G122">
        <f t="shared" si="13"/>
        <v>4</v>
      </c>
      <c r="H122" s="41">
        <f t="shared" si="14"/>
        <v>112920.29549999999</v>
      </c>
      <c r="I122">
        <f t="shared" si="15"/>
        <v>1.5349408292195836</v>
      </c>
      <c r="J122">
        <f t="shared" si="16"/>
        <v>1</v>
      </c>
    </row>
    <row r="123" spans="1:10" x14ac:dyDescent="0.25">
      <c r="A123" s="5" t="s">
        <v>76</v>
      </c>
      <c r="B123" s="5">
        <v>1961</v>
      </c>
      <c r="C123" s="18">
        <f t="shared" si="17"/>
        <v>4</v>
      </c>
      <c r="D123" s="23">
        <v>467456.71960000001</v>
      </c>
      <c r="E123" s="23">
        <v>767586.08325839997</v>
      </c>
      <c r="F123">
        <f t="shared" si="12"/>
        <v>0.4959438677217109</v>
      </c>
      <c r="G123">
        <f t="shared" si="13"/>
        <v>4</v>
      </c>
      <c r="H123" s="41">
        <f t="shared" si="14"/>
        <v>467456.71960000001</v>
      </c>
      <c r="I123">
        <f t="shared" si="15"/>
        <v>0.4959438677217109</v>
      </c>
      <c r="J123">
        <f t="shared" si="16"/>
        <v>2</v>
      </c>
    </row>
    <row r="124" spans="1:10" x14ac:dyDescent="0.25">
      <c r="A124" s="5" t="s">
        <v>76</v>
      </c>
      <c r="B124" s="5">
        <v>1962</v>
      </c>
      <c r="C124" s="18">
        <f t="shared" si="17"/>
        <v>4</v>
      </c>
      <c r="D124" s="23">
        <v>354596.54830000002</v>
      </c>
      <c r="E124" s="23">
        <v>1052792.1627034999</v>
      </c>
      <c r="F124">
        <f t="shared" si="12"/>
        <v>1.0882204567765703</v>
      </c>
      <c r="G124">
        <f t="shared" si="13"/>
        <v>4</v>
      </c>
      <c r="H124" s="41">
        <f t="shared" si="14"/>
        <v>354596.54830000002</v>
      </c>
      <c r="I124">
        <f t="shared" si="15"/>
        <v>1.0882204567765703</v>
      </c>
      <c r="J124">
        <f t="shared" si="16"/>
        <v>3</v>
      </c>
    </row>
    <row r="125" spans="1:10" x14ac:dyDescent="0.25">
      <c r="A125" s="5" t="s">
        <v>76</v>
      </c>
      <c r="B125" s="5">
        <v>1963</v>
      </c>
      <c r="C125" s="18">
        <f t="shared" si="17"/>
        <v>4</v>
      </c>
      <c r="D125" s="23">
        <v>193635.91310000001</v>
      </c>
      <c r="E125" s="23">
        <v>1510856.8643324</v>
      </c>
      <c r="F125">
        <f t="shared" si="12"/>
        <v>2.0544525694985314</v>
      </c>
      <c r="G125">
        <f t="shared" si="13"/>
        <v>4</v>
      </c>
      <c r="H125" s="41">
        <f t="shared" si="14"/>
        <v>193635.91310000001</v>
      </c>
      <c r="I125">
        <f t="shared" si="15"/>
        <v>2.0544525694985314</v>
      </c>
      <c r="J125">
        <f t="shared" si="16"/>
        <v>4</v>
      </c>
    </row>
    <row r="126" spans="1:10" x14ac:dyDescent="0.25">
      <c r="A126" s="5" t="s">
        <v>76</v>
      </c>
      <c r="B126" s="5">
        <v>1964</v>
      </c>
      <c r="C126" s="18">
        <f t="shared" si="17"/>
        <v>4</v>
      </c>
      <c r="D126" s="23">
        <v>396889.38660000003</v>
      </c>
      <c r="E126" s="23">
        <v>417759.68917139998</v>
      </c>
      <c r="F126">
        <f t="shared" si="12"/>
        <v>5.124874222351402E-2</v>
      </c>
      <c r="G126">
        <f t="shared" si="13"/>
        <v>4</v>
      </c>
      <c r="H126" s="41">
        <f t="shared" si="14"/>
        <v>396889.38660000003</v>
      </c>
      <c r="I126">
        <f t="shared" si="15"/>
        <v>5.124874222351402E-2</v>
      </c>
      <c r="J126">
        <f t="shared" si="16"/>
        <v>5</v>
      </c>
    </row>
    <row r="127" spans="1:10" x14ac:dyDescent="0.25">
      <c r="A127" s="5" t="s">
        <v>76</v>
      </c>
      <c r="B127" s="5">
        <v>1965</v>
      </c>
      <c r="C127" s="18">
        <f t="shared" si="17"/>
        <v>4</v>
      </c>
      <c r="D127" s="23">
        <v>313241.89870000002</v>
      </c>
      <c r="E127" s="23">
        <v>671737.10367927398</v>
      </c>
      <c r="F127">
        <f t="shared" si="12"/>
        <v>0.76289131786493836</v>
      </c>
      <c r="G127">
        <f t="shared" si="13"/>
        <v>4</v>
      </c>
      <c r="H127" s="41">
        <f t="shared" si="14"/>
        <v>313241.89870000002</v>
      </c>
      <c r="I127">
        <f t="shared" si="15"/>
        <v>0.76289131786493836</v>
      </c>
      <c r="J127">
        <f t="shared" si="16"/>
        <v>6</v>
      </c>
    </row>
    <row r="128" spans="1:10" x14ac:dyDescent="0.25">
      <c r="A128" s="5" t="s">
        <v>76</v>
      </c>
      <c r="B128" s="5">
        <v>1966</v>
      </c>
      <c r="C128" s="18">
        <f t="shared" si="17"/>
        <v>4</v>
      </c>
      <c r="D128" s="23">
        <v>243131.25169999999</v>
      </c>
      <c r="E128" s="23">
        <v>996080.28483088198</v>
      </c>
      <c r="F128">
        <f t="shared" si="12"/>
        <v>1.410226433620654</v>
      </c>
      <c r="G128">
        <f t="shared" si="13"/>
        <v>4</v>
      </c>
      <c r="H128" s="41">
        <f t="shared" si="14"/>
        <v>243131.25169999999</v>
      </c>
      <c r="I128">
        <f t="shared" si="15"/>
        <v>1.410226433620654</v>
      </c>
      <c r="J128">
        <f t="shared" si="16"/>
        <v>7</v>
      </c>
    </row>
    <row r="129" spans="1:10" x14ac:dyDescent="0.25">
      <c r="A129" s="5" t="s">
        <v>76</v>
      </c>
      <c r="B129" s="5">
        <v>1967</v>
      </c>
      <c r="C129" s="18">
        <f t="shared" si="17"/>
        <v>4</v>
      </c>
      <c r="D129" s="23">
        <v>296654.52159999998</v>
      </c>
      <c r="E129" s="23">
        <v>1287707.71431799</v>
      </c>
      <c r="F129">
        <f t="shared" si="12"/>
        <v>1.4680507162413721</v>
      </c>
      <c r="G129">
        <f t="shared" si="13"/>
        <v>4</v>
      </c>
      <c r="H129" s="41">
        <f t="shared" si="14"/>
        <v>296654.52159999998</v>
      </c>
      <c r="I129">
        <f t="shared" si="15"/>
        <v>1.4680507162413721</v>
      </c>
      <c r="J129">
        <f t="shared" si="16"/>
        <v>8</v>
      </c>
    </row>
    <row r="130" spans="1:10" x14ac:dyDescent="0.25">
      <c r="A130" s="5" t="s">
        <v>76</v>
      </c>
      <c r="B130" s="5">
        <v>1968</v>
      </c>
      <c r="C130" s="18">
        <f t="shared" si="17"/>
        <v>4</v>
      </c>
      <c r="D130" s="23">
        <v>267415.43219999998</v>
      </c>
      <c r="E130" s="23">
        <v>566788.396999088</v>
      </c>
      <c r="F130">
        <f t="shared" si="12"/>
        <v>0.75118266149529778</v>
      </c>
      <c r="G130">
        <f t="shared" si="13"/>
        <v>4</v>
      </c>
      <c r="H130" s="41">
        <f t="shared" si="14"/>
        <v>267415.43219999998</v>
      </c>
      <c r="I130">
        <f t="shared" si="15"/>
        <v>0.75118266149529778</v>
      </c>
      <c r="J130">
        <f t="shared" si="16"/>
        <v>9</v>
      </c>
    </row>
    <row r="131" spans="1:10" x14ac:dyDescent="0.25">
      <c r="A131" s="5" t="s">
        <v>76</v>
      </c>
      <c r="B131" s="5">
        <v>1969</v>
      </c>
      <c r="C131" s="18">
        <f t="shared" si="17"/>
        <v>4</v>
      </c>
      <c r="D131" s="23">
        <v>345341.7574</v>
      </c>
      <c r="E131" s="23">
        <v>1232911.00363782</v>
      </c>
      <c r="F131">
        <f t="shared" ref="F131:F194" si="18">LN(E131/D131)</f>
        <v>1.2725987939697609</v>
      </c>
      <c r="G131">
        <f t="shared" ref="G131:G194" si="19">C131</f>
        <v>4</v>
      </c>
      <c r="H131" s="41">
        <f t="shared" ref="H131:H194" si="20">D131</f>
        <v>345341.7574</v>
      </c>
      <c r="I131">
        <f t="shared" ref="I131:I194" si="21">F131</f>
        <v>1.2725987939697609</v>
      </c>
      <c r="J131">
        <f t="shared" ref="J131:J194" si="22">B131-1959</f>
        <v>10</v>
      </c>
    </row>
    <row r="132" spans="1:10" x14ac:dyDescent="0.25">
      <c r="A132" s="5" t="s">
        <v>76</v>
      </c>
      <c r="B132" s="5">
        <v>1970</v>
      </c>
      <c r="C132" s="18">
        <f t="shared" ref="C132:C195" si="23">IF(A132=A131,C131,C131+1)</f>
        <v>4</v>
      </c>
      <c r="D132" s="23">
        <v>327829.80489999999</v>
      </c>
      <c r="E132" s="23">
        <v>496420.97592748801</v>
      </c>
      <c r="F132">
        <f t="shared" si="18"/>
        <v>0.41492972232113873</v>
      </c>
      <c r="G132">
        <f t="shared" si="19"/>
        <v>4</v>
      </c>
      <c r="H132" s="41">
        <f t="shared" si="20"/>
        <v>327829.80489999999</v>
      </c>
      <c r="I132">
        <f t="shared" si="21"/>
        <v>0.41492972232113873</v>
      </c>
      <c r="J132">
        <f t="shared" si="22"/>
        <v>11</v>
      </c>
    </row>
    <row r="133" spans="1:10" x14ac:dyDescent="0.25">
      <c r="A133" s="5" t="s">
        <v>76</v>
      </c>
      <c r="B133" s="5">
        <v>1971</v>
      </c>
      <c r="C133" s="18">
        <f t="shared" si="23"/>
        <v>4</v>
      </c>
      <c r="D133" s="23">
        <v>436875.63280000002</v>
      </c>
      <c r="E133" s="23">
        <v>517901.44656637998</v>
      </c>
      <c r="F133">
        <f t="shared" si="18"/>
        <v>0.17013640510808256</v>
      </c>
      <c r="G133">
        <f t="shared" si="19"/>
        <v>4</v>
      </c>
      <c r="H133" s="41">
        <f t="shared" si="20"/>
        <v>436875.63280000002</v>
      </c>
      <c r="I133">
        <f t="shared" si="21"/>
        <v>0.17013640510808256</v>
      </c>
      <c r="J133">
        <f t="shared" si="22"/>
        <v>12</v>
      </c>
    </row>
    <row r="134" spans="1:10" x14ac:dyDescent="0.25">
      <c r="A134" s="5" t="s">
        <v>76</v>
      </c>
      <c r="B134" s="5">
        <v>1972</v>
      </c>
      <c r="C134" s="18">
        <f t="shared" si="23"/>
        <v>4</v>
      </c>
      <c r="D134" s="23">
        <v>309503.89480000001</v>
      </c>
      <c r="E134" s="23">
        <v>464333.74274376902</v>
      </c>
      <c r="F134">
        <f t="shared" si="18"/>
        <v>0.40563289061448321</v>
      </c>
      <c r="G134">
        <f t="shared" si="19"/>
        <v>4</v>
      </c>
      <c r="H134" s="41">
        <f t="shared" si="20"/>
        <v>309503.89480000001</v>
      </c>
      <c r="I134">
        <f t="shared" si="21"/>
        <v>0.40563289061448321</v>
      </c>
      <c r="J134">
        <f t="shared" si="22"/>
        <v>13</v>
      </c>
    </row>
    <row r="135" spans="1:10" x14ac:dyDescent="0.25">
      <c r="A135" s="5" t="s">
        <v>76</v>
      </c>
      <c r="B135" s="5">
        <v>1973</v>
      </c>
      <c r="C135" s="18">
        <f t="shared" si="23"/>
        <v>4</v>
      </c>
      <c r="D135" s="23">
        <v>236140.29130000001</v>
      </c>
      <c r="E135" s="23">
        <v>438502.407967865</v>
      </c>
      <c r="F135">
        <f t="shared" si="18"/>
        <v>0.61893922010354896</v>
      </c>
      <c r="G135">
        <f t="shared" si="19"/>
        <v>4</v>
      </c>
      <c r="H135" s="41">
        <f t="shared" si="20"/>
        <v>236140.29130000001</v>
      </c>
      <c r="I135">
        <f t="shared" si="21"/>
        <v>0.61893922010354896</v>
      </c>
      <c r="J135">
        <f t="shared" si="22"/>
        <v>14</v>
      </c>
    </row>
    <row r="136" spans="1:10" x14ac:dyDescent="0.25">
      <c r="A136" s="5" t="s">
        <v>76</v>
      </c>
      <c r="B136" s="5">
        <v>1974</v>
      </c>
      <c r="C136" s="18">
        <f t="shared" si="23"/>
        <v>4</v>
      </c>
      <c r="D136" s="23">
        <v>291444.28360000002</v>
      </c>
      <c r="E136" s="23">
        <v>149087.369173249</v>
      </c>
      <c r="F136">
        <f t="shared" si="18"/>
        <v>-0.6703163462555134</v>
      </c>
      <c r="G136">
        <f t="shared" si="19"/>
        <v>4</v>
      </c>
      <c r="H136" s="41">
        <f t="shared" si="20"/>
        <v>291444.28360000002</v>
      </c>
      <c r="I136">
        <f t="shared" si="21"/>
        <v>-0.6703163462555134</v>
      </c>
      <c r="J136">
        <f t="shared" si="22"/>
        <v>15</v>
      </c>
    </row>
    <row r="137" spans="1:10" x14ac:dyDescent="0.25">
      <c r="A137" s="5" t="s">
        <v>76</v>
      </c>
      <c r="B137" s="5">
        <v>1975</v>
      </c>
      <c r="C137" s="18">
        <f t="shared" si="23"/>
        <v>4</v>
      </c>
      <c r="D137" s="23">
        <v>118485.163</v>
      </c>
      <c r="E137" s="23">
        <v>1276433.2876719299</v>
      </c>
      <c r="F137">
        <f t="shared" si="18"/>
        <v>2.377037227420761</v>
      </c>
      <c r="G137">
        <f t="shared" si="19"/>
        <v>4</v>
      </c>
      <c r="H137" s="41">
        <f t="shared" si="20"/>
        <v>118485.163</v>
      </c>
      <c r="I137">
        <f t="shared" si="21"/>
        <v>2.377037227420761</v>
      </c>
      <c r="J137">
        <f t="shared" si="22"/>
        <v>16</v>
      </c>
    </row>
    <row r="138" spans="1:10" x14ac:dyDescent="0.25">
      <c r="A138" s="5" t="s">
        <v>76</v>
      </c>
      <c r="B138" s="5">
        <v>1976</v>
      </c>
      <c r="C138" s="18">
        <f t="shared" si="23"/>
        <v>4</v>
      </c>
      <c r="D138" s="23">
        <v>163137.0625</v>
      </c>
      <c r="E138" s="23">
        <v>171433.81559730601</v>
      </c>
      <c r="F138">
        <f t="shared" si="18"/>
        <v>4.9606555533955023E-2</v>
      </c>
      <c r="G138">
        <f t="shared" si="19"/>
        <v>4</v>
      </c>
      <c r="H138" s="41">
        <f t="shared" si="20"/>
        <v>163137.0625</v>
      </c>
      <c r="I138">
        <f t="shared" si="21"/>
        <v>4.9606555533955023E-2</v>
      </c>
      <c r="J138">
        <f t="shared" si="22"/>
        <v>17</v>
      </c>
    </row>
    <row r="139" spans="1:10" x14ac:dyDescent="0.25">
      <c r="A139" s="5" t="s">
        <v>76</v>
      </c>
      <c r="B139" s="5">
        <v>1977</v>
      </c>
      <c r="C139" s="18">
        <f t="shared" si="23"/>
        <v>4</v>
      </c>
      <c r="D139" s="23">
        <v>199710.97829999999</v>
      </c>
      <c r="E139" s="23">
        <v>764592.36509476998</v>
      </c>
      <c r="F139">
        <f t="shared" si="18"/>
        <v>1.3424716228513134</v>
      </c>
      <c r="G139">
        <f t="shared" si="19"/>
        <v>4</v>
      </c>
      <c r="H139" s="41">
        <f t="shared" si="20"/>
        <v>199710.97829999999</v>
      </c>
      <c r="I139">
        <f t="shared" si="21"/>
        <v>1.3424716228513134</v>
      </c>
      <c r="J139">
        <f t="shared" si="22"/>
        <v>18</v>
      </c>
    </row>
    <row r="140" spans="1:10" x14ac:dyDescent="0.25">
      <c r="A140" s="5" t="s">
        <v>76</v>
      </c>
      <c r="B140" s="5">
        <v>1978</v>
      </c>
      <c r="C140" s="18">
        <f t="shared" si="23"/>
        <v>4</v>
      </c>
      <c r="D140" s="23">
        <v>57401.782440000003</v>
      </c>
      <c r="E140" s="23">
        <v>238360.83896572</v>
      </c>
      <c r="F140">
        <f t="shared" si="18"/>
        <v>1.4237102998095945</v>
      </c>
      <c r="G140">
        <f t="shared" si="19"/>
        <v>4</v>
      </c>
      <c r="H140" s="41">
        <f t="shared" si="20"/>
        <v>57401.782440000003</v>
      </c>
      <c r="I140">
        <f t="shared" si="21"/>
        <v>1.4237102998095945</v>
      </c>
      <c r="J140">
        <f t="shared" si="22"/>
        <v>19</v>
      </c>
    </row>
    <row r="141" spans="1:10" x14ac:dyDescent="0.25">
      <c r="A141" s="5" t="s">
        <v>76</v>
      </c>
      <c r="B141" s="5">
        <v>1979</v>
      </c>
      <c r="C141" s="18">
        <f t="shared" si="23"/>
        <v>4</v>
      </c>
      <c r="D141" s="23">
        <v>357449.22779999999</v>
      </c>
      <c r="E141" s="23">
        <v>266424.34372749098</v>
      </c>
      <c r="F141">
        <f t="shared" si="18"/>
        <v>-0.29390301705863414</v>
      </c>
      <c r="G141">
        <f t="shared" si="19"/>
        <v>4</v>
      </c>
      <c r="H141" s="41">
        <f t="shared" si="20"/>
        <v>357449.22779999999</v>
      </c>
      <c r="I141">
        <f t="shared" si="21"/>
        <v>-0.29390301705863414</v>
      </c>
      <c r="J141">
        <f t="shared" si="22"/>
        <v>20</v>
      </c>
    </row>
    <row r="142" spans="1:10" x14ac:dyDescent="0.25">
      <c r="A142" s="5" t="s">
        <v>76</v>
      </c>
      <c r="B142" s="5">
        <v>1980</v>
      </c>
      <c r="C142" s="18">
        <f t="shared" si="23"/>
        <v>4</v>
      </c>
      <c r="D142" s="23">
        <v>197030.51749999999</v>
      </c>
      <c r="E142" s="23">
        <v>1342227.4745289399</v>
      </c>
      <c r="F142">
        <f t="shared" si="18"/>
        <v>1.9187271793793472</v>
      </c>
      <c r="G142">
        <f t="shared" si="19"/>
        <v>4</v>
      </c>
      <c r="H142" s="41">
        <f t="shared" si="20"/>
        <v>197030.51749999999</v>
      </c>
      <c r="I142">
        <f t="shared" si="21"/>
        <v>1.9187271793793472</v>
      </c>
      <c r="J142">
        <f t="shared" si="22"/>
        <v>21</v>
      </c>
    </row>
    <row r="143" spans="1:10" x14ac:dyDescent="0.25">
      <c r="A143" s="5" t="s">
        <v>76</v>
      </c>
      <c r="B143" s="5">
        <v>1981</v>
      </c>
      <c r="C143" s="18">
        <f t="shared" si="23"/>
        <v>4</v>
      </c>
      <c r="D143" s="23">
        <v>113331.8857</v>
      </c>
      <c r="E143" s="23">
        <v>812390.94083083502</v>
      </c>
      <c r="F143">
        <f t="shared" si="18"/>
        <v>1.9696611228997207</v>
      </c>
      <c r="G143">
        <f t="shared" si="19"/>
        <v>4</v>
      </c>
      <c r="H143" s="41">
        <f t="shared" si="20"/>
        <v>113331.8857</v>
      </c>
      <c r="I143">
        <f t="shared" si="21"/>
        <v>1.9696611228997207</v>
      </c>
      <c r="J143">
        <f t="shared" si="22"/>
        <v>22</v>
      </c>
    </row>
    <row r="144" spans="1:10" x14ac:dyDescent="0.25">
      <c r="A144" s="5" t="s">
        <v>76</v>
      </c>
      <c r="B144" s="5">
        <v>1982</v>
      </c>
      <c r="C144" s="18">
        <f t="shared" si="23"/>
        <v>4</v>
      </c>
      <c r="D144" s="23">
        <v>159594.80009999999</v>
      </c>
      <c r="E144" s="23">
        <v>374095.64745330298</v>
      </c>
      <c r="F144">
        <f t="shared" si="18"/>
        <v>0.85187340291403579</v>
      </c>
      <c r="G144">
        <f t="shared" si="19"/>
        <v>4</v>
      </c>
      <c r="H144" s="41">
        <f t="shared" si="20"/>
        <v>159594.80009999999</v>
      </c>
      <c r="I144">
        <f t="shared" si="21"/>
        <v>0.85187340291403579</v>
      </c>
      <c r="J144">
        <f t="shared" si="22"/>
        <v>23</v>
      </c>
    </row>
    <row r="145" spans="1:10" x14ac:dyDescent="0.25">
      <c r="A145" s="5" t="s">
        <v>76</v>
      </c>
      <c r="B145" s="5">
        <v>1983</v>
      </c>
      <c r="C145" s="18">
        <f t="shared" si="23"/>
        <v>4</v>
      </c>
      <c r="D145" s="23">
        <v>103026.98940000001</v>
      </c>
      <c r="E145" s="23">
        <v>369108.14519538602</v>
      </c>
      <c r="F145">
        <f t="shared" si="18"/>
        <v>1.2760986905975942</v>
      </c>
      <c r="G145">
        <f t="shared" si="19"/>
        <v>4</v>
      </c>
      <c r="H145" s="41">
        <f t="shared" si="20"/>
        <v>103026.98940000001</v>
      </c>
      <c r="I145">
        <f t="shared" si="21"/>
        <v>1.2760986905975942</v>
      </c>
      <c r="J145">
        <f t="shared" si="22"/>
        <v>24</v>
      </c>
    </row>
    <row r="146" spans="1:10" x14ac:dyDescent="0.25">
      <c r="A146" s="5" t="s">
        <v>76</v>
      </c>
      <c r="B146" s="5">
        <v>1984</v>
      </c>
      <c r="C146" s="18">
        <f t="shared" si="23"/>
        <v>4</v>
      </c>
      <c r="D146" s="23">
        <v>204447.10389999999</v>
      </c>
      <c r="E146" s="23">
        <v>774292.76421425096</v>
      </c>
      <c r="F146">
        <f t="shared" si="18"/>
        <v>1.3316407690219558</v>
      </c>
      <c r="G146">
        <f t="shared" si="19"/>
        <v>4</v>
      </c>
      <c r="H146" s="41">
        <f t="shared" si="20"/>
        <v>204447.10389999999</v>
      </c>
      <c r="I146">
        <f t="shared" si="21"/>
        <v>1.3316407690219558</v>
      </c>
      <c r="J146">
        <f t="shared" si="22"/>
        <v>25</v>
      </c>
    </row>
    <row r="147" spans="1:10" x14ac:dyDescent="0.25">
      <c r="A147" s="5" t="s">
        <v>76</v>
      </c>
      <c r="B147" s="5">
        <v>1985</v>
      </c>
      <c r="C147" s="18">
        <f t="shared" si="23"/>
        <v>4</v>
      </c>
      <c r="D147" s="23">
        <v>623637.35759999999</v>
      </c>
      <c r="E147" s="23">
        <v>521979.16625483299</v>
      </c>
      <c r="F147">
        <f t="shared" si="18"/>
        <v>-0.17794136604258298</v>
      </c>
      <c r="G147">
        <f t="shared" si="19"/>
        <v>4</v>
      </c>
      <c r="H147" s="41">
        <f t="shared" si="20"/>
        <v>623637.35759999999</v>
      </c>
      <c r="I147">
        <f t="shared" si="21"/>
        <v>-0.17794136604258298</v>
      </c>
      <c r="J147">
        <f t="shared" si="22"/>
        <v>26</v>
      </c>
    </row>
    <row r="148" spans="1:10" x14ac:dyDescent="0.25">
      <c r="A148" s="5" t="s">
        <v>76</v>
      </c>
      <c r="B148" s="5">
        <v>1986</v>
      </c>
      <c r="C148" s="18">
        <f t="shared" si="23"/>
        <v>4</v>
      </c>
      <c r="D148" s="23">
        <v>167437.17800000001</v>
      </c>
      <c r="E148" s="23">
        <v>1147840.0909651599</v>
      </c>
      <c r="F148">
        <f t="shared" si="18"/>
        <v>1.925029049395562</v>
      </c>
      <c r="G148">
        <f t="shared" si="19"/>
        <v>4</v>
      </c>
      <c r="H148" s="41">
        <f t="shared" si="20"/>
        <v>167437.17800000001</v>
      </c>
      <c r="I148">
        <f t="shared" si="21"/>
        <v>1.925029049395562</v>
      </c>
      <c r="J148">
        <f t="shared" si="22"/>
        <v>27</v>
      </c>
    </row>
    <row r="149" spans="1:10" x14ac:dyDescent="0.25">
      <c r="A149" s="5" t="s">
        <v>76</v>
      </c>
      <c r="B149" s="5">
        <v>1987</v>
      </c>
      <c r="C149" s="18">
        <f t="shared" si="23"/>
        <v>4</v>
      </c>
      <c r="D149" s="23">
        <v>237400.08319999999</v>
      </c>
      <c r="E149" s="23">
        <v>1414332.73764737</v>
      </c>
      <c r="F149">
        <f t="shared" si="18"/>
        <v>1.784666302717353</v>
      </c>
      <c r="G149">
        <f t="shared" si="19"/>
        <v>4</v>
      </c>
      <c r="H149" s="41">
        <f t="shared" si="20"/>
        <v>237400.08319999999</v>
      </c>
      <c r="I149">
        <f t="shared" si="21"/>
        <v>1.784666302717353</v>
      </c>
      <c r="J149">
        <f t="shared" si="22"/>
        <v>28</v>
      </c>
    </row>
    <row r="150" spans="1:10" x14ac:dyDescent="0.25">
      <c r="A150" s="5" t="s">
        <v>76</v>
      </c>
      <c r="B150" s="5">
        <v>1988</v>
      </c>
      <c r="C150" s="18">
        <f t="shared" si="23"/>
        <v>4</v>
      </c>
      <c r="D150" s="23">
        <v>241974.29</v>
      </c>
      <c r="E150" s="23">
        <v>2134103.2562465002</v>
      </c>
      <c r="F150">
        <f t="shared" si="18"/>
        <v>2.1769703360925359</v>
      </c>
      <c r="G150">
        <f t="shared" si="19"/>
        <v>4</v>
      </c>
      <c r="H150" s="41">
        <f t="shared" si="20"/>
        <v>241974.29</v>
      </c>
      <c r="I150">
        <f t="shared" si="21"/>
        <v>2.1769703360925359</v>
      </c>
      <c r="J150">
        <f t="shared" si="22"/>
        <v>29</v>
      </c>
    </row>
    <row r="151" spans="1:10" x14ac:dyDescent="0.25">
      <c r="A151" s="5" t="s">
        <v>76</v>
      </c>
      <c r="B151" s="5">
        <v>1989</v>
      </c>
      <c r="C151" s="18">
        <f t="shared" si="23"/>
        <v>4</v>
      </c>
      <c r="D151" s="23">
        <v>132562.82999999999</v>
      </c>
      <c r="E151" s="23">
        <v>1016505.93640563</v>
      </c>
      <c r="F151">
        <f t="shared" si="18"/>
        <v>2.0370697513826386</v>
      </c>
      <c r="G151">
        <f t="shared" si="19"/>
        <v>4</v>
      </c>
      <c r="H151" s="41">
        <f t="shared" si="20"/>
        <v>132562.82999999999</v>
      </c>
      <c r="I151">
        <f t="shared" si="21"/>
        <v>2.0370697513826386</v>
      </c>
      <c r="J151">
        <f t="shared" si="22"/>
        <v>30</v>
      </c>
    </row>
    <row r="152" spans="1:10" x14ac:dyDescent="0.25">
      <c r="A152" s="5" t="s">
        <v>76</v>
      </c>
      <c r="B152" s="5">
        <v>1990</v>
      </c>
      <c r="C152" s="18">
        <f t="shared" si="23"/>
        <v>4</v>
      </c>
      <c r="D152" s="23">
        <v>198864.19750000001</v>
      </c>
      <c r="E152" s="23">
        <v>230703.457411918</v>
      </c>
      <c r="F152">
        <f t="shared" si="18"/>
        <v>0.14851098453800179</v>
      </c>
      <c r="G152">
        <f t="shared" si="19"/>
        <v>4</v>
      </c>
      <c r="H152" s="41">
        <f t="shared" si="20"/>
        <v>198864.19750000001</v>
      </c>
      <c r="I152">
        <f t="shared" si="21"/>
        <v>0.14851098453800179</v>
      </c>
      <c r="J152">
        <f t="shared" si="22"/>
        <v>31</v>
      </c>
    </row>
    <row r="153" spans="1:10" x14ac:dyDescent="0.25">
      <c r="A153" s="5" t="s">
        <v>76</v>
      </c>
      <c r="B153" s="5">
        <v>1991</v>
      </c>
      <c r="C153" s="18">
        <f t="shared" si="23"/>
        <v>4</v>
      </c>
      <c r="D153" s="23">
        <v>432582.09340000001</v>
      </c>
      <c r="E153" s="23">
        <v>357925.41666382598</v>
      </c>
      <c r="F153">
        <f t="shared" si="18"/>
        <v>-0.18944748833449557</v>
      </c>
      <c r="G153">
        <f t="shared" si="19"/>
        <v>4</v>
      </c>
      <c r="H153" s="41">
        <f t="shared" si="20"/>
        <v>432582.09340000001</v>
      </c>
      <c r="I153">
        <f t="shared" si="21"/>
        <v>-0.18944748833449557</v>
      </c>
      <c r="J153">
        <f t="shared" si="22"/>
        <v>32</v>
      </c>
    </row>
    <row r="154" spans="1:10" x14ac:dyDescent="0.25">
      <c r="A154" s="5" t="s">
        <v>76</v>
      </c>
      <c r="B154" s="5">
        <v>1992</v>
      </c>
      <c r="C154" s="18">
        <f t="shared" si="23"/>
        <v>4</v>
      </c>
      <c r="D154" s="23">
        <v>582914.31160000002</v>
      </c>
      <c r="E154" s="23">
        <v>654993.26079549501</v>
      </c>
      <c r="F154">
        <f t="shared" si="18"/>
        <v>0.11658474956002089</v>
      </c>
      <c r="G154">
        <f t="shared" si="19"/>
        <v>4</v>
      </c>
      <c r="H154" s="41">
        <f t="shared" si="20"/>
        <v>582914.31160000002</v>
      </c>
      <c r="I154">
        <f t="shared" si="21"/>
        <v>0.11658474956002089</v>
      </c>
      <c r="J154">
        <f t="shared" si="22"/>
        <v>33</v>
      </c>
    </row>
    <row r="155" spans="1:10" x14ac:dyDescent="0.25">
      <c r="A155" s="5" t="s">
        <v>76</v>
      </c>
      <c r="B155" s="5">
        <v>1993</v>
      </c>
      <c r="C155" s="18">
        <f t="shared" si="23"/>
        <v>4</v>
      </c>
      <c r="D155" s="23">
        <v>595377.25269999995</v>
      </c>
      <c r="E155" s="23">
        <v>312876.36142701801</v>
      </c>
      <c r="F155">
        <f t="shared" si="18"/>
        <v>-0.64338714169230815</v>
      </c>
      <c r="G155">
        <f t="shared" si="19"/>
        <v>4</v>
      </c>
      <c r="H155" s="41">
        <f t="shared" si="20"/>
        <v>595377.25269999995</v>
      </c>
      <c r="I155">
        <f t="shared" si="21"/>
        <v>-0.64338714169230815</v>
      </c>
      <c r="J155">
        <f t="shared" si="22"/>
        <v>34</v>
      </c>
    </row>
    <row r="156" spans="1:10" x14ac:dyDescent="0.25">
      <c r="A156" s="5" t="s">
        <v>76</v>
      </c>
      <c r="B156" s="5">
        <v>1994</v>
      </c>
      <c r="C156" s="18">
        <f t="shared" si="23"/>
        <v>4</v>
      </c>
      <c r="D156" s="23">
        <v>132299.3946</v>
      </c>
      <c r="E156" s="23">
        <v>35176.646621332802</v>
      </c>
      <c r="F156">
        <f t="shared" si="18"/>
        <v>-1.3246850809794464</v>
      </c>
      <c r="G156">
        <f t="shared" si="19"/>
        <v>4</v>
      </c>
      <c r="H156" s="41">
        <f t="shared" si="20"/>
        <v>132299.3946</v>
      </c>
      <c r="I156">
        <f t="shared" si="21"/>
        <v>-1.3246850809794464</v>
      </c>
      <c r="J156">
        <f t="shared" si="22"/>
        <v>35</v>
      </c>
    </row>
    <row r="157" spans="1:10" x14ac:dyDescent="0.25">
      <c r="A157" s="5" t="s">
        <v>76</v>
      </c>
      <c r="B157" s="5">
        <v>1995</v>
      </c>
      <c r="C157" s="18">
        <f t="shared" si="23"/>
        <v>4</v>
      </c>
      <c r="D157" s="23">
        <v>69505.931460000007</v>
      </c>
      <c r="E157" s="23">
        <v>230959.566817507</v>
      </c>
      <c r="F157">
        <f t="shared" si="18"/>
        <v>1.2008305661019665</v>
      </c>
      <c r="G157">
        <f t="shared" si="19"/>
        <v>4</v>
      </c>
      <c r="H157" s="41">
        <f t="shared" si="20"/>
        <v>69505.931460000007</v>
      </c>
      <c r="I157">
        <f t="shared" si="21"/>
        <v>1.2008305661019665</v>
      </c>
      <c r="J157">
        <f t="shared" si="22"/>
        <v>36</v>
      </c>
    </row>
    <row r="158" spans="1:10" x14ac:dyDescent="0.25">
      <c r="A158" s="5" t="s">
        <v>76</v>
      </c>
      <c r="B158" s="5">
        <v>1996</v>
      </c>
      <c r="C158" s="18">
        <f t="shared" si="23"/>
        <v>4</v>
      </c>
      <c r="D158" s="23">
        <v>143305.4368</v>
      </c>
      <c r="E158" s="23">
        <v>1923514.69097745</v>
      </c>
      <c r="F158">
        <f t="shared" si="18"/>
        <v>2.5969310856907128</v>
      </c>
      <c r="G158">
        <f t="shared" si="19"/>
        <v>4</v>
      </c>
      <c r="H158" s="41">
        <f t="shared" si="20"/>
        <v>143305.4368</v>
      </c>
      <c r="I158">
        <f t="shared" si="21"/>
        <v>2.5969310856907128</v>
      </c>
      <c r="J158">
        <f t="shared" si="22"/>
        <v>37</v>
      </c>
    </row>
    <row r="159" spans="1:10" x14ac:dyDescent="0.25">
      <c r="A159" s="5" t="s">
        <v>76</v>
      </c>
      <c r="B159" s="5">
        <v>1997</v>
      </c>
      <c r="C159" s="18">
        <f t="shared" si="23"/>
        <v>4</v>
      </c>
      <c r="D159" s="23">
        <v>129974.7626</v>
      </c>
      <c r="E159" s="23">
        <v>257077.303741157</v>
      </c>
      <c r="F159">
        <f t="shared" si="18"/>
        <v>0.68203653467027847</v>
      </c>
      <c r="G159">
        <f t="shared" si="19"/>
        <v>4</v>
      </c>
      <c r="H159" s="41">
        <f t="shared" si="20"/>
        <v>129974.7626</v>
      </c>
      <c r="I159">
        <f t="shared" si="21"/>
        <v>0.68203653467027847</v>
      </c>
      <c r="J159">
        <f t="shared" si="22"/>
        <v>38</v>
      </c>
    </row>
    <row r="160" spans="1:10" x14ac:dyDescent="0.25">
      <c r="A160" s="5" t="s">
        <v>76</v>
      </c>
      <c r="B160" s="5">
        <v>1998</v>
      </c>
      <c r="C160" s="18">
        <f t="shared" si="23"/>
        <v>4</v>
      </c>
      <c r="D160" s="23">
        <v>97880.260420000006</v>
      </c>
      <c r="E160" s="23">
        <v>289994.90058305999</v>
      </c>
      <c r="F160">
        <f t="shared" si="18"/>
        <v>1.0861184394538173</v>
      </c>
      <c r="G160">
        <f t="shared" si="19"/>
        <v>4</v>
      </c>
      <c r="H160" s="41">
        <f t="shared" si="20"/>
        <v>97880.260420000006</v>
      </c>
      <c r="I160">
        <f t="shared" si="21"/>
        <v>1.0861184394538173</v>
      </c>
      <c r="J160">
        <f t="shared" si="22"/>
        <v>39</v>
      </c>
    </row>
    <row r="161" spans="1:10" x14ac:dyDescent="0.25">
      <c r="A161" s="5" t="s">
        <v>76</v>
      </c>
      <c r="B161" s="5">
        <v>1999</v>
      </c>
      <c r="C161" s="18">
        <f t="shared" si="23"/>
        <v>4</v>
      </c>
      <c r="D161" s="23">
        <v>155039.50769999999</v>
      </c>
      <c r="E161" s="23">
        <v>149055.61576046099</v>
      </c>
      <c r="F161">
        <f t="shared" si="18"/>
        <v>-3.936047638927128E-2</v>
      </c>
      <c r="G161">
        <f t="shared" si="19"/>
        <v>4</v>
      </c>
      <c r="H161" s="41">
        <f t="shared" si="20"/>
        <v>155039.50769999999</v>
      </c>
      <c r="I161">
        <f t="shared" si="21"/>
        <v>-3.936047638927128E-2</v>
      </c>
      <c r="J161">
        <f t="shared" si="22"/>
        <v>40</v>
      </c>
    </row>
    <row r="162" spans="1:10" x14ac:dyDescent="0.25">
      <c r="A162" s="5" t="s">
        <v>76</v>
      </c>
      <c r="B162" s="5">
        <v>2000</v>
      </c>
      <c r="C162" s="18">
        <f t="shared" si="23"/>
        <v>4</v>
      </c>
      <c r="D162" s="23">
        <v>185019.51730000001</v>
      </c>
      <c r="E162" s="23">
        <v>474734.15715988801</v>
      </c>
      <c r="F162">
        <f t="shared" si="18"/>
        <v>0.94229365979170809</v>
      </c>
      <c r="G162">
        <f t="shared" si="19"/>
        <v>4</v>
      </c>
      <c r="H162" s="41">
        <f t="shared" si="20"/>
        <v>185019.51730000001</v>
      </c>
      <c r="I162">
        <f t="shared" si="21"/>
        <v>0.94229365979170809</v>
      </c>
      <c r="J162">
        <f t="shared" si="22"/>
        <v>41</v>
      </c>
    </row>
    <row r="163" spans="1:10" x14ac:dyDescent="0.25">
      <c r="A163" s="5" t="s">
        <v>76</v>
      </c>
      <c r="B163" s="5">
        <v>2001</v>
      </c>
      <c r="C163" s="18">
        <f t="shared" si="23"/>
        <v>4</v>
      </c>
      <c r="D163" s="23">
        <v>617400.85190000001</v>
      </c>
      <c r="E163" s="23">
        <v>198450.20445001099</v>
      </c>
      <c r="F163">
        <f t="shared" si="18"/>
        <v>-1.1349802824227859</v>
      </c>
      <c r="G163">
        <f t="shared" si="19"/>
        <v>4</v>
      </c>
      <c r="H163" s="41">
        <f t="shared" si="20"/>
        <v>617400.85190000001</v>
      </c>
      <c r="I163">
        <f t="shared" si="21"/>
        <v>-1.1349802824227859</v>
      </c>
      <c r="J163">
        <f t="shared" si="22"/>
        <v>42</v>
      </c>
    </row>
    <row r="164" spans="1:10" x14ac:dyDescent="0.25">
      <c r="A164" s="5" t="s">
        <v>76</v>
      </c>
      <c r="B164" s="5">
        <v>2002</v>
      </c>
      <c r="C164" s="18">
        <f t="shared" si="23"/>
        <v>4</v>
      </c>
      <c r="D164" s="23">
        <v>130726.38069999999</v>
      </c>
      <c r="E164" s="23">
        <v>487734.91135210003</v>
      </c>
      <c r="F164">
        <f t="shared" si="18"/>
        <v>1.3166656019313794</v>
      </c>
      <c r="G164">
        <f t="shared" si="19"/>
        <v>4</v>
      </c>
      <c r="H164" s="41">
        <f t="shared" si="20"/>
        <v>130726.38069999999</v>
      </c>
      <c r="I164">
        <f t="shared" si="21"/>
        <v>1.3166656019313794</v>
      </c>
      <c r="J164">
        <f t="shared" si="22"/>
        <v>43</v>
      </c>
    </row>
    <row r="165" spans="1:10" x14ac:dyDescent="0.25">
      <c r="A165" s="5" t="s">
        <v>76</v>
      </c>
      <c r="B165" s="5">
        <v>2003</v>
      </c>
      <c r="C165" s="18">
        <f t="shared" si="23"/>
        <v>4</v>
      </c>
      <c r="D165" s="23">
        <v>99284.4758</v>
      </c>
      <c r="E165" s="23">
        <v>68338.376212518997</v>
      </c>
      <c r="F165">
        <f t="shared" si="18"/>
        <v>-0.37351773649551556</v>
      </c>
      <c r="G165">
        <f t="shared" si="19"/>
        <v>4</v>
      </c>
      <c r="H165" s="41">
        <f t="shared" si="20"/>
        <v>99284.4758</v>
      </c>
      <c r="I165">
        <f t="shared" si="21"/>
        <v>-0.37351773649551556</v>
      </c>
      <c r="J165">
        <f t="shared" si="22"/>
        <v>44</v>
      </c>
    </row>
    <row r="166" spans="1:10" x14ac:dyDescent="0.25">
      <c r="A166" s="5" t="s">
        <v>76</v>
      </c>
      <c r="B166" s="5">
        <v>2004</v>
      </c>
      <c r="C166" s="18">
        <f t="shared" si="23"/>
        <v>4</v>
      </c>
      <c r="D166" s="23">
        <v>249231.34650000001</v>
      </c>
      <c r="E166" s="23">
        <v>290834.92428073502</v>
      </c>
      <c r="F166">
        <f t="shared" si="18"/>
        <v>0.15437426817390307</v>
      </c>
      <c r="G166">
        <f t="shared" si="19"/>
        <v>4</v>
      </c>
      <c r="H166" s="41">
        <f t="shared" si="20"/>
        <v>249231.34650000001</v>
      </c>
      <c r="I166">
        <f t="shared" si="21"/>
        <v>0.15437426817390307</v>
      </c>
      <c r="J166">
        <f t="shared" si="22"/>
        <v>45</v>
      </c>
    </row>
    <row r="167" spans="1:10" x14ac:dyDescent="0.25">
      <c r="A167" s="5" t="s">
        <v>76</v>
      </c>
      <c r="B167" s="5">
        <v>2005</v>
      </c>
      <c r="C167" s="18">
        <f t="shared" si="23"/>
        <v>4</v>
      </c>
      <c r="D167" s="23">
        <v>163177.66690000001</v>
      </c>
      <c r="E167" s="23">
        <v>74526.112957471501</v>
      </c>
      <c r="F167">
        <f t="shared" si="18"/>
        <v>-0.78369001472271604</v>
      </c>
      <c r="G167">
        <f t="shared" si="19"/>
        <v>4</v>
      </c>
      <c r="H167" s="41">
        <f t="shared" si="20"/>
        <v>163177.66690000001</v>
      </c>
      <c r="I167">
        <f t="shared" si="21"/>
        <v>-0.78369001472271604</v>
      </c>
      <c r="J167">
        <f t="shared" si="22"/>
        <v>46</v>
      </c>
    </row>
    <row r="168" spans="1:10" x14ac:dyDescent="0.25">
      <c r="A168" s="5" t="s">
        <v>76</v>
      </c>
      <c r="B168" s="5">
        <v>2006</v>
      </c>
      <c r="C168" s="18">
        <f t="shared" si="23"/>
        <v>4</v>
      </c>
      <c r="D168" s="23">
        <v>137660.391</v>
      </c>
      <c r="E168" s="23">
        <v>213908.356083491</v>
      </c>
      <c r="F168">
        <f t="shared" si="18"/>
        <v>0.44075796340185724</v>
      </c>
      <c r="G168">
        <f t="shared" si="19"/>
        <v>4</v>
      </c>
      <c r="H168" s="41">
        <f t="shared" si="20"/>
        <v>137660.391</v>
      </c>
      <c r="I168">
        <f t="shared" si="21"/>
        <v>0.44075796340185724</v>
      </c>
      <c r="J168">
        <f t="shared" si="22"/>
        <v>47</v>
      </c>
    </row>
    <row r="169" spans="1:10" x14ac:dyDescent="0.25">
      <c r="A169" s="5" t="s">
        <v>76</v>
      </c>
      <c r="B169" s="5">
        <v>2007</v>
      </c>
      <c r="C169" s="18">
        <f t="shared" si="23"/>
        <v>4</v>
      </c>
      <c r="D169" s="23">
        <v>100762.0793</v>
      </c>
      <c r="E169" s="23">
        <v>305994.037277914</v>
      </c>
      <c r="F169">
        <f t="shared" si="18"/>
        <v>1.1108035283060054</v>
      </c>
      <c r="G169">
        <f t="shared" si="19"/>
        <v>4</v>
      </c>
      <c r="H169" s="41">
        <f t="shared" si="20"/>
        <v>100762.0793</v>
      </c>
      <c r="I169">
        <f t="shared" si="21"/>
        <v>1.1108035283060054</v>
      </c>
      <c r="J169">
        <f t="shared" si="22"/>
        <v>48</v>
      </c>
    </row>
    <row r="170" spans="1:10" x14ac:dyDescent="0.25">
      <c r="A170" s="5" t="s">
        <v>76</v>
      </c>
      <c r="B170" s="5">
        <v>2008</v>
      </c>
      <c r="C170" s="18">
        <f t="shared" si="23"/>
        <v>4</v>
      </c>
      <c r="D170" s="23">
        <v>93158.208719999995</v>
      </c>
      <c r="E170" s="23">
        <v>48496.669984604901</v>
      </c>
      <c r="F170">
        <f t="shared" si="18"/>
        <v>-0.6528040813614473</v>
      </c>
      <c r="G170">
        <f t="shared" si="19"/>
        <v>4</v>
      </c>
      <c r="H170" s="41">
        <f t="shared" si="20"/>
        <v>93158.208719999995</v>
      </c>
      <c r="I170">
        <f t="shared" si="21"/>
        <v>-0.6528040813614473</v>
      </c>
      <c r="J170">
        <f t="shared" si="22"/>
        <v>49</v>
      </c>
    </row>
    <row r="171" spans="1:10" x14ac:dyDescent="0.25">
      <c r="A171" s="5" t="s">
        <v>76</v>
      </c>
      <c r="B171" s="5">
        <v>2009</v>
      </c>
      <c r="C171" s="18">
        <f t="shared" si="23"/>
        <v>4</v>
      </c>
      <c r="D171" s="23">
        <v>93791.000109999994</v>
      </c>
      <c r="E171" s="23">
        <v>49450.995740049402</v>
      </c>
      <c r="F171">
        <f t="shared" si="18"/>
        <v>-0.64008670958804426</v>
      </c>
      <c r="G171">
        <f t="shared" si="19"/>
        <v>4</v>
      </c>
      <c r="H171" s="41">
        <f t="shared" si="20"/>
        <v>93791.000109999994</v>
      </c>
      <c r="I171">
        <f t="shared" si="21"/>
        <v>-0.64008670958804426</v>
      </c>
      <c r="J171">
        <f t="shared" si="22"/>
        <v>50</v>
      </c>
    </row>
    <row r="172" spans="1:10" x14ac:dyDescent="0.25">
      <c r="A172" s="5" t="s">
        <v>76</v>
      </c>
      <c r="B172" s="5">
        <v>2010</v>
      </c>
      <c r="C172" s="18">
        <f t="shared" si="23"/>
        <v>4</v>
      </c>
      <c r="D172" s="23">
        <v>74125.696509999994</v>
      </c>
      <c r="E172" s="23">
        <v>326122.51498468802</v>
      </c>
      <c r="F172">
        <f t="shared" si="18"/>
        <v>1.4815108699045165</v>
      </c>
      <c r="G172">
        <f t="shared" si="19"/>
        <v>4</v>
      </c>
      <c r="H172" s="41">
        <f t="shared" si="20"/>
        <v>74125.696509999994</v>
      </c>
      <c r="I172">
        <f t="shared" si="21"/>
        <v>1.4815108699045165</v>
      </c>
      <c r="J172">
        <f t="shared" si="22"/>
        <v>51</v>
      </c>
    </row>
    <row r="173" spans="1:10" x14ac:dyDescent="0.25">
      <c r="A173" s="5" t="s">
        <v>76</v>
      </c>
      <c r="B173" s="5">
        <v>2011</v>
      </c>
      <c r="C173" s="18">
        <f t="shared" si="23"/>
        <v>4</v>
      </c>
      <c r="D173" s="23">
        <v>152998.13810000001</v>
      </c>
      <c r="E173" s="23">
        <v>374443.60119961598</v>
      </c>
      <c r="F173">
        <f t="shared" si="18"/>
        <v>0.89501544198115268</v>
      </c>
      <c r="G173">
        <f t="shared" si="19"/>
        <v>4</v>
      </c>
      <c r="H173" s="41">
        <f t="shared" si="20"/>
        <v>152998.13810000001</v>
      </c>
      <c r="I173">
        <f t="shared" si="21"/>
        <v>0.89501544198115268</v>
      </c>
      <c r="J173">
        <f t="shared" si="22"/>
        <v>52</v>
      </c>
    </row>
    <row r="174" spans="1:10" x14ac:dyDescent="0.25">
      <c r="A174" s="5" t="s">
        <v>76</v>
      </c>
      <c r="B174" s="5">
        <v>2012</v>
      </c>
      <c r="C174" s="18">
        <f t="shared" si="23"/>
        <v>4</v>
      </c>
      <c r="D174" s="23">
        <v>112217.60129999999</v>
      </c>
      <c r="E174" s="23">
        <v>172292.98412775699</v>
      </c>
      <c r="F174">
        <f t="shared" si="18"/>
        <v>0.42875656865468459</v>
      </c>
      <c r="G174">
        <f t="shared" si="19"/>
        <v>4</v>
      </c>
      <c r="H174" s="41">
        <f t="shared" si="20"/>
        <v>112217.60129999999</v>
      </c>
      <c r="I174">
        <f t="shared" si="21"/>
        <v>0.42875656865468459</v>
      </c>
      <c r="J174">
        <f t="shared" si="22"/>
        <v>53</v>
      </c>
    </row>
    <row r="175" spans="1:10" x14ac:dyDescent="0.25">
      <c r="A175" s="5" t="s">
        <v>76</v>
      </c>
      <c r="B175" s="5">
        <v>2013</v>
      </c>
      <c r="C175" s="18">
        <f t="shared" si="23"/>
        <v>4</v>
      </c>
      <c r="D175" s="23">
        <v>39601.501539999997</v>
      </c>
      <c r="E175" s="23">
        <v>18592.425003420001</v>
      </c>
      <c r="F175">
        <f t="shared" si="18"/>
        <v>-0.7561127953318485</v>
      </c>
      <c r="G175">
        <f t="shared" si="19"/>
        <v>4</v>
      </c>
      <c r="H175" s="41">
        <f t="shared" si="20"/>
        <v>39601.501539999997</v>
      </c>
      <c r="I175">
        <f t="shared" si="21"/>
        <v>-0.7561127953318485</v>
      </c>
      <c r="J175">
        <f t="shared" si="22"/>
        <v>54</v>
      </c>
    </row>
    <row r="176" spans="1:10" x14ac:dyDescent="0.25">
      <c r="A176" s="5" t="s">
        <v>76</v>
      </c>
      <c r="B176" s="5">
        <v>2014</v>
      </c>
      <c r="C176" s="18">
        <f t="shared" si="23"/>
        <v>4</v>
      </c>
      <c r="D176" s="23">
        <v>133779</v>
      </c>
      <c r="E176" s="23">
        <v>383220.47290790197</v>
      </c>
      <c r="F176">
        <f t="shared" si="18"/>
        <v>1.0524212861349884</v>
      </c>
      <c r="G176">
        <f t="shared" si="19"/>
        <v>4</v>
      </c>
      <c r="H176" s="41">
        <f t="shared" si="20"/>
        <v>133779</v>
      </c>
      <c r="I176">
        <f t="shared" si="21"/>
        <v>1.0524212861349884</v>
      </c>
      <c r="J176">
        <f t="shared" si="22"/>
        <v>55</v>
      </c>
    </row>
    <row r="177" spans="1:10" x14ac:dyDescent="0.25">
      <c r="A177" s="34" t="s">
        <v>77</v>
      </c>
      <c r="B177" s="34">
        <v>1960</v>
      </c>
      <c r="C177" s="18">
        <f t="shared" si="23"/>
        <v>5</v>
      </c>
      <c r="D177" s="35">
        <v>12298.25</v>
      </c>
      <c r="E177" s="35">
        <v>45281.904338760003</v>
      </c>
      <c r="F177">
        <f t="shared" si="18"/>
        <v>1.303450514128615</v>
      </c>
      <c r="G177">
        <f t="shared" si="19"/>
        <v>5</v>
      </c>
      <c r="H177" s="41">
        <f t="shared" si="20"/>
        <v>12298.25</v>
      </c>
      <c r="I177">
        <f t="shared" si="21"/>
        <v>1.303450514128615</v>
      </c>
      <c r="J177">
        <f t="shared" si="22"/>
        <v>1</v>
      </c>
    </row>
    <row r="178" spans="1:10" x14ac:dyDescent="0.25">
      <c r="A178" s="34" t="s">
        <v>77</v>
      </c>
      <c r="B178" s="34">
        <v>1961</v>
      </c>
      <c r="C178" s="18">
        <f t="shared" si="23"/>
        <v>5</v>
      </c>
      <c r="D178" s="35">
        <v>33656.883809999999</v>
      </c>
      <c r="E178" s="35">
        <v>33425.842913170003</v>
      </c>
      <c r="F178">
        <f t="shared" si="18"/>
        <v>-6.8882653301274924E-3</v>
      </c>
      <c r="G178">
        <f t="shared" si="19"/>
        <v>5</v>
      </c>
      <c r="H178" s="41">
        <f t="shared" si="20"/>
        <v>33656.883809999999</v>
      </c>
      <c r="I178">
        <f t="shared" si="21"/>
        <v>-6.8882653301274924E-3</v>
      </c>
      <c r="J178">
        <f t="shared" si="22"/>
        <v>2</v>
      </c>
    </row>
    <row r="179" spans="1:10" x14ac:dyDescent="0.25">
      <c r="A179" s="34" t="s">
        <v>77</v>
      </c>
      <c r="B179" s="34">
        <v>1962</v>
      </c>
      <c r="C179" s="18">
        <f t="shared" si="23"/>
        <v>5</v>
      </c>
      <c r="D179" s="35">
        <v>16827.78356</v>
      </c>
      <c r="E179" s="35">
        <v>61681.414267079999</v>
      </c>
      <c r="F179">
        <f t="shared" si="18"/>
        <v>1.298951354346598</v>
      </c>
      <c r="G179">
        <f t="shared" si="19"/>
        <v>5</v>
      </c>
      <c r="H179" s="41">
        <f t="shared" si="20"/>
        <v>16827.78356</v>
      </c>
      <c r="I179">
        <f t="shared" si="21"/>
        <v>1.298951354346598</v>
      </c>
      <c r="J179">
        <f t="shared" si="22"/>
        <v>3</v>
      </c>
    </row>
    <row r="180" spans="1:10" x14ac:dyDescent="0.25">
      <c r="A180" s="34" t="s">
        <v>77</v>
      </c>
      <c r="B180" s="34">
        <v>1963</v>
      </c>
      <c r="C180" s="18">
        <f t="shared" si="23"/>
        <v>5</v>
      </c>
      <c r="D180" s="35">
        <v>56280.35686</v>
      </c>
      <c r="E180" s="35">
        <v>174897.74789288</v>
      </c>
      <c r="F180">
        <f t="shared" si="18"/>
        <v>1.1338559323779811</v>
      </c>
      <c r="G180">
        <f t="shared" si="19"/>
        <v>5</v>
      </c>
      <c r="H180" s="41">
        <f t="shared" si="20"/>
        <v>56280.35686</v>
      </c>
      <c r="I180">
        <f t="shared" si="21"/>
        <v>1.1338559323779811</v>
      </c>
      <c r="J180">
        <f t="shared" si="22"/>
        <v>4</v>
      </c>
    </row>
    <row r="181" spans="1:10" x14ac:dyDescent="0.25">
      <c r="A181" s="34" t="s">
        <v>77</v>
      </c>
      <c r="B181" s="34">
        <v>1964</v>
      </c>
      <c r="C181" s="18">
        <f t="shared" si="23"/>
        <v>5</v>
      </c>
      <c r="D181" s="35">
        <v>35959.776639999996</v>
      </c>
      <c r="E181" s="35">
        <v>45332.369916379997</v>
      </c>
      <c r="F181">
        <f t="shared" si="18"/>
        <v>0.23162034675937071</v>
      </c>
      <c r="G181">
        <f t="shared" si="19"/>
        <v>5</v>
      </c>
      <c r="H181" s="41">
        <f t="shared" si="20"/>
        <v>35959.776639999996</v>
      </c>
      <c r="I181">
        <f t="shared" si="21"/>
        <v>0.23162034675937071</v>
      </c>
      <c r="J181">
        <f t="shared" si="22"/>
        <v>5</v>
      </c>
    </row>
    <row r="182" spans="1:10" x14ac:dyDescent="0.25">
      <c r="A182" s="34" t="s">
        <v>77</v>
      </c>
      <c r="B182" s="34">
        <v>1965</v>
      </c>
      <c r="C182" s="18">
        <f t="shared" si="23"/>
        <v>5</v>
      </c>
      <c r="D182" s="35">
        <v>11093.983910000001</v>
      </c>
      <c r="E182" s="35">
        <v>45937.013292293501</v>
      </c>
      <c r="F182">
        <f t="shared" si="18"/>
        <v>1.4208682106207582</v>
      </c>
      <c r="G182">
        <f t="shared" si="19"/>
        <v>5</v>
      </c>
      <c r="H182" s="41">
        <f t="shared" si="20"/>
        <v>11093.983910000001</v>
      </c>
      <c r="I182">
        <f t="shared" si="21"/>
        <v>1.4208682106207582</v>
      </c>
      <c r="J182">
        <f t="shared" si="22"/>
        <v>6</v>
      </c>
    </row>
    <row r="183" spans="1:10" x14ac:dyDescent="0.25">
      <c r="A183" s="34" t="s">
        <v>77</v>
      </c>
      <c r="B183" s="34">
        <v>1966</v>
      </c>
      <c r="C183" s="18">
        <f t="shared" si="23"/>
        <v>5</v>
      </c>
      <c r="D183" s="35">
        <v>15195.703229999999</v>
      </c>
      <c r="E183" s="35">
        <v>25047.0707280442</v>
      </c>
      <c r="F183">
        <f t="shared" si="18"/>
        <v>0.499744178035752</v>
      </c>
      <c r="G183">
        <f t="shared" si="19"/>
        <v>5</v>
      </c>
      <c r="H183" s="41">
        <f t="shared" si="20"/>
        <v>15195.703229999999</v>
      </c>
      <c r="I183">
        <f t="shared" si="21"/>
        <v>0.499744178035752</v>
      </c>
      <c r="J183">
        <f t="shared" si="22"/>
        <v>7</v>
      </c>
    </row>
    <row r="184" spans="1:10" x14ac:dyDescent="0.25">
      <c r="A184" s="34" t="s">
        <v>77</v>
      </c>
      <c r="B184" s="34">
        <v>1967</v>
      </c>
      <c r="C184" s="18">
        <f t="shared" si="23"/>
        <v>5</v>
      </c>
      <c r="D184" s="35">
        <v>24200.763599999998</v>
      </c>
      <c r="E184" s="35">
        <v>28810.584394670899</v>
      </c>
      <c r="F184">
        <f t="shared" si="18"/>
        <v>0.17435864694529046</v>
      </c>
      <c r="G184">
        <f t="shared" si="19"/>
        <v>5</v>
      </c>
      <c r="H184" s="41">
        <f t="shared" si="20"/>
        <v>24200.763599999998</v>
      </c>
      <c r="I184">
        <f t="shared" si="21"/>
        <v>0.17435864694529046</v>
      </c>
      <c r="J184">
        <f t="shared" si="22"/>
        <v>8</v>
      </c>
    </row>
    <row r="185" spans="1:10" x14ac:dyDescent="0.25">
      <c r="A185" s="34" t="s">
        <v>77</v>
      </c>
      <c r="B185" s="34">
        <v>1968</v>
      </c>
      <c r="C185" s="18">
        <f t="shared" si="23"/>
        <v>5</v>
      </c>
      <c r="D185" s="35">
        <v>55410.404880000002</v>
      </c>
      <c r="E185" s="35">
        <v>45993.357774559299</v>
      </c>
      <c r="F185">
        <f t="shared" si="18"/>
        <v>-0.18627039997913458</v>
      </c>
      <c r="G185">
        <f t="shared" si="19"/>
        <v>5</v>
      </c>
      <c r="H185" s="41">
        <f t="shared" si="20"/>
        <v>55410.404880000002</v>
      </c>
      <c r="I185">
        <f t="shared" si="21"/>
        <v>-0.18627039997913458</v>
      </c>
      <c r="J185">
        <f t="shared" si="22"/>
        <v>9</v>
      </c>
    </row>
    <row r="186" spans="1:10" x14ac:dyDescent="0.25">
      <c r="A186" s="34" t="s">
        <v>77</v>
      </c>
      <c r="B186" s="34">
        <v>1969</v>
      </c>
      <c r="C186" s="18">
        <f t="shared" si="23"/>
        <v>5</v>
      </c>
      <c r="D186" s="35">
        <v>32575.30443</v>
      </c>
      <c r="E186" s="35">
        <v>123956.86570673699</v>
      </c>
      <c r="F186">
        <f t="shared" si="18"/>
        <v>1.336379179407351</v>
      </c>
      <c r="G186">
        <f t="shared" si="19"/>
        <v>5</v>
      </c>
      <c r="H186" s="41">
        <f t="shared" si="20"/>
        <v>32575.30443</v>
      </c>
      <c r="I186">
        <f t="shared" si="21"/>
        <v>1.336379179407351</v>
      </c>
      <c r="J186">
        <f t="shared" si="22"/>
        <v>10</v>
      </c>
    </row>
    <row r="187" spans="1:10" x14ac:dyDescent="0.25">
      <c r="A187" s="34" t="s">
        <v>77</v>
      </c>
      <c r="B187" s="34">
        <v>1970</v>
      </c>
      <c r="C187" s="18">
        <f t="shared" si="23"/>
        <v>5</v>
      </c>
      <c r="D187" s="35">
        <v>7422.5616200000004</v>
      </c>
      <c r="E187" s="35">
        <v>58601.295734076099</v>
      </c>
      <c r="F187">
        <f t="shared" si="18"/>
        <v>2.0662325784350855</v>
      </c>
      <c r="G187">
        <f t="shared" si="19"/>
        <v>5</v>
      </c>
      <c r="H187" s="41">
        <f t="shared" si="20"/>
        <v>7422.5616200000004</v>
      </c>
      <c r="I187">
        <f t="shared" si="21"/>
        <v>2.0662325784350855</v>
      </c>
      <c r="J187">
        <f t="shared" si="22"/>
        <v>11</v>
      </c>
    </row>
    <row r="188" spans="1:10" x14ac:dyDescent="0.25">
      <c r="A188" s="34" t="s">
        <v>77</v>
      </c>
      <c r="B188" s="34">
        <v>1971</v>
      </c>
      <c r="C188" s="18">
        <f t="shared" si="23"/>
        <v>5</v>
      </c>
      <c r="D188" s="35">
        <v>8381.3071039999995</v>
      </c>
      <c r="E188" s="35">
        <v>57951.896436522402</v>
      </c>
      <c r="F188">
        <f t="shared" si="18"/>
        <v>1.9336094133151172</v>
      </c>
      <c r="G188">
        <f t="shared" si="19"/>
        <v>5</v>
      </c>
      <c r="H188" s="41">
        <f t="shared" si="20"/>
        <v>8381.3071039999995</v>
      </c>
      <c r="I188">
        <f t="shared" si="21"/>
        <v>1.9336094133151172</v>
      </c>
      <c r="J188">
        <f t="shared" si="22"/>
        <v>12</v>
      </c>
    </row>
    <row r="189" spans="1:10" x14ac:dyDescent="0.25">
      <c r="A189" s="34" t="s">
        <v>77</v>
      </c>
      <c r="B189" s="34">
        <v>1972</v>
      </c>
      <c r="C189" s="18">
        <f t="shared" si="23"/>
        <v>5</v>
      </c>
      <c r="D189" s="35">
        <v>10276.963299999999</v>
      </c>
      <c r="E189" s="35">
        <v>30902.253002250702</v>
      </c>
      <c r="F189">
        <f t="shared" si="18"/>
        <v>1.1009242763843912</v>
      </c>
      <c r="G189">
        <f t="shared" si="19"/>
        <v>5</v>
      </c>
      <c r="H189" s="41">
        <f t="shared" si="20"/>
        <v>10276.963299999999</v>
      </c>
      <c r="I189">
        <f t="shared" si="21"/>
        <v>1.1009242763843912</v>
      </c>
      <c r="J189">
        <f t="shared" si="22"/>
        <v>13</v>
      </c>
    </row>
    <row r="190" spans="1:10" x14ac:dyDescent="0.25">
      <c r="A190" s="34" t="s">
        <v>77</v>
      </c>
      <c r="B190" s="34">
        <v>1973</v>
      </c>
      <c r="C190" s="18">
        <f t="shared" si="23"/>
        <v>5</v>
      </c>
      <c r="D190" s="35">
        <v>32178.70291</v>
      </c>
      <c r="E190" s="35">
        <v>27070.1789542773</v>
      </c>
      <c r="F190">
        <f t="shared" si="18"/>
        <v>-0.17287211901667576</v>
      </c>
      <c r="G190">
        <f t="shared" si="19"/>
        <v>5</v>
      </c>
      <c r="H190" s="41">
        <f t="shared" si="20"/>
        <v>32178.70291</v>
      </c>
      <c r="I190">
        <f t="shared" si="21"/>
        <v>-0.17287211901667576</v>
      </c>
      <c r="J190">
        <f t="shared" si="22"/>
        <v>14</v>
      </c>
    </row>
    <row r="191" spans="1:10" x14ac:dyDescent="0.25">
      <c r="A191" s="34" t="s">
        <v>77</v>
      </c>
      <c r="B191" s="34">
        <v>1974</v>
      </c>
      <c r="C191" s="18">
        <f t="shared" si="23"/>
        <v>5</v>
      </c>
      <c r="D191" s="35">
        <v>38188.610540000001</v>
      </c>
      <c r="E191" s="35">
        <v>8311.3218646989899</v>
      </c>
      <c r="F191">
        <f t="shared" si="18"/>
        <v>-1.5249186523781058</v>
      </c>
      <c r="G191">
        <f t="shared" si="19"/>
        <v>5</v>
      </c>
      <c r="H191" s="41">
        <f t="shared" si="20"/>
        <v>38188.610540000001</v>
      </c>
      <c r="I191">
        <f t="shared" si="21"/>
        <v>-1.5249186523781058</v>
      </c>
      <c r="J191">
        <f t="shared" si="22"/>
        <v>15</v>
      </c>
    </row>
    <row r="192" spans="1:10" x14ac:dyDescent="0.25">
      <c r="A192" s="34" t="s">
        <v>77</v>
      </c>
      <c r="B192" s="34">
        <v>1975</v>
      </c>
      <c r="C192" s="18">
        <f t="shared" si="23"/>
        <v>5</v>
      </c>
      <c r="D192" s="35">
        <v>28685.881570000001</v>
      </c>
      <c r="E192" s="35">
        <v>66656.039959728907</v>
      </c>
      <c r="F192">
        <f t="shared" si="18"/>
        <v>0.84314059420147114</v>
      </c>
      <c r="G192">
        <f t="shared" si="19"/>
        <v>5</v>
      </c>
      <c r="H192" s="41">
        <f t="shared" si="20"/>
        <v>28685.881570000001</v>
      </c>
      <c r="I192">
        <f t="shared" si="21"/>
        <v>0.84314059420147114</v>
      </c>
      <c r="J192">
        <f t="shared" si="22"/>
        <v>16</v>
      </c>
    </row>
    <row r="193" spans="1:10" x14ac:dyDescent="0.25">
      <c r="A193" s="34" t="s">
        <v>77</v>
      </c>
      <c r="B193" s="34">
        <v>1976</v>
      </c>
      <c r="C193" s="18">
        <f t="shared" si="23"/>
        <v>5</v>
      </c>
      <c r="D193" s="35">
        <v>8021.552103</v>
      </c>
      <c r="E193" s="35">
        <v>8743.6041475298807</v>
      </c>
      <c r="F193">
        <f t="shared" si="18"/>
        <v>8.6190546317505182E-2</v>
      </c>
      <c r="G193">
        <f t="shared" si="19"/>
        <v>5</v>
      </c>
      <c r="H193" s="41">
        <f t="shared" si="20"/>
        <v>8021.552103</v>
      </c>
      <c r="I193">
        <f t="shared" si="21"/>
        <v>8.6190546317505182E-2</v>
      </c>
      <c r="J193">
        <f t="shared" si="22"/>
        <v>17</v>
      </c>
    </row>
    <row r="194" spans="1:10" x14ac:dyDescent="0.25">
      <c r="A194" s="34" t="s">
        <v>77</v>
      </c>
      <c r="B194" s="34">
        <v>1977</v>
      </c>
      <c r="C194" s="18">
        <f t="shared" si="23"/>
        <v>5</v>
      </c>
      <c r="D194" s="35">
        <v>15573.16257</v>
      </c>
      <c r="E194" s="35">
        <v>30813.116845759701</v>
      </c>
      <c r="F194">
        <f t="shared" si="18"/>
        <v>0.68239138625708184</v>
      </c>
      <c r="G194">
        <f t="shared" si="19"/>
        <v>5</v>
      </c>
      <c r="H194" s="41">
        <f t="shared" si="20"/>
        <v>15573.16257</v>
      </c>
      <c r="I194">
        <f t="shared" si="21"/>
        <v>0.68239138625708184</v>
      </c>
      <c r="J194">
        <f t="shared" si="22"/>
        <v>18</v>
      </c>
    </row>
    <row r="195" spans="1:10" x14ac:dyDescent="0.25">
      <c r="A195" s="34" t="s">
        <v>77</v>
      </c>
      <c r="B195" s="34">
        <v>1978</v>
      </c>
      <c r="C195" s="18">
        <f t="shared" si="23"/>
        <v>5</v>
      </c>
      <c r="D195" s="35">
        <v>3930.731507</v>
      </c>
      <c r="E195" s="35">
        <v>13419.038599424801</v>
      </c>
      <c r="F195">
        <f t="shared" ref="F195:F258" si="24">LN(E195/D195)</f>
        <v>1.2278489469331284</v>
      </c>
      <c r="G195">
        <f t="shared" ref="G195:G258" si="25">C195</f>
        <v>5</v>
      </c>
      <c r="H195" s="41">
        <f t="shared" ref="H195:H258" si="26">D195</f>
        <v>3930.731507</v>
      </c>
      <c r="I195">
        <f t="shared" ref="I195:I258" si="27">F195</f>
        <v>1.2278489469331284</v>
      </c>
      <c r="J195">
        <f t="shared" ref="J195:J258" si="28">B195-1959</f>
        <v>19</v>
      </c>
    </row>
    <row r="196" spans="1:10" x14ac:dyDescent="0.25">
      <c r="A196" s="34" t="s">
        <v>77</v>
      </c>
      <c r="B196" s="34">
        <v>1979</v>
      </c>
      <c r="C196" s="18">
        <f t="shared" ref="C196:C259" si="29">IF(A196=A195,C195,C195+1)</f>
        <v>5</v>
      </c>
      <c r="D196" s="35">
        <v>21765.48792</v>
      </c>
      <c r="E196" s="35">
        <v>12226.016916974901</v>
      </c>
      <c r="F196">
        <f t="shared" si="24"/>
        <v>-0.576759377101975</v>
      </c>
      <c r="G196">
        <f t="shared" si="25"/>
        <v>5</v>
      </c>
      <c r="H196" s="41">
        <f t="shared" si="26"/>
        <v>21765.48792</v>
      </c>
      <c r="I196">
        <f t="shared" si="27"/>
        <v>-0.576759377101975</v>
      </c>
      <c r="J196">
        <f t="shared" si="28"/>
        <v>20</v>
      </c>
    </row>
    <row r="197" spans="1:10" x14ac:dyDescent="0.25">
      <c r="A197" s="34" t="s">
        <v>77</v>
      </c>
      <c r="B197" s="34">
        <v>1980</v>
      </c>
      <c r="C197" s="18">
        <f t="shared" si="29"/>
        <v>5</v>
      </c>
      <c r="D197" s="35">
        <v>11165.6623</v>
      </c>
      <c r="E197" s="35">
        <v>38325.445596977399</v>
      </c>
      <c r="F197">
        <f t="shared" si="24"/>
        <v>1.233270848652638</v>
      </c>
      <c r="G197">
        <f t="shared" si="25"/>
        <v>5</v>
      </c>
      <c r="H197" s="41">
        <f t="shared" si="26"/>
        <v>11165.6623</v>
      </c>
      <c r="I197">
        <f t="shared" si="27"/>
        <v>1.233270848652638</v>
      </c>
      <c r="J197">
        <f t="shared" si="28"/>
        <v>21</v>
      </c>
    </row>
    <row r="198" spans="1:10" x14ac:dyDescent="0.25">
      <c r="A198" s="34" t="s">
        <v>77</v>
      </c>
      <c r="B198" s="34">
        <v>1981</v>
      </c>
      <c r="C198" s="18">
        <f t="shared" si="29"/>
        <v>5</v>
      </c>
      <c r="D198" s="35">
        <v>7177.6860969999998</v>
      </c>
      <c r="E198" s="35">
        <v>19269.1892323762</v>
      </c>
      <c r="F198">
        <f t="shared" si="24"/>
        <v>0.98753034694884634</v>
      </c>
      <c r="G198">
        <f t="shared" si="25"/>
        <v>5</v>
      </c>
      <c r="H198" s="41">
        <f t="shared" si="26"/>
        <v>7177.6860969999998</v>
      </c>
      <c r="I198">
        <f t="shared" si="27"/>
        <v>0.98753034694884634</v>
      </c>
      <c r="J198">
        <f t="shared" si="28"/>
        <v>22</v>
      </c>
    </row>
    <row r="199" spans="1:10" x14ac:dyDescent="0.25">
      <c r="A199" s="34" t="s">
        <v>77</v>
      </c>
      <c r="B199" s="34">
        <v>1982</v>
      </c>
      <c r="C199" s="18">
        <f t="shared" si="29"/>
        <v>5</v>
      </c>
      <c r="D199" s="35">
        <v>4826.9422370000002</v>
      </c>
      <c r="E199" s="35">
        <v>15759.679000846299</v>
      </c>
      <c r="F199">
        <f t="shared" si="24"/>
        <v>1.1832415262948928</v>
      </c>
      <c r="G199">
        <f t="shared" si="25"/>
        <v>5</v>
      </c>
      <c r="H199" s="41">
        <f t="shared" si="26"/>
        <v>4826.9422370000002</v>
      </c>
      <c r="I199">
        <f t="shared" si="27"/>
        <v>1.1832415262948928</v>
      </c>
      <c r="J199">
        <f t="shared" si="28"/>
        <v>23</v>
      </c>
    </row>
    <row r="200" spans="1:10" x14ac:dyDescent="0.25">
      <c r="A200" s="34" t="s">
        <v>77</v>
      </c>
      <c r="B200" s="34">
        <v>1983</v>
      </c>
      <c r="C200" s="18">
        <f t="shared" si="29"/>
        <v>5</v>
      </c>
      <c r="D200" s="35">
        <v>8903.5669870000002</v>
      </c>
      <c r="E200" s="35">
        <v>27280.219043293699</v>
      </c>
      <c r="F200">
        <f t="shared" si="24"/>
        <v>1.1197098808878794</v>
      </c>
      <c r="G200">
        <f t="shared" si="25"/>
        <v>5</v>
      </c>
      <c r="H200" s="41">
        <f t="shared" si="26"/>
        <v>8903.5669870000002</v>
      </c>
      <c r="I200">
        <f t="shared" si="27"/>
        <v>1.1197098808878794</v>
      </c>
      <c r="J200">
        <f t="shared" si="28"/>
        <v>24</v>
      </c>
    </row>
    <row r="201" spans="1:10" x14ac:dyDescent="0.25">
      <c r="A201" s="34" t="s">
        <v>77</v>
      </c>
      <c r="B201" s="34">
        <v>1984</v>
      </c>
      <c r="C201" s="18">
        <f t="shared" si="29"/>
        <v>5</v>
      </c>
      <c r="D201" s="35">
        <v>8065.0724049999999</v>
      </c>
      <c r="E201" s="35">
        <v>59269.680091929098</v>
      </c>
      <c r="F201">
        <f t="shared" si="24"/>
        <v>1.9945551890965632</v>
      </c>
      <c r="G201">
        <f t="shared" si="25"/>
        <v>5</v>
      </c>
      <c r="H201" s="41">
        <f t="shared" si="26"/>
        <v>8065.0724049999999</v>
      </c>
      <c r="I201">
        <f t="shared" si="27"/>
        <v>1.9945551890965632</v>
      </c>
      <c r="J201">
        <f t="shared" si="28"/>
        <v>25</v>
      </c>
    </row>
    <row r="202" spans="1:10" x14ac:dyDescent="0.25">
      <c r="A202" s="34" t="s">
        <v>77</v>
      </c>
      <c r="B202" s="34">
        <v>1985</v>
      </c>
      <c r="C202" s="18">
        <f t="shared" si="29"/>
        <v>5</v>
      </c>
      <c r="D202" s="35">
        <v>17228.89198</v>
      </c>
      <c r="E202" s="35">
        <v>18979.144515213899</v>
      </c>
      <c r="F202">
        <f t="shared" si="24"/>
        <v>9.6752978336688264E-2</v>
      </c>
      <c r="G202">
        <f t="shared" si="25"/>
        <v>5</v>
      </c>
      <c r="H202" s="41">
        <f t="shared" si="26"/>
        <v>17228.89198</v>
      </c>
      <c r="I202">
        <f t="shared" si="27"/>
        <v>9.6752978336688264E-2</v>
      </c>
      <c r="J202">
        <f t="shared" si="28"/>
        <v>26</v>
      </c>
    </row>
    <row r="203" spans="1:10" x14ac:dyDescent="0.25">
      <c r="A203" s="34" t="s">
        <v>77</v>
      </c>
      <c r="B203" s="34">
        <v>1986</v>
      </c>
      <c r="C203" s="18">
        <f t="shared" si="29"/>
        <v>5</v>
      </c>
      <c r="D203" s="35">
        <v>3873.5466550000001</v>
      </c>
      <c r="E203" s="35">
        <v>52409.755567735199</v>
      </c>
      <c r="F203">
        <f t="shared" si="24"/>
        <v>2.6049222132756347</v>
      </c>
      <c r="G203">
        <f t="shared" si="25"/>
        <v>5</v>
      </c>
      <c r="H203" s="41">
        <f t="shared" si="26"/>
        <v>3873.5466550000001</v>
      </c>
      <c r="I203">
        <f t="shared" si="27"/>
        <v>2.6049222132756347</v>
      </c>
      <c r="J203">
        <f t="shared" si="28"/>
        <v>27</v>
      </c>
    </row>
    <row r="204" spans="1:10" x14ac:dyDescent="0.25">
      <c r="A204" s="34" t="s">
        <v>77</v>
      </c>
      <c r="B204" s="34">
        <v>1987</v>
      </c>
      <c r="C204" s="18">
        <f t="shared" si="29"/>
        <v>5</v>
      </c>
      <c r="D204" s="35">
        <v>15785.563969999999</v>
      </c>
      <c r="E204" s="35">
        <v>29978.292702451799</v>
      </c>
      <c r="F204">
        <f t="shared" si="24"/>
        <v>0.6413776935746166</v>
      </c>
      <c r="G204">
        <f t="shared" si="25"/>
        <v>5</v>
      </c>
      <c r="H204" s="41">
        <f t="shared" si="26"/>
        <v>15785.563969999999</v>
      </c>
      <c r="I204">
        <f t="shared" si="27"/>
        <v>0.6413776935746166</v>
      </c>
      <c r="J204">
        <f t="shared" si="28"/>
        <v>28</v>
      </c>
    </row>
    <row r="205" spans="1:10" x14ac:dyDescent="0.25">
      <c r="A205" s="34" t="s">
        <v>77</v>
      </c>
      <c r="B205" s="34">
        <v>1988</v>
      </c>
      <c r="C205" s="18">
        <f t="shared" si="29"/>
        <v>5</v>
      </c>
      <c r="D205" s="35">
        <v>23458.576209999999</v>
      </c>
      <c r="E205" s="35">
        <v>55352.724895209103</v>
      </c>
      <c r="F205">
        <f t="shared" si="24"/>
        <v>0.85848973693584008</v>
      </c>
      <c r="G205">
        <f t="shared" si="25"/>
        <v>5</v>
      </c>
      <c r="H205" s="41">
        <f t="shared" si="26"/>
        <v>23458.576209999999</v>
      </c>
      <c r="I205">
        <f t="shared" si="27"/>
        <v>0.85848973693584008</v>
      </c>
      <c r="J205">
        <f t="shared" si="28"/>
        <v>29</v>
      </c>
    </row>
    <row r="206" spans="1:10" x14ac:dyDescent="0.25">
      <c r="A206" s="34" t="s">
        <v>77</v>
      </c>
      <c r="B206" s="34">
        <v>1989</v>
      </c>
      <c r="C206" s="18">
        <f t="shared" si="29"/>
        <v>5</v>
      </c>
      <c r="D206" s="35">
        <v>7701.2691709999999</v>
      </c>
      <c r="E206" s="35">
        <v>35009.364022239497</v>
      </c>
      <c r="F206">
        <f t="shared" si="24"/>
        <v>1.5142304265189011</v>
      </c>
      <c r="G206">
        <f t="shared" si="25"/>
        <v>5</v>
      </c>
      <c r="H206" s="41">
        <f t="shared" si="26"/>
        <v>7701.2691709999999</v>
      </c>
      <c r="I206">
        <f t="shared" si="27"/>
        <v>1.5142304265189011</v>
      </c>
      <c r="J206">
        <f t="shared" si="28"/>
        <v>30</v>
      </c>
    </row>
    <row r="207" spans="1:10" x14ac:dyDescent="0.25">
      <c r="A207" s="34" t="s">
        <v>77</v>
      </c>
      <c r="B207" s="34">
        <v>1990</v>
      </c>
      <c r="C207" s="18">
        <f t="shared" si="29"/>
        <v>5</v>
      </c>
      <c r="D207" s="35">
        <v>7395.2623439999998</v>
      </c>
      <c r="E207" s="35">
        <v>14151.748884696101</v>
      </c>
      <c r="F207">
        <f t="shared" si="24"/>
        <v>0.64899864114789763</v>
      </c>
      <c r="G207">
        <f t="shared" si="25"/>
        <v>5</v>
      </c>
      <c r="H207" s="41">
        <f t="shared" si="26"/>
        <v>7395.2623439999998</v>
      </c>
      <c r="I207">
        <f t="shared" si="27"/>
        <v>0.64899864114789763</v>
      </c>
      <c r="J207">
        <f t="shared" si="28"/>
        <v>31</v>
      </c>
    </row>
    <row r="208" spans="1:10" x14ac:dyDescent="0.25">
      <c r="A208" s="34" t="s">
        <v>77</v>
      </c>
      <c r="B208" s="34">
        <v>1991</v>
      </c>
      <c r="C208" s="18">
        <f t="shared" si="29"/>
        <v>5</v>
      </c>
      <c r="D208" s="35">
        <v>24980.092720000001</v>
      </c>
      <c r="E208" s="35">
        <v>22131.080550346898</v>
      </c>
      <c r="F208">
        <f t="shared" si="24"/>
        <v>-0.12109623618970136</v>
      </c>
      <c r="G208">
        <f t="shared" si="25"/>
        <v>5</v>
      </c>
      <c r="H208" s="41">
        <f t="shared" si="26"/>
        <v>24980.092720000001</v>
      </c>
      <c r="I208">
        <f t="shared" si="27"/>
        <v>-0.12109623618970136</v>
      </c>
      <c r="J208">
        <f t="shared" si="28"/>
        <v>32</v>
      </c>
    </row>
    <row r="209" spans="1:10" x14ac:dyDescent="0.25">
      <c r="A209" s="34" t="s">
        <v>77</v>
      </c>
      <c r="B209" s="34">
        <v>1992</v>
      </c>
      <c r="C209" s="18">
        <f t="shared" si="29"/>
        <v>5</v>
      </c>
      <c r="D209" s="35">
        <v>8426.2860880000007</v>
      </c>
      <c r="E209" s="35">
        <v>108874.275222336</v>
      </c>
      <c r="F209">
        <f t="shared" si="24"/>
        <v>2.558837662196956</v>
      </c>
      <c r="G209">
        <f t="shared" si="25"/>
        <v>5</v>
      </c>
      <c r="H209" s="41">
        <f t="shared" si="26"/>
        <v>8426.2860880000007</v>
      </c>
      <c r="I209">
        <f t="shared" si="27"/>
        <v>2.558837662196956</v>
      </c>
      <c r="J209">
        <f t="shared" si="28"/>
        <v>33</v>
      </c>
    </row>
    <row r="210" spans="1:10" x14ac:dyDescent="0.25">
      <c r="A210" s="34" t="s">
        <v>77</v>
      </c>
      <c r="B210" s="34">
        <v>1993</v>
      </c>
      <c r="C210" s="18">
        <f t="shared" si="29"/>
        <v>5</v>
      </c>
      <c r="D210" s="35">
        <v>21962.130290000001</v>
      </c>
      <c r="E210" s="35">
        <v>58462.373160130199</v>
      </c>
      <c r="F210">
        <f t="shared" si="24"/>
        <v>0.97906373377825218</v>
      </c>
      <c r="G210">
        <f t="shared" si="25"/>
        <v>5</v>
      </c>
      <c r="H210" s="41">
        <f t="shared" si="26"/>
        <v>21962.130290000001</v>
      </c>
      <c r="I210">
        <f t="shared" si="27"/>
        <v>0.97906373377825218</v>
      </c>
      <c r="J210">
        <f t="shared" si="28"/>
        <v>34</v>
      </c>
    </row>
    <row r="211" spans="1:10" x14ac:dyDescent="0.25">
      <c r="A211" s="34" t="s">
        <v>77</v>
      </c>
      <c r="B211" s="34">
        <v>1994</v>
      </c>
      <c r="C211" s="18">
        <f t="shared" si="29"/>
        <v>5</v>
      </c>
      <c r="D211" s="35">
        <v>7559.9654039999996</v>
      </c>
      <c r="E211" s="35">
        <v>5183.2274820112498</v>
      </c>
      <c r="F211">
        <f t="shared" si="24"/>
        <v>-0.37743868571881162</v>
      </c>
      <c r="G211">
        <f t="shared" si="25"/>
        <v>5</v>
      </c>
      <c r="H211" s="41">
        <f t="shared" si="26"/>
        <v>7559.9654039999996</v>
      </c>
      <c r="I211">
        <f t="shared" si="27"/>
        <v>-0.37743868571881162</v>
      </c>
      <c r="J211">
        <f t="shared" si="28"/>
        <v>35</v>
      </c>
    </row>
    <row r="212" spans="1:10" x14ac:dyDescent="0.25">
      <c r="A212" s="34" t="s">
        <v>77</v>
      </c>
      <c r="B212" s="34">
        <v>1995</v>
      </c>
      <c r="C212" s="18">
        <f t="shared" si="29"/>
        <v>5</v>
      </c>
      <c r="D212" s="35">
        <v>6555.041209</v>
      </c>
      <c r="E212" s="35">
        <v>31123.132289000099</v>
      </c>
      <c r="F212">
        <f t="shared" si="24"/>
        <v>1.5577169423579662</v>
      </c>
      <c r="G212">
        <f t="shared" si="25"/>
        <v>5</v>
      </c>
      <c r="H212" s="41">
        <f t="shared" si="26"/>
        <v>6555.041209</v>
      </c>
      <c r="I212">
        <f t="shared" si="27"/>
        <v>1.5577169423579662</v>
      </c>
      <c r="J212">
        <f t="shared" si="28"/>
        <v>36</v>
      </c>
    </row>
    <row r="213" spans="1:10" x14ac:dyDescent="0.25">
      <c r="A213" s="34" t="s">
        <v>77</v>
      </c>
      <c r="B213" s="34">
        <v>1996</v>
      </c>
      <c r="C213" s="18">
        <f t="shared" si="29"/>
        <v>5</v>
      </c>
      <c r="D213" s="35">
        <v>7975.259094</v>
      </c>
      <c r="E213" s="35">
        <v>151257.318197574</v>
      </c>
      <c r="F213">
        <f t="shared" si="24"/>
        <v>2.9426383440987562</v>
      </c>
      <c r="G213">
        <f t="shared" si="25"/>
        <v>5</v>
      </c>
      <c r="H213" s="41">
        <f t="shared" si="26"/>
        <v>7975.259094</v>
      </c>
      <c r="I213">
        <f t="shared" si="27"/>
        <v>2.9426383440987562</v>
      </c>
      <c r="J213">
        <f t="shared" si="28"/>
        <v>37</v>
      </c>
    </row>
    <row r="214" spans="1:10" x14ac:dyDescent="0.25">
      <c r="A214" s="34" t="s">
        <v>77</v>
      </c>
      <c r="B214" s="34">
        <v>1997</v>
      </c>
      <c r="C214" s="18">
        <f t="shared" si="29"/>
        <v>5</v>
      </c>
      <c r="D214" s="35">
        <v>34659.936679999999</v>
      </c>
      <c r="E214" s="35">
        <v>33041.568294404999</v>
      </c>
      <c r="F214">
        <f t="shared" si="24"/>
        <v>-4.7818043332046339E-2</v>
      </c>
      <c r="G214">
        <f t="shared" si="25"/>
        <v>5</v>
      </c>
      <c r="H214" s="41">
        <f t="shared" si="26"/>
        <v>34659.936679999999</v>
      </c>
      <c r="I214">
        <f t="shared" si="27"/>
        <v>-4.7818043332046339E-2</v>
      </c>
      <c r="J214">
        <f t="shared" si="28"/>
        <v>38</v>
      </c>
    </row>
    <row r="215" spans="1:10" x14ac:dyDescent="0.25">
      <c r="A215" s="34" t="s">
        <v>77</v>
      </c>
      <c r="B215" s="34">
        <v>1998</v>
      </c>
      <c r="C215" s="18">
        <f t="shared" si="29"/>
        <v>5</v>
      </c>
      <c r="D215" s="35">
        <v>16544.921439999998</v>
      </c>
      <c r="E215" s="35">
        <v>122345.904451808</v>
      </c>
      <c r="F215">
        <f t="shared" si="24"/>
        <v>2.0007731221933454</v>
      </c>
      <c r="G215">
        <f t="shared" si="25"/>
        <v>5</v>
      </c>
      <c r="H215" s="41">
        <f t="shared" si="26"/>
        <v>16544.921439999998</v>
      </c>
      <c r="I215">
        <f t="shared" si="27"/>
        <v>2.0007731221933454</v>
      </c>
      <c r="J215">
        <f t="shared" si="28"/>
        <v>39</v>
      </c>
    </row>
    <row r="216" spans="1:10" x14ac:dyDescent="0.25">
      <c r="A216" s="34" t="s">
        <v>77</v>
      </c>
      <c r="B216" s="34">
        <v>1999</v>
      </c>
      <c r="C216" s="18">
        <f t="shared" si="29"/>
        <v>5</v>
      </c>
      <c r="D216" s="35">
        <v>22945.847129999998</v>
      </c>
      <c r="E216" s="35">
        <v>51025.645248429901</v>
      </c>
      <c r="F216">
        <f t="shared" si="24"/>
        <v>0.79919138715564342</v>
      </c>
      <c r="G216">
        <f t="shared" si="25"/>
        <v>5</v>
      </c>
      <c r="H216" s="41">
        <f t="shared" si="26"/>
        <v>22945.847129999998</v>
      </c>
      <c r="I216">
        <f t="shared" si="27"/>
        <v>0.79919138715564342</v>
      </c>
      <c r="J216">
        <f t="shared" si="28"/>
        <v>40</v>
      </c>
    </row>
    <row r="217" spans="1:10" x14ac:dyDescent="0.25">
      <c r="A217" s="34" t="s">
        <v>77</v>
      </c>
      <c r="B217" s="34">
        <v>2000</v>
      </c>
      <c r="C217" s="18">
        <f t="shared" si="29"/>
        <v>5</v>
      </c>
      <c r="D217" s="35">
        <v>19982.10787</v>
      </c>
      <c r="E217" s="35">
        <v>94463.959202211103</v>
      </c>
      <c r="F217">
        <f t="shared" si="24"/>
        <v>1.5533811109959186</v>
      </c>
      <c r="G217">
        <f t="shared" si="25"/>
        <v>5</v>
      </c>
      <c r="H217" s="41">
        <f t="shared" si="26"/>
        <v>19982.10787</v>
      </c>
      <c r="I217">
        <f t="shared" si="27"/>
        <v>1.5533811109959186</v>
      </c>
      <c r="J217">
        <f t="shared" si="28"/>
        <v>41</v>
      </c>
    </row>
    <row r="218" spans="1:10" x14ac:dyDescent="0.25">
      <c r="A218" s="34" t="s">
        <v>77</v>
      </c>
      <c r="B218" s="34">
        <v>2001</v>
      </c>
      <c r="C218" s="18">
        <f t="shared" si="29"/>
        <v>5</v>
      </c>
      <c r="D218" s="35">
        <v>47818.30128</v>
      </c>
      <c r="E218" s="35">
        <v>30927.691405287202</v>
      </c>
      <c r="F218">
        <f t="shared" si="24"/>
        <v>-0.4357564936134718</v>
      </c>
      <c r="G218">
        <f t="shared" si="25"/>
        <v>5</v>
      </c>
      <c r="H218" s="41">
        <f t="shared" si="26"/>
        <v>47818.30128</v>
      </c>
      <c r="I218">
        <f t="shared" si="27"/>
        <v>-0.4357564936134718</v>
      </c>
      <c r="J218">
        <f t="shared" si="28"/>
        <v>42</v>
      </c>
    </row>
    <row r="219" spans="1:10" x14ac:dyDescent="0.25">
      <c r="A219" s="34" t="s">
        <v>77</v>
      </c>
      <c r="B219" s="34">
        <v>2002</v>
      </c>
      <c r="C219" s="18">
        <f t="shared" si="29"/>
        <v>5</v>
      </c>
      <c r="D219" s="35">
        <v>24572.627960000002</v>
      </c>
      <c r="E219" s="35">
        <v>49282.824757852497</v>
      </c>
      <c r="F219">
        <f t="shared" si="24"/>
        <v>0.69594249926337015</v>
      </c>
      <c r="G219">
        <f t="shared" si="25"/>
        <v>5</v>
      </c>
      <c r="H219" s="41">
        <f t="shared" si="26"/>
        <v>24572.627960000002</v>
      </c>
      <c r="I219">
        <f t="shared" si="27"/>
        <v>0.69594249926337015</v>
      </c>
      <c r="J219">
        <f t="shared" si="28"/>
        <v>43</v>
      </c>
    </row>
    <row r="220" spans="1:10" x14ac:dyDescent="0.25">
      <c r="A220" s="34" t="s">
        <v>77</v>
      </c>
      <c r="B220" s="34">
        <v>2003</v>
      </c>
      <c r="C220" s="18">
        <f t="shared" si="29"/>
        <v>5</v>
      </c>
      <c r="D220" s="35">
        <v>83150.748479999995</v>
      </c>
      <c r="E220" s="35">
        <v>7728.2864491221399</v>
      </c>
      <c r="F220">
        <f t="shared" si="24"/>
        <v>-2.3757680445407949</v>
      </c>
      <c r="G220">
        <f t="shared" si="25"/>
        <v>5</v>
      </c>
      <c r="H220" s="41">
        <f t="shared" si="26"/>
        <v>83150.748479999995</v>
      </c>
      <c r="I220">
        <f t="shared" si="27"/>
        <v>-2.3757680445407949</v>
      </c>
      <c r="J220">
        <f t="shared" si="28"/>
        <v>44</v>
      </c>
    </row>
    <row r="221" spans="1:10" x14ac:dyDescent="0.25">
      <c r="A221" s="34" t="s">
        <v>77</v>
      </c>
      <c r="B221" s="34">
        <v>2004</v>
      </c>
      <c r="C221" s="18">
        <f t="shared" si="29"/>
        <v>5</v>
      </c>
      <c r="D221" s="35">
        <v>51747.18636</v>
      </c>
      <c r="E221" s="35">
        <v>41565.630034886497</v>
      </c>
      <c r="F221">
        <f t="shared" si="24"/>
        <v>-0.21909643612177659</v>
      </c>
      <c r="G221">
        <f t="shared" si="25"/>
        <v>5</v>
      </c>
      <c r="H221" s="41">
        <f t="shared" si="26"/>
        <v>51747.18636</v>
      </c>
      <c r="I221">
        <f t="shared" si="27"/>
        <v>-0.21909643612177659</v>
      </c>
      <c r="J221">
        <f t="shared" si="28"/>
        <v>45</v>
      </c>
    </row>
    <row r="222" spans="1:10" x14ac:dyDescent="0.25">
      <c r="A222" s="34" t="s">
        <v>77</v>
      </c>
      <c r="B222" s="34">
        <v>2005</v>
      </c>
      <c r="C222" s="18">
        <f t="shared" si="29"/>
        <v>5</v>
      </c>
      <c r="D222" s="35">
        <v>31371.481029999999</v>
      </c>
      <c r="E222" s="35">
        <v>9266.05242909964</v>
      </c>
      <c r="F222">
        <f t="shared" si="24"/>
        <v>-1.2195417875533259</v>
      </c>
      <c r="G222">
        <f t="shared" si="25"/>
        <v>5</v>
      </c>
      <c r="H222" s="41">
        <f t="shared" si="26"/>
        <v>31371.481029999999</v>
      </c>
      <c r="I222">
        <f t="shared" si="27"/>
        <v>-1.2195417875533259</v>
      </c>
      <c r="J222">
        <f t="shared" si="28"/>
        <v>46</v>
      </c>
    </row>
    <row r="223" spans="1:10" x14ac:dyDescent="0.25">
      <c r="A223" s="34" t="s">
        <v>77</v>
      </c>
      <c r="B223" s="34">
        <v>2006</v>
      </c>
      <c r="C223" s="18">
        <f t="shared" si="29"/>
        <v>5</v>
      </c>
      <c r="D223" s="35">
        <v>12514.581</v>
      </c>
      <c r="E223" s="35">
        <v>44746.899543964901</v>
      </c>
      <c r="F223">
        <f t="shared" si="24"/>
        <v>1.2741277138878118</v>
      </c>
      <c r="G223">
        <f t="shared" si="25"/>
        <v>5</v>
      </c>
      <c r="H223" s="41">
        <f t="shared" si="26"/>
        <v>12514.581</v>
      </c>
      <c r="I223">
        <f t="shared" si="27"/>
        <v>1.2741277138878118</v>
      </c>
      <c r="J223">
        <f t="shared" si="28"/>
        <v>47</v>
      </c>
    </row>
    <row r="224" spans="1:10" x14ac:dyDescent="0.25">
      <c r="A224" s="34" t="s">
        <v>77</v>
      </c>
      <c r="B224" s="34">
        <v>2007</v>
      </c>
      <c r="C224" s="18">
        <f t="shared" si="29"/>
        <v>5</v>
      </c>
      <c r="D224" s="35">
        <v>12595.259910000001</v>
      </c>
      <c r="E224" s="35">
        <v>148614.27290476899</v>
      </c>
      <c r="F224">
        <f t="shared" si="24"/>
        <v>2.4680336312701865</v>
      </c>
      <c r="G224">
        <f t="shared" si="25"/>
        <v>5</v>
      </c>
      <c r="H224" s="41">
        <f t="shared" si="26"/>
        <v>12595.259910000001</v>
      </c>
      <c r="I224">
        <f t="shared" si="27"/>
        <v>2.4680336312701865</v>
      </c>
      <c r="J224">
        <f t="shared" si="28"/>
        <v>48</v>
      </c>
    </row>
    <row r="225" spans="1:10" x14ac:dyDescent="0.25">
      <c r="A225" s="34" t="s">
        <v>77</v>
      </c>
      <c r="B225" s="34">
        <v>2008</v>
      </c>
      <c r="C225" s="18">
        <f t="shared" si="29"/>
        <v>5</v>
      </c>
      <c r="D225" s="35">
        <v>12743.941000000001</v>
      </c>
      <c r="E225" s="35">
        <v>24611.692816422499</v>
      </c>
      <c r="F225">
        <f t="shared" si="24"/>
        <v>0.65816570478397363</v>
      </c>
      <c r="G225">
        <f t="shared" si="25"/>
        <v>5</v>
      </c>
      <c r="H225" s="41">
        <f t="shared" si="26"/>
        <v>12743.941000000001</v>
      </c>
      <c r="I225">
        <f t="shared" si="27"/>
        <v>0.65816570478397363</v>
      </c>
      <c r="J225">
        <f t="shared" si="28"/>
        <v>49</v>
      </c>
    </row>
    <row r="226" spans="1:10" x14ac:dyDescent="0.25">
      <c r="A226" s="34" t="s">
        <v>77</v>
      </c>
      <c r="B226" s="34">
        <v>2009</v>
      </c>
      <c r="C226" s="18">
        <f t="shared" si="29"/>
        <v>5</v>
      </c>
      <c r="D226" s="35">
        <v>18341.096020000001</v>
      </c>
      <c r="E226" s="35">
        <v>6566.1586797610098</v>
      </c>
      <c r="F226">
        <f t="shared" si="24"/>
        <v>-1.0272152405489563</v>
      </c>
      <c r="G226">
        <f t="shared" si="25"/>
        <v>5</v>
      </c>
      <c r="H226" s="41">
        <f t="shared" si="26"/>
        <v>18341.096020000001</v>
      </c>
      <c r="I226">
        <f t="shared" si="27"/>
        <v>-1.0272152405489563</v>
      </c>
      <c r="J226">
        <f t="shared" si="28"/>
        <v>50</v>
      </c>
    </row>
    <row r="227" spans="1:10" x14ac:dyDescent="0.25">
      <c r="A227" s="34" t="s">
        <v>77</v>
      </c>
      <c r="B227" s="34">
        <v>2010</v>
      </c>
      <c r="C227" s="18">
        <f t="shared" si="29"/>
        <v>5</v>
      </c>
      <c r="D227" s="35">
        <v>6065.4213479999999</v>
      </c>
      <c r="E227" s="35">
        <v>73715.137176406497</v>
      </c>
      <c r="F227">
        <f t="shared" si="24"/>
        <v>2.4976041551665586</v>
      </c>
      <c r="G227">
        <f t="shared" si="25"/>
        <v>5</v>
      </c>
      <c r="H227" s="41">
        <f t="shared" si="26"/>
        <v>6065.4213479999999</v>
      </c>
      <c r="I227">
        <f t="shared" si="27"/>
        <v>2.4976041551665586</v>
      </c>
      <c r="J227">
        <f t="shared" si="28"/>
        <v>51</v>
      </c>
    </row>
    <row r="228" spans="1:10" x14ac:dyDescent="0.25">
      <c r="A228" s="34" t="s">
        <v>77</v>
      </c>
      <c r="B228" s="34">
        <v>2011</v>
      </c>
      <c r="C228" s="18">
        <f t="shared" si="29"/>
        <v>5</v>
      </c>
      <c r="D228" s="35">
        <v>43110.492129999999</v>
      </c>
      <c r="E228" s="35">
        <v>105114.32135635101</v>
      </c>
      <c r="F228">
        <f t="shared" si="24"/>
        <v>0.89128212831977693</v>
      </c>
      <c r="G228">
        <f t="shared" si="25"/>
        <v>5</v>
      </c>
      <c r="H228" s="41">
        <f t="shared" si="26"/>
        <v>43110.492129999999</v>
      </c>
      <c r="I228">
        <f t="shared" si="27"/>
        <v>0.89128212831977693</v>
      </c>
      <c r="J228">
        <f t="shared" si="28"/>
        <v>52</v>
      </c>
    </row>
    <row r="229" spans="1:10" x14ac:dyDescent="0.25">
      <c r="A229" s="34" t="s">
        <v>77</v>
      </c>
      <c r="B229" s="34">
        <v>2012</v>
      </c>
      <c r="C229" s="18">
        <f t="shared" si="29"/>
        <v>5</v>
      </c>
      <c r="D229" s="35">
        <v>82348.207590000005</v>
      </c>
      <c r="E229" s="35">
        <v>39250.399188982003</v>
      </c>
      <c r="F229">
        <f t="shared" si="24"/>
        <v>-0.74099507603422932</v>
      </c>
      <c r="G229">
        <f t="shared" si="25"/>
        <v>5</v>
      </c>
      <c r="H229" s="41">
        <f t="shared" si="26"/>
        <v>82348.207590000005</v>
      </c>
      <c r="I229">
        <f t="shared" si="27"/>
        <v>-0.74099507603422932</v>
      </c>
      <c r="J229">
        <f t="shared" si="28"/>
        <v>53</v>
      </c>
    </row>
    <row r="230" spans="1:10" x14ac:dyDescent="0.25">
      <c r="A230" s="34" t="s">
        <v>77</v>
      </c>
      <c r="B230" s="34">
        <v>2013</v>
      </c>
      <c r="C230" s="18">
        <f t="shared" si="29"/>
        <v>5</v>
      </c>
      <c r="D230" s="35">
        <v>7959.9018100000003</v>
      </c>
      <c r="E230" s="35">
        <v>1322.56660000685</v>
      </c>
      <c r="F230">
        <f t="shared" si="24"/>
        <v>-1.7948424216973156</v>
      </c>
      <c r="G230">
        <f t="shared" si="25"/>
        <v>5</v>
      </c>
      <c r="H230" s="41">
        <f t="shared" si="26"/>
        <v>7959.9018100000003</v>
      </c>
      <c r="I230">
        <f t="shared" si="27"/>
        <v>-1.7948424216973156</v>
      </c>
      <c r="J230">
        <f t="shared" si="28"/>
        <v>54</v>
      </c>
    </row>
    <row r="231" spans="1:10" x14ac:dyDescent="0.25">
      <c r="A231" s="34" t="s">
        <v>77</v>
      </c>
      <c r="B231" s="34">
        <v>2014</v>
      </c>
      <c r="C231" s="18">
        <f t="shared" si="29"/>
        <v>5</v>
      </c>
      <c r="D231" s="35">
        <v>14701</v>
      </c>
      <c r="E231" s="35">
        <v>16806.853564199799</v>
      </c>
      <c r="F231">
        <f t="shared" si="24"/>
        <v>0.13387123478829266</v>
      </c>
      <c r="G231">
        <f t="shared" si="25"/>
        <v>5</v>
      </c>
      <c r="H231" s="41">
        <f t="shared" si="26"/>
        <v>14701</v>
      </c>
      <c r="I231">
        <f t="shared" si="27"/>
        <v>0.13387123478829266</v>
      </c>
      <c r="J231">
        <f t="shared" si="28"/>
        <v>55</v>
      </c>
    </row>
    <row r="232" spans="1:10" x14ac:dyDescent="0.25">
      <c r="A232" s="5" t="s">
        <v>78</v>
      </c>
      <c r="B232" s="5">
        <v>1960</v>
      </c>
      <c r="C232" s="18">
        <f t="shared" si="29"/>
        <v>6</v>
      </c>
      <c r="D232" s="23">
        <v>3799.9763376000001</v>
      </c>
      <c r="E232" s="23">
        <v>8827.2203526400008</v>
      </c>
      <c r="F232">
        <f t="shared" si="24"/>
        <v>0.84284532944116042</v>
      </c>
      <c r="G232">
        <f t="shared" si="25"/>
        <v>6</v>
      </c>
      <c r="H232" s="41">
        <f t="shared" si="26"/>
        <v>3799.9763376000001</v>
      </c>
      <c r="I232">
        <f t="shared" si="27"/>
        <v>0.84284532944116042</v>
      </c>
      <c r="J232">
        <f t="shared" si="28"/>
        <v>1</v>
      </c>
    </row>
    <row r="233" spans="1:10" x14ac:dyDescent="0.25">
      <c r="A233" s="5" t="s">
        <v>78</v>
      </c>
      <c r="B233" s="5">
        <v>1961</v>
      </c>
      <c r="C233" s="18">
        <f t="shared" si="29"/>
        <v>6</v>
      </c>
      <c r="D233" s="23">
        <v>3267.7243950000002</v>
      </c>
      <c r="E233" s="23">
        <v>4773.6355059520001</v>
      </c>
      <c r="F233">
        <f t="shared" si="24"/>
        <v>0.37901433619422703</v>
      </c>
      <c r="G233">
        <f t="shared" si="25"/>
        <v>6</v>
      </c>
      <c r="H233" s="41">
        <f t="shared" si="26"/>
        <v>3267.7243950000002</v>
      </c>
      <c r="I233">
        <f t="shared" si="27"/>
        <v>0.37901433619422703</v>
      </c>
      <c r="J233">
        <f t="shared" si="28"/>
        <v>2</v>
      </c>
    </row>
    <row r="234" spans="1:10" x14ac:dyDescent="0.25">
      <c r="A234" s="5" t="s">
        <v>78</v>
      </c>
      <c r="B234" s="5">
        <v>1962</v>
      </c>
      <c r="C234" s="18">
        <f t="shared" si="29"/>
        <v>6</v>
      </c>
      <c r="D234" s="23">
        <v>4999.9408439999997</v>
      </c>
      <c r="E234" s="23">
        <v>6125.906663578</v>
      </c>
      <c r="F234">
        <f t="shared" si="24"/>
        <v>0.20310069101841993</v>
      </c>
      <c r="G234">
        <f t="shared" si="25"/>
        <v>6</v>
      </c>
      <c r="H234" s="41">
        <f t="shared" si="26"/>
        <v>4999.9408439999997</v>
      </c>
      <c r="I234">
        <f t="shared" si="27"/>
        <v>0.20310069101841993</v>
      </c>
      <c r="J234">
        <f t="shared" si="28"/>
        <v>3</v>
      </c>
    </row>
    <row r="235" spans="1:10" x14ac:dyDescent="0.25">
      <c r="A235" s="5" t="s">
        <v>78</v>
      </c>
      <c r="B235" s="5">
        <v>1963</v>
      </c>
      <c r="C235" s="18">
        <f t="shared" si="29"/>
        <v>6</v>
      </c>
      <c r="D235" s="23">
        <v>9934.9299950000004</v>
      </c>
      <c r="E235" s="23">
        <v>6319.8949447499999</v>
      </c>
      <c r="F235">
        <f t="shared" si="24"/>
        <v>-0.45235424432352989</v>
      </c>
      <c r="G235">
        <f t="shared" si="25"/>
        <v>6</v>
      </c>
      <c r="H235" s="41">
        <f t="shared" si="26"/>
        <v>9934.9299950000004</v>
      </c>
      <c r="I235">
        <f t="shared" si="27"/>
        <v>-0.45235424432352989</v>
      </c>
      <c r="J235">
        <f t="shared" si="28"/>
        <v>4</v>
      </c>
    </row>
    <row r="236" spans="1:10" x14ac:dyDescent="0.25">
      <c r="A236" s="5" t="s">
        <v>78</v>
      </c>
      <c r="B236" s="5">
        <v>1967</v>
      </c>
      <c r="C236" s="18">
        <f t="shared" si="29"/>
        <v>6</v>
      </c>
      <c r="D236" s="23">
        <v>2299.9408440000002</v>
      </c>
      <c r="E236" s="23">
        <v>15853.857065898999</v>
      </c>
      <c r="F236">
        <f t="shared" si="24"/>
        <v>1.930529416120873</v>
      </c>
      <c r="G236">
        <f t="shared" si="25"/>
        <v>6</v>
      </c>
      <c r="H236" s="41">
        <f t="shared" si="26"/>
        <v>2299.9408440000002</v>
      </c>
      <c r="I236">
        <f t="shared" si="27"/>
        <v>1.930529416120873</v>
      </c>
      <c r="J236">
        <f t="shared" si="28"/>
        <v>8</v>
      </c>
    </row>
    <row r="237" spans="1:10" x14ac:dyDescent="0.25">
      <c r="A237" s="5" t="s">
        <v>78</v>
      </c>
      <c r="B237" s="5">
        <v>1968</v>
      </c>
      <c r="C237" s="18">
        <f t="shared" si="29"/>
        <v>6</v>
      </c>
      <c r="D237" s="23">
        <v>2399.9408440000002</v>
      </c>
      <c r="E237" s="23">
        <v>39154.535445859998</v>
      </c>
      <c r="F237">
        <f t="shared" si="24"/>
        <v>2.792072174924856</v>
      </c>
      <c r="G237">
        <f t="shared" si="25"/>
        <v>6</v>
      </c>
      <c r="H237" s="41">
        <f t="shared" si="26"/>
        <v>2399.9408440000002</v>
      </c>
      <c r="I237">
        <f t="shared" si="27"/>
        <v>2.792072174924856</v>
      </c>
      <c r="J237">
        <f t="shared" si="28"/>
        <v>9</v>
      </c>
    </row>
    <row r="238" spans="1:10" x14ac:dyDescent="0.25">
      <c r="A238" s="5" t="s">
        <v>78</v>
      </c>
      <c r="B238" s="5">
        <v>1975</v>
      </c>
      <c r="C238" s="18">
        <f t="shared" si="29"/>
        <v>6</v>
      </c>
      <c r="D238" s="23">
        <v>2247.1260135000002</v>
      </c>
      <c r="E238" s="23">
        <v>5089.2328404099999</v>
      </c>
      <c r="F238">
        <f t="shared" si="24"/>
        <v>0.81747502782167059</v>
      </c>
      <c r="G238">
        <f t="shared" si="25"/>
        <v>6</v>
      </c>
      <c r="H238" s="41">
        <f t="shared" si="26"/>
        <v>2247.1260135000002</v>
      </c>
      <c r="I238">
        <f t="shared" si="27"/>
        <v>0.81747502782167059</v>
      </c>
      <c r="J238">
        <f t="shared" si="28"/>
        <v>16</v>
      </c>
    </row>
    <row r="239" spans="1:10" x14ac:dyDescent="0.25">
      <c r="A239" s="5" t="s">
        <v>78</v>
      </c>
      <c r="B239" s="5">
        <v>1976</v>
      </c>
      <c r="C239" s="18">
        <f t="shared" si="29"/>
        <v>6</v>
      </c>
      <c r="D239" s="23">
        <v>200</v>
      </c>
      <c r="E239" s="23">
        <v>3262.9701797950001</v>
      </c>
      <c r="F239">
        <f t="shared" si="24"/>
        <v>2.7920757911114</v>
      </c>
      <c r="G239">
        <f t="shared" si="25"/>
        <v>6</v>
      </c>
      <c r="H239" s="41">
        <f t="shared" si="26"/>
        <v>200</v>
      </c>
      <c r="I239">
        <f t="shared" si="27"/>
        <v>2.7920757911114</v>
      </c>
      <c r="J239">
        <f t="shared" si="28"/>
        <v>17</v>
      </c>
    </row>
    <row r="240" spans="1:10" x14ac:dyDescent="0.25">
      <c r="A240" s="5" t="s">
        <v>78</v>
      </c>
      <c r="B240" s="5">
        <v>1981</v>
      </c>
      <c r="C240" s="18">
        <f t="shared" si="29"/>
        <v>6</v>
      </c>
      <c r="D240" s="23">
        <v>1008.1208557</v>
      </c>
      <c r="E240" s="23">
        <v>4561.2098869199999</v>
      </c>
      <c r="F240">
        <f t="shared" si="24"/>
        <v>1.5094998554225625</v>
      </c>
      <c r="G240">
        <f t="shared" si="25"/>
        <v>6</v>
      </c>
      <c r="H240" s="41">
        <f t="shared" si="26"/>
        <v>1008.1208557</v>
      </c>
      <c r="I240">
        <f t="shared" si="27"/>
        <v>1.5094998554225625</v>
      </c>
      <c r="J240">
        <f t="shared" si="28"/>
        <v>22</v>
      </c>
    </row>
    <row r="241" spans="1:10" x14ac:dyDescent="0.25">
      <c r="A241" s="5" t="s">
        <v>78</v>
      </c>
      <c r="B241" s="5">
        <v>1984</v>
      </c>
      <c r="C241" s="18">
        <f t="shared" si="29"/>
        <v>6</v>
      </c>
      <c r="D241" s="23">
        <v>600</v>
      </c>
      <c r="E241" s="23">
        <v>8449.5321373349998</v>
      </c>
      <c r="F241">
        <f t="shared" si="24"/>
        <v>2.6449366952394668</v>
      </c>
      <c r="G241">
        <f t="shared" si="25"/>
        <v>6</v>
      </c>
      <c r="H241" s="41">
        <f t="shared" si="26"/>
        <v>600</v>
      </c>
      <c r="I241">
        <f t="shared" si="27"/>
        <v>2.6449366952394668</v>
      </c>
      <c r="J241">
        <f t="shared" si="28"/>
        <v>25</v>
      </c>
    </row>
    <row r="242" spans="1:10" x14ac:dyDescent="0.25">
      <c r="A242" s="5" t="s">
        <v>78</v>
      </c>
      <c r="B242" s="5">
        <v>1985</v>
      </c>
      <c r="C242" s="18">
        <f t="shared" si="29"/>
        <v>6</v>
      </c>
      <c r="D242" s="23">
        <v>2637.1074517000002</v>
      </c>
      <c r="E242" s="23">
        <v>5602.2134893009998</v>
      </c>
      <c r="F242">
        <f t="shared" si="24"/>
        <v>0.75347913134399447</v>
      </c>
      <c r="G242">
        <f t="shared" si="25"/>
        <v>6</v>
      </c>
      <c r="H242" s="41">
        <f t="shared" si="26"/>
        <v>2637.1074517000002</v>
      </c>
      <c r="I242">
        <f t="shared" si="27"/>
        <v>0.75347913134399447</v>
      </c>
      <c r="J242">
        <f t="shared" si="28"/>
        <v>26</v>
      </c>
    </row>
    <row r="243" spans="1:10" x14ac:dyDescent="0.25">
      <c r="A243" s="5" t="s">
        <v>78</v>
      </c>
      <c r="B243" s="5">
        <v>1986</v>
      </c>
      <c r="C243" s="18">
        <f t="shared" si="29"/>
        <v>6</v>
      </c>
      <c r="D243" s="23">
        <v>2000</v>
      </c>
      <c r="E243" s="23">
        <v>14310.756511604999</v>
      </c>
      <c r="F243">
        <f t="shared" si="24"/>
        <v>1.9678642775513111</v>
      </c>
      <c r="G243">
        <f t="shared" si="25"/>
        <v>6</v>
      </c>
      <c r="H243" s="41">
        <f t="shared" si="26"/>
        <v>2000</v>
      </c>
      <c r="I243">
        <f t="shared" si="27"/>
        <v>1.9678642775513111</v>
      </c>
      <c r="J243">
        <f t="shared" si="28"/>
        <v>27</v>
      </c>
    </row>
    <row r="244" spans="1:10" x14ac:dyDescent="0.25">
      <c r="A244" s="5" t="s">
        <v>78</v>
      </c>
      <c r="B244" s="5">
        <v>1987</v>
      </c>
      <c r="C244" s="18">
        <f t="shared" si="29"/>
        <v>6</v>
      </c>
      <c r="D244" s="23">
        <v>11185.537259000001</v>
      </c>
      <c r="E244" s="23">
        <v>14285.776480799001</v>
      </c>
      <c r="F244">
        <f t="shared" si="24"/>
        <v>0.24464276290606113</v>
      </c>
      <c r="G244">
        <f t="shared" si="25"/>
        <v>6</v>
      </c>
      <c r="H244" s="41">
        <f t="shared" si="26"/>
        <v>11185.537259000001</v>
      </c>
      <c r="I244">
        <f t="shared" si="27"/>
        <v>0.24464276290606113</v>
      </c>
      <c r="J244">
        <f t="shared" si="28"/>
        <v>28</v>
      </c>
    </row>
    <row r="245" spans="1:10" x14ac:dyDescent="0.25">
      <c r="A245" s="5" t="s">
        <v>78</v>
      </c>
      <c r="B245" s="5">
        <v>1988</v>
      </c>
      <c r="C245" s="18">
        <f t="shared" si="29"/>
        <v>6</v>
      </c>
      <c r="D245" s="23">
        <v>6955.6611776</v>
      </c>
      <c r="E245" s="23">
        <v>13112.259863634999</v>
      </c>
      <c r="F245">
        <f t="shared" si="24"/>
        <v>0.63399177407675511</v>
      </c>
      <c r="G245">
        <f t="shared" si="25"/>
        <v>6</v>
      </c>
      <c r="H245" s="41">
        <f t="shared" si="26"/>
        <v>6955.6611776</v>
      </c>
      <c r="I245">
        <f t="shared" si="27"/>
        <v>0.63399177407675511</v>
      </c>
      <c r="J245">
        <f t="shared" si="28"/>
        <v>29</v>
      </c>
    </row>
    <row r="246" spans="1:10" x14ac:dyDescent="0.25">
      <c r="A246" s="5" t="s">
        <v>78</v>
      </c>
      <c r="B246" s="5">
        <v>1992</v>
      </c>
      <c r="C246" s="18">
        <f t="shared" si="29"/>
        <v>6</v>
      </c>
      <c r="D246" s="23">
        <v>4837.1074516999997</v>
      </c>
      <c r="E246" s="23">
        <v>14962.974405954999</v>
      </c>
      <c r="F246">
        <f t="shared" si="24"/>
        <v>1.129261868583038</v>
      </c>
      <c r="G246">
        <f t="shared" si="25"/>
        <v>6</v>
      </c>
      <c r="H246" s="41">
        <f t="shared" si="26"/>
        <v>4837.1074516999997</v>
      </c>
      <c r="I246">
        <f t="shared" si="27"/>
        <v>1.129261868583038</v>
      </c>
      <c r="J246">
        <f t="shared" si="28"/>
        <v>33</v>
      </c>
    </row>
    <row r="247" spans="1:10" x14ac:dyDescent="0.25">
      <c r="A247" s="5" t="s">
        <v>78</v>
      </c>
      <c r="B247" s="5">
        <v>1993</v>
      </c>
      <c r="C247" s="18">
        <f t="shared" si="29"/>
        <v>6</v>
      </c>
      <c r="D247" s="23">
        <v>5318.5537259000002</v>
      </c>
      <c r="E247" s="23">
        <v>9141.4599813229997</v>
      </c>
      <c r="F247">
        <f t="shared" si="24"/>
        <v>0.54161869772406135</v>
      </c>
      <c r="G247">
        <f t="shared" si="25"/>
        <v>6</v>
      </c>
      <c r="H247" s="41">
        <f t="shared" si="26"/>
        <v>5318.5537259000002</v>
      </c>
      <c r="I247">
        <f t="shared" si="27"/>
        <v>0.54161869772406135</v>
      </c>
      <c r="J247">
        <f t="shared" si="28"/>
        <v>34</v>
      </c>
    </row>
    <row r="248" spans="1:10" x14ac:dyDescent="0.25">
      <c r="A248" s="5" t="s">
        <v>78</v>
      </c>
      <c r="B248" s="5">
        <v>1995</v>
      </c>
      <c r="C248" s="18">
        <f t="shared" si="29"/>
        <v>6</v>
      </c>
      <c r="D248" s="23">
        <v>10548.429807</v>
      </c>
      <c r="E248" s="23">
        <v>9595.0655483230003</v>
      </c>
      <c r="F248">
        <f t="shared" si="24"/>
        <v>-9.4728054440843076E-2</v>
      </c>
      <c r="G248">
        <f t="shared" si="25"/>
        <v>6</v>
      </c>
      <c r="H248" s="41">
        <f t="shared" si="26"/>
        <v>10548.429807</v>
      </c>
      <c r="I248">
        <f t="shared" si="27"/>
        <v>-9.4728054440843076E-2</v>
      </c>
      <c r="J248">
        <f t="shared" si="28"/>
        <v>36</v>
      </c>
    </row>
    <row r="249" spans="1:10" x14ac:dyDescent="0.25">
      <c r="A249" s="5" t="s">
        <v>78</v>
      </c>
      <c r="B249" s="5">
        <v>1996</v>
      </c>
      <c r="C249" s="18">
        <f t="shared" si="29"/>
        <v>6</v>
      </c>
      <c r="D249" s="23">
        <v>6411.3223550000002</v>
      </c>
      <c r="E249" s="23">
        <v>16305.877168909999</v>
      </c>
      <c r="F249">
        <f t="shared" si="24"/>
        <v>0.93346006004710547</v>
      </c>
      <c r="G249">
        <f t="shared" si="25"/>
        <v>6</v>
      </c>
      <c r="H249" s="41">
        <f t="shared" si="26"/>
        <v>6411.3223550000002</v>
      </c>
      <c r="I249">
        <f t="shared" si="27"/>
        <v>0.93346006004710547</v>
      </c>
      <c r="J249">
        <f t="shared" si="28"/>
        <v>37</v>
      </c>
    </row>
    <row r="250" spans="1:10" x14ac:dyDescent="0.25">
      <c r="A250" s="5" t="s">
        <v>78</v>
      </c>
      <c r="B250" s="5">
        <v>1997</v>
      </c>
      <c r="C250" s="18">
        <f t="shared" si="29"/>
        <v>6</v>
      </c>
      <c r="D250" s="23">
        <v>3631.8553725900001</v>
      </c>
      <c r="E250" s="23">
        <v>6620.4000856949997</v>
      </c>
      <c r="F250">
        <f t="shared" si="24"/>
        <v>0.60041216440426992</v>
      </c>
      <c r="G250">
        <f t="shared" si="25"/>
        <v>6</v>
      </c>
      <c r="H250" s="41">
        <f t="shared" si="26"/>
        <v>3631.8553725900001</v>
      </c>
      <c r="I250">
        <f t="shared" si="27"/>
        <v>0.60041216440426992</v>
      </c>
      <c r="J250">
        <f t="shared" si="28"/>
        <v>38</v>
      </c>
    </row>
    <row r="251" spans="1:10" x14ac:dyDescent="0.25">
      <c r="A251" s="5" t="s">
        <v>78</v>
      </c>
      <c r="B251" s="5">
        <v>1998</v>
      </c>
      <c r="C251" s="18">
        <f t="shared" si="29"/>
        <v>6</v>
      </c>
      <c r="D251" s="23">
        <v>3727.4214903000002</v>
      </c>
      <c r="E251" s="23">
        <v>20989.560043781999</v>
      </c>
      <c r="F251">
        <f t="shared" si="24"/>
        <v>1.7283084681945116</v>
      </c>
      <c r="G251">
        <f t="shared" si="25"/>
        <v>6</v>
      </c>
      <c r="H251" s="41">
        <f t="shared" si="26"/>
        <v>3727.4214903000002</v>
      </c>
      <c r="I251">
        <f t="shared" si="27"/>
        <v>1.7283084681945116</v>
      </c>
      <c r="J251">
        <f t="shared" si="28"/>
        <v>39</v>
      </c>
    </row>
    <row r="252" spans="1:10" x14ac:dyDescent="0.25">
      <c r="A252" s="5" t="s">
        <v>78</v>
      </c>
      <c r="B252" s="5">
        <v>1999</v>
      </c>
      <c r="C252" s="18">
        <f t="shared" si="29"/>
        <v>6</v>
      </c>
      <c r="D252" s="23">
        <v>9388.5290949999999</v>
      </c>
      <c r="E252" s="23">
        <v>16802.486769863001</v>
      </c>
      <c r="F252">
        <f t="shared" si="24"/>
        <v>0.58203826242066281</v>
      </c>
      <c r="G252">
        <f t="shared" si="25"/>
        <v>6</v>
      </c>
      <c r="H252" s="41">
        <f t="shared" si="26"/>
        <v>9388.5290949999999</v>
      </c>
      <c r="I252">
        <f t="shared" si="27"/>
        <v>0.58203826242066281</v>
      </c>
      <c r="J252">
        <f t="shared" si="28"/>
        <v>40</v>
      </c>
    </row>
    <row r="253" spans="1:10" x14ac:dyDescent="0.25">
      <c r="A253" s="5" t="s">
        <v>78</v>
      </c>
      <c r="B253" s="5">
        <v>2000</v>
      </c>
      <c r="C253" s="18">
        <f t="shared" si="29"/>
        <v>6</v>
      </c>
      <c r="D253" s="23">
        <v>3595.282412</v>
      </c>
      <c r="E253" s="23">
        <v>6830.016980505</v>
      </c>
      <c r="F253">
        <f t="shared" si="24"/>
        <v>0.64170461477218121</v>
      </c>
      <c r="G253">
        <f t="shared" si="25"/>
        <v>6</v>
      </c>
      <c r="H253" s="41">
        <f t="shared" si="26"/>
        <v>3595.282412</v>
      </c>
      <c r="I253">
        <f t="shared" si="27"/>
        <v>0.64170461477218121</v>
      </c>
      <c r="J253">
        <f t="shared" si="28"/>
        <v>41</v>
      </c>
    </row>
    <row r="254" spans="1:10" x14ac:dyDescent="0.25">
      <c r="A254" s="5" t="s">
        <v>78</v>
      </c>
      <c r="B254" s="5">
        <v>2001</v>
      </c>
      <c r="C254" s="18">
        <f t="shared" si="29"/>
        <v>6</v>
      </c>
      <c r="D254" s="23">
        <v>10472.197758</v>
      </c>
      <c r="E254" s="23">
        <v>3765.6544946899999</v>
      </c>
      <c r="F254">
        <f t="shared" si="24"/>
        <v>-1.0228022301679913</v>
      </c>
      <c r="G254">
        <f t="shared" si="25"/>
        <v>6</v>
      </c>
      <c r="H254" s="41">
        <f t="shared" si="26"/>
        <v>10472.197758</v>
      </c>
      <c r="I254">
        <f t="shared" si="27"/>
        <v>-1.0228022301679913</v>
      </c>
      <c r="J254">
        <f t="shared" si="28"/>
        <v>42</v>
      </c>
    </row>
    <row r="255" spans="1:10" x14ac:dyDescent="0.25">
      <c r="A255" s="5" t="s">
        <v>78</v>
      </c>
      <c r="B255" s="5">
        <v>2002</v>
      </c>
      <c r="C255" s="18">
        <f t="shared" si="29"/>
        <v>6</v>
      </c>
      <c r="D255" s="23">
        <v>316.38336349999997</v>
      </c>
      <c r="E255" s="23">
        <v>1835.6037858049999</v>
      </c>
      <c r="F255">
        <f t="shared" si="24"/>
        <v>1.7581740910362715</v>
      </c>
      <c r="G255">
        <f t="shared" si="25"/>
        <v>6</v>
      </c>
      <c r="H255" s="41">
        <f t="shared" si="26"/>
        <v>316.38336349999997</v>
      </c>
      <c r="I255">
        <f t="shared" si="27"/>
        <v>1.7581740910362715</v>
      </c>
      <c r="J255">
        <f t="shared" si="28"/>
        <v>43</v>
      </c>
    </row>
    <row r="256" spans="1:10" x14ac:dyDescent="0.25">
      <c r="A256" s="5" t="s">
        <v>78</v>
      </c>
      <c r="B256" s="5">
        <v>2003</v>
      </c>
      <c r="C256" s="18">
        <f t="shared" si="29"/>
        <v>6</v>
      </c>
      <c r="D256" s="23">
        <v>19509.687645999998</v>
      </c>
      <c r="E256" s="23">
        <v>8255.0509417899993</v>
      </c>
      <c r="F256">
        <f t="shared" si="24"/>
        <v>-0.86008589618777942</v>
      </c>
      <c r="G256">
        <f t="shared" si="25"/>
        <v>6</v>
      </c>
      <c r="H256" s="41">
        <f t="shared" si="26"/>
        <v>19509.687645999998</v>
      </c>
      <c r="I256">
        <f t="shared" si="27"/>
        <v>-0.86008589618777942</v>
      </c>
      <c r="J256">
        <f t="shared" si="28"/>
        <v>44</v>
      </c>
    </row>
    <row r="257" spans="1:10" x14ac:dyDescent="0.25">
      <c r="A257" s="5" t="s">
        <v>78</v>
      </c>
      <c r="B257" s="5">
        <v>2004</v>
      </c>
      <c r="C257" s="18">
        <f t="shared" si="29"/>
        <v>6</v>
      </c>
      <c r="D257" s="23">
        <v>8047.3647879999999</v>
      </c>
      <c r="E257" s="23">
        <v>10488.34181871</v>
      </c>
      <c r="F257">
        <f t="shared" si="24"/>
        <v>0.26491965503048859</v>
      </c>
      <c r="G257">
        <f t="shared" si="25"/>
        <v>6</v>
      </c>
      <c r="H257" s="41">
        <f t="shared" si="26"/>
        <v>8047.3647879999999</v>
      </c>
      <c r="I257">
        <f t="shared" si="27"/>
        <v>0.26491965503048859</v>
      </c>
      <c r="J257">
        <f t="shared" si="28"/>
        <v>45</v>
      </c>
    </row>
    <row r="258" spans="1:10" x14ac:dyDescent="0.25">
      <c r="A258" s="5" t="s">
        <v>78</v>
      </c>
      <c r="B258" s="5">
        <v>2005</v>
      </c>
      <c r="C258" s="18">
        <f t="shared" si="29"/>
        <v>6</v>
      </c>
      <c r="D258" s="23">
        <v>1198.0341931</v>
      </c>
      <c r="E258" s="23">
        <v>9075.3865255300007</v>
      </c>
      <c r="F258">
        <f t="shared" si="24"/>
        <v>2.024883930483143</v>
      </c>
      <c r="G258">
        <f t="shared" si="25"/>
        <v>6</v>
      </c>
      <c r="H258" s="41">
        <f t="shared" si="26"/>
        <v>1198.0341931</v>
      </c>
      <c r="I258">
        <f t="shared" si="27"/>
        <v>2.024883930483143</v>
      </c>
      <c r="J258">
        <f t="shared" si="28"/>
        <v>46</v>
      </c>
    </row>
    <row r="259" spans="1:10" x14ac:dyDescent="0.25">
      <c r="A259" s="5" t="s">
        <v>78</v>
      </c>
      <c r="B259" s="5">
        <v>2006</v>
      </c>
      <c r="C259" s="18">
        <f t="shared" si="29"/>
        <v>6</v>
      </c>
      <c r="D259" s="23">
        <v>2166.0300619999998</v>
      </c>
      <c r="E259" s="23">
        <v>16805.277084959998</v>
      </c>
      <c r="F259">
        <f t="shared" ref="F259:F293" si="30">LN(E259/D259)</f>
        <v>2.0487969217641142</v>
      </c>
      <c r="G259">
        <f t="shared" ref="G259:G322" si="31">C259</f>
        <v>6</v>
      </c>
      <c r="H259" s="41">
        <f t="shared" ref="H259:H322" si="32">D259</f>
        <v>2166.0300619999998</v>
      </c>
      <c r="I259">
        <f t="shared" ref="I259:I322" si="33">F259</f>
        <v>2.0487969217641142</v>
      </c>
      <c r="J259">
        <f t="shared" ref="J259:J322" si="34">B259-1959</f>
        <v>47</v>
      </c>
    </row>
    <row r="260" spans="1:10" x14ac:dyDescent="0.25">
      <c r="A260" s="5" t="s">
        <v>78</v>
      </c>
      <c r="B260" s="5">
        <v>2007</v>
      </c>
      <c r="C260" s="18">
        <f t="shared" ref="C260:C294" si="35">IF(A260=A259,C259,C259+1)</f>
        <v>6</v>
      </c>
      <c r="D260" s="23">
        <v>547.52959750000002</v>
      </c>
      <c r="E260" s="23">
        <v>14746.63709109</v>
      </c>
      <c r="F260">
        <f t="shared" si="30"/>
        <v>3.2933538223587839</v>
      </c>
      <c r="G260">
        <f t="shared" si="31"/>
        <v>6</v>
      </c>
      <c r="H260" s="41">
        <f t="shared" si="32"/>
        <v>547.52959750000002</v>
      </c>
      <c r="I260">
        <f t="shared" si="33"/>
        <v>3.2933538223587839</v>
      </c>
      <c r="J260">
        <f t="shared" si="34"/>
        <v>48</v>
      </c>
    </row>
    <row r="261" spans="1:10" x14ac:dyDescent="0.25">
      <c r="A261" s="5" t="s">
        <v>78</v>
      </c>
      <c r="B261" s="5">
        <v>2008</v>
      </c>
      <c r="C261" s="18">
        <f t="shared" si="35"/>
        <v>6</v>
      </c>
      <c r="D261" s="23">
        <v>6624.8625140000004</v>
      </c>
      <c r="E261" s="23">
        <v>11227.452017345</v>
      </c>
      <c r="F261">
        <f t="shared" si="30"/>
        <v>0.52753223324521648</v>
      </c>
      <c r="G261">
        <f t="shared" si="31"/>
        <v>6</v>
      </c>
      <c r="H261" s="41">
        <f t="shared" si="32"/>
        <v>6624.8625140000004</v>
      </c>
      <c r="I261">
        <f t="shared" si="33"/>
        <v>0.52753223324521648</v>
      </c>
      <c r="J261">
        <f t="shared" si="34"/>
        <v>49</v>
      </c>
    </row>
    <row r="262" spans="1:10" x14ac:dyDescent="0.25">
      <c r="A262" s="5" t="s">
        <v>78</v>
      </c>
      <c r="B262" s="5">
        <v>2009</v>
      </c>
      <c r="C262" s="18">
        <f t="shared" si="35"/>
        <v>6</v>
      </c>
      <c r="D262" s="23">
        <v>8721.2586009999995</v>
      </c>
      <c r="E262" s="23">
        <v>20240.194768009998</v>
      </c>
      <c r="F262">
        <f t="shared" si="30"/>
        <v>0.84190690481569808</v>
      </c>
      <c r="G262">
        <f t="shared" si="31"/>
        <v>6</v>
      </c>
      <c r="H262" s="41">
        <f t="shared" si="32"/>
        <v>8721.2586009999995</v>
      </c>
      <c r="I262">
        <f t="shared" si="33"/>
        <v>0.84190690481569808</v>
      </c>
      <c r="J262">
        <f t="shared" si="34"/>
        <v>50</v>
      </c>
    </row>
    <row r="263" spans="1:10" x14ac:dyDescent="0.25">
      <c r="A263" s="5" t="s">
        <v>78</v>
      </c>
      <c r="B263" s="5">
        <v>2010</v>
      </c>
      <c r="C263" s="18">
        <f t="shared" si="35"/>
        <v>6</v>
      </c>
      <c r="D263" s="23">
        <v>6045.6690259999996</v>
      </c>
      <c r="E263" s="23">
        <v>16860.454576405002</v>
      </c>
      <c r="F263">
        <f t="shared" si="30"/>
        <v>1.0256287618182802</v>
      </c>
      <c r="G263">
        <f t="shared" si="31"/>
        <v>6</v>
      </c>
      <c r="H263" s="41">
        <f t="shared" si="32"/>
        <v>6045.6690259999996</v>
      </c>
      <c r="I263">
        <f t="shared" si="33"/>
        <v>1.0256287618182802</v>
      </c>
      <c r="J263">
        <f t="shared" si="34"/>
        <v>51</v>
      </c>
    </row>
    <row r="264" spans="1:10" x14ac:dyDescent="0.25">
      <c r="A264" s="5" t="s">
        <v>78</v>
      </c>
      <c r="B264" s="5">
        <v>2011</v>
      </c>
      <c r="C264" s="18">
        <f t="shared" si="35"/>
        <v>6</v>
      </c>
      <c r="D264" s="23">
        <v>13477.724471</v>
      </c>
      <c r="E264" s="23">
        <v>23191.273184760001</v>
      </c>
      <c r="F264">
        <f t="shared" si="30"/>
        <v>0.54273776863339884</v>
      </c>
      <c r="G264">
        <f t="shared" si="31"/>
        <v>6</v>
      </c>
      <c r="H264" s="41">
        <f t="shared" si="32"/>
        <v>13477.724471</v>
      </c>
      <c r="I264">
        <f t="shared" si="33"/>
        <v>0.54273776863339884</v>
      </c>
      <c r="J264">
        <f t="shared" si="34"/>
        <v>52</v>
      </c>
    </row>
    <row r="265" spans="1:10" x14ac:dyDescent="0.25">
      <c r="A265" s="5" t="s">
        <v>78</v>
      </c>
      <c r="B265" s="5">
        <v>2012</v>
      </c>
      <c r="C265" s="18">
        <f t="shared" si="35"/>
        <v>6</v>
      </c>
      <c r="D265" s="23">
        <v>8600</v>
      </c>
      <c r="E265" s="23">
        <v>18301.800303339998</v>
      </c>
      <c r="F265">
        <f t="shared" si="30"/>
        <v>0.75523722898088463</v>
      </c>
      <c r="G265">
        <f t="shared" si="31"/>
        <v>6</v>
      </c>
      <c r="H265" s="41">
        <f t="shared" si="32"/>
        <v>8600</v>
      </c>
      <c r="I265">
        <f t="shared" si="33"/>
        <v>0.75523722898088463</v>
      </c>
      <c r="J265">
        <f t="shared" si="34"/>
        <v>53</v>
      </c>
    </row>
    <row r="266" spans="1:10" x14ac:dyDescent="0.25">
      <c r="A266" s="5" t="s">
        <v>78</v>
      </c>
      <c r="B266" s="5">
        <v>2013</v>
      </c>
      <c r="C266" s="18">
        <f t="shared" si="35"/>
        <v>6</v>
      </c>
      <c r="D266" s="23">
        <v>7734.901707</v>
      </c>
      <c r="E266" s="23">
        <v>19869.887697459999</v>
      </c>
      <c r="F266">
        <f t="shared" si="30"/>
        <v>0.94346262830237426</v>
      </c>
      <c r="G266">
        <f t="shared" si="31"/>
        <v>6</v>
      </c>
      <c r="H266" s="41">
        <f t="shared" si="32"/>
        <v>7734.901707</v>
      </c>
      <c r="I266">
        <f t="shared" si="33"/>
        <v>0.94346262830237426</v>
      </c>
      <c r="J266">
        <f t="shared" si="34"/>
        <v>54</v>
      </c>
    </row>
    <row r="267" spans="1:10" x14ac:dyDescent="0.25">
      <c r="A267" s="5" t="s">
        <v>78</v>
      </c>
      <c r="B267" s="5">
        <v>2014</v>
      </c>
      <c r="C267" s="18">
        <f t="shared" si="35"/>
        <v>6</v>
      </c>
      <c r="D267" s="23">
        <v>17574.172616</v>
      </c>
      <c r="E267" s="23">
        <v>13082.45986004</v>
      </c>
      <c r="F267">
        <f t="shared" si="30"/>
        <v>-0.29515796822113904</v>
      </c>
      <c r="G267">
        <f t="shared" si="31"/>
        <v>6</v>
      </c>
      <c r="H267" s="41">
        <f t="shared" si="32"/>
        <v>17574.172616</v>
      </c>
      <c r="I267">
        <f t="shared" si="33"/>
        <v>-0.29515796822113904</v>
      </c>
      <c r="J267">
        <f t="shared" si="34"/>
        <v>55</v>
      </c>
    </row>
    <row r="268" spans="1:10" x14ac:dyDescent="0.25">
      <c r="A268" s="8" t="s">
        <v>84</v>
      </c>
      <c r="B268" s="8">
        <v>1960</v>
      </c>
      <c r="C268" s="18">
        <f t="shared" si="35"/>
        <v>7</v>
      </c>
      <c r="D268" s="25">
        <v>44720.909090000001</v>
      </c>
      <c r="E268" s="25">
        <v>280016.2202935</v>
      </c>
      <c r="F268">
        <f t="shared" si="30"/>
        <v>1.8344063739824419</v>
      </c>
      <c r="G268">
        <f t="shared" si="31"/>
        <v>7</v>
      </c>
      <c r="H268" s="41">
        <f t="shared" si="32"/>
        <v>44720.909090000001</v>
      </c>
      <c r="I268">
        <f t="shared" si="33"/>
        <v>1.8344063739824419</v>
      </c>
      <c r="J268">
        <f t="shared" si="34"/>
        <v>1</v>
      </c>
    </row>
    <row r="269" spans="1:10" x14ac:dyDescent="0.25">
      <c r="A269" s="8" t="s">
        <v>84</v>
      </c>
      <c r="B269" s="8">
        <v>1961</v>
      </c>
      <c r="C269" s="18">
        <f t="shared" si="35"/>
        <v>7</v>
      </c>
      <c r="D269" s="25">
        <v>218146.46909999999</v>
      </c>
      <c r="E269" s="25">
        <v>307233.2927703</v>
      </c>
      <c r="F269">
        <f t="shared" si="30"/>
        <v>0.34244065651814659</v>
      </c>
      <c r="G269">
        <f t="shared" si="31"/>
        <v>7</v>
      </c>
      <c r="H269" s="41">
        <f t="shared" si="32"/>
        <v>218146.46909999999</v>
      </c>
      <c r="I269">
        <f t="shared" si="33"/>
        <v>0.34244065651814659</v>
      </c>
      <c r="J269">
        <f t="shared" si="34"/>
        <v>2</v>
      </c>
    </row>
    <row r="270" spans="1:10" x14ac:dyDescent="0.25">
      <c r="A270" s="8" t="s">
        <v>84</v>
      </c>
      <c r="B270" s="8">
        <v>1962</v>
      </c>
      <c r="C270" s="18">
        <f t="shared" si="35"/>
        <v>7</v>
      </c>
      <c r="D270" s="25">
        <v>99535.873200000002</v>
      </c>
      <c r="E270" s="25">
        <v>365948.83437509998</v>
      </c>
      <c r="F270">
        <f t="shared" si="30"/>
        <v>1.3019754129786343</v>
      </c>
      <c r="G270">
        <f t="shared" si="31"/>
        <v>7</v>
      </c>
      <c r="H270" s="41">
        <f t="shared" si="32"/>
        <v>99535.873200000002</v>
      </c>
      <c r="I270">
        <f t="shared" si="33"/>
        <v>1.3019754129786343</v>
      </c>
      <c r="J270">
        <f t="shared" si="34"/>
        <v>3</v>
      </c>
    </row>
    <row r="271" spans="1:10" x14ac:dyDescent="0.25">
      <c r="A271" s="8" t="s">
        <v>84</v>
      </c>
      <c r="B271" s="8">
        <v>1963</v>
      </c>
      <c r="C271" s="18">
        <f t="shared" si="35"/>
        <v>7</v>
      </c>
      <c r="D271" s="25">
        <v>177106.01809999999</v>
      </c>
      <c r="E271" s="25">
        <v>608194.67856919998</v>
      </c>
      <c r="F271">
        <f t="shared" si="30"/>
        <v>1.233746500151921</v>
      </c>
      <c r="G271">
        <f t="shared" si="31"/>
        <v>7</v>
      </c>
      <c r="H271" s="41">
        <f t="shared" si="32"/>
        <v>177106.01809999999</v>
      </c>
      <c r="I271">
        <f t="shared" si="33"/>
        <v>1.233746500151921</v>
      </c>
      <c r="J271">
        <f t="shared" si="34"/>
        <v>4</v>
      </c>
    </row>
    <row r="272" spans="1:10" x14ac:dyDescent="0.25">
      <c r="A272" s="8" t="s">
        <v>84</v>
      </c>
      <c r="B272" s="8">
        <v>1964</v>
      </c>
      <c r="C272" s="18">
        <f t="shared" si="35"/>
        <v>7</v>
      </c>
      <c r="D272" s="25">
        <v>186458.1011</v>
      </c>
      <c r="E272" s="25">
        <v>140091.47991279999</v>
      </c>
      <c r="F272">
        <f t="shared" si="30"/>
        <v>-0.285910917696242</v>
      </c>
      <c r="G272">
        <f t="shared" si="31"/>
        <v>7</v>
      </c>
      <c r="H272" s="41">
        <f t="shared" si="32"/>
        <v>186458.1011</v>
      </c>
      <c r="I272">
        <f t="shared" si="33"/>
        <v>-0.285910917696242</v>
      </c>
      <c r="J272">
        <f t="shared" si="34"/>
        <v>5</v>
      </c>
    </row>
    <row r="273" spans="1:10" x14ac:dyDescent="0.25">
      <c r="A273" s="8" t="s">
        <v>84</v>
      </c>
      <c r="B273" s="8">
        <v>1965</v>
      </c>
      <c r="C273" s="18">
        <f t="shared" si="35"/>
        <v>7</v>
      </c>
      <c r="D273" s="25">
        <v>176198.568</v>
      </c>
      <c r="E273" s="25">
        <v>262446.26508883701</v>
      </c>
      <c r="F273">
        <f t="shared" si="30"/>
        <v>0.39843477031259972</v>
      </c>
      <c r="G273">
        <f t="shared" si="31"/>
        <v>7</v>
      </c>
      <c r="H273" s="41">
        <f t="shared" si="32"/>
        <v>176198.568</v>
      </c>
      <c r="I273">
        <f t="shared" si="33"/>
        <v>0.39843477031259972</v>
      </c>
      <c r="J273">
        <f t="shared" si="34"/>
        <v>6</v>
      </c>
    </row>
    <row r="274" spans="1:10" x14ac:dyDescent="0.25">
      <c r="A274" s="8" t="s">
        <v>84</v>
      </c>
      <c r="B274" s="8">
        <v>1966</v>
      </c>
      <c r="C274" s="18">
        <f t="shared" si="35"/>
        <v>7</v>
      </c>
      <c r="D274" s="25">
        <v>58581</v>
      </c>
      <c r="E274" s="25">
        <v>559130.35432873596</v>
      </c>
      <c r="F274">
        <f t="shared" si="30"/>
        <v>2.2559722260449178</v>
      </c>
      <c r="G274">
        <f t="shared" si="31"/>
        <v>7</v>
      </c>
      <c r="H274" s="41">
        <f t="shared" si="32"/>
        <v>58581</v>
      </c>
      <c r="I274">
        <f t="shared" si="33"/>
        <v>2.2559722260449178</v>
      </c>
      <c r="J274">
        <f t="shared" si="34"/>
        <v>7</v>
      </c>
    </row>
    <row r="275" spans="1:10" x14ac:dyDescent="0.25">
      <c r="A275" s="8" t="s">
        <v>84</v>
      </c>
      <c r="B275" s="8">
        <v>1967</v>
      </c>
      <c r="C275" s="18">
        <f t="shared" si="35"/>
        <v>7</v>
      </c>
      <c r="D275" s="25">
        <v>135976</v>
      </c>
      <c r="E275" s="25">
        <v>797468.91375679197</v>
      </c>
      <c r="F275">
        <f t="shared" si="30"/>
        <v>1.7689644547089165</v>
      </c>
      <c r="G275">
        <f t="shared" si="31"/>
        <v>7</v>
      </c>
      <c r="H275" s="41">
        <f t="shared" si="32"/>
        <v>135976</v>
      </c>
      <c r="I275">
        <f t="shared" si="33"/>
        <v>1.7689644547089165</v>
      </c>
      <c r="J275">
        <f t="shared" si="34"/>
        <v>8</v>
      </c>
    </row>
    <row r="276" spans="1:10" x14ac:dyDescent="0.25">
      <c r="A276" s="8" t="s">
        <v>84</v>
      </c>
      <c r="B276" s="8">
        <v>1968</v>
      </c>
      <c r="C276" s="18">
        <f t="shared" si="35"/>
        <v>7</v>
      </c>
      <c r="D276" s="25">
        <v>125287</v>
      </c>
      <c r="E276" s="25">
        <v>493449.52962755901</v>
      </c>
      <c r="F276">
        <f t="shared" si="30"/>
        <v>1.370813477863428</v>
      </c>
      <c r="G276">
        <f t="shared" si="31"/>
        <v>7</v>
      </c>
      <c r="H276" s="41">
        <f t="shared" si="32"/>
        <v>125287</v>
      </c>
      <c r="I276">
        <f t="shared" si="33"/>
        <v>1.370813477863428</v>
      </c>
      <c r="J276">
        <f t="shared" si="34"/>
        <v>9</v>
      </c>
    </row>
    <row r="277" spans="1:10" x14ac:dyDescent="0.25">
      <c r="A277" s="8" t="s">
        <v>84</v>
      </c>
      <c r="B277" s="8">
        <v>1969</v>
      </c>
      <c r="C277" s="18">
        <f t="shared" si="35"/>
        <v>7</v>
      </c>
      <c r="D277" s="25">
        <v>105359</v>
      </c>
      <c r="E277" s="25">
        <v>815588.05521377095</v>
      </c>
      <c r="F277">
        <f t="shared" si="30"/>
        <v>2.046535827073571</v>
      </c>
      <c r="G277">
        <f t="shared" si="31"/>
        <v>7</v>
      </c>
      <c r="H277" s="41">
        <f t="shared" si="32"/>
        <v>105359</v>
      </c>
      <c r="I277">
        <f t="shared" si="33"/>
        <v>2.046535827073571</v>
      </c>
      <c r="J277">
        <f t="shared" si="34"/>
        <v>10</v>
      </c>
    </row>
    <row r="278" spans="1:10" x14ac:dyDescent="0.25">
      <c r="A278" s="8" t="s">
        <v>84</v>
      </c>
      <c r="B278" s="8">
        <v>1970</v>
      </c>
      <c r="C278" s="18">
        <f t="shared" si="35"/>
        <v>7</v>
      </c>
      <c r="D278" s="25">
        <v>195558</v>
      </c>
      <c r="E278" s="25">
        <v>446958.41340370802</v>
      </c>
      <c r="F278">
        <f t="shared" si="30"/>
        <v>0.82660854477666768</v>
      </c>
      <c r="G278">
        <f t="shared" si="31"/>
        <v>7</v>
      </c>
      <c r="H278" s="41">
        <f t="shared" si="32"/>
        <v>195558</v>
      </c>
      <c r="I278">
        <f t="shared" si="33"/>
        <v>0.82660854477666768</v>
      </c>
      <c r="J278">
        <f t="shared" si="34"/>
        <v>11</v>
      </c>
    </row>
    <row r="279" spans="1:10" x14ac:dyDescent="0.25">
      <c r="A279" s="8" t="s">
        <v>84</v>
      </c>
      <c r="B279" s="8">
        <v>1971</v>
      </c>
      <c r="C279" s="18">
        <f t="shared" si="35"/>
        <v>7</v>
      </c>
      <c r="D279" s="25">
        <v>282801</v>
      </c>
      <c r="E279" s="25">
        <v>1114704.22580624</v>
      </c>
      <c r="F279">
        <f t="shared" si="30"/>
        <v>1.3716009102850819</v>
      </c>
      <c r="G279">
        <f t="shared" si="31"/>
        <v>7</v>
      </c>
      <c r="H279" s="41">
        <f t="shared" si="32"/>
        <v>282801</v>
      </c>
      <c r="I279">
        <f t="shared" si="33"/>
        <v>1.3716009102850819</v>
      </c>
      <c r="J279">
        <f t="shared" si="34"/>
        <v>12</v>
      </c>
    </row>
    <row r="280" spans="1:10" x14ac:dyDescent="0.25">
      <c r="A280" s="8" t="s">
        <v>84</v>
      </c>
      <c r="B280" s="8">
        <v>1972</v>
      </c>
      <c r="C280" s="18">
        <f t="shared" si="35"/>
        <v>7</v>
      </c>
      <c r="D280" s="25">
        <v>209478</v>
      </c>
      <c r="E280" s="25">
        <v>1126188.3918023801</v>
      </c>
      <c r="F280">
        <f t="shared" si="30"/>
        <v>1.6819753834491966</v>
      </c>
      <c r="G280">
        <f t="shared" si="31"/>
        <v>7</v>
      </c>
      <c r="H280" s="41">
        <f t="shared" si="32"/>
        <v>209478</v>
      </c>
      <c r="I280">
        <f t="shared" si="33"/>
        <v>1.6819753834491966</v>
      </c>
      <c r="J280">
        <f t="shared" si="34"/>
        <v>13</v>
      </c>
    </row>
    <row r="281" spans="1:10" x14ac:dyDescent="0.25">
      <c r="A281" s="8" t="s">
        <v>84</v>
      </c>
      <c r="B281" s="8">
        <v>1973</v>
      </c>
      <c r="C281" s="18">
        <f t="shared" si="35"/>
        <v>7</v>
      </c>
      <c r="D281" s="25">
        <v>237309</v>
      </c>
      <c r="E281" s="25">
        <v>1245703.4385099299</v>
      </c>
      <c r="F281">
        <f t="shared" si="30"/>
        <v>1.6580925707940104</v>
      </c>
      <c r="G281">
        <f t="shared" si="31"/>
        <v>7</v>
      </c>
      <c r="H281" s="41">
        <f t="shared" si="32"/>
        <v>237309</v>
      </c>
      <c r="I281">
        <f t="shared" si="33"/>
        <v>1.6580925707940104</v>
      </c>
      <c r="J281">
        <f t="shared" si="34"/>
        <v>14</v>
      </c>
    </row>
    <row r="282" spans="1:10" x14ac:dyDescent="0.25">
      <c r="A282" s="8" t="s">
        <v>84</v>
      </c>
      <c r="B282" s="8">
        <v>1974</v>
      </c>
      <c r="C282" s="18">
        <f t="shared" si="35"/>
        <v>7</v>
      </c>
      <c r="D282" s="25">
        <v>139211</v>
      </c>
      <c r="E282" s="25">
        <v>311120.26637715998</v>
      </c>
      <c r="F282">
        <f t="shared" si="30"/>
        <v>0.80418877826828961</v>
      </c>
      <c r="G282">
        <f t="shared" si="31"/>
        <v>7</v>
      </c>
      <c r="H282" s="41">
        <f t="shared" si="32"/>
        <v>139211</v>
      </c>
      <c r="I282">
        <f t="shared" si="33"/>
        <v>0.80418877826828961</v>
      </c>
      <c r="J282">
        <f t="shared" si="34"/>
        <v>15</v>
      </c>
    </row>
    <row r="283" spans="1:10" x14ac:dyDescent="0.25">
      <c r="A283" s="8" t="s">
        <v>84</v>
      </c>
      <c r="B283" s="8">
        <v>1975</v>
      </c>
      <c r="C283" s="18">
        <f t="shared" si="35"/>
        <v>7</v>
      </c>
      <c r="D283" s="25">
        <v>368434.36310000002</v>
      </c>
      <c r="E283" s="25">
        <v>1681823.0302664</v>
      </c>
      <c r="F283">
        <f t="shared" si="30"/>
        <v>1.5183710444923126</v>
      </c>
      <c r="G283">
        <f t="shared" si="31"/>
        <v>7</v>
      </c>
      <c r="H283" s="41">
        <f t="shared" si="32"/>
        <v>368434.36310000002</v>
      </c>
      <c r="I283">
        <f t="shared" si="33"/>
        <v>1.5183710444923126</v>
      </c>
      <c r="J283">
        <f t="shared" si="34"/>
        <v>16</v>
      </c>
    </row>
    <row r="284" spans="1:10" x14ac:dyDescent="0.25">
      <c r="A284" s="8" t="s">
        <v>84</v>
      </c>
      <c r="B284" s="8">
        <v>1976</v>
      </c>
      <c r="C284" s="18">
        <f t="shared" si="35"/>
        <v>7</v>
      </c>
      <c r="D284" s="25">
        <v>288071</v>
      </c>
      <c r="E284" s="25">
        <v>360206.43178357498</v>
      </c>
      <c r="F284">
        <f t="shared" si="30"/>
        <v>0.2234703111970974</v>
      </c>
      <c r="G284">
        <f t="shared" si="31"/>
        <v>7</v>
      </c>
      <c r="H284" s="41">
        <f t="shared" si="32"/>
        <v>288071</v>
      </c>
      <c r="I284">
        <f t="shared" si="33"/>
        <v>0.2234703111970974</v>
      </c>
      <c r="J284">
        <f t="shared" si="34"/>
        <v>17</v>
      </c>
    </row>
    <row r="285" spans="1:10" x14ac:dyDescent="0.25">
      <c r="A285" s="8" t="s">
        <v>84</v>
      </c>
      <c r="B285" s="8">
        <v>1977</v>
      </c>
      <c r="C285" s="18">
        <f t="shared" si="35"/>
        <v>7</v>
      </c>
      <c r="D285" s="25">
        <v>502031</v>
      </c>
      <c r="E285" s="25">
        <v>3529548.4483915698</v>
      </c>
      <c r="F285">
        <f t="shared" si="30"/>
        <v>1.9502633526692874</v>
      </c>
      <c r="G285">
        <f t="shared" si="31"/>
        <v>7</v>
      </c>
      <c r="H285" s="41">
        <f t="shared" si="32"/>
        <v>502031</v>
      </c>
      <c r="I285">
        <f t="shared" si="33"/>
        <v>1.9502633526692874</v>
      </c>
      <c r="J285">
        <f t="shared" si="34"/>
        <v>18</v>
      </c>
    </row>
    <row r="286" spans="1:10" x14ac:dyDescent="0.25">
      <c r="A286" s="8" t="s">
        <v>84</v>
      </c>
      <c r="B286" s="8">
        <v>1978</v>
      </c>
      <c r="C286" s="18">
        <f t="shared" si="35"/>
        <v>7</v>
      </c>
      <c r="D286" s="25">
        <v>143303</v>
      </c>
      <c r="E286" s="25">
        <v>1041998.47452695</v>
      </c>
      <c r="F286">
        <f t="shared" si="30"/>
        <v>1.9839344886104118</v>
      </c>
      <c r="G286">
        <f t="shared" si="31"/>
        <v>7</v>
      </c>
      <c r="H286" s="41">
        <f t="shared" si="32"/>
        <v>143303</v>
      </c>
      <c r="I286">
        <f t="shared" si="33"/>
        <v>1.9839344886104118</v>
      </c>
      <c r="J286">
        <f t="shared" si="34"/>
        <v>19</v>
      </c>
    </row>
    <row r="287" spans="1:10" x14ac:dyDescent="0.25">
      <c r="A287" s="8" t="s">
        <v>84</v>
      </c>
      <c r="B287" s="8">
        <v>1979</v>
      </c>
      <c r="C287" s="18">
        <f t="shared" si="35"/>
        <v>7</v>
      </c>
      <c r="D287" s="25">
        <v>416887</v>
      </c>
      <c r="E287" s="25">
        <v>733509.74263200106</v>
      </c>
      <c r="F287">
        <f t="shared" si="30"/>
        <v>0.56502567802058878</v>
      </c>
      <c r="G287">
        <f t="shared" si="31"/>
        <v>7</v>
      </c>
      <c r="H287" s="41">
        <f t="shared" si="32"/>
        <v>416887</v>
      </c>
      <c r="I287">
        <f t="shared" si="33"/>
        <v>0.56502567802058878</v>
      </c>
      <c r="J287">
        <f t="shared" si="34"/>
        <v>20</v>
      </c>
    </row>
    <row r="288" spans="1:10" x14ac:dyDescent="0.25">
      <c r="A288" s="8" t="s">
        <v>84</v>
      </c>
      <c r="B288" s="8">
        <v>1980</v>
      </c>
      <c r="C288" s="18">
        <f t="shared" si="35"/>
        <v>7</v>
      </c>
      <c r="D288" s="25">
        <v>121208</v>
      </c>
      <c r="E288" s="25">
        <v>2105228.9223401598</v>
      </c>
      <c r="F288">
        <f t="shared" si="30"/>
        <v>2.8546714138514484</v>
      </c>
      <c r="G288">
        <f t="shared" si="31"/>
        <v>7</v>
      </c>
      <c r="H288" s="41">
        <f t="shared" si="32"/>
        <v>121208</v>
      </c>
      <c r="I288">
        <f t="shared" si="33"/>
        <v>2.8546714138514484</v>
      </c>
      <c r="J288">
        <f t="shared" si="34"/>
        <v>21</v>
      </c>
    </row>
    <row r="289" spans="1:10" x14ac:dyDescent="0.25">
      <c r="A289" s="8" t="s">
        <v>84</v>
      </c>
      <c r="B289" s="8">
        <v>1981</v>
      </c>
      <c r="C289" s="18">
        <f t="shared" si="35"/>
        <v>7</v>
      </c>
      <c r="D289" s="25">
        <v>441066</v>
      </c>
      <c r="E289" s="25">
        <v>1134273.45401182</v>
      </c>
      <c r="F289">
        <f t="shared" si="30"/>
        <v>0.94455307220888096</v>
      </c>
      <c r="G289">
        <f t="shared" si="31"/>
        <v>7</v>
      </c>
      <c r="H289" s="41">
        <f t="shared" si="32"/>
        <v>441066</v>
      </c>
      <c r="I289">
        <f t="shared" si="33"/>
        <v>0.94455307220888096</v>
      </c>
      <c r="J289">
        <f t="shared" si="34"/>
        <v>22</v>
      </c>
    </row>
    <row r="290" spans="1:10" x14ac:dyDescent="0.25">
      <c r="A290" s="8" t="s">
        <v>84</v>
      </c>
      <c r="B290" s="8">
        <v>1982</v>
      </c>
      <c r="C290" s="18">
        <f t="shared" si="35"/>
        <v>7</v>
      </c>
      <c r="D290" s="25">
        <v>319421.38380000001</v>
      </c>
      <c r="E290" s="25">
        <v>516406.37032346998</v>
      </c>
      <c r="F290">
        <f t="shared" si="30"/>
        <v>0.480382811475768</v>
      </c>
      <c r="G290">
        <f t="shared" si="31"/>
        <v>7</v>
      </c>
      <c r="H290" s="41">
        <f t="shared" si="32"/>
        <v>319421.38380000001</v>
      </c>
      <c r="I290">
        <f t="shared" si="33"/>
        <v>0.480382811475768</v>
      </c>
      <c r="J290">
        <f t="shared" si="34"/>
        <v>23</v>
      </c>
    </row>
    <row r="291" spans="1:10" x14ac:dyDescent="0.25">
      <c r="A291" s="8" t="s">
        <v>84</v>
      </c>
      <c r="B291" s="8">
        <v>1983</v>
      </c>
      <c r="C291" s="18">
        <f t="shared" si="35"/>
        <v>7</v>
      </c>
      <c r="D291" s="25">
        <v>314944.35869999998</v>
      </c>
      <c r="E291" s="25">
        <v>808450.04105215101</v>
      </c>
      <c r="F291">
        <f t="shared" si="30"/>
        <v>0.94272290078915955</v>
      </c>
      <c r="G291">
        <f t="shared" si="31"/>
        <v>7</v>
      </c>
      <c r="H291" s="41">
        <f t="shared" si="32"/>
        <v>314944.35869999998</v>
      </c>
      <c r="I291">
        <f t="shared" si="33"/>
        <v>0.94272290078915955</v>
      </c>
      <c r="J291">
        <f t="shared" si="34"/>
        <v>24</v>
      </c>
    </row>
    <row r="292" spans="1:10" x14ac:dyDescent="0.25">
      <c r="A292" s="8" t="s">
        <v>84</v>
      </c>
      <c r="B292" s="8">
        <v>1984</v>
      </c>
      <c r="C292" s="18">
        <f t="shared" si="35"/>
        <v>7</v>
      </c>
      <c r="D292" s="25">
        <v>266910.79210000002</v>
      </c>
      <c r="E292" s="25">
        <v>2537992.1360562402</v>
      </c>
      <c r="F292">
        <f t="shared" si="30"/>
        <v>2.2522140592015476</v>
      </c>
      <c r="G292">
        <f t="shared" si="31"/>
        <v>7</v>
      </c>
      <c r="H292" s="41">
        <f t="shared" si="32"/>
        <v>266910.79210000002</v>
      </c>
      <c r="I292">
        <f t="shared" si="33"/>
        <v>2.2522140592015476</v>
      </c>
      <c r="J292">
        <f t="shared" si="34"/>
        <v>25</v>
      </c>
    </row>
    <row r="293" spans="1:10" x14ac:dyDescent="0.25">
      <c r="A293" s="8" t="s">
        <v>84</v>
      </c>
      <c r="B293" s="8">
        <v>1985</v>
      </c>
      <c r="C293" s="18">
        <f t="shared" si="35"/>
        <v>7</v>
      </c>
      <c r="D293" s="25">
        <v>301691.38919999998</v>
      </c>
      <c r="E293" s="25">
        <v>1513719.5711231499</v>
      </c>
      <c r="F293">
        <f t="shared" si="30"/>
        <v>1.6129205881894995</v>
      </c>
      <c r="G293">
        <f t="shared" si="31"/>
        <v>7</v>
      </c>
      <c r="H293" s="41">
        <f t="shared" si="32"/>
        <v>301691.38919999998</v>
      </c>
      <c r="I293">
        <f t="shared" si="33"/>
        <v>1.6129205881894995</v>
      </c>
      <c r="J293">
        <f t="shared" si="34"/>
        <v>26</v>
      </c>
    </row>
    <row r="294" spans="1:10" x14ac:dyDescent="0.25">
      <c r="A294" s="8" t="s">
        <v>84</v>
      </c>
      <c r="B294" s="8">
        <v>1986</v>
      </c>
      <c r="C294" s="18">
        <f t="shared" si="35"/>
        <v>7</v>
      </c>
      <c r="D294" s="25">
        <v>165481.6594</v>
      </c>
      <c r="E294" s="25">
        <v>952286.90908394905</v>
      </c>
      <c r="F294">
        <f t="shared" ref="F294:F355" si="36">LN(E294/D294)</f>
        <v>1.7500059951343436</v>
      </c>
      <c r="G294">
        <f t="shared" si="31"/>
        <v>7</v>
      </c>
      <c r="H294" s="41">
        <f t="shared" si="32"/>
        <v>165481.6594</v>
      </c>
      <c r="I294">
        <f t="shared" si="33"/>
        <v>1.7500059951343436</v>
      </c>
      <c r="J294">
        <f t="shared" si="34"/>
        <v>27</v>
      </c>
    </row>
    <row r="295" spans="1:10" x14ac:dyDescent="0.25">
      <c r="A295" s="8" t="s">
        <v>84</v>
      </c>
      <c r="B295" s="8">
        <v>1987</v>
      </c>
      <c r="C295" s="18">
        <f t="shared" ref="C295:C358" si="37">IF(A295=A294,C294,C294+1)</f>
        <v>7</v>
      </c>
      <c r="D295" s="25">
        <v>150463.02739999999</v>
      </c>
      <c r="E295" s="25">
        <v>712191.58291664405</v>
      </c>
      <c r="F295">
        <f t="shared" si="36"/>
        <v>1.554629563455302</v>
      </c>
      <c r="G295">
        <f t="shared" si="31"/>
        <v>7</v>
      </c>
      <c r="H295" s="41">
        <f t="shared" si="32"/>
        <v>150463.02739999999</v>
      </c>
      <c r="I295">
        <f t="shared" si="33"/>
        <v>1.554629563455302</v>
      </c>
      <c r="J295">
        <f t="shared" si="34"/>
        <v>28</v>
      </c>
    </row>
    <row r="296" spans="1:10" x14ac:dyDescent="0.25">
      <c r="A296" s="8" t="s">
        <v>84</v>
      </c>
      <c r="B296" s="8">
        <v>1988</v>
      </c>
      <c r="C296" s="18">
        <f t="shared" si="37"/>
        <v>7</v>
      </c>
      <c r="D296" s="25">
        <v>322949.64620000002</v>
      </c>
      <c r="E296" s="25">
        <v>1354627.02327438</v>
      </c>
      <c r="F296">
        <f t="shared" si="36"/>
        <v>1.4337850188945689</v>
      </c>
      <c r="G296">
        <f t="shared" si="31"/>
        <v>7</v>
      </c>
      <c r="H296" s="41">
        <f t="shared" si="32"/>
        <v>322949.64620000002</v>
      </c>
      <c r="I296">
        <f t="shared" si="33"/>
        <v>1.4337850188945689</v>
      </c>
      <c r="J296">
        <f t="shared" si="34"/>
        <v>29</v>
      </c>
    </row>
    <row r="297" spans="1:10" x14ac:dyDescent="0.25">
      <c r="A297" s="8" t="s">
        <v>84</v>
      </c>
      <c r="B297" s="8">
        <v>1989</v>
      </c>
      <c r="C297" s="18">
        <f t="shared" si="37"/>
        <v>7</v>
      </c>
      <c r="D297" s="25">
        <v>328463.43030000001</v>
      </c>
      <c r="E297" s="25">
        <v>1645498.37808486</v>
      </c>
      <c r="F297">
        <f t="shared" si="36"/>
        <v>1.6113730742757564</v>
      </c>
      <c r="G297">
        <f t="shared" si="31"/>
        <v>7</v>
      </c>
      <c r="H297" s="41">
        <f t="shared" si="32"/>
        <v>328463.43030000001</v>
      </c>
      <c r="I297">
        <f t="shared" si="33"/>
        <v>1.6113730742757564</v>
      </c>
      <c r="J297">
        <f t="shared" si="34"/>
        <v>30</v>
      </c>
    </row>
    <row r="298" spans="1:10" x14ac:dyDescent="0.25">
      <c r="A298" s="8" t="s">
        <v>84</v>
      </c>
      <c r="B298" s="8">
        <v>1990</v>
      </c>
      <c r="C298" s="18">
        <f t="shared" si="37"/>
        <v>7</v>
      </c>
      <c r="D298" s="25">
        <v>331533.34399999998</v>
      </c>
      <c r="E298" s="25">
        <v>1772978.9507291899</v>
      </c>
      <c r="F298">
        <f t="shared" si="36"/>
        <v>1.6766880440963112</v>
      </c>
      <c r="G298">
        <f t="shared" si="31"/>
        <v>7</v>
      </c>
      <c r="H298" s="41">
        <f t="shared" si="32"/>
        <v>331533.34399999998</v>
      </c>
      <c r="I298">
        <f t="shared" si="33"/>
        <v>1.6766880440963112</v>
      </c>
      <c r="J298">
        <f t="shared" si="34"/>
        <v>31</v>
      </c>
    </row>
    <row r="299" spans="1:10" x14ac:dyDescent="0.25">
      <c r="A299" s="8" t="s">
        <v>84</v>
      </c>
      <c r="B299" s="8">
        <v>1991</v>
      </c>
      <c r="C299" s="18">
        <f t="shared" si="37"/>
        <v>7</v>
      </c>
      <c r="D299" s="25">
        <v>104022.9016</v>
      </c>
      <c r="E299" s="25">
        <v>3525254.3764149402</v>
      </c>
      <c r="F299">
        <f t="shared" si="36"/>
        <v>3.523096793573151</v>
      </c>
      <c r="G299">
        <f t="shared" si="31"/>
        <v>7</v>
      </c>
      <c r="H299" s="41">
        <f t="shared" si="32"/>
        <v>104022.9016</v>
      </c>
      <c r="I299">
        <f t="shared" si="33"/>
        <v>3.523096793573151</v>
      </c>
      <c r="J299">
        <f t="shared" si="34"/>
        <v>32</v>
      </c>
    </row>
    <row r="300" spans="1:10" x14ac:dyDescent="0.25">
      <c r="A300" s="8" t="s">
        <v>84</v>
      </c>
      <c r="B300" s="8">
        <v>1992</v>
      </c>
      <c r="C300" s="18">
        <f t="shared" si="37"/>
        <v>7</v>
      </c>
      <c r="D300" s="25">
        <v>318209.70750000002</v>
      </c>
      <c r="E300" s="25">
        <v>4378681.7685943302</v>
      </c>
      <c r="F300">
        <f t="shared" si="36"/>
        <v>2.6217923690159926</v>
      </c>
      <c r="G300">
        <f t="shared" si="31"/>
        <v>7</v>
      </c>
      <c r="H300" s="41">
        <f t="shared" si="32"/>
        <v>318209.70750000002</v>
      </c>
      <c r="I300">
        <f t="shared" si="33"/>
        <v>2.6217923690159926</v>
      </c>
      <c r="J300">
        <f t="shared" si="34"/>
        <v>33</v>
      </c>
    </row>
    <row r="301" spans="1:10" x14ac:dyDescent="0.25">
      <c r="A301" s="8" t="s">
        <v>84</v>
      </c>
      <c r="B301" s="8">
        <v>1993</v>
      </c>
      <c r="C301" s="18">
        <f t="shared" si="37"/>
        <v>7</v>
      </c>
      <c r="D301" s="25">
        <v>260339.43489999999</v>
      </c>
      <c r="E301" s="25">
        <v>927002.08758195501</v>
      </c>
      <c r="F301">
        <f t="shared" si="36"/>
        <v>1.2699695191266114</v>
      </c>
      <c r="G301">
        <f t="shared" si="31"/>
        <v>7</v>
      </c>
      <c r="H301" s="41">
        <f t="shared" si="32"/>
        <v>260339.43489999999</v>
      </c>
      <c r="I301">
        <f t="shared" si="33"/>
        <v>1.2699695191266114</v>
      </c>
      <c r="J301">
        <f t="shared" si="34"/>
        <v>34</v>
      </c>
    </row>
    <row r="302" spans="1:10" x14ac:dyDescent="0.25">
      <c r="A302" s="8" t="s">
        <v>84</v>
      </c>
      <c r="B302" s="8">
        <v>1994</v>
      </c>
      <c r="C302" s="18">
        <f t="shared" si="37"/>
        <v>7</v>
      </c>
      <c r="D302" s="25">
        <v>428140.57900000003</v>
      </c>
      <c r="E302" s="25">
        <v>58054.729070370297</v>
      </c>
      <c r="F302">
        <f t="shared" si="36"/>
        <v>-1.998065426966581</v>
      </c>
      <c r="G302">
        <f t="shared" si="31"/>
        <v>7</v>
      </c>
      <c r="H302" s="41">
        <f t="shared" si="32"/>
        <v>428140.57900000003</v>
      </c>
      <c r="I302">
        <f t="shared" si="33"/>
        <v>-1.998065426966581</v>
      </c>
      <c r="J302">
        <f t="shared" si="34"/>
        <v>35</v>
      </c>
    </row>
    <row r="303" spans="1:10" x14ac:dyDescent="0.25">
      <c r="A303" s="8" t="s">
        <v>84</v>
      </c>
      <c r="B303" s="8">
        <v>1995</v>
      </c>
      <c r="C303" s="18">
        <f t="shared" si="37"/>
        <v>7</v>
      </c>
      <c r="D303" s="25">
        <v>393979.99300000002</v>
      </c>
      <c r="E303" s="25">
        <v>604664.45598607196</v>
      </c>
      <c r="F303">
        <f t="shared" si="36"/>
        <v>0.42837355714762432</v>
      </c>
      <c r="G303">
        <f t="shared" si="31"/>
        <v>7</v>
      </c>
      <c r="H303" s="41">
        <f t="shared" si="32"/>
        <v>393979.99300000002</v>
      </c>
      <c r="I303">
        <f t="shared" si="33"/>
        <v>0.42837355714762432</v>
      </c>
      <c r="J303">
        <f t="shared" si="34"/>
        <v>36</v>
      </c>
    </row>
    <row r="304" spans="1:10" x14ac:dyDescent="0.25">
      <c r="A304" s="8" t="s">
        <v>84</v>
      </c>
      <c r="B304" s="8">
        <v>1996</v>
      </c>
      <c r="C304" s="18">
        <f t="shared" si="37"/>
        <v>7</v>
      </c>
      <c r="D304" s="25">
        <v>372336.67249999999</v>
      </c>
      <c r="E304" s="25">
        <v>5285918.2644076403</v>
      </c>
      <c r="F304">
        <f t="shared" si="36"/>
        <v>2.6530031538107401</v>
      </c>
      <c r="G304">
        <f t="shared" si="31"/>
        <v>7</v>
      </c>
      <c r="H304" s="41">
        <f t="shared" si="32"/>
        <v>372336.67249999999</v>
      </c>
      <c r="I304">
        <f t="shared" si="33"/>
        <v>2.6530031538107401</v>
      </c>
      <c r="J304">
        <f t="shared" si="34"/>
        <v>37</v>
      </c>
    </row>
    <row r="305" spans="1:10" x14ac:dyDescent="0.25">
      <c r="A305" s="8" t="s">
        <v>84</v>
      </c>
      <c r="B305" s="8">
        <v>1997</v>
      </c>
      <c r="C305" s="18">
        <f t="shared" si="37"/>
        <v>7</v>
      </c>
      <c r="D305" s="25">
        <v>320215.5024</v>
      </c>
      <c r="E305" s="25">
        <v>509859.48515386402</v>
      </c>
      <c r="F305">
        <f t="shared" si="36"/>
        <v>0.46514095431835983</v>
      </c>
      <c r="G305">
        <f t="shared" si="31"/>
        <v>7</v>
      </c>
      <c r="H305" s="41">
        <f t="shared" si="32"/>
        <v>320215.5024</v>
      </c>
      <c r="I305">
        <f t="shared" si="33"/>
        <v>0.46514095431835983</v>
      </c>
      <c r="J305">
        <f t="shared" si="34"/>
        <v>38</v>
      </c>
    </row>
    <row r="306" spans="1:10" x14ac:dyDescent="0.25">
      <c r="A306" s="8" t="s">
        <v>84</v>
      </c>
      <c r="B306" s="8">
        <v>1998</v>
      </c>
      <c r="C306" s="18">
        <f t="shared" si="37"/>
        <v>7</v>
      </c>
      <c r="D306" s="25">
        <v>157127</v>
      </c>
      <c r="E306" s="25">
        <v>1164686.94903392</v>
      </c>
      <c r="F306">
        <f t="shared" si="36"/>
        <v>2.0031532210657397</v>
      </c>
      <c r="G306">
        <f t="shared" si="31"/>
        <v>7</v>
      </c>
      <c r="H306" s="41">
        <f t="shared" si="32"/>
        <v>157127</v>
      </c>
      <c r="I306">
        <f t="shared" si="33"/>
        <v>2.0031532210657397</v>
      </c>
      <c r="J306">
        <f t="shared" si="34"/>
        <v>39</v>
      </c>
    </row>
    <row r="307" spans="1:10" x14ac:dyDescent="0.25">
      <c r="A307" s="8" t="s">
        <v>84</v>
      </c>
      <c r="B307" s="8">
        <v>1999</v>
      </c>
      <c r="C307" s="18">
        <f t="shared" si="37"/>
        <v>7</v>
      </c>
      <c r="D307" s="25">
        <v>203003.6091</v>
      </c>
      <c r="E307" s="25">
        <v>433913.77726053703</v>
      </c>
      <c r="F307">
        <f t="shared" si="36"/>
        <v>0.7596220867548481</v>
      </c>
      <c r="G307">
        <f t="shared" si="31"/>
        <v>7</v>
      </c>
      <c r="H307" s="41">
        <f t="shared" si="32"/>
        <v>203003.6091</v>
      </c>
      <c r="I307">
        <f t="shared" si="33"/>
        <v>0.7596220867548481</v>
      </c>
      <c r="J307">
        <f t="shared" si="34"/>
        <v>40</v>
      </c>
    </row>
    <row r="308" spans="1:10" x14ac:dyDescent="0.25">
      <c r="A308" s="8" t="s">
        <v>84</v>
      </c>
      <c r="B308" s="8">
        <v>2000</v>
      </c>
      <c r="C308" s="18">
        <f t="shared" si="37"/>
        <v>7</v>
      </c>
      <c r="D308" s="25">
        <v>586507.50589999999</v>
      </c>
      <c r="E308" s="25">
        <v>847300.95667482505</v>
      </c>
      <c r="F308">
        <f t="shared" si="36"/>
        <v>0.36787048649498427</v>
      </c>
      <c r="G308">
        <f t="shared" si="31"/>
        <v>7</v>
      </c>
      <c r="H308" s="41">
        <f t="shared" si="32"/>
        <v>586507.50589999999</v>
      </c>
      <c r="I308">
        <f t="shared" si="33"/>
        <v>0.36787048649498427</v>
      </c>
      <c r="J308">
        <f t="shared" si="34"/>
        <v>41</v>
      </c>
    </row>
    <row r="309" spans="1:10" x14ac:dyDescent="0.25">
      <c r="A309" s="8" t="s">
        <v>84</v>
      </c>
      <c r="B309" s="8">
        <v>2001</v>
      </c>
      <c r="C309" s="18">
        <f t="shared" si="37"/>
        <v>7</v>
      </c>
      <c r="D309" s="25">
        <v>400411.25760000001</v>
      </c>
      <c r="E309" s="25">
        <v>742053.70651804004</v>
      </c>
      <c r="F309">
        <f t="shared" si="36"/>
        <v>0.61692945837015833</v>
      </c>
      <c r="G309">
        <f t="shared" si="31"/>
        <v>7</v>
      </c>
      <c r="H309" s="41">
        <f t="shared" si="32"/>
        <v>400411.25760000001</v>
      </c>
      <c r="I309">
        <f t="shared" si="33"/>
        <v>0.61692945837015833</v>
      </c>
      <c r="J309">
        <f t="shared" si="34"/>
        <v>42</v>
      </c>
    </row>
    <row r="310" spans="1:10" x14ac:dyDescent="0.25">
      <c r="A310" s="8" t="s">
        <v>84</v>
      </c>
      <c r="B310" s="8">
        <v>2002</v>
      </c>
      <c r="C310" s="18">
        <f t="shared" si="37"/>
        <v>7</v>
      </c>
      <c r="D310" s="25">
        <v>290370.04139999999</v>
      </c>
      <c r="E310" s="25">
        <v>2659710.6679856</v>
      </c>
      <c r="F310">
        <f t="shared" si="36"/>
        <v>2.2148165100199093</v>
      </c>
      <c r="G310">
        <f t="shared" si="31"/>
        <v>7</v>
      </c>
      <c r="H310" s="41">
        <f t="shared" si="32"/>
        <v>290370.04139999999</v>
      </c>
      <c r="I310">
        <f t="shared" si="33"/>
        <v>2.2148165100199093</v>
      </c>
      <c r="J310">
        <f t="shared" si="34"/>
        <v>43</v>
      </c>
    </row>
    <row r="311" spans="1:10" x14ac:dyDescent="0.25">
      <c r="A311" s="8" t="s">
        <v>84</v>
      </c>
      <c r="B311" s="8">
        <v>2003</v>
      </c>
      <c r="C311" s="18">
        <f t="shared" si="37"/>
        <v>7</v>
      </c>
      <c r="D311" s="25">
        <v>460679.86739999999</v>
      </c>
      <c r="E311" s="25">
        <v>380787.46881348599</v>
      </c>
      <c r="F311">
        <f t="shared" si="36"/>
        <v>-0.19046197611715598</v>
      </c>
      <c r="G311">
        <f t="shared" si="31"/>
        <v>7</v>
      </c>
      <c r="H311" s="41">
        <f t="shared" si="32"/>
        <v>460679.86739999999</v>
      </c>
      <c r="I311">
        <f t="shared" si="33"/>
        <v>-0.19046197611715598</v>
      </c>
      <c r="J311">
        <f t="shared" si="34"/>
        <v>44</v>
      </c>
    </row>
    <row r="312" spans="1:10" x14ac:dyDescent="0.25">
      <c r="A312" s="8" t="s">
        <v>84</v>
      </c>
      <c r="B312" s="8">
        <v>2004</v>
      </c>
      <c r="C312" s="18">
        <f t="shared" si="37"/>
        <v>7</v>
      </c>
      <c r="D312" s="25">
        <v>445304.0577</v>
      </c>
      <c r="E312" s="25">
        <v>1426231.7709609501</v>
      </c>
      <c r="F312">
        <f t="shared" si="36"/>
        <v>1.1640337954279958</v>
      </c>
      <c r="G312">
        <f t="shared" si="31"/>
        <v>7</v>
      </c>
      <c r="H312" s="41">
        <f t="shared" si="32"/>
        <v>445304.0577</v>
      </c>
      <c r="I312">
        <f t="shared" si="33"/>
        <v>1.1640337954279958</v>
      </c>
      <c r="J312">
        <f t="shared" si="34"/>
        <v>45</v>
      </c>
    </row>
    <row r="313" spans="1:10" x14ac:dyDescent="0.25">
      <c r="A313" s="8" t="s">
        <v>84</v>
      </c>
      <c r="B313" s="8">
        <v>2005</v>
      </c>
      <c r="C313" s="18">
        <f t="shared" si="37"/>
        <v>7</v>
      </c>
      <c r="D313" s="25">
        <v>327460</v>
      </c>
      <c r="E313" s="25">
        <v>307573.92644627101</v>
      </c>
      <c r="F313">
        <f t="shared" si="36"/>
        <v>-6.2650440651531747E-2</v>
      </c>
      <c r="G313">
        <f t="shared" si="31"/>
        <v>7</v>
      </c>
      <c r="H313" s="41">
        <f t="shared" si="32"/>
        <v>327460</v>
      </c>
      <c r="I313">
        <f t="shared" si="33"/>
        <v>-6.2650440651531747E-2</v>
      </c>
      <c r="J313">
        <f t="shared" si="34"/>
        <v>46</v>
      </c>
    </row>
    <row r="314" spans="1:10" x14ac:dyDescent="0.25">
      <c r="A314" s="8" t="s">
        <v>84</v>
      </c>
      <c r="B314" s="8">
        <v>2006</v>
      </c>
      <c r="C314" s="18">
        <f t="shared" si="37"/>
        <v>7</v>
      </c>
      <c r="D314" s="25">
        <v>461925.13780000003</v>
      </c>
      <c r="E314" s="25">
        <v>867653.35151023802</v>
      </c>
      <c r="F314">
        <f t="shared" si="36"/>
        <v>0.63038943171552231</v>
      </c>
      <c r="G314">
        <f t="shared" si="31"/>
        <v>7</v>
      </c>
      <c r="H314" s="41">
        <f t="shared" si="32"/>
        <v>461925.13780000003</v>
      </c>
      <c r="I314">
        <f t="shared" si="33"/>
        <v>0.63038943171552231</v>
      </c>
      <c r="J314">
        <f t="shared" si="34"/>
        <v>47</v>
      </c>
    </row>
    <row r="315" spans="1:10" x14ac:dyDescent="0.25">
      <c r="A315" s="8" t="s">
        <v>84</v>
      </c>
      <c r="B315" s="8">
        <v>2007</v>
      </c>
      <c r="C315" s="18">
        <f t="shared" si="37"/>
        <v>7</v>
      </c>
      <c r="D315" s="25">
        <v>458005.8579</v>
      </c>
      <c r="E315" s="25">
        <v>1521601.4723483601</v>
      </c>
      <c r="F315">
        <f t="shared" si="36"/>
        <v>1.200636685215271</v>
      </c>
      <c r="G315">
        <f t="shared" si="31"/>
        <v>7</v>
      </c>
      <c r="H315" s="41">
        <f t="shared" si="32"/>
        <v>458005.8579</v>
      </c>
      <c r="I315">
        <f t="shared" si="33"/>
        <v>1.200636685215271</v>
      </c>
      <c r="J315">
        <f t="shared" si="34"/>
        <v>48</v>
      </c>
    </row>
    <row r="316" spans="1:10" x14ac:dyDescent="0.25">
      <c r="A316" s="8" t="s">
        <v>84</v>
      </c>
      <c r="B316" s="8">
        <v>2008</v>
      </c>
      <c r="C316" s="18">
        <f t="shared" si="37"/>
        <v>7</v>
      </c>
      <c r="D316" s="25">
        <v>357800.64649999997</v>
      </c>
      <c r="E316" s="25">
        <v>268344.80015265499</v>
      </c>
      <c r="F316">
        <f t="shared" si="36"/>
        <v>-0.28770325662277618</v>
      </c>
      <c r="G316">
        <f t="shared" si="31"/>
        <v>7</v>
      </c>
      <c r="H316" s="41">
        <f t="shared" si="32"/>
        <v>357800.64649999997</v>
      </c>
      <c r="I316">
        <f t="shared" si="33"/>
        <v>-0.28770325662277618</v>
      </c>
      <c r="J316">
        <f t="shared" si="34"/>
        <v>49</v>
      </c>
    </row>
    <row r="317" spans="1:10" x14ac:dyDescent="0.25">
      <c r="A317" s="8" t="s">
        <v>84</v>
      </c>
      <c r="B317" s="8">
        <v>2009</v>
      </c>
      <c r="C317" s="18">
        <f t="shared" si="37"/>
        <v>7</v>
      </c>
      <c r="D317" s="25">
        <v>317178.4302</v>
      </c>
      <c r="E317" s="25">
        <v>465066.183125121</v>
      </c>
      <c r="F317">
        <f t="shared" si="36"/>
        <v>0.38271523794280959</v>
      </c>
      <c r="G317">
        <f t="shared" si="31"/>
        <v>7</v>
      </c>
      <c r="H317" s="41">
        <f t="shared" si="32"/>
        <v>317178.4302</v>
      </c>
      <c r="I317">
        <f t="shared" si="33"/>
        <v>0.38271523794280959</v>
      </c>
      <c r="J317">
        <f t="shared" si="34"/>
        <v>50</v>
      </c>
    </row>
    <row r="318" spans="1:10" x14ac:dyDescent="0.25">
      <c r="A318" s="8" t="s">
        <v>84</v>
      </c>
      <c r="B318" s="8">
        <v>2010</v>
      </c>
      <c r="C318" s="18">
        <f t="shared" si="37"/>
        <v>7</v>
      </c>
      <c r="D318" s="25">
        <v>321952</v>
      </c>
      <c r="E318" s="25">
        <v>3123600.9567206101</v>
      </c>
      <c r="F318">
        <f t="shared" si="36"/>
        <v>2.2723393019666451</v>
      </c>
      <c r="G318">
        <f t="shared" si="31"/>
        <v>7</v>
      </c>
      <c r="H318" s="41">
        <f t="shared" si="32"/>
        <v>321952</v>
      </c>
      <c r="I318">
        <f t="shared" si="33"/>
        <v>2.2723393019666451</v>
      </c>
      <c r="J318">
        <f t="shared" si="34"/>
        <v>51</v>
      </c>
    </row>
    <row r="319" spans="1:10" x14ac:dyDescent="0.25">
      <c r="A319" s="8" t="s">
        <v>84</v>
      </c>
      <c r="B319" s="8">
        <v>2011</v>
      </c>
      <c r="C319" s="18">
        <f t="shared" si="37"/>
        <v>7</v>
      </c>
      <c r="D319" s="25">
        <v>347869.33779999998</v>
      </c>
      <c r="E319" s="25">
        <v>1682656.6902866401</v>
      </c>
      <c r="F319">
        <f t="shared" si="36"/>
        <v>1.5763022434474094</v>
      </c>
      <c r="G319">
        <f t="shared" si="31"/>
        <v>7</v>
      </c>
      <c r="H319" s="41">
        <f t="shared" si="32"/>
        <v>347869.33779999998</v>
      </c>
      <c r="I319">
        <f t="shared" si="33"/>
        <v>1.5763022434474094</v>
      </c>
      <c r="J319">
        <f t="shared" si="34"/>
        <v>52</v>
      </c>
    </row>
    <row r="320" spans="1:10" x14ac:dyDescent="0.25">
      <c r="A320" s="8" t="s">
        <v>84</v>
      </c>
      <c r="B320" s="8">
        <v>2012</v>
      </c>
      <c r="C320" s="18">
        <f t="shared" si="37"/>
        <v>7</v>
      </c>
      <c r="D320" s="25">
        <v>337324.05170000001</v>
      </c>
      <c r="E320" s="25">
        <v>765009.97590547695</v>
      </c>
      <c r="F320">
        <f t="shared" si="36"/>
        <v>0.81884482806338277</v>
      </c>
      <c r="G320">
        <f t="shared" si="31"/>
        <v>7</v>
      </c>
      <c r="H320" s="41">
        <f t="shared" si="32"/>
        <v>337324.05170000001</v>
      </c>
      <c r="I320">
        <f t="shared" si="33"/>
        <v>0.81884482806338277</v>
      </c>
      <c r="J320">
        <f t="shared" si="34"/>
        <v>53</v>
      </c>
    </row>
    <row r="321" spans="1:10" x14ac:dyDescent="0.25">
      <c r="A321" s="8" t="s">
        <v>84</v>
      </c>
      <c r="B321" s="8">
        <v>2013</v>
      </c>
      <c r="C321" s="18">
        <f t="shared" si="37"/>
        <v>7</v>
      </c>
      <c r="D321" s="25">
        <v>220714</v>
      </c>
      <c r="E321" s="25">
        <v>82515.329974665903</v>
      </c>
      <c r="F321">
        <f t="shared" si="36"/>
        <v>-0.98388365182394211</v>
      </c>
      <c r="G321">
        <f t="shared" si="31"/>
        <v>7</v>
      </c>
      <c r="H321" s="41">
        <f t="shared" si="32"/>
        <v>220714</v>
      </c>
      <c r="I321">
        <f t="shared" si="33"/>
        <v>-0.98388365182394211</v>
      </c>
      <c r="J321">
        <f t="shared" si="34"/>
        <v>54</v>
      </c>
    </row>
    <row r="322" spans="1:10" x14ac:dyDescent="0.25">
      <c r="A322" s="8" t="s">
        <v>84</v>
      </c>
      <c r="B322" s="8">
        <v>2014</v>
      </c>
      <c r="C322" s="18">
        <f t="shared" si="37"/>
        <v>7</v>
      </c>
      <c r="D322" s="25">
        <v>425299.78499999997</v>
      </c>
      <c r="E322" s="25">
        <v>1408232.0545431599</v>
      </c>
      <c r="F322">
        <f t="shared" si="36"/>
        <v>1.1972960378694339</v>
      </c>
      <c r="G322">
        <f t="shared" si="31"/>
        <v>7</v>
      </c>
      <c r="H322" s="41">
        <f t="shared" si="32"/>
        <v>425299.78499999997</v>
      </c>
      <c r="I322">
        <f t="shared" si="33"/>
        <v>1.1972960378694339</v>
      </c>
      <c r="J322">
        <f t="shared" si="34"/>
        <v>55</v>
      </c>
    </row>
    <row r="323" spans="1:10" x14ac:dyDescent="0.25">
      <c r="A323" s="9" t="s">
        <v>85</v>
      </c>
      <c r="B323" s="9">
        <v>1967</v>
      </c>
      <c r="C323" s="18">
        <f t="shared" si="37"/>
        <v>8</v>
      </c>
      <c r="D323" s="26">
        <v>1500</v>
      </c>
      <c r="E323" s="26">
        <v>24116.556446436</v>
      </c>
      <c r="F323">
        <f t="shared" si="36"/>
        <v>2.7774334859978653</v>
      </c>
      <c r="G323">
        <f t="shared" ref="G323:G386" si="38">C323</f>
        <v>8</v>
      </c>
      <c r="H323" s="41">
        <f t="shared" ref="H323:H386" si="39">D323</f>
        <v>1500</v>
      </c>
      <c r="I323">
        <f t="shared" ref="I323:I386" si="40">F323</f>
        <v>2.7774334859978653</v>
      </c>
      <c r="J323">
        <f t="shared" ref="J323:J386" si="41">B323-1959</f>
        <v>8</v>
      </c>
    </row>
    <row r="324" spans="1:10" x14ac:dyDescent="0.25">
      <c r="A324" s="9" t="s">
        <v>85</v>
      </c>
      <c r="B324" s="9">
        <v>1968</v>
      </c>
      <c r="C324" s="18">
        <f t="shared" si="37"/>
        <v>8</v>
      </c>
      <c r="D324" s="26">
        <v>1500</v>
      </c>
      <c r="E324" s="26">
        <v>21159.748176685898</v>
      </c>
      <c r="F324">
        <f t="shared" si="36"/>
        <v>2.6466355978983529</v>
      </c>
      <c r="G324">
        <f t="shared" si="38"/>
        <v>8</v>
      </c>
      <c r="H324" s="41">
        <f t="shared" si="39"/>
        <v>1500</v>
      </c>
      <c r="I324">
        <f t="shared" si="40"/>
        <v>2.6466355978983529</v>
      </c>
      <c r="J324">
        <f t="shared" si="41"/>
        <v>9</v>
      </c>
    </row>
    <row r="325" spans="1:10" x14ac:dyDescent="0.25">
      <c r="A325" s="9" t="s">
        <v>85</v>
      </c>
      <c r="B325" s="9">
        <v>1969</v>
      </c>
      <c r="C325" s="18">
        <f t="shared" si="37"/>
        <v>8</v>
      </c>
      <c r="D325" s="26">
        <v>800</v>
      </c>
      <c r="E325" s="26">
        <v>9878.5001067988196</v>
      </c>
      <c r="F325">
        <f t="shared" si="36"/>
        <v>2.5135042404967707</v>
      </c>
      <c r="G325">
        <f t="shared" si="38"/>
        <v>8</v>
      </c>
      <c r="H325" s="41">
        <f t="shared" si="39"/>
        <v>800</v>
      </c>
      <c r="I325">
        <f t="shared" si="40"/>
        <v>2.5135042404967707</v>
      </c>
      <c r="J325">
        <f t="shared" si="41"/>
        <v>10</v>
      </c>
    </row>
    <row r="326" spans="1:10" x14ac:dyDescent="0.25">
      <c r="A326" s="9" t="s">
        <v>85</v>
      </c>
      <c r="B326" s="9">
        <v>1970</v>
      </c>
      <c r="C326" s="18">
        <f t="shared" si="37"/>
        <v>8</v>
      </c>
      <c r="D326" s="26">
        <v>7000</v>
      </c>
      <c r="E326" s="26">
        <v>4165.4962749615497</v>
      </c>
      <c r="F326">
        <f t="shared" si="36"/>
        <v>-0.519074726882507</v>
      </c>
      <c r="G326">
        <f t="shared" si="38"/>
        <v>8</v>
      </c>
      <c r="H326" s="41">
        <f t="shared" si="39"/>
        <v>7000</v>
      </c>
      <c r="I326">
        <f t="shared" si="40"/>
        <v>-0.519074726882507</v>
      </c>
      <c r="J326">
        <f t="shared" si="41"/>
        <v>11</v>
      </c>
    </row>
    <row r="327" spans="1:10" x14ac:dyDescent="0.25">
      <c r="A327" s="9" t="s">
        <v>85</v>
      </c>
      <c r="B327" s="9">
        <v>1971</v>
      </c>
      <c r="C327" s="18">
        <f t="shared" si="37"/>
        <v>8</v>
      </c>
      <c r="D327" s="26">
        <v>10000</v>
      </c>
      <c r="E327" s="26">
        <v>7646.5756442799502</v>
      </c>
      <c r="F327">
        <f t="shared" si="36"/>
        <v>-0.26832717356970992</v>
      </c>
      <c r="G327">
        <f t="shared" si="38"/>
        <v>8</v>
      </c>
      <c r="H327" s="41">
        <f t="shared" si="39"/>
        <v>10000</v>
      </c>
      <c r="I327">
        <f t="shared" si="40"/>
        <v>-0.26832717356970992</v>
      </c>
      <c r="J327">
        <f t="shared" si="41"/>
        <v>12</v>
      </c>
    </row>
    <row r="328" spans="1:10" x14ac:dyDescent="0.25">
      <c r="A328" s="9" t="s">
        <v>85</v>
      </c>
      <c r="B328" s="9">
        <v>1972</v>
      </c>
      <c r="C328" s="18">
        <f t="shared" si="37"/>
        <v>8</v>
      </c>
      <c r="D328" s="26">
        <v>15000</v>
      </c>
      <c r="E328" s="26">
        <v>6612.2615467511296</v>
      </c>
      <c r="F328">
        <f t="shared" si="36"/>
        <v>-0.81912446555082108</v>
      </c>
      <c r="G328">
        <f t="shared" si="38"/>
        <v>8</v>
      </c>
      <c r="H328" s="41">
        <f t="shared" si="39"/>
        <v>15000</v>
      </c>
      <c r="I328">
        <f t="shared" si="40"/>
        <v>-0.81912446555082108</v>
      </c>
      <c r="J328">
        <f t="shared" si="41"/>
        <v>13</v>
      </c>
    </row>
    <row r="329" spans="1:10" x14ac:dyDescent="0.25">
      <c r="A329" s="9" t="s">
        <v>85</v>
      </c>
      <c r="B329" s="9">
        <v>1973</v>
      </c>
      <c r="C329" s="18">
        <f t="shared" si="37"/>
        <v>8</v>
      </c>
      <c r="D329" s="26">
        <v>6000</v>
      </c>
      <c r="E329" s="26">
        <v>2805.52461660567</v>
      </c>
      <c r="F329">
        <f t="shared" si="36"/>
        <v>-0.76016891864822522</v>
      </c>
      <c r="G329">
        <f t="shared" si="38"/>
        <v>8</v>
      </c>
      <c r="H329" s="41">
        <f t="shared" si="39"/>
        <v>6000</v>
      </c>
      <c r="I329">
        <f t="shared" si="40"/>
        <v>-0.76016891864822522</v>
      </c>
      <c r="J329">
        <f t="shared" si="41"/>
        <v>14</v>
      </c>
    </row>
    <row r="330" spans="1:10" x14ac:dyDescent="0.25">
      <c r="A330" s="9" t="s">
        <v>85</v>
      </c>
      <c r="B330" s="9">
        <v>1982</v>
      </c>
      <c r="C330" s="18">
        <f t="shared" si="37"/>
        <v>8</v>
      </c>
      <c r="D330" s="26">
        <v>1007.272727</v>
      </c>
      <c r="E330" s="26">
        <v>1752.4832792628799</v>
      </c>
      <c r="F330">
        <f t="shared" si="36"/>
        <v>0.55378739055426651</v>
      </c>
      <c r="G330">
        <f t="shared" si="38"/>
        <v>8</v>
      </c>
      <c r="H330" s="41">
        <f t="shared" si="39"/>
        <v>1007.272727</v>
      </c>
      <c r="I330">
        <f t="shared" si="40"/>
        <v>0.55378739055426651</v>
      </c>
      <c r="J330">
        <f t="shared" si="41"/>
        <v>23</v>
      </c>
    </row>
    <row r="331" spans="1:10" x14ac:dyDescent="0.25">
      <c r="A331" s="9" t="s">
        <v>85</v>
      </c>
      <c r="B331" s="9">
        <v>1997</v>
      </c>
      <c r="C331" s="18">
        <f t="shared" si="37"/>
        <v>8</v>
      </c>
      <c r="D331" s="26">
        <v>8185.3281850000003</v>
      </c>
      <c r="E331" s="26">
        <v>11671.0901571471</v>
      </c>
      <c r="F331">
        <f t="shared" si="36"/>
        <v>0.35477155136017607</v>
      </c>
      <c r="G331">
        <f t="shared" si="38"/>
        <v>8</v>
      </c>
      <c r="H331" s="41">
        <f t="shared" si="39"/>
        <v>8185.3281850000003</v>
      </c>
      <c r="I331">
        <f t="shared" si="40"/>
        <v>0.35477155136017607</v>
      </c>
      <c r="J331">
        <f t="shared" si="41"/>
        <v>38</v>
      </c>
    </row>
    <row r="332" spans="1:10" x14ac:dyDescent="0.25">
      <c r="A332" s="4" t="s">
        <v>86</v>
      </c>
      <c r="B332" s="4">
        <v>1960</v>
      </c>
      <c r="C332" s="18">
        <f t="shared" si="37"/>
        <v>9</v>
      </c>
      <c r="D332" s="20">
        <v>860.41760250000004</v>
      </c>
      <c r="E332" s="20">
        <v>4178.0126568243104</v>
      </c>
      <c r="F332">
        <f t="shared" si="36"/>
        <v>1.5801731158178214</v>
      </c>
      <c r="G332">
        <f t="shared" si="38"/>
        <v>9</v>
      </c>
      <c r="H332" s="41">
        <f t="shared" si="39"/>
        <v>860.41760250000004</v>
      </c>
      <c r="I332">
        <f t="shared" si="40"/>
        <v>1.5801731158178214</v>
      </c>
      <c r="J332">
        <f t="shared" si="41"/>
        <v>1</v>
      </c>
    </row>
    <row r="333" spans="1:10" x14ac:dyDescent="0.25">
      <c r="A333" s="4" t="s">
        <v>86</v>
      </c>
      <c r="B333" s="4">
        <v>1961</v>
      </c>
      <c r="C333" s="18">
        <f t="shared" si="37"/>
        <v>9</v>
      </c>
      <c r="D333" s="20">
        <v>2294.4469399999998</v>
      </c>
      <c r="E333" s="20">
        <v>4487.9207444098802</v>
      </c>
      <c r="F333">
        <f t="shared" si="36"/>
        <v>0.67089767889768892</v>
      </c>
      <c r="G333">
        <f t="shared" si="38"/>
        <v>9</v>
      </c>
      <c r="H333" s="41">
        <f t="shared" si="39"/>
        <v>2294.4469399999998</v>
      </c>
      <c r="I333">
        <f t="shared" si="40"/>
        <v>0.67089767889768892</v>
      </c>
      <c r="J333">
        <f t="shared" si="41"/>
        <v>2</v>
      </c>
    </row>
    <row r="334" spans="1:10" x14ac:dyDescent="0.25">
      <c r="A334" s="4" t="s">
        <v>86</v>
      </c>
      <c r="B334" s="4">
        <v>1962</v>
      </c>
      <c r="C334" s="18">
        <f t="shared" si="37"/>
        <v>9</v>
      </c>
      <c r="D334" s="20">
        <v>2294.4469399999998</v>
      </c>
      <c r="E334" s="20">
        <v>6199.2991075474501</v>
      </c>
      <c r="F334">
        <f t="shared" si="36"/>
        <v>0.99394440876940438</v>
      </c>
      <c r="G334">
        <f t="shared" si="38"/>
        <v>9</v>
      </c>
      <c r="H334" s="41">
        <f t="shared" si="39"/>
        <v>2294.4469399999998</v>
      </c>
      <c r="I334">
        <f t="shared" si="40"/>
        <v>0.99394440876940438</v>
      </c>
      <c r="J334">
        <f t="shared" si="41"/>
        <v>3</v>
      </c>
    </row>
    <row r="335" spans="1:10" x14ac:dyDescent="0.25">
      <c r="A335" s="4" t="s">
        <v>86</v>
      </c>
      <c r="B335" s="4">
        <v>1963</v>
      </c>
      <c r="C335" s="18">
        <f t="shared" si="37"/>
        <v>9</v>
      </c>
      <c r="D335" s="20">
        <v>2072.555981</v>
      </c>
      <c r="E335" s="20">
        <v>6033.8452605481898</v>
      </c>
      <c r="F335">
        <f t="shared" si="36"/>
        <v>1.0686018768172696</v>
      </c>
      <c r="G335">
        <f t="shared" si="38"/>
        <v>9</v>
      </c>
      <c r="H335" s="41">
        <f t="shared" si="39"/>
        <v>2072.555981</v>
      </c>
      <c r="I335">
        <f t="shared" si="40"/>
        <v>1.0686018768172696</v>
      </c>
      <c r="J335">
        <f t="shared" si="41"/>
        <v>4</v>
      </c>
    </row>
    <row r="336" spans="1:10" x14ac:dyDescent="0.25">
      <c r="A336" s="4" t="s">
        <v>86</v>
      </c>
      <c r="B336" s="4">
        <v>1964</v>
      </c>
      <c r="C336" s="18">
        <f t="shared" si="37"/>
        <v>9</v>
      </c>
      <c r="D336" s="20">
        <v>1554.416986</v>
      </c>
      <c r="E336" s="20">
        <v>4564.6538748601097</v>
      </c>
      <c r="F336">
        <f t="shared" si="36"/>
        <v>1.0772421429634766</v>
      </c>
      <c r="G336">
        <f t="shared" si="38"/>
        <v>9</v>
      </c>
      <c r="H336" s="41">
        <f t="shared" si="39"/>
        <v>1554.416986</v>
      </c>
      <c r="I336">
        <f t="shared" si="40"/>
        <v>1.0772421429634766</v>
      </c>
      <c r="J336">
        <f t="shared" si="41"/>
        <v>5</v>
      </c>
    </row>
    <row r="337" spans="1:10" x14ac:dyDescent="0.25">
      <c r="A337" s="4" t="s">
        <v>86</v>
      </c>
      <c r="B337" s="4">
        <v>1965</v>
      </c>
      <c r="C337" s="18">
        <f t="shared" si="37"/>
        <v>9</v>
      </c>
      <c r="D337" s="20">
        <v>3059.2625870000002</v>
      </c>
      <c r="E337" s="20">
        <v>3887.7036249837201</v>
      </c>
      <c r="F337">
        <f t="shared" si="36"/>
        <v>0.2396447532683306</v>
      </c>
      <c r="G337">
        <f t="shared" si="38"/>
        <v>9</v>
      </c>
      <c r="H337" s="41">
        <f t="shared" si="39"/>
        <v>3059.2625870000002</v>
      </c>
      <c r="I337">
        <f t="shared" si="40"/>
        <v>0.2396447532683306</v>
      </c>
      <c r="J337">
        <f t="shared" si="41"/>
        <v>6</v>
      </c>
    </row>
    <row r="338" spans="1:10" x14ac:dyDescent="0.25">
      <c r="A338" s="4" t="s">
        <v>86</v>
      </c>
      <c r="B338" s="4">
        <v>1966</v>
      </c>
      <c r="C338" s="18">
        <f t="shared" si="37"/>
        <v>9</v>
      </c>
      <c r="D338" s="20">
        <v>1625.2332489999999</v>
      </c>
      <c r="E338" s="20">
        <v>4124.5332809701404</v>
      </c>
      <c r="F338">
        <f t="shared" si="36"/>
        <v>0.93130152605085603</v>
      </c>
      <c r="G338">
        <f t="shared" si="38"/>
        <v>9</v>
      </c>
      <c r="H338" s="41">
        <f t="shared" si="39"/>
        <v>1625.2332489999999</v>
      </c>
      <c r="I338">
        <f t="shared" si="40"/>
        <v>0.93130152605085603</v>
      </c>
      <c r="J338">
        <f t="shared" si="41"/>
        <v>7</v>
      </c>
    </row>
    <row r="339" spans="1:10" x14ac:dyDescent="0.25">
      <c r="A339" s="4" t="s">
        <v>86</v>
      </c>
      <c r="B339" s="4">
        <v>1967</v>
      </c>
      <c r="C339" s="18">
        <f t="shared" si="37"/>
        <v>9</v>
      </c>
      <c r="D339" s="20">
        <v>2963.6606310000002</v>
      </c>
      <c r="E339" s="20">
        <v>9021.6921841326002</v>
      </c>
      <c r="F339">
        <f t="shared" si="36"/>
        <v>1.1132067161265571</v>
      </c>
      <c r="G339">
        <f t="shared" si="38"/>
        <v>9</v>
      </c>
      <c r="H339" s="41">
        <f t="shared" si="39"/>
        <v>2963.6606310000002</v>
      </c>
      <c r="I339">
        <f t="shared" si="40"/>
        <v>1.1132067161265571</v>
      </c>
      <c r="J339">
        <f t="shared" si="41"/>
        <v>8</v>
      </c>
    </row>
    <row r="340" spans="1:10" x14ac:dyDescent="0.25">
      <c r="A340" s="4" t="s">
        <v>86</v>
      </c>
      <c r="B340" s="4">
        <v>1968</v>
      </c>
      <c r="C340" s="18">
        <f t="shared" si="37"/>
        <v>9</v>
      </c>
      <c r="D340" s="20">
        <v>1816.4371610000001</v>
      </c>
      <c r="E340" s="20">
        <v>14049.366506995701</v>
      </c>
      <c r="F340">
        <f t="shared" si="36"/>
        <v>2.0457003276613701</v>
      </c>
      <c r="G340">
        <f t="shared" si="38"/>
        <v>9</v>
      </c>
      <c r="H340" s="41">
        <f t="shared" si="39"/>
        <v>1816.4371610000001</v>
      </c>
      <c r="I340">
        <f t="shared" si="40"/>
        <v>2.0457003276613701</v>
      </c>
      <c r="J340">
        <f t="shared" si="41"/>
        <v>9</v>
      </c>
    </row>
    <row r="341" spans="1:10" x14ac:dyDescent="0.25">
      <c r="A341" s="4" t="s">
        <v>86</v>
      </c>
      <c r="B341" s="4">
        <v>1969</v>
      </c>
      <c r="C341" s="18">
        <f t="shared" si="37"/>
        <v>9</v>
      </c>
      <c r="D341" s="20">
        <v>2294.4469399999998</v>
      </c>
      <c r="E341" s="20">
        <v>16576.239483374698</v>
      </c>
      <c r="F341">
        <f t="shared" si="36"/>
        <v>1.9774784838485564</v>
      </c>
      <c r="G341">
        <f t="shared" si="38"/>
        <v>9</v>
      </c>
      <c r="H341" s="41">
        <f t="shared" si="39"/>
        <v>2294.4469399999998</v>
      </c>
      <c r="I341">
        <f t="shared" si="40"/>
        <v>1.9774784838485564</v>
      </c>
      <c r="J341">
        <f t="shared" si="41"/>
        <v>10</v>
      </c>
    </row>
    <row r="342" spans="1:10" x14ac:dyDescent="0.25">
      <c r="A342" s="4" t="s">
        <v>86</v>
      </c>
      <c r="B342" s="4">
        <v>1970</v>
      </c>
      <c r="C342" s="18">
        <f t="shared" si="37"/>
        <v>9</v>
      </c>
      <c r="D342" s="20">
        <v>1816.4371610000001</v>
      </c>
      <c r="E342" s="20">
        <v>11871.730366952999</v>
      </c>
      <c r="F342">
        <f t="shared" si="36"/>
        <v>1.8772829958568111</v>
      </c>
      <c r="G342">
        <f t="shared" si="38"/>
        <v>9</v>
      </c>
      <c r="H342" s="41">
        <f t="shared" si="39"/>
        <v>1816.4371610000001</v>
      </c>
      <c r="I342">
        <f t="shared" si="40"/>
        <v>1.8772829958568111</v>
      </c>
      <c r="J342">
        <f t="shared" si="41"/>
        <v>11</v>
      </c>
    </row>
    <row r="343" spans="1:10" x14ac:dyDescent="0.25">
      <c r="A343" s="4" t="s">
        <v>86</v>
      </c>
      <c r="B343" s="4">
        <v>1971</v>
      </c>
      <c r="C343" s="18">
        <f t="shared" si="37"/>
        <v>9</v>
      </c>
      <c r="D343" s="20">
        <v>2294.4469399999998</v>
      </c>
      <c r="E343" s="20">
        <v>5797.0208208518698</v>
      </c>
      <c r="F343">
        <f t="shared" si="36"/>
        <v>0.92685230428938481</v>
      </c>
      <c r="G343">
        <f t="shared" si="38"/>
        <v>9</v>
      </c>
      <c r="H343" s="41">
        <f t="shared" si="39"/>
        <v>2294.4469399999998</v>
      </c>
      <c r="I343">
        <f t="shared" si="40"/>
        <v>0.92685230428938481</v>
      </c>
      <c r="J343">
        <f t="shared" si="41"/>
        <v>12</v>
      </c>
    </row>
    <row r="344" spans="1:10" x14ac:dyDescent="0.25">
      <c r="A344" s="4" t="s">
        <v>86</v>
      </c>
      <c r="B344" s="4">
        <v>1972</v>
      </c>
      <c r="C344" s="18">
        <f t="shared" si="37"/>
        <v>9</v>
      </c>
      <c r="D344" s="20">
        <v>6500.9329969999999</v>
      </c>
      <c r="E344" s="20">
        <v>9082.4856117724303</v>
      </c>
      <c r="F344">
        <f t="shared" si="36"/>
        <v>0.3344021963405765</v>
      </c>
      <c r="G344">
        <f t="shared" si="38"/>
        <v>9</v>
      </c>
      <c r="H344" s="41">
        <f t="shared" si="39"/>
        <v>6500.9329969999999</v>
      </c>
      <c r="I344">
        <f t="shared" si="40"/>
        <v>0.3344021963405765</v>
      </c>
      <c r="J344">
        <f t="shared" si="41"/>
        <v>13</v>
      </c>
    </row>
    <row r="345" spans="1:10" x14ac:dyDescent="0.25">
      <c r="A345" s="4" t="s">
        <v>86</v>
      </c>
      <c r="B345" s="4">
        <v>1973</v>
      </c>
      <c r="C345" s="18">
        <f t="shared" si="37"/>
        <v>9</v>
      </c>
      <c r="D345" s="20">
        <v>6500.9329969999999</v>
      </c>
      <c r="E345" s="20">
        <v>8561.07403380291</v>
      </c>
      <c r="F345">
        <f t="shared" si="36"/>
        <v>0.2752799489204526</v>
      </c>
      <c r="G345">
        <f t="shared" si="38"/>
        <v>9</v>
      </c>
      <c r="H345" s="41">
        <f t="shared" si="39"/>
        <v>6500.9329969999999</v>
      </c>
      <c r="I345">
        <f t="shared" si="40"/>
        <v>0.2752799489204526</v>
      </c>
      <c r="J345">
        <f t="shared" si="41"/>
        <v>14</v>
      </c>
    </row>
    <row r="346" spans="1:10" x14ac:dyDescent="0.25">
      <c r="A346" s="4" t="s">
        <v>86</v>
      </c>
      <c r="B346" s="4">
        <v>1974</v>
      </c>
      <c r="C346" s="18">
        <f t="shared" si="37"/>
        <v>9</v>
      </c>
      <c r="D346" s="20">
        <v>6500.9329969999999</v>
      </c>
      <c r="E346" s="20">
        <v>3646.7597519603401</v>
      </c>
      <c r="F346">
        <f t="shared" si="36"/>
        <v>-0.57810667046933872</v>
      </c>
      <c r="G346">
        <f t="shared" si="38"/>
        <v>9</v>
      </c>
      <c r="H346" s="41">
        <f t="shared" si="39"/>
        <v>6500.9329969999999</v>
      </c>
      <c r="I346">
        <f t="shared" si="40"/>
        <v>-0.57810667046933872</v>
      </c>
      <c r="J346">
        <f t="shared" si="41"/>
        <v>15</v>
      </c>
    </row>
    <row r="347" spans="1:10" x14ac:dyDescent="0.25">
      <c r="A347" s="4" t="s">
        <v>86</v>
      </c>
      <c r="B347" s="4">
        <v>1975</v>
      </c>
      <c r="C347" s="18">
        <f t="shared" si="37"/>
        <v>9</v>
      </c>
      <c r="D347" s="20">
        <v>3632.8743220000001</v>
      </c>
      <c r="E347" s="20">
        <v>1982.3290449201099</v>
      </c>
      <c r="F347">
        <f t="shared" si="36"/>
        <v>-0.60575172045365266</v>
      </c>
      <c r="G347">
        <f t="shared" si="38"/>
        <v>9</v>
      </c>
      <c r="H347" s="41">
        <f t="shared" si="39"/>
        <v>3632.8743220000001</v>
      </c>
      <c r="I347">
        <f t="shared" si="40"/>
        <v>-0.60575172045365266</v>
      </c>
      <c r="J347">
        <f t="shared" si="41"/>
        <v>16</v>
      </c>
    </row>
    <row r="348" spans="1:10" x14ac:dyDescent="0.25">
      <c r="A348" s="4" t="s">
        <v>86</v>
      </c>
      <c r="B348" s="4">
        <v>1976</v>
      </c>
      <c r="C348" s="18">
        <f t="shared" si="37"/>
        <v>9</v>
      </c>
      <c r="D348" s="20">
        <v>1816.4371610000001</v>
      </c>
      <c r="E348" s="20">
        <v>1678.5953330234199</v>
      </c>
      <c r="F348">
        <f t="shared" si="36"/>
        <v>-7.8919646248236386E-2</v>
      </c>
      <c r="G348">
        <f t="shared" si="38"/>
        <v>9</v>
      </c>
      <c r="H348" s="41">
        <f t="shared" si="39"/>
        <v>1816.4371610000001</v>
      </c>
      <c r="I348">
        <f t="shared" si="40"/>
        <v>-7.8919646248236386E-2</v>
      </c>
      <c r="J348">
        <f t="shared" si="41"/>
        <v>17</v>
      </c>
    </row>
    <row r="349" spans="1:10" x14ac:dyDescent="0.25">
      <c r="A349" s="4" t="s">
        <v>86</v>
      </c>
      <c r="B349" s="4">
        <v>1977</v>
      </c>
      <c r="C349" s="18">
        <f t="shared" si="37"/>
        <v>9</v>
      </c>
      <c r="D349" s="20">
        <v>6500.9329969999999</v>
      </c>
      <c r="E349" s="20">
        <v>2092.65040139846</v>
      </c>
      <c r="F349">
        <f t="shared" si="36"/>
        <v>-1.1335143073874561</v>
      </c>
      <c r="G349">
        <f t="shared" si="38"/>
        <v>9</v>
      </c>
      <c r="H349" s="41">
        <f t="shared" si="39"/>
        <v>6500.9329969999999</v>
      </c>
      <c r="I349">
        <f t="shared" si="40"/>
        <v>-1.1335143073874561</v>
      </c>
      <c r="J349">
        <f t="shared" si="41"/>
        <v>18</v>
      </c>
    </row>
    <row r="350" spans="1:10" x14ac:dyDescent="0.25">
      <c r="A350" s="4" t="s">
        <v>86</v>
      </c>
      <c r="B350" s="4">
        <v>1978</v>
      </c>
      <c r="C350" s="18">
        <f t="shared" si="37"/>
        <v>9</v>
      </c>
      <c r="D350" s="20">
        <v>1816.4371610000001</v>
      </c>
      <c r="E350" s="20">
        <v>2058.9296360778799</v>
      </c>
      <c r="F350">
        <f t="shared" si="36"/>
        <v>0.12530927499691449</v>
      </c>
      <c r="G350">
        <f t="shared" si="38"/>
        <v>9</v>
      </c>
      <c r="H350" s="41">
        <f t="shared" si="39"/>
        <v>1816.4371610000001</v>
      </c>
      <c r="I350">
        <f t="shared" si="40"/>
        <v>0.12530927499691449</v>
      </c>
      <c r="J350">
        <f t="shared" si="41"/>
        <v>19</v>
      </c>
    </row>
    <row r="351" spans="1:10" x14ac:dyDescent="0.25">
      <c r="A351" s="4" t="s">
        <v>86</v>
      </c>
      <c r="B351" s="4">
        <v>1979</v>
      </c>
      <c r="C351" s="18">
        <f t="shared" si="37"/>
        <v>9</v>
      </c>
      <c r="D351" s="20">
        <v>803.05642899999998</v>
      </c>
      <c r="E351" s="20">
        <v>1894.4411455449299</v>
      </c>
      <c r="F351">
        <f t="shared" si="36"/>
        <v>0.85825417981432284</v>
      </c>
      <c r="G351">
        <f t="shared" si="38"/>
        <v>9</v>
      </c>
      <c r="H351" s="41">
        <f t="shared" si="39"/>
        <v>803.05642899999998</v>
      </c>
      <c r="I351">
        <f t="shared" si="40"/>
        <v>0.85825417981432284</v>
      </c>
      <c r="J351">
        <f t="shared" si="41"/>
        <v>20</v>
      </c>
    </row>
    <row r="352" spans="1:10" x14ac:dyDescent="0.25">
      <c r="A352" s="4" t="s">
        <v>86</v>
      </c>
      <c r="B352" s="4">
        <v>1980</v>
      </c>
      <c r="C352" s="18">
        <f t="shared" si="37"/>
        <v>9</v>
      </c>
      <c r="D352" s="20">
        <v>860.41760250000004</v>
      </c>
      <c r="E352" s="20">
        <v>3267.8685746586898</v>
      </c>
      <c r="F352">
        <f t="shared" si="36"/>
        <v>1.3344753836465275</v>
      </c>
      <c r="G352">
        <f t="shared" si="38"/>
        <v>9</v>
      </c>
      <c r="H352" s="41">
        <f t="shared" si="39"/>
        <v>860.41760250000004</v>
      </c>
      <c r="I352">
        <f t="shared" si="40"/>
        <v>1.3344753836465275</v>
      </c>
      <c r="J352">
        <f t="shared" si="41"/>
        <v>21</v>
      </c>
    </row>
    <row r="353" spans="1:10" x14ac:dyDescent="0.25">
      <c r="A353" s="4" t="s">
        <v>86</v>
      </c>
      <c r="B353" s="4">
        <v>1981</v>
      </c>
      <c r="C353" s="18">
        <f t="shared" si="37"/>
        <v>9</v>
      </c>
      <c r="D353" s="20">
        <v>669.21369089999996</v>
      </c>
      <c r="E353" s="20">
        <v>4300.99298653201</v>
      </c>
      <c r="F353">
        <f t="shared" si="36"/>
        <v>1.860497774611876</v>
      </c>
      <c r="G353">
        <f t="shared" si="38"/>
        <v>9</v>
      </c>
      <c r="H353" s="41">
        <f t="shared" si="39"/>
        <v>669.21369089999996</v>
      </c>
      <c r="I353">
        <f t="shared" si="40"/>
        <v>1.860497774611876</v>
      </c>
      <c r="J353">
        <f t="shared" si="41"/>
        <v>22</v>
      </c>
    </row>
    <row r="354" spans="1:10" x14ac:dyDescent="0.25">
      <c r="A354" s="4" t="s">
        <v>86</v>
      </c>
      <c r="B354" s="4">
        <v>1982</v>
      </c>
      <c r="C354" s="18">
        <f t="shared" si="37"/>
        <v>9</v>
      </c>
      <c r="D354" s="20">
        <v>1051.6215139999999</v>
      </c>
      <c r="E354" s="20">
        <v>5674.6797473193401</v>
      </c>
      <c r="F354">
        <f t="shared" si="36"/>
        <v>1.6856808575711837</v>
      </c>
      <c r="G354">
        <f t="shared" si="38"/>
        <v>9</v>
      </c>
      <c r="H354" s="41">
        <f t="shared" si="39"/>
        <v>1051.6215139999999</v>
      </c>
      <c r="I354">
        <f t="shared" si="40"/>
        <v>1.6856808575711837</v>
      </c>
      <c r="J354">
        <f t="shared" si="41"/>
        <v>23</v>
      </c>
    </row>
    <row r="355" spans="1:10" x14ac:dyDescent="0.25">
      <c r="A355" s="4" t="s">
        <v>86</v>
      </c>
      <c r="B355" s="4">
        <v>1983</v>
      </c>
      <c r="C355" s="18">
        <f t="shared" si="37"/>
        <v>9</v>
      </c>
      <c r="D355" s="20">
        <v>841.29721140000004</v>
      </c>
      <c r="E355" s="20">
        <v>6466.4417312045198</v>
      </c>
      <c r="F355">
        <f t="shared" si="36"/>
        <v>2.0394362720248278</v>
      </c>
      <c r="G355">
        <f t="shared" si="38"/>
        <v>9</v>
      </c>
      <c r="H355" s="41">
        <f t="shared" si="39"/>
        <v>841.29721140000004</v>
      </c>
      <c r="I355">
        <f t="shared" si="40"/>
        <v>2.0394362720248278</v>
      </c>
      <c r="J355">
        <f t="shared" si="41"/>
        <v>24</v>
      </c>
    </row>
    <row r="356" spans="1:10" x14ac:dyDescent="0.25">
      <c r="A356" s="4" t="s">
        <v>86</v>
      </c>
      <c r="B356" s="4">
        <v>1984</v>
      </c>
      <c r="C356" s="18">
        <f t="shared" si="37"/>
        <v>9</v>
      </c>
      <c r="D356" s="20">
        <v>1089.1018260000001</v>
      </c>
      <c r="E356" s="20">
        <v>7004.7552514878198</v>
      </c>
      <c r="F356">
        <f t="shared" ref="F356:F419" si="42">LN(E356/D356)</f>
        <v>1.8612358963501123</v>
      </c>
      <c r="G356">
        <f t="shared" si="38"/>
        <v>9</v>
      </c>
      <c r="H356" s="41">
        <f t="shared" si="39"/>
        <v>1089.1018260000001</v>
      </c>
      <c r="I356">
        <f t="shared" si="40"/>
        <v>1.8612358963501123</v>
      </c>
      <c r="J356">
        <f t="shared" si="41"/>
        <v>25</v>
      </c>
    </row>
    <row r="357" spans="1:10" x14ac:dyDescent="0.25">
      <c r="A357" s="4" t="s">
        <v>86</v>
      </c>
      <c r="B357" s="4">
        <v>1985</v>
      </c>
      <c r="C357" s="18">
        <f t="shared" si="37"/>
        <v>9</v>
      </c>
      <c r="D357" s="20">
        <v>2178.203653</v>
      </c>
      <c r="E357" s="20">
        <v>11005.9914734957</v>
      </c>
      <c r="F357">
        <f t="shared" si="42"/>
        <v>1.6199392791922287</v>
      </c>
      <c r="G357">
        <f t="shared" si="38"/>
        <v>9</v>
      </c>
      <c r="H357" s="41">
        <f t="shared" si="39"/>
        <v>2178.203653</v>
      </c>
      <c r="I357">
        <f t="shared" si="40"/>
        <v>1.6199392791922287</v>
      </c>
      <c r="J357">
        <f t="shared" si="41"/>
        <v>26</v>
      </c>
    </row>
    <row r="358" spans="1:10" x14ac:dyDescent="0.25">
      <c r="A358" s="4" t="s">
        <v>86</v>
      </c>
      <c r="B358" s="4">
        <v>1986</v>
      </c>
      <c r="C358" s="18">
        <f t="shared" si="37"/>
        <v>9</v>
      </c>
      <c r="D358" s="20">
        <v>2178.203653</v>
      </c>
      <c r="E358" s="20">
        <v>15162.3256434005</v>
      </c>
      <c r="F358">
        <f t="shared" si="42"/>
        <v>1.940313250274549</v>
      </c>
      <c r="G358">
        <f t="shared" si="38"/>
        <v>9</v>
      </c>
      <c r="H358" s="41">
        <f t="shared" si="39"/>
        <v>2178.203653</v>
      </c>
      <c r="I358">
        <f t="shared" si="40"/>
        <v>1.940313250274549</v>
      </c>
      <c r="J358">
        <f t="shared" si="41"/>
        <v>27</v>
      </c>
    </row>
    <row r="359" spans="1:10" x14ac:dyDescent="0.25">
      <c r="A359" s="4" t="s">
        <v>86</v>
      </c>
      <c r="B359" s="4">
        <v>1987</v>
      </c>
      <c r="C359" s="18">
        <f t="shared" ref="C359:C422" si="43">IF(A359=A358,C358,C358+1)</f>
        <v>9</v>
      </c>
      <c r="D359" s="20">
        <v>4356.4073060000001</v>
      </c>
      <c r="E359" s="20">
        <v>30916.787825264699</v>
      </c>
      <c r="F359">
        <f t="shared" si="42"/>
        <v>1.9596516263974417</v>
      </c>
      <c r="G359">
        <f t="shared" si="38"/>
        <v>9</v>
      </c>
      <c r="H359" s="41">
        <f t="shared" si="39"/>
        <v>4356.4073060000001</v>
      </c>
      <c r="I359">
        <f t="shared" si="40"/>
        <v>1.9596516263974417</v>
      </c>
      <c r="J359">
        <f t="shared" si="41"/>
        <v>28</v>
      </c>
    </row>
    <row r="360" spans="1:10" x14ac:dyDescent="0.25">
      <c r="A360" s="4" t="s">
        <v>86</v>
      </c>
      <c r="B360" s="4">
        <v>1988</v>
      </c>
      <c r="C360" s="18">
        <f t="shared" si="43"/>
        <v>9</v>
      </c>
      <c r="D360" s="20">
        <v>2613.8443830000001</v>
      </c>
      <c r="E360" s="20">
        <v>38583.696612702399</v>
      </c>
      <c r="F360">
        <f t="shared" si="42"/>
        <v>2.6920077384066561</v>
      </c>
      <c r="G360">
        <f t="shared" si="38"/>
        <v>9</v>
      </c>
      <c r="H360" s="41">
        <f t="shared" si="39"/>
        <v>2613.8443830000001</v>
      </c>
      <c r="I360">
        <f t="shared" si="40"/>
        <v>2.6920077384066561</v>
      </c>
      <c r="J360">
        <f t="shared" si="41"/>
        <v>29</v>
      </c>
    </row>
    <row r="361" spans="1:10" x14ac:dyDescent="0.25">
      <c r="A361" s="4" t="s">
        <v>86</v>
      </c>
      <c r="B361" s="4">
        <v>1989</v>
      </c>
      <c r="C361" s="18">
        <f t="shared" si="43"/>
        <v>9</v>
      </c>
      <c r="D361" s="20">
        <v>3920.7665750000001</v>
      </c>
      <c r="E361" s="20">
        <v>44645.962889756003</v>
      </c>
      <c r="F361">
        <f t="shared" si="42"/>
        <v>2.4324766969009324</v>
      </c>
      <c r="G361">
        <f t="shared" si="38"/>
        <v>9</v>
      </c>
      <c r="H361" s="41">
        <f t="shared" si="39"/>
        <v>3920.7665750000001</v>
      </c>
      <c r="I361">
        <f t="shared" si="40"/>
        <v>2.4324766969009324</v>
      </c>
      <c r="J361">
        <f t="shared" si="41"/>
        <v>30</v>
      </c>
    </row>
    <row r="362" spans="1:10" x14ac:dyDescent="0.25">
      <c r="A362" s="4" t="s">
        <v>86</v>
      </c>
      <c r="B362" s="4">
        <v>1990</v>
      </c>
      <c r="C362" s="18">
        <f t="shared" si="43"/>
        <v>9</v>
      </c>
      <c r="D362" s="20">
        <v>6534.6109589999996</v>
      </c>
      <c r="E362" s="20">
        <v>53306.1387610206</v>
      </c>
      <c r="F362">
        <f t="shared" si="42"/>
        <v>2.0989386848935783</v>
      </c>
      <c r="G362">
        <f t="shared" si="38"/>
        <v>9</v>
      </c>
      <c r="H362" s="41">
        <f t="shared" si="39"/>
        <v>6534.6109589999996</v>
      </c>
      <c r="I362">
        <f t="shared" si="40"/>
        <v>2.0989386848935783</v>
      </c>
      <c r="J362">
        <f t="shared" si="41"/>
        <v>31</v>
      </c>
    </row>
    <row r="363" spans="1:10" x14ac:dyDescent="0.25">
      <c r="A363" s="4" t="s">
        <v>86</v>
      </c>
      <c r="B363" s="4">
        <v>1991</v>
      </c>
      <c r="C363" s="18">
        <f t="shared" si="43"/>
        <v>9</v>
      </c>
      <c r="D363" s="20">
        <v>6534.6109589999996</v>
      </c>
      <c r="E363" s="20">
        <v>39781.615546846602</v>
      </c>
      <c r="F363">
        <f t="shared" si="42"/>
        <v>1.8062920712395854</v>
      </c>
      <c r="G363">
        <f t="shared" si="38"/>
        <v>9</v>
      </c>
      <c r="H363" s="41">
        <f t="shared" si="39"/>
        <v>6534.6109589999996</v>
      </c>
      <c r="I363">
        <f t="shared" si="40"/>
        <v>1.8062920712395854</v>
      </c>
      <c r="J363">
        <f t="shared" si="41"/>
        <v>32</v>
      </c>
    </row>
    <row r="364" spans="1:10" x14ac:dyDescent="0.25">
      <c r="A364" s="4" t="s">
        <v>86</v>
      </c>
      <c r="B364" s="4">
        <v>1992</v>
      </c>
      <c r="C364" s="18">
        <f t="shared" si="43"/>
        <v>9</v>
      </c>
      <c r="D364" s="20">
        <v>17425.629219999999</v>
      </c>
      <c r="E364" s="20">
        <v>36633.055316425598</v>
      </c>
      <c r="F364">
        <f t="shared" si="42"/>
        <v>0.74300891735296892</v>
      </c>
      <c r="G364">
        <f t="shared" si="38"/>
        <v>9</v>
      </c>
      <c r="H364" s="41">
        <f t="shared" si="39"/>
        <v>17425.629219999999</v>
      </c>
      <c r="I364">
        <f t="shared" si="40"/>
        <v>0.74300891735296892</v>
      </c>
      <c r="J364">
        <f t="shared" si="41"/>
        <v>33</v>
      </c>
    </row>
    <row r="365" spans="1:10" x14ac:dyDescent="0.25">
      <c r="A365" s="4" t="s">
        <v>86</v>
      </c>
      <c r="B365" s="4">
        <v>1993</v>
      </c>
      <c r="C365" s="18">
        <f t="shared" si="43"/>
        <v>9</v>
      </c>
      <c r="D365" s="20">
        <v>15247.425569999999</v>
      </c>
      <c r="E365" s="20">
        <v>35655.006023681199</v>
      </c>
      <c r="F365">
        <f t="shared" si="42"/>
        <v>0.849478884703189</v>
      </c>
      <c r="G365">
        <f t="shared" si="38"/>
        <v>9</v>
      </c>
      <c r="H365" s="41">
        <f t="shared" si="39"/>
        <v>15247.425569999999</v>
      </c>
      <c r="I365">
        <f t="shared" si="40"/>
        <v>0.849478884703189</v>
      </c>
      <c r="J365">
        <f t="shared" si="41"/>
        <v>34</v>
      </c>
    </row>
    <row r="366" spans="1:10" x14ac:dyDescent="0.25">
      <c r="A366" s="4" t="s">
        <v>86</v>
      </c>
      <c r="B366" s="4">
        <v>1997</v>
      </c>
      <c r="C366" s="18">
        <f t="shared" si="43"/>
        <v>9</v>
      </c>
      <c r="D366" s="20">
        <v>15900.88667</v>
      </c>
      <c r="E366" s="20">
        <v>43775.122602581599</v>
      </c>
      <c r="F366">
        <f t="shared" si="42"/>
        <v>1.0126908058321322</v>
      </c>
      <c r="G366">
        <f t="shared" si="38"/>
        <v>9</v>
      </c>
      <c r="H366" s="41">
        <f t="shared" si="39"/>
        <v>15900.88667</v>
      </c>
      <c r="I366">
        <f t="shared" si="40"/>
        <v>1.0126908058321322</v>
      </c>
      <c r="J366">
        <f t="shared" si="41"/>
        <v>38</v>
      </c>
    </row>
    <row r="367" spans="1:10" x14ac:dyDescent="0.25">
      <c r="A367" s="4" t="s">
        <v>86</v>
      </c>
      <c r="B367" s="4">
        <v>1998</v>
      </c>
      <c r="C367" s="18">
        <f t="shared" si="43"/>
        <v>9</v>
      </c>
      <c r="D367" s="20">
        <v>16989.98849</v>
      </c>
      <c r="E367" s="20">
        <v>59531.174517052998</v>
      </c>
      <c r="F367">
        <f t="shared" si="42"/>
        <v>1.2538758585789724</v>
      </c>
      <c r="G367">
        <f t="shared" si="38"/>
        <v>9</v>
      </c>
      <c r="H367" s="41">
        <f t="shared" si="39"/>
        <v>16989.98849</v>
      </c>
      <c r="I367">
        <f t="shared" si="40"/>
        <v>1.2538758585789724</v>
      </c>
      <c r="J367">
        <f t="shared" si="41"/>
        <v>39</v>
      </c>
    </row>
    <row r="368" spans="1:10" x14ac:dyDescent="0.25">
      <c r="A368" s="4" t="s">
        <v>86</v>
      </c>
      <c r="B368" s="4">
        <v>2000</v>
      </c>
      <c r="C368" s="18">
        <f t="shared" si="43"/>
        <v>9</v>
      </c>
      <c r="D368" s="20">
        <v>24813.762309999998</v>
      </c>
      <c r="E368" s="20">
        <v>31636.826061244901</v>
      </c>
      <c r="F368">
        <f t="shared" si="42"/>
        <v>0.24292339263967574</v>
      </c>
      <c r="G368">
        <f t="shared" si="38"/>
        <v>9</v>
      </c>
      <c r="H368" s="41">
        <f t="shared" si="39"/>
        <v>24813.762309999998</v>
      </c>
      <c r="I368">
        <f t="shared" si="40"/>
        <v>0.24292339263967574</v>
      </c>
      <c r="J368">
        <f t="shared" si="41"/>
        <v>41</v>
      </c>
    </row>
    <row r="369" spans="1:10" x14ac:dyDescent="0.25">
      <c r="A369" s="4" t="s">
        <v>86</v>
      </c>
      <c r="B369" s="4">
        <v>2001</v>
      </c>
      <c r="C369" s="18">
        <f t="shared" si="43"/>
        <v>9</v>
      </c>
      <c r="D369" s="20">
        <v>20085.231469999999</v>
      </c>
      <c r="E369" s="20">
        <v>26230.252232095601</v>
      </c>
      <c r="F369">
        <f t="shared" si="42"/>
        <v>0.26692861773526355</v>
      </c>
      <c r="G369">
        <f t="shared" si="38"/>
        <v>9</v>
      </c>
      <c r="H369" s="41">
        <f t="shared" si="39"/>
        <v>20085.231469999999</v>
      </c>
      <c r="I369">
        <f t="shared" si="40"/>
        <v>0.26692861773526355</v>
      </c>
      <c r="J369">
        <f t="shared" si="41"/>
        <v>42</v>
      </c>
    </row>
    <row r="370" spans="1:10" x14ac:dyDescent="0.25">
      <c r="A370" s="4" t="s">
        <v>86</v>
      </c>
      <c r="B370" s="4">
        <v>2002</v>
      </c>
      <c r="C370" s="18">
        <f t="shared" si="43"/>
        <v>9</v>
      </c>
      <c r="D370" s="20">
        <v>27444.724630000001</v>
      </c>
      <c r="E370" s="20">
        <v>30403.945409374901</v>
      </c>
      <c r="F370">
        <f t="shared" si="42"/>
        <v>0.10239841476425864</v>
      </c>
      <c r="G370">
        <f t="shared" si="38"/>
        <v>9</v>
      </c>
      <c r="H370" s="41">
        <f t="shared" si="39"/>
        <v>27444.724630000001</v>
      </c>
      <c r="I370">
        <f t="shared" si="40"/>
        <v>0.10239841476425864</v>
      </c>
      <c r="J370">
        <f t="shared" si="41"/>
        <v>43</v>
      </c>
    </row>
    <row r="371" spans="1:10" x14ac:dyDescent="0.25">
      <c r="A371" s="4" t="s">
        <v>86</v>
      </c>
      <c r="B371" s="4">
        <v>2003</v>
      </c>
      <c r="C371" s="18">
        <f t="shared" si="43"/>
        <v>9</v>
      </c>
      <c r="D371" s="20">
        <v>49811.451639999999</v>
      </c>
      <c r="E371" s="20">
        <v>34019.065294757696</v>
      </c>
      <c r="F371">
        <f t="shared" si="42"/>
        <v>-0.3813237987845256</v>
      </c>
      <c r="G371">
        <f t="shared" si="38"/>
        <v>9</v>
      </c>
      <c r="H371" s="41">
        <f t="shared" si="39"/>
        <v>49811.451639999999</v>
      </c>
      <c r="I371">
        <f t="shared" si="40"/>
        <v>-0.3813237987845256</v>
      </c>
      <c r="J371">
        <f t="shared" si="41"/>
        <v>44</v>
      </c>
    </row>
    <row r="372" spans="1:10" x14ac:dyDescent="0.25">
      <c r="A372" s="4" t="s">
        <v>86</v>
      </c>
      <c r="B372" s="4">
        <v>2004</v>
      </c>
      <c r="C372" s="18">
        <f t="shared" si="43"/>
        <v>9</v>
      </c>
      <c r="D372" s="20">
        <v>24912.326089999999</v>
      </c>
      <c r="E372" s="20">
        <v>33124.398401479099</v>
      </c>
      <c r="F372">
        <f t="shared" si="42"/>
        <v>0.28490741799505115</v>
      </c>
      <c r="G372">
        <f t="shared" si="38"/>
        <v>9</v>
      </c>
      <c r="H372" s="41">
        <f t="shared" si="39"/>
        <v>24912.326089999999</v>
      </c>
      <c r="I372">
        <f t="shared" si="40"/>
        <v>0.28490741799505115</v>
      </c>
      <c r="J372">
        <f t="shared" si="41"/>
        <v>45</v>
      </c>
    </row>
    <row r="373" spans="1:10" x14ac:dyDescent="0.25">
      <c r="A373" s="4" t="s">
        <v>86</v>
      </c>
      <c r="B373" s="4">
        <v>2005</v>
      </c>
      <c r="C373" s="18">
        <f t="shared" si="43"/>
        <v>9</v>
      </c>
      <c r="D373" s="20">
        <v>16486.72955</v>
      </c>
      <c r="E373" s="20">
        <v>48215.718526981102</v>
      </c>
      <c r="F373">
        <f t="shared" si="42"/>
        <v>1.0731292908011834</v>
      </c>
      <c r="G373">
        <f t="shared" si="38"/>
        <v>9</v>
      </c>
      <c r="H373" s="41">
        <f t="shared" si="39"/>
        <v>16486.72955</v>
      </c>
      <c r="I373">
        <f t="shared" si="40"/>
        <v>1.0731292908011834</v>
      </c>
      <c r="J373">
        <f t="shared" si="41"/>
        <v>46</v>
      </c>
    </row>
    <row r="374" spans="1:10" x14ac:dyDescent="0.25">
      <c r="A374" s="4" t="s">
        <v>86</v>
      </c>
      <c r="B374" s="4">
        <v>2006</v>
      </c>
      <c r="C374" s="18">
        <f t="shared" si="43"/>
        <v>9</v>
      </c>
      <c r="D374" s="20">
        <v>19195.50347</v>
      </c>
      <c r="E374" s="20">
        <v>55626.361111694197</v>
      </c>
      <c r="F374">
        <f t="shared" si="42"/>
        <v>1.0639811522756069</v>
      </c>
      <c r="G374">
        <f t="shared" si="38"/>
        <v>9</v>
      </c>
      <c r="H374" s="41">
        <f t="shared" si="39"/>
        <v>19195.50347</v>
      </c>
      <c r="I374">
        <f t="shared" si="40"/>
        <v>1.0639811522756069</v>
      </c>
      <c r="J374">
        <f t="shared" si="41"/>
        <v>47</v>
      </c>
    </row>
    <row r="375" spans="1:10" x14ac:dyDescent="0.25">
      <c r="A375" s="4" t="s">
        <v>86</v>
      </c>
      <c r="B375" s="4">
        <v>2007</v>
      </c>
      <c r="C375" s="18">
        <f t="shared" si="43"/>
        <v>9</v>
      </c>
      <c r="D375" s="20">
        <v>17290.294389999999</v>
      </c>
      <c r="E375" s="20">
        <v>54616.326372503798</v>
      </c>
      <c r="F375">
        <f t="shared" si="42"/>
        <v>1.1501875297101463</v>
      </c>
      <c r="G375">
        <f t="shared" si="38"/>
        <v>9</v>
      </c>
      <c r="H375" s="41">
        <f t="shared" si="39"/>
        <v>17290.294389999999</v>
      </c>
      <c r="I375">
        <f t="shared" si="40"/>
        <v>1.1501875297101463</v>
      </c>
      <c r="J375">
        <f t="shared" si="41"/>
        <v>48</v>
      </c>
    </row>
    <row r="376" spans="1:10" x14ac:dyDescent="0.25">
      <c r="A376" s="4" t="s">
        <v>86</v>
      </c>
      <c r="B376" s="4">
        <v>2011</v>
      </c>
      <c r="C376" s="18">
        <f t="shared" si="43"/>
        <v>9</v>
      </c>
      <c r="D376" s="20">
        <v>34271.67239</v>
      </c>
      <c r="E376" s="20">
        <v>31950.3162372804</v>
      </c>
      <c r="F376">
        <f t="shared" si="42"/>
        <v>-7.0137056449326024E-2</v>
      </c>
      <c r="G376">
        <f t="shared" si="38"/>
        <v>9</v>
      </c>
      <c r="H376" s="41">
        <f t="shared" si="39"/>
        <v>34271.67239</v>
      </c>
      <c r="I376">
        <f t="shared" si="40"/>
        <v>-7.0137056449326024E-2</v>
      </c>
      <c r="J376">
        <f t="shared" si="41"/>
        <v>52</v>
      </c>
    </row>
    <row r="377" spans="1:10" x14ac:dyDescent="0.25">
      <c r="A377" s="4" t="s">
        <v>86</v>
      </c>
      <c r="B377" s="4">
        <v>2012</v>
      </c>
      <c r="C377" s="18">
        <f t="shared" si="43"/>
        <v>9</v>
      </c>
      <c r="D377" s="20">
        <v>41965.434529999999</v>
      </c>
      <c r="E377" s="20">
        <v>31802.394116000301</v>
      </c>
      <c r="F377">
        <f t="shared" si="42"/>
        <v>-0.27730471844347265</v>
      </c>
      <c r="G377">
        <f t="shared" si="38"/>
        <v>9</v>
      </c>
      <c r="H377" s="41">
        <f t="shared" si="39"/>
        <v>41965.434529999999</v>
      </c>
      <c r="I377">
        <f t="shared" si="40"/>
        <v>-0.27730471844347265</v>
      </c>
      <c r="J377">
        <f t="shared" si="41"/>
        <v>53</v>
      </c>
    </row>
    <row r="378" spans="1:10" x14ac:dyDescent="0.25">
      <c r="A378" s="10" t="s">
        <v>87</v>
      </c>
      <c r="B378" s="10">
        <v>1960</v>
      </c>
      <c r="C378" s="18">
        <f t="shared" si="43"/>
        <v>10</v>
      </c>
      <c r="D378" s="27">
        <v>800</v>
      </c>
      <c r="E378" s="27">
        <v>933.09468346974904</v>
      </c>
      <c r="F378">
        <f t="shared" si="42"/>
        <v>0.15389495084897858</v>
      </c>
      <c r="G378">
        <f t="shared" si="38"/>
        <v>10</v>
      </c>
      <c r="H378" s="41">
        <f t="shared" si="39"/>
        <v>800</v>
      </c>
      <c r="I378">
        <f t="shared" si="40"/>
        <v>0.15389495084897858</v>
      </c>
      <c r="J378">
        <f t="shared" si="41"/>
        <v>1</v>
      </c>
    </row>
    <row r="379" spans="1:10" x14ac:dyDescent="0.25">
      <c r="A379" s="10" t="s">
        <v>87</v>
      </c>
      <c r="B379" s="10">
        <v>1961</v>
      </c>
      <c r="C379" s="18">
        <f t="shared" si="43"/>
        <v>10</v>
      </c>
      <c r="D379" s="27">
        <v>400</v>
      </c>
      <c r="E379" s="27">
        <v>1443.38176280674</v>
      </c>
      <c r="F379">
        <f t="shared" si="42"/>
        <v>1.2832795385651961</v>
      </c>
      <c r="G379">
        <f t="shared" si="38"/>
        <v>10</v>
      </c>
      <c r="H379" s="41">
        <f t="shared" si="39"/>
        <v>400</v>
      </c>
      <c r="I379">
        <f t="shared" si="40"/>
        <v>1.2832795385651961</v>
      </c>
      <c r="J379">
        <f t="shared" si="41"/>
        <v>2</v>
      </c>
    </row>
    <row r="380" spans="1:10" x14ac:dyDescent="0.25">
      <c r="A380" s="10" t="s">
        <v>87</v>
      </c>
      <c r="B380" s="10">
        <v>2000</v>
      </c>
      <c r="C380" s="18">
        <f t="shared" si="43"/>
        <v>10</v>
      </c>
      <c r="D380" s="27">
        <v>231</v>
      </c>
      <c r="E380" s="27">
        <v>1956.7152620545401</v>
      </c>
      <c r="F380">
        <f t="shared" si="42"/>
        <v>2.1366047491268372</v>
      </c>
      <c r="G380">
        <f t="shared" si="38"/>
        <v>10</v>
      </c>
      <c r="H380" s="41">
        <f t="shared" si="39"/>
        <v>231</v>
      </c>
      <c r="I380">
        <f t="shared" si="40"/>
        <v>2.1366047491268372</v>
      </c>
      <c r="J380">
        <f t="shared" si="41"/>
        <v>41</v>
      </c>
    </row>
    <row r="381" spans="1:10" x14ac:dyDescent="0.25">
      <c r="A381" s="10" t="s">
        <v>87</v>
      </c>
      <c r="B381" s="10">
        <v>2001</v>
      </c>
      <c r="C381" s="18">
        <f t="shared" si="43"/>
        <v>10</v>
      </c>
      <c r="D381" s="27">
        <v>221</v>
      </c>
      <c r="E381" s="27">
        <v>2059.3378679234202</v>
      </c>
      <c r="F381">
        <f t="shared" si="42"/>
        <v>2.2319770852601755</v>
      </c>
      <c r="G381">
        <f t="shared" si="38"/>
        <v>10</v>
      </c>
      <c r="H381" s="41">
        <f t="shared" si="39"/>
        <v>221</v>
      </c>
      <c r="I381">
        <f t="shared" si="40"/>
        <v>2.2319770852601755</v>
      </c>
      <c r="J381">
        <f t="shared" si="41"/>
        <v>42</v>
      </c>
    </row>
    <row r="382" spans="1:10" x14ac:dyDescent="0.25">
      <c r="A382" s="10" t="s">
        <v>87</v>
      </c>
      <c r="B382" s="10">
        <v>2002</v>
      </c>
      <c r="C382" s="18">
        <f t="shared" si="43"/>
        <v>10</v>
      </c>
      <c r="D382" s="27">
        <v>978</v>
      </c>
      <c r="E382" s="27">
        <v>8203.7416862176306</v>
      </c>
      <c r="F382">
        <f t="shared" si="42"/>
        <v>2.1268359623401536</v>
      </c>
      <c r="G382">
        <f t="shared" si="38"/>
        <v>10</v>
      </c>
      <c r="H382" s="41">
        <f t="shared" si="39"/>
        <v>978</v>
      </c>
      <c r="I382">
        <f t="shared" si="40"/>
        <v>2.1268359623401536</v>
      </c>
      <c r="J382">
        <f t="shared" si="41"/>
        <v>43</v>
      </c>
    </row>
    <row r="383" spans="1:10" x14ac:dyDescent="0.25">
      <c r="A383" s="10" t="s">
        <v>87</v>
      </c>
      <c r="B383" s="10">
        <v>2003</v>
      </c>
      <c r="C383" s="18">
        <f t="shared" si="43"/>
        <v>10</v>
      </c>
      <c r="D383" s="27">
        <v>3377</v>
      </c>
      <c r="E383" s="27">
        <v>634.65217218646501</v>
      </c>
      <c r="F383">
        <f t="shared" si="42"/>
        <v>-1.6716659319046507</v>
      </c>
      <c r="G383">
        <f t="shared" si="38"/>
        <v>10</v>
      </c>
      <c r="H383" s="41">
        <f t="shared" si="39"/>
        <v>3377</v>
      </c>
      <c r="I383">
        <f t="shared" si="40"/>
        <v>-1.6716659319046507</v>
      </c>
      <c r="J383">
        <f t="shared" si="41"/>
        <v>44</v>
      </c>
    </row>
    <row r="384" spans="1:10" x14ac:dyDescent="0.25">
      <c r="A384" s="10" t="s">
        <v>87</v>
      </c>
      <c r="B384" s="10">
        <v>2004</v>
      </c>
      <c r="C384" s="18">
        <f t="shared" si="43"/>
        <v>10</v>
      </c>
      <c r="D384" s="27">
        <v>1317</v>
      </c>
      <c r="E384" s="27">
        <v>2283.53907231739</v>
      </c>
      <c r="F384">
        <f t="shared" si="42"/>
        <v>0.55037004145024915</v>
      </c>
      <c r="G384">
        <f t="shared" si="38"/>
        <v>10</v>
      </c>
      <c r="H384" s="41">
        <f t="shared" si="39"/>
        <v>1317</v>
      </c>
      <c r="I384">
        <f t="shared" si="40"/>
        <v>0.55037004145024915</v>
      </c>
      <c r="J384">
        <f t="shared" si="41"/>
        <v>45</v>
      </c>
    </row>
    <row r="385" spans="1:10" x14ac:dyDescent="0.25">
      <c r="A385" s="10" t="s">
        <v>87</v>
      </c>
      <c r="B385" s="10">
        <v>2005</v>
      </c>
      <c r="C385" s="18">
        <f t="shared" si="43"/>
        <v>10</v>
      </c>
      <c r="D385" s="27">
        <v>937</v>
      </c>
      <c r="E385" s="27">
        <v>5828.0641619159796</v>
      </c>
      <c r="F385">
        <f t="shared" si="42"/>
        <v>1.8277568942672695</v>
      </c>
      <c r="G385">
        <f t="shared" si="38"/>
        <v>10</v>
      </c>
      <c r="H385" s="41">
        <f t="shared" si="39"/>
        <v>937</v>
      </c>
      <c r="I385">
        <f t="shared" si="40"/>
        <v>1.8277568942672695</v>
      </c>
      <c r="J385">
        <f t="shared" si="41"/>
        <v>46</v>
      </c>
    </row>
    <row r="386" spans="1:10" x14ac:dyDescent="0.25">
      <c r="A386" s="10" t="s">
        <v>87</v>
      </c>
      <c r="B386" s="10">
        <v>2006</v>
      </c>
      <c r="C386" s="18">
        <f t="shared" si="43"/>
        <v>10</v>
      </c>
      <c r="D386" s="27">
        <v>5139</v>
      </c>
      <c r="E386" s="27">
        <v>23405.872381614899</v>
      </c>
      <c r="F386">
        <f t="shared" si="42"/>
        <v>1.5161284393485226</v>
      </c>
      <c r="G386">
        <f t="shared" si="38"/>
        <v>10</v>
      </c>
      <c r="H386" s="41">
        <f t="shared" si="39"/>
        <v>5139</v>
      </c>
      <c r="I386">
        <f t="shared" si="40"/>
        <v>1.5161284393485226</v>
      </c>
      <c r="J386">
        <f t="shared" si="41"/>
        <v>47</v>
      </c>
    </row>
    <row r="387" spans="1:10" x14ac:dyDescent="0.25">
      <c r="A387" s="10" t="s">
        <v>87</v>
      </c>
      <c r="B387" s="10">
        <v>2007</v>
      </c>
      <c r="C387" s="18">
        <f t="shared" si="43"/>
        <v>10</v>
      </c>
      <c r="D387" s="27">
        <v>245</v>
      </c>
      <c r="E387" s="27">
        <v>4062.2704078616498</v>
      </c>
      <c r="F387">
        <f t="shared" si="42"/>
        <v>2.8082390995083322</v>
      </c>
      <c r="G387">
        <f t="shared" ref="G387:G450" si="44">C387</f>
        <v>10</v>
      </c>
      <c r="H387" s="41">
        <f t="shared" ref="H387:H450" si="45">D387</f>
        <v>245</v>
      </c>
      <c r="I387">
        <f t="shared" ref="I387:I450" si="46">F387</f>
        <v>2.8082390995083322</v>
      </c>
      <c r="J387">
        <f t="shared" ref="J387:J450" si="47">B387-1959</f>
        <v>48</v>
      </c>
    </row>
    <row r="388" spans="1:10" x14ac:dyDescent="0.25">
      <c r="A388" s="10" t="s">
        <v>87</v>
      </c>
      <c r="B388" s="10">
        <v>2008</v>
      </c>
      <c r="C388" s="18">
        <f t="shared" si="43"/>
        <v>10</v>
      </c>
      <c r="D388" s="27">
        <v>1200</v>
      </c>
      <c r="E388" s="27">
        <v>7160.8118098569803</v>
      </c>
      <c r="F388">
        <f t="shared" si="42"/>
        <v>1.7863017990163712</v>
      </c>
      <c r="G388">
        <f t="shared" si="44"/>
        <v>10</v>
      </c>
      <c r="H388" s="41">
        <f t="shared" si="45"/>
        <v>1200</v>
      </c>
      <c r="I388">
        <f t="shared" si="46"/>
        <v>1.7863017990163712</v>
      </c>
      <c r="J388">
        <f t="shared" si="47"/>
        <v>49</v>
      </c>
    </row>
    <row r="389" spans="1:10" x14ac:dyDescent="0.25">
      <c r="A389" s="10" t="s">
        <v>87</v>
      </c>
      <c r="B389" s="10">
        <v>2009</v>
      </c>
      <c r="C389" s="18">
        <f t="shared" si="43"/>
        <v>10</v>
      </c>
      <c r="D389" s="27">
        <v>3047</v>
      </c>
      <c r="E389" s="27">
        <v>2893.28481507368</v>
      </c>
      <c r="F389">
        <f t="shared" si="42"/>
        <v>-5.176502912377505E-2</v>
      </c>
      <c r="G389">
        <f t="shared" si="44"/>
        <v>10</v>
      </c>
      <c r="H389" s="41">
        <f t="shared" si="45"/>
        <v>3047</v>
      </c>
      <c r="I389">
        <f t="shared" si="46"/>
        <v>-5.176502912377505E-2</v>
      </c>
      <c r="J389">
        <f t="shared" si="47"/>
        <v>50</v>
      </c>
    </row>
    <row r="390" spans="1:10" x14ac:dyDescent="0.25">
      <c r="A390" s="10" t="s">
        <v>87</v>
      </c>
      <c r="B390" s="10">
        <v>2010</v>
      </c>
      <c r="C390" s="18">
        <f t="shared" si="43"/>
        <v>10</v>
      </c>
      <c r="D390" s="27">
        <v>20804</v>
      </c>
      <c r="E390" s="27">
        <v>18925.6707910484</v>
      </c>
      <c r="F390">
        <f t="shared" si="42"/>
        <v>-9.4626032510130742E-2</v>
      </c>
      <c r="G390">
        <f t="shared" si="44"/>
        <v>10</v>
      </c>
      <c r="H390" s="41">
        <f t="shared" si="45"/>
        <v>20804</v>
      </c>
      <c r="I390">
        <f t="shared" si="46"/>
        <v>-9.4626032510130742E-2</v>
      </c>
      <c r="J390">
        <f t="shared" si="47"/>
        <v>51</v>
      </c>
    </row>
    <row r="391" spans="1:10" x14ac:dyDescent="0.25">
      <c r="A391" s="10" t="s">
        <v>87</v>
      </c>
      <c r="B391" s="10">
        <v>2011</v>
      </c>
      <c r="C391" s="18">
        <f t="shared" si="43"/>
        <v>10</v>
      </c>
      <c r="D391" s="27">
        <v>2366</v>
      </c>
      <c r="E391" s="27">
        <v>4919.0800251220699</v>
      </c>
      <c r="F391">
        <f t="shared" si="42"/>
        <v>0.73192076070001033</v>
      </c>
      <c r="G391">
        <f t="shared" si="44"/>
        <v>10</v>
      </c>
      <c r="H391" s="41">
        <f t="shared" si="45"/>
        <v>2366</v>
      </c>
      <c r="I391">
        <f t="shared" si="46"/>
        <v>0.73192076070001033</v>
      </c>
      <c r="J391">
        <f t="shared" si="47"/>
        <v>52</v>
      </c>
    </row>
    <row r="392" spans="1:10" x14ac:dyDescent="0.25">
      <c r="A392" s="10" t="s">
        <v>87</v>
      </c>
      <c r="B392" s="10">
        <v>2012</v>
      </c>
      <c r="C392" s="18">
        <f t="shared" si="43"/>
        <v>10</v>
      </c>
      <c r="D392" s="27">
        <v>5476</v>
      </c>
      <c r="E392" s="27">
        <v>1350.46611547005</v>
      </c>
      <c r="F392">
        <f t="shared" si="42"/>
        <v>-1.3999251038495268</v>
      </c>
      <c r="G392">
        <f t="shared" si="44"/>
        <v>10</v>
      </c>
      <c r="H392" s="41">
        <f t="shared" si="45"/>
        <v>5476</v>
      </c>
      <c r="I392">
        <f t="shared" si="46"/>
        <v>-1.3999251038495268</v>
      </c>
      <c r="J392">
        <f t="shared" si="47"/>
        <v>53</v>
      </c>
    </row>
    <row r="393" spans="1:10" x14ac:dyDescent="0.25">
      <c r="A393" s="10" t="s">
        <v>87</v>
      </c>
      <c r="B393" s="10">
        <v>2013</v>
      </c>
      <c r="C393" s="18">
        <f t="shared" si="43"/>
        <v>10</v>
      </c>
      <c r="D393" s="27">
        <v>828</v>
      </c>
      <c r="E393" s="27">
        <v>493.71862884863498</v>
      </c>
      <c r="F393">
        <f t="shared" si="42"/>
        <v>-0.51704737669755119</v>
      </c>
      <c r="G393">
        <f t="shared" si="44"/>
        <v>10</v>
      </c>
      <c r="H393" s="41">
        <f t="shared" si="45"/>
        <v>828</v>
      </c>
      <c r="I393">
        <f t="shared" si="46"/>
        <v>-0.51704737669755119</v>
      </c>
      <c r="J393">
        <f t="shared" si="47"/>
        <v>54</v>
      </c>
    </row>
    <row r="394" spans="1:10" x14ac:dyDescent="0.25">
      <c r="A394" s="10" t="s">
        <v>87</v>
      </c>
      <c r="B394" s="10">
        <v>2014</v>
      </c>
      <c r="C394" s="18">
        <f t="shared" si="43"/>
        <v>10</v>
      </c>
      <c r="D394" s="27">
        <v>13699</v>
      </c>
      <c r="E394" s="27">
        <v>1434.38909111779</v>
      </c>
      <c r="F394">
        <f t="shared" si="42"/>
        <v>-2.2565837993777644</v>
      </c>
      <c r="G394">
        <f t="shared" si="44"/>
        <v>10</v>
      </c>
      <c r="H394" s="41">
        <f t="shared" si="45"/>
        <v>13699</v>
      </c>
      <c r="I394">
        <f t="shared" si="46"/>
        <v>-2.2565837993777644</v>
      </c>
      <c r="J394">
        <f t="shared" si="47"/>
        <v>55</v>
      </c>
    </row>
    <row r="395" spans="1:10" x14ac:dyDescent="0.25">
      <c r="A395" s="36" t="s">
        <v>91</v>
      </c>
      <c r="B395" s="36">
        <v>1960</v>
      </c>
      <c r="C395" s="18">
        <f t="shared" si="43"/>
        <v>11</v>
      </c>
      <c r="D395" s="37">
        <v>11341.304469999999</v>
      </c>
      <c r="E395" s="37">
        <v>90601.178601937398</v>
      </c>
      <c r="F395">
        <f t="shared" si="42"/>
        <v>2.0780158975039988</v>
      </c>
      <c r="G395">
        <f t="shared" si="44"/>
        <v>11</v>
      </c>
      <c r="H395" s="41">
        <f t="shared" si="45"/>
        <v>11341.304469999999</v>
      </c>
      <c r="I395">
        <f t="shared" si="46"/>
        <v>2.0780158975039988</v>
      </c>
      <c r="J395">
        <f t="shared" si="47"/>
        <v>1</v>
      </c>
    </row>
    <row r="396" spans="1:10" x14ac:dyDescent="0.25">
      <c r="A396" s="36" t="s">
        <v>91</v>
      </c>
      <c r="B396" s="36">
        <v>1961</v>
      </c>
      <c r="C396" s="18">
        <f t="shared" si="43"/>
        <v>11</v>
      </c>
      <c r="D396" s="37">
        <v>14869.710300000001</v>
      </c>
      <c r="E396" s="37">
        <v>66560.545385732301</v>
      </c>
      <c r="F396">
        <f t="shared" si="42"/>
        <v>1.4987857122722017</v>
      </c>
      <c r="G396">
        <f t="shared" si="44"/>
        <v>11</v>
      </c>
      <c r="H396" s="41">
        <f t="shared" si="45"/>
        <v>14869.710300000001</v>
      </c>
      <c r="I396">
        <f t="shared" si="46"/>
        <v>1.4987857122722017</v>
      </c>
      <c r="J396">
        <f t="shared" si="47"/>
        <v>2</v>
      </c>
    </row>
    <row r="397" spans="1:10" x14ac:dyDescent="0.25">
      <c r="A397" s="36" t="s">
        <v>91</v>
      </c>
      <c r="B397" s="36">
        <v>1962</v>
      </c>
      <c r="C397" s="18">
        <f t="shared" si="43"/>
        <v>11</v>
      </c>
      <c r="D397" s="37">
        <v>17322.154190000001</v>
      </c>
      <c r="E397" s="37">
        <v>41744.293784390502</v>
      </c>
      <c r="F397">
        <f t="shared" si="42"/>
        <v>0.87957649486658795</v>
      </c>
      <c r="G397">
        <f t="shared" si="44"/>
        <v>11</v>
      </c>
      <c r="H397" s="41">
        <f t="shared" si="45"/>
        <v>17322.154190000001</v>
      </c>
      <c r="I397">
        <f t="shared" si="46"/>
        <v>0.87957649486658795</v>
      </c>
      <c r="J397">
        <f t="shared" si="47"/>
        <v>3</v>
      </c>
    </row>
    <row r="398" spans="1:10" x14ac:dyDescent="0.25">
      <c r="A398" s="36" t="s">
        <v>91</v>
      </c>
      <c r="B398" s="36">
        <v>1963</v>
      </c>
      <c r="C398" s="18">
        <f t="shared" si="43"/>
        <v>11</v>
      </c>
      <c r="D398" s="37">
        <v>19910.290069999999</v>
      </c>
      <c r="E398" s="37">
        <v>33241.762055705301</v>
      </c>
      <c r="F398">
        <f t="shared" si="42"/>
        <v>0.51257029165094858</v>
      </c>
      <c r="G398">
        <f t="shared" si="44"/>
        <v>11</v>
      </c>
      <c r="H398" s="41">
        <f t="shared" si="45"/>
        <v>19910.290069999999</v>
      </c>
      <c r="I398">
        <f t="shared" si="46"/>
        <v>0.51257029165094858</v>
      </c>
      <c r="J398">
        <f t="shared" si="47"/>
        <v>4</v>
      </c>
    </row>
    <row r="399" spans="1:10" x14ac:dyDescent="0.25">
      <c r="A399" s="36" t="s">
        <v>91</v>
      </c>
      <c r="B399" s="36">
        <v>1964</v>
      </c>
      <c r="C399" s="18">
        <f t="shared" si="43"/>
        <v>11</v>
      </c>
      <c r="D399" s="37">
        <v>52389.265769999998</v>
      </c>
      <c r="E399" s="37">
        <v>21384.609694800802</v>
      </c>
      <c r="F399">
        <f t="shared" si="42"/>
        <v>-0.89603022846586133</v>
      </c>
      <c r="G399">
        <f t="shared" si="44"/>
        <v>11</v>
      </c>
      <c r="H399" s="41">
        <f t="shared" si="45"/>
        <v>52389.265769999998</v>
      </c>
      <c r="I399">
        <f t="shared" si="46"/>
        <v>-0.89603022846586133</v>
      </c>
      <c r="J399">
        <f t="shared" si="47"/>
        <v>5</v>
      </c>
    </row>
    <row r="400" spans="1:10" x14ac:dyDescent="0.25">
      <c r="A400" s="36" t="s">
        <v>91</v>
      </c>
      <c r="B400" s="36">
        <v>1965</v>
      </c>
      <c r="C400" s="18">
        <f t="shared" si="43"/>
        <v>11</v>
      </c>
      <c r="D400" s="37">
        <v>87710.208629999994</v>
      </c>
      <c r="E400" s="37">
        <v>14659.644983955501</v>
      </c>
      <c r="F400">
        <f t="shared" si="42"/>
        <v>-1.7889398170762831</v>
      </c>
      <c r="G400">
        <f t="shared" si="44"/>
        <v>11</v>
      </c>
      <c r="H400" s="41">
        <f t="shared" si="45"/>
        <v>87710.208629999994</v>
      </c>
      <c r="I400">
        <f t="shared" si="46"/>
        <v>-1.7889398170762831</v>
      </c>
      <c r="J400">
        <f t="shared" si="47"/>
        <v>6</v>
      </c>
    </row>
    <row r="401" spans="1:10" x14ac:dyDescent="0.25">
      <c r="A401" s="36" t="s">
        <v>91</v>
      </c>
      <c r="B401" s="36">
        <v>1966</v>
      </c>
      <c r="C401" s="18">
        <f t="shared" si="43"/>
        <v>11</v>
      </c>
      <c r="D401" s="37">
        <v>39848.604800000001</v>
      </c>
      <c r="E401" s="37">
        <v>9735.4367577933099</v>
      </c>
      <c r="F401">
        <f t="shared" si="42"/>
        <v>-1.409314890819481</v>
      </c>
      <c r="G401">
        <f t="shared" si="44"/>
        <v>11</v>
      </c>
      <c r="H401" s="41">
        <f t="shared" si="45"/>
        <v>39848.604800000001</v>
      </c>
      <c r="I401">
        <f t="shared" si="46"/>
        <v>-1.409314890819481</v>
      </c>
      <c r="J401">
        <f t="shared" si="47"/>
        <v>7</v>
      </c>
    </row>
    <row r="402" spans="1:10" x14ac:dyDescent="0.25">
      <c r="A402" s="36" t="s">
        <v>91</v>
      </c>
      <c r="B402" s="36">
        <v>1967</v>
      </c>
      <c r="C402" s="18">
        <f t="shared" si="43"/>
        <v>11</v>
      </c>
      <c r="D402" s="37">
        <v>29422.525880000001</v>
      </c>
      <c r="E402" s="37">
        <v>7368.3851514463404</v>
      </c>
      <c r="F402">
        <f t="shared" si="42"/>
        <v>-1.3845619962409568</v>
      </c>
      <c r="G402">
        <f t="shared" si="44"/>
        <v>11</v>
      </c>
      <c r="H402" s="41">
        <f t="shared" si="45"/>
        <v>29422.525880000001</v>
      </c>
      <c r="I402">
        <f t="shared" si="46"/>
        <v>-1.3845619962409568</v>
      </c>
      <c r="J402">
        <f t="shared" si="47"/>
        <v>8</v>
      </c>
    </row>
    <row r="403" spans="1:10" x14ac:dyDescent="0.25">
      <c r="A403" s="36" t="s">
        <v>91</v>
      </c>
      <c r="B403" s="36">
        <v>1968</v>
      </c>
      <c r="C403" s="18">
        <f t="shared" si="43"/>
        <v>11</v>
      </c>
      <c r="D403" s="37">
        <v>24917.672910000001</v>
      </c>
      <c r="E403" s="37">
        <v>5611.8768392594002</v>
      </c>
      <c r="F403">
        <f t="shared" si="42"/>
        <v>-1.4906920910980188</v>
      </c>
      <c r="G403">
        <f t="shared" si="44"/>
        <v>11</v>
      </c>
      <c r="H403" s="41">
        <f t="shared" si="45"/>
        <v>24917.672910000001</v>
      </c>
      <c r="I403">
        <f t="shared" si="46"/>
        <v>-1.4906920910980188</v>
      </c>
      <c r="J403">
        <f t="shared" si="47"/>
        <v>9</v>
      </c>
    </row>
    <row r="404" spans="1:10" x14ac:dyDescent="0.25">
      <c r="A404" s="36" t="s">
        <v>91</v>
      </c>
      <c r="B404" s="36">
        <v>1969</v>
      </c>
      <c r="C404" s="18">
        <f t="shared" si="43"/>
        <v>11</v>
      </c>
      <c r="D404" s="37">
        <v>14207.44508</v>
      </c>
      <c r="E404" s="37">
        <v>6176.1846842024797</v>
      </c>
      <c r="F404">
        <f t="shared" si="42"/>
        <v>-0.83306541281213786</v>
      </c>
      <c r="G404">
        <f t="shared" si="44"/>
        <v>11</v>
      </c>
      <c r="H404" s="41">
        <f t="shared" si="45"/>
        <v>14207.44508</v>
      </c>
      <c r="I404">
        <f t="shared" si="46"/>
        <v>-0.83306541281213786</v>
      </c>
      <c r="J404">
        <f t="shared" si="47"/>
        <v>10</v>
      </c>
    </row>
    <row r="405" spans="1:10" x14ac:dyDescent="0.25">
      <c r="A405" s="36" t="s">
        <v>91</v>
      </c>
      <c r="B405" s="36">
        <v>1970</v>
      </c>
      <c r="C405" s="18">
        <f t="shared" si="43"/>
        <v>11</v>
      </c>
      <c r="D405" s="37">
        <v>11365.95606</v>
      </c>
      <c r="E405" s="37">
        <v>6634.6022725808698</v>
      </c>
      <c r="F405">
        <f t="shared" si="42"/>
        <v>-0.53832385481023959</v>
      </c>
      <c r="G405">
        <f t="shared" si="44"/>
        <v>11</v>
      </c>
      <c r="H405" s="41">
        <f t="shared" si="45"/>
        <v>11365.95606</v>
      </c>
      <c r="I405">
        <f t="shared" si="46"/>
        <v>-0.53832385481023959</v>
      </c>
      <c r="J405">
        <f t="shared" si="47"/>
        <v>11</v>
      </c>
    </row>
    <row r="406" spans="1:10" x14ac:dyDescent="0.25">
      <c r="A406" s="36" t="s">
        <v>91</v>
      </c>
      <c r="B406" s="36">
        <v>1971</v>
      </c>
      <c r="C406" s="18">
        <f t="shared" si="43"/>
        <v>11</v>
      </c>
      <c r="D406" s="37">
        <v>6557.2823440000002</v>
      </c>
      <c r="E406" s="37">
        <v>7603.1539557527803</v>
      </c>
      <c r="F406">
        <f t="shared" si="42"/>
        <v>0.14798691509363873</v>
      </c>
      <c r="G406">
        <f t="shared" si="44"/>
        <v>11</v>
      </c>
      <c r="H406" s="41">
        <f t="shared" si="45"/>
        <v>6557.2823440000002</v>
      </c>
      <c r="I406">
        <f t="shared" si="46"/>
        <v>0.14798691509363873</v>
      </c>
      <c r="J406">
        <f t="shared" si="47"/>
        <v>12</v>
      </c>
    </row>
    <row r="407" spans="1:10" x14ac:dyDescent="0.25">
      <c r="A407" s="36" t="s">
        <v>91</v>
      </c>
      <c r="B407" s="36">
        <v>1972</v>
      </c>
      <c r="C407" s="18">
        <f t="shared" si="43"/>
        <v>11</v>
      </c>
      <c r="D407" s="37">
        <v>5792.2660699999997</v>
      </c>
      <c r="E407" s="37">
        <v>6823.7758851446397</v>
      </c>
      <c r="F407">
        <f t="shared" si="42"/>
        <v>0.16388937596826023</v>
      </c>
      <c r="G407">
        <f t="shared" si="44"/>
        <v>11</v>
      </c>
      <c r="H407" s="41">
        <f t="shared" si="45"/>
        <v>5792.2660699999997</v>
      </c>
      <c r="I407">
        <f t="shared" si="46"/>
        <v>0.16388937596826023</v>
      </c>
      <c r="J407">
        <f t="shared" si="47"/>
        <v>13</v>
      </c>
    </row>
    <row r="408" spans="1:10" x14ac:dyDescent="0.25">
      <c r="A408" s="36" t="s">
        <v>91</v>
      </c>
      <c r="B408" s="36">
        <v>1973</v>
      </c>
      <c r="C408" s="18">
        <f t="shared" si="43"/>
        <v>11</v>
      </c>
      <c r="D408" s="37">
        <v>3934.3694059999998</v>
      </c>
      <c r="E408" s="37">
        <v>12060.744767092299</v>
      </c>
      <c r="F408">
        <f t="shared" si="42"/>
        <v>1.1202053281181665</v>
      </c>
      <c r="G408">
        <f t="shared" si="44"/>
        <v>11</v>
      </c>
      <c r="H408" s="41">
        <f t="shared" si="45"/>
        <v>3934.3694059999998</v>
      </c>
      <c r="I408">
        <f t="shared" si="46"/>
        <v>1.1202053281181665</v>
      </c>
      <c r="J408">
        <f t="shared" si="47"/>
        <v>14</v>
      </c>
    </row>
    <row r="409" spans="1:10" x14ac:dyDescent="0.25">
      <c r="A409" s="36" t="s">
        <v>91</v>
      </c>
      <c r="B409" s="36">
        <v>1974</v>
      </c>
      <c r="C409" s="18">
        <f t="shared" si="43"/>
        <v>11</v>
      </c>
      <c r="D409" s="37">
        <v>5245.8258750000005</v>
      </c>
      <c r="E409" s="37">
        <v>15075.294298410799</v>
      </c>
      <c r="F409">
        <f t="shared" si="42"/>
        <v>1.0556245757672909</v>
      </c>
      <c r="G409">
        <f t="shared" si="44"/>
        <v>11</v>
      </c>
      <c r="H409" s="41">
        <f t="shared" si="45"/>
        <v>5245.8258750000005</v>
      </c>
      <c r="I409">
        <f t="shared" si="46"/>
        <v>1.0556245757672909</v>
      </c>
      <c r="J409">
        <f t="shared" si="47"/>
        <v>15</v>
      </c>
    </row>
    <row r="410" spans="1:10" x14ac:dyDescent="0.25">
      <c r="A410" s="36" t="s">
        <v>91</v>
      </c>
      <c r="B410" s="36">
        <v>1975</v>
      </c>
      <c r="C410" s="18">
        <f t="shared" si="43"/>
        <v>11</v>
      </c>
      <c r="D410" s="37">
        <v>5682.9780309999996</v>
      </c>
      <c r="E410" s="37">
        <v>29863.6789027464</v>
      </c>
      <c r="F410">
        <f t="shared" si="42"/>
        <v>1.6591675930027789</v>
      </c>
      <c r="G410">
        <f t="shared" si="44"/>
        <v>11</v>
      </c>
      <c r="H410" s="41">
        <f t="shared" si="45"/>
        <v>5682.9780309999996</v>
      </c>
      <c r="I410">
        <f t="shared" si="46"/>
        <v>1.6591675930027789</v>
      </c>
      <c r="J410">
        <f t="shared" si="47"/>
        <v>16</v>
      </c>
    </row>
    <row r="411" spans="1:10" x14ac:dyDescent="0.25">
      <c r="A411" s="36" t="s">
        <v>91</v>
      </c>
      <c r="B411" s="36">
        <v>1976</v>
      </c>
      <c r="C411" s="18">
        <f t="shared" si="43"/>
        <v>11</v>
      </c>
      <c r="D411" s="37">
        <v>6557.2823440000002</v>
      </c>
      <c r="E411" s="37">
        <v>24878.278976659902</v>
      </c>
      <c r="F411">
        <f t="shared" si="42"/>
        <v>1.3334188522242123</v>
      </c>
      <c r="G411">
        <f t="shared" si="44"/>
        <v>11</v>
      </c>
      <c r="H411" s="41">
        <f t="shared" si="45"/>
        <v>6557.2823440000002</v>
      </c>
      <c r="I411">
        <f t="shared" si="46"/>
        <v>1.3334188522242123</v>
      </c>
      <c r="J411">
        <f t="shared" si="47"/>
        <v>17</v>
      </c>
    </row>
    <row r="412" spans="1:10" x14ac:dyDescent="0.25">
      <c r="A412" s="36" t="s">
        <v>91</v>
      </c>
      <c r="B412" s="36">
        <v>1977</v>
      </c>
      <c r="C412" s="18">
        <f t="shared" si="43"/>
        <v>11</v>
      </c>
      <c r="D412" s="37">
        <v>5081.8938170000001</v>
      </c>
      <c r="E412" s="37">
        <v>32337.059037823899</v>
      </c>
      <c r="F412">
        <f t="shared" si="42"/>
        <v>1.850529920430678</v>
      </c>
      <c r="G412">
        <f t="shared" si="44"/>
        <v>11</v>
      </c>
      <c r="H412" s="41">
        <f t="shared" si="45"/>
        <v>5081.8938170000001</v>
      </c>
      <c r="I412">
        <f t="shared" si="46"/>
        <v>1.850529920430678</v>
      </c>
      <c r="J412">
        <f t="shared" si="47"/>
        <v>18</v>
      </c>
    </row>
    <row r="413" spans="1:10" x14ac:dyDescent="0.25">
      <c r="A413" s="36" t="s">
        <v>91</v>
      </c>
      <c r="B413" s="36">
        <v>1978</v>
      </c>
      <c r="C413" s="18">
        <f t="shared" si="43"/>
        <v>11</v>
      </c>
      <c r="D413" s="37">
        <v>11803.10822</v>
      </c>
      <c r="E413" s="37">
        <v>26490.3478111322</v>
      </c>
      <c r="F413">
        <f t="shared" si="42"/>
        <v>0.80841752784057319</v>
      </c>
      <c r="G413">
        <f t="shared" si="44"/>
        <v>11</v>
      </c>
      <c r="H413" s="41">
        <f t="shared" si="45"/>
        <v>11803.10822</v>
      </c>
      <c r="I413">
        <f t="shared" si="46"/>
        <v>0.80841752784057319</v>
      </c>
      <c r="J413">
        <f t="shared" si="47"/>
        <v>19</v>
      </c>
    </row>
    <row r="414" spans="1:10" x14ac:dyDescent="0.25">
      <c r="A414" s="36" t="s">
        <v>91</v>
      </c>
      <c r="B414" s="36">
        <v>1979</v>
      </c>
      <c r="C414" s="18">
        <f t="shared" si="43"/>
        <v>11</v>
      </c>
      <c r="D414" s="37">
        <v>12458.836450000001</v>
      </c>
      <c r="E414" s="37">
        <v>14299.6410845273</v>
      </c>
      <c r="F414">
        <f t="shared" si="42"/>
        <v>0.13780431179295236</v>
      </c>
      <c r="G414">
        <f t="shared" si="44"/>
        <v>11</v>
      </c>
      <c r="H414" s="41">
        <f t="shared" si="45"/>
        <v>12458.836450000001</v>
      </c>
      <c r="I414">
        <f t="shared" si="46"/>
        <v>0.13780431179295236</v>
      </c>
      <c r="J414">
        <f t="shared" si="47"/>
        <v>20</v>
      </c>
    </row>
    <row r="415" spans="1:10" x14ac:dyDescent="0.25">
      <c r="A415" s="36" t="s">
        <v>91</v>
      </c>
      <c r="B415" s="36">
        <v>1980</v>
      </c>
      <c r="C415" s="18">
        <f t="shared" si="43"/>
        <v>11</v>
      </c>
      <c r="D415" s="37">
        <v>29420.340120000001</v>
      </c>
      <c r="E415" s="37">
        <v>34547.059848373297</v>
      </c>
      <c r="F415">
        <f t="shared" si="42"/>
        <v>0.16063617218798368</v>
      </c>
      <c r="G415">
        <f t="shared" si="44"/>
        <v>11</v>
      </c>
      <c r="H415" s="41">
        <f t="shared" si="45"/>
        <v>29420.340120000001</v>
      </c>
      <c r="I415">
        <f t="shared" si="46"/>
        <v>0.16063617218798368</v>
      </c>
      <c r="J415">
        <f t="shared" si="47"/>
        <v>21</v>
      </c>
    </row>
    <row r="416" spans="1:10" x14ac:dyDescent="0.25">
      <c r="A416" s="36" t="s">
        <v>91</v>
      </c>
      <c r="B416" s="36">
        <v>1981</v>
      </c>
      <c r="C416" s="18">
        <f t="shared" si="43"/>
        <v>11</v>
      </c>
      <c r="D416" s="37">
        <v>15956.0537</v>
      </c>
      <c r="E416" s="37">
        <v>21731.878630471801</v>
      </c>
      <c r="F416">
        <f t="shared" si="42"/>
        <v>0.30894194430092398</v>
      </c>
      <c r="G416">
        <f t="shared" si="44"/>
        <v>11</v>
      </c>
      <c r="H416" s="41">
        <f t="shared" si="45"/>
        <v>15956.0537</v>
      </c>
      <c r="I416">
        <f t="shared" si="46"/>
        <v>0.30894194430092398</v>
      </c>
      <c r="J416">
        <f t="shared" si="47"/>
        <v>22</v>
      </c>
    </row>
    <row r="417" spans="1:10" x14ac:dyDescent="0.25">
      <c r="A417" s="36" t="s">
        <v>91</v>
      </c>
      <c r="B417" s="36">
        <v>1982</v>
      </c>
      <c r="C417" s="18">
        <f t="shared" si="43"/>
        <v>11</v>
      </c>
      <c r="D417" s="37">
        <v>30091.36868</v>
      </c>
      <c r="E417" s="37">
        <v>7464.76429552641</v>
      </c>
      <c r="F417">
        <f t="shared" si="42"/>
        <v>-1.3940445199341966</v>
      </c>
      <c r="G417">
        <f t="shared" si="44"/>
        <v>11</v>
      </c>
      <c r="H417" s="41">
        <f t="shared" si="45"/>
        <v>30091.36868</v>
      </c>
      <c r="I417">
        <f t="shared" si="46"/>
        <v>-1.3940445199341966</v>
      </c>
      <c r="J417">
        <f t="shared" si="47"/>
        <v>23</v>
      </c>
    </row>
    <row r="418" spans="1:10" x14ac:dyDescent="0.25">
      <c r="A418" s="36" t="s">
        <v>91</v>
      </c>
      <c r="B418" s="36">
        <v>1983</v>
      </c>
      <c r="C418" s="18">
        <f t="shared" si="43"/>
        <v>11</v>
      </c>
      <c r="D418" s="37">
        <v>19234.694879999999</v>
      </c>
      <c r="E418" s="37">
        <v>11871.2127566282</v>
      </c>
      <c r="F418">
        <f t="shared" si="42"/>
        <v>-0.4825993000328041</v>
      </c>
      <c r="G418">
        <f t="shared" si="44"/>
        <v>11</v>
      </c>
      <c r="H418" s="41">
        <f t="shared" si="45"/>
        <v>19234.694879999999</v>
      </c>
      <c r="I418">
        <f t="shared" si="46"/>
        <v>-0.4825993000328041</v>
      </c>
      <c r="J418">
        <f t="shared" si="47"/>
        <v>24</v>
      </c>
    </row>
    <row r="419" spans="1:10" x14ac:dyDescent="0.25">
      <c r="A419" s="36" t="s">
        <v>91</v>
      </c>
      <c r="B419" s="36">
        <v>1984</v>
      </c>
      <c r="C419" s="18">
        <f t="shared" si="43"/>
        <v>11</v>
      </c>
      <c r="D419" s="37">
        <v>9508.0593989999998</v>
      </c>
      <c r="E419" s="37">
        <v>11042.4674242972</v>
      </c>
      <c r="F419">
        <f t="shared" si="42"/>
        <v>0.14960871771061376</v>
      </c>
      <c r="G419">
        <f t="shared" si="44"/>
        <v>11</v>
      </c>
      <c r="H419" s="41">
        <f t="shared" si="45"/>
        <v>9508.0593989999998</v>
      </c>
      <c r="I419">
        <f t="shared" si="46"/>
        <v>0.14960871771061376</v>
      </c>
      <c r="J419">
        <f t="shared" si="47"/>
        <v>25</v>
      </c>
    </row>
    <row r="420" spans="1:10" x14ac:dyDescent="0.25">
      <c r="A420" s="36" t="s">
        <v>91</v>
      </c>
      <c r="B420" s="36">
        <v>1985</v>
      </c>
      <c r="C420" s="18">
        <f t="shared" si="43"/>
        <v>11</v>
      </c>
      <c r="D420" s="37">
        <v>36283.628969999998</v>
      </c>
      <c r="E420" s="37">
        <v>5281.6158303326101</v>
      </c>
      <c r="F420">
        <f t="shared" ref="F420:F483" si="48">LN(E420/D420)</f>
        <v>-1.9271345676079954</v>
      </c>
      <c r="G420">
        <f t="shared" si="44"/>
        <v>11</v>
      </c>
      <c r="H420" s="41">
        <f t="shared" si="45"/>
        <v>36283.628969999998</v>
      </c>
      <c r="I420">
        <f t="shared" si="46"/>
        <v>-1.9271345676079954</v>
      </c>
      <c r="J420">
        <f t="shared" si="47"/>
        <v>26</v>
      </c>
    </row>
    <row r="421" spans="1:10" x14ac:dyDescent="0.25">
      <c r="A421" s="36" t="s">
        <v>91</v>
      </c>
      <c r="B421" s="36">
        <v>1986</v>
      </c>
      <c r="C421" s="18">
        <f t="shared" si="43"/>
        <v>11</v>
      </c>
      <c r="D421" s="37">
        <v>8961.6192030000002</v>
      </c>
      <c r="E421" s="37">
        <v>12925.037565477</v>
      </c>
      <c r="F421">
        <f t="shared" si="48"/>
        <v>0.36621540152969839</v>
      </c>
      <c r="G421">
        <f t="shared" si="44"/>
        <v>11</v>
      </c>
      <c r="H421" s="41">
        <f t="shared" si="45"/>
        <v>8961.6192030000002</v>
      </c>
      <c r="I421">
        <f t="shared" si="46"/>
        <v>0.36621540152969839</v>
      </c>
      <c r="J421">
        <f t="shared" si="47"/>
        <v>27</v>
      </c>
    </row>
    <row r="422" spans="1:10" x14ac:dyDescent="0.25">
      <c r="A422" s="36" t="s">
        <v>91</v>
      </c>
      <c r="B422" s="36">
        <v>1987</v>
      </c>
      <c r="C422" s="18">
        <f t="shared" si="43"/>
        <v>11</v>
      </c>
      <c r="D422" s="37">
        <v>5300.4698950000002</v>
      </c>
      <c r="E422" s="37">
        <v>16455.550293881501</v>
      </c>
      <c r="F422">
        <f t="shared" si="48"/>
        <v>1.1328673481248417</v>
      </c>
      <c r="G422">
        <f t="shared" si="44"/>
        <v>11</v>
      </c>
      <c r="H422" s="41">
        <f t="shared" si="45"/>
        <v>5300.4698950000002</v>
      </c>
      <c r="I422">
        <f t="shared" si="46"/>
        <v>1.1328673481248417</v>
      </c>
      <c r="J422">
        <f t="shared" si="47"/>
        <v>28</v>
      </c>
    </row>
    <row r="423" spans="1:10" x14ac:dyDescent="0.25">
      <c r="A423" s="36" t="s">
        <v>91</v>
      </c>
      <c r="B423" s="36">
        <v>1988</v>
      </c>
      <c r="C423" s="18">
        <f t="shared" ref="C423:C486" si="49">IF(A423=A422,C422,C422+1)</f>
        <v>11</v>
      </c>
      <c r="D423" s="37">
        <v>10437.007729999999</v>
      </c>
      <c r="E423" s="37">
        <v>18304.718936155001</v>
      </c>
      <c r="F423">
        <f t="shared" si="48"/>
        <v>0.56180096649755573</v>
      </c>
      <c r="G423">
        <f t="shared" si="44"/>
        <v>11</v>
      </c>
      <c r="H423" s="41">
        <f t="shared" si="45"/>
        <v>10437.007729999999</v>
      </c>
      <c r="I423">
        <f t="shared" si="46"/>
        <v>0.56180096649755573</v>
      </c>
      <c r="J423">
        <f t="shared" si="47"/>
        <v>29</v>
      </c>
    </row>
    <row r="424" spans="1:10" x14ac:dyDescent="0.25">
      <c r="A424" s="36" t="s">
        <v>91</v>
      </c>
      <c r="B424" s="36">
        <v>1989</v>
      </c>
      <c r="C424" s="18">
        <f t="shared" si="49"/>
        <v>11</v>
      </c>
      <c r="D424" s="37">
        <v>7672.0203419999998</v>
      </c>
      <c r="E424" s="37">
        <v>8842.8982505532495</v>
      </c>
      <c r="F424">
        <f t="shared" si="48"/>
        <v>0.14203469027633797</v>
      </c>
      <c r="G424">
        <f t="shared" si="44"/>
        <v>11</v>
      </c>
      <c r="H424" s="41">
        <f t="shared" si="45"/>
        <v>7672.0203419999998</v>
      </c>
      <c r="I424">
        <f t="shared" si="46"/>
        <v>0.14203469027633797</v>
      </c>
      <c r="J424">
        <f t="shared" si="47"/>
        <v>30</v>
      </c>
    </row>
    <row r="425" spans="1:10" x14ac:dyDescent="0.25">
      <c r="A425" s="36" t="s">
        <v>91</v>
      </c>
      <c r="B425" s="36">
        <v>1990</v>
      </c>
      <c r="C425" s="18">
        <f t="shared" si="49"/>
        <v>11</v>
      </c>
      <c r="D425" s="37">
        <v>2688.4857609999999</v>
      </c>
      <c r="E425" s="37">
        <v>27830.988590698398</v>
      </c>
      <c r="F425">
        <f t="shared" si="48"/>
        <v>2.337171976398051</v>
      </c>
      <c r="G425">
        <f t="shared" si="44"/>
        <v>11</v>
      </c>
      <c r="H425" s="41">
        <f t="shared" si="45"/>
        <v>2688.4857609999999</v>
      </c>
      <c r="I425">
        <f t="shared" si="46"/>
        <v>2.337171976398051</v>
      </c>
      <c r="J425">
        <f t="shared" si="47"/>
        <v>31</v>
      </c>
    </row>
    <row r="426" spans="1:10" x14ac:dyDescent="0.25">
      <c r="A426" s="36" t="s">
        <v>91</v>
      </c>
      <c r="B426" s="36">
        <v>1991</v>
      </c>
      <c r="C426" s="18">
        <f t="shared" si="49"/>
        <v>11</v>
      </c>
      <c r="D426" s="37">
        <v>13442.4288</v>
      </c>
      <c r="E426" s="37">
        <v>35370.230915231499</v>
      </c>
      <c r="F426">
        <f t="shared" si="48"/>
        <v>0.96745449870403788</v>
      </c>
      <c r="G426">
        <f t="shared" si="44"/>
        <v>11</v>
      </c>
      <c r="H426" s="41">
        <f t="shared" si="45"/>
        <v>13442.4288</v>
      </c>
      <c r="I426">
        <f t="shared" si="46"/>
        <v>0.96745449870403788</v>
      </c>
      <c r="J426">
        <f t="shared" si="47"/>
        <v>32</v>
      </c>
    </row>
    <row r="427" spans="1:10" x14ac:dyDescent="0.25">
      <c r="A427" s="36" t="s">
        <v>91</v>
      </c>
      <c r="B427" s="36">
        <v>1992</v>
      </c>
      <c r="C427" s="18">
        <f t="shared" si="49"/>
        <v>11</v>
      </c>
      <c r="D427" s="37">
        <v>10382.36371</v>
      </c>
      <c r="E427" s="37">
        <v>14891.0556314227</v>
      </c>
      <c r="F427">
        <f t="shared" si="48"/>
        <v>0.36065216996981564</v>
      </c>
      <c r="G427">
        <f t="shared" si="44"/>
        <v>11</v>
      </c>
      <c r="H427" s="41">
        <f t="shared" si="45"/>
        <v>10382.36371</v>
      </c>
      <c r="I427">
        <f t="shared" si="46"/>
        <v>0.36065216996981564</v>
      </c>
      <c r="J427">
        <f t="shared" si="47"/>
        <v>33</v>
      </c>
    </row>
    <row r="428" spans="1:10" x14ac:dyDescent="0.25">
      <c r="A428" s="36" t="s">
        <v>91</v>
      </c>
      <c r="B428" s="36">
        <v>1993</v>
      </c>
      <c r="C428" s="18">
        <f t="shared" si="49"/>
        <v>11</v>
      </c>
      <c r="D428" s="37">
        <v>13661.00488</v>
      </c>
      <c r="E428" s="37">
        <v>6624.4675415450101</v>
      </c>
      <c r="F428">
        <f t="shared" si="48"/>
        <v>-0.72377541757176178</v>
      </c>
      <c r="G428">
        <f t="shared" si="44"/>
        <v>11</v>
      </c>
      <c r="H428" s="41">
        <f t="shared" si="45"/>
        <v>13661.00488</v>
      </c>
      <c r="I428">
        <f t="shared" si="46"/>
        <v>-0.72377541757176178</v>
      </c>
      <c r="J428">
        <f t="shared" si="47"/>
        <v>34</v>
      </c>
    </row>
    <row r="429" spans="1:10" x14ac:dyDescent="0.25">
      <c r="A429" s="36" t="s">
        <v>91</v>
      </c>
      <c r="B429" s="36">
        <v>1994</v>
      </c>
      <c r="C429" s="18">
        <f t="shared" si="49"/>
        <v>11</v>
      </c>
      <c r="D429" s="37">
        <v>3114.7091129999999</v>
      </c>
      <c r="E429" s="37">
        <v>11086.744288317601</v>
      </c>
      <c r="F429">
        <f t="shared" si="48"/>
        <v>1.2696144212092626</v>
      </c>
      <c r="G429">
        <f t="shared" si="44"/>
        <v>11</v>
      </c>
      <c r="H429" s="41">
        <f t="shared" si="45"/>
        <v>3114.7091129999999</v>
      </c>
      <c r="I429">
        <f t="shared" si="46"/>
        <v>1.2696144212092626</v>
      </c>
      <c r="J429">
        <f t="shared" si="47"/>
        <v>35</v>
      </c>
    </row>
    <row r="430" spans="1:10" x14ac:dyDescent="0.25">
      <c r="A430" s="9" t="s">
        <v>91</v>
      </c>
      <c r="B430" s="9">
        <v>1999</v>
      </c>
      <c r="C430" s="18">
        <f t="shared" si="49"/>
        <v>11</v>
      </c>
      <c r="D430" s="26">
        <v>9924.6590130000004</v>
      </c>
      <c r="E430" s="26">
        <v>5138.7896065004797</v>
      </c>
      <c r="F430">
        <f t="shared" si="48"/>
        <v>-0.6582049029908027</v>
      </c>
      <c r="G430">
        <f t="shared" si="44"/>
        <v>11</v>
      </c>
      <c r="H430" s="41">
        <f t="shared" si="45"/>
        <v>9924.6590130000004</v>
      </c>
      <c r="I430">
        <f t="shared" si="46"/>
        <v>-0.6582049029908027</v>
      </c>
      <c r="J430">
        <f t="shared" si="47"/>
        <v>40</v>
      </c>
    </row>
    <row r="431" spans="1:10" x14ac:dyDescent="0.25">
      <c r="A431" s="9" t="s">
        <v>91</v>
      </c>
      <c r="B431" s="9">
        <v>2001</v>
      </c>
      <c r="C431" s="18">
        <f t="shared" si="49"/>
        <v>11</v>
      </c>
      <c r="D431" s="26">
        <v>10953.08699</v>
      </c>
      <c r="E431" s="26">
        <v>4969.0313127793497</v>
      </c>
      <c r="F431">
        <f t="shared" si="48"/>
        <v>-0.79039641920010695</v>
      </c>
      <c r="G431">
        <f t="shared" si="44"/>
        <v>11</v>
      </c>
      <c r="H431" s="41">
        <f t="shared" si="45"/>
        <v>10953.08699</v>
      </c>
      <c r="I431">
        <f t="shared" si="46"/>
        <v>-0.79039641920010695</v>
      </c>
      <c r="J431">
        <f t="shared" si="47"/>
        <v>42</v>
      </c>
    </row>
    <row r="432" spans="1:10" x14ac:dyDescent="0.25">
      <c r="A432" s="9" t="s">
        <v>91</v>
      </c>
      <c r="B432" s="9">
        <v>2003</v>
      </c>
      <c r="C432" s="18">
        <f t="shared" si="49"/>
        <v>11</v>
      </c>
      <c r="D432" s="26">
        <v>2781.4372899999998</v>
      </c>
      <c r="E432" s="26">
        <v>7860.54304017288</v>
      </c>
      <c r="F432">
        <f t="shared" si="48"/>
        <v>1.0388878882452124</v>
      </c>
      <c r="G432">
        <f t="shared" si="44"/>
        <v>11</v>
      </c>
      <c r="H432" s="41">
        <f t="shared" si="45"/>
        <v>2781.4372899999998</v>
      </c>
      <c r="I432">
        <f t="shared" si="46"/>
        <v>1.0388878882452124</v>
      </c>
      <c r="J432">
        <f t="shared" si="47"/>
        <v>44</v>
      </c>
    </row>
    <row r="433" spans="1:10" x14ac:dyDescent="0.25">
      <c r="A433" s="9" t="s">
        <v>91</v>
      </c>
      <c r="B433" s="9">
        <v>2004</v>
      </c>
      <c r="C433" s="18">
        <f t="shared" si="49"/>
        <v>11</v>
      </c>
      <c r="D433" s="26">
        <v>5164.4403620000003</v>
      </c>
      <c r="E433" s="26">
        <v>10279.005200899799</v>
      </c>
      <c r="F433">
        <f t="shared" si="48"/>
        <v>0.68830674028739069</v>
      </c>
      <c r="G433">
        <f t="shared" si="44"/>
        <v>11</v>
      </c>
      <c r="H433" s="41">
        <f t="shared" si="45"/>
        <v>5164.4403620000003</v>
      </c>
      <c r="I433">
        <f t="shared" si="46"/>
        <v>0.68830674028739069</v>
      </c>
      <c r="J433">
        <f t="shared" si="47"/>
        <v>45</v>
      </c>
    </row>
    <row r="434" spans="1:10" x14ac:dyDescent="0.25">
      <c r="A434" s="9" t="s">
        <v>91</v>
      </c>
      <c r="B434" s="9">
        <v>2005</v>
      </c>
      <c r="C434" s="18">
        <f t="shared" si="49"/>
        <v>11</v>
      </c>
      <c r="D434" s="26">
        <v>8275.4379499999995</v>
      </c>
      <c r="E434" s="26">
        <v>19173.542899260301</v>
      </c>
      <c r="F434">
        <f t="shared" si="48"/>
        <v>0.84023951042365952</v>
      </c>
      <c r="G434">
        <f t="shared" si="44"/>
        <v>11</v>
      </c>
      <c r="H434" s="41">
        <f t="shared" si="45"/>
        <v>8275.4379499999995</v>
      </c>
      <c r="I434">
        <f t="shared" si="46"/>
        <v>0.84023951042365952</v>
      </c>
      <c r="J434">
        <f t="shared" si="47"/>
        <v>46</v>
      </c>
    </row>
    <row r="435" spans="1:10" x14ac:dyDescent="0.25">
      <c r="A435" s="9" t="s">
        <v>91</v>
      </c>
      <c r="B435" s="9">
        <v>2006</v>
      </c>
      <c r="C435" s="18">
        <f t="shared" si="49"/>
        <v>11</v>
      </c>
      <c r="D435" s="26">
        <v>2528.743058</v>
      </c>
      <c r="E435" s="26">
        <v>25738.467932726999</v>
      </c>
      <c r="F435">
        <f t="shared" si="48"/>
        <v>2.3202643152572726</v>
      </c>
      <c r="G435">
        <f t="shared" si="44"/>
        <v>11</v>
      </c>
      <c r="H435" s="41">
        <f t="shared" si="45"/>
        <v>2528.743058</v>
      </c>
      <c r="I435">
        <f t="shared" si="46"/>
        <v>2.3202643152572726</v>
      </c>
      <c r="J435">
        <f t="shared" si="47"/>
        <v>47</v>
      </c>
    </row>
    <row r="436" spans="1:10" x14ac:dyDescent="0.25">
      <c r="A436" s="9" t="s">
        <v>91</v>
      </c>
      <c r="B436" s="9">
        <v>2007</v>
      </c>
      <c r="C436" s="18">
        <f t="shared" si="49"/>
        <v>11</v>
      </c>
      <c r="D436" s="26">
        <v>6121.2067219999999</v>
      </c>
      <c r="E436" s="26">
        <v>29806.368776062402</v>
      </c>
      <c r="F436">
        <f t="shared" si="48"/>
        <v>1.5829628341097659</v>
      </c>
      <c r="G436">
        <f t="shared" si="44"/>
        <v>11</v>
      </c>
      <c r="H436" s="41">
        <f t="shared" si="45"/>
        <v>6121.2067219999999</v>
      </c>
      <c r="I436">
        <f t="shared" si="46"/>
        <v>1.5829628341097659</v>
      </c>
      <c r="J436">
        <f t="shared" si="47"/>
        <v>48</v>
      </c>
    </row>
    <row r="437" spans="1:10" x14ac:dyDescent="0.25">
      <c r="A437" s="9" t="s">
        <v>91</v>
      </c>
      <c r="B437" s="9">
        <v>2008</v>
      </c>
      <c r="C437" s="18">
        <f t="shared" si="49"/>
        <v>11</v>
      </c>
      <c r="D437" s="26">
        <v>7408.4175509999995</v>
      </c>
      <c r="E437" s="26">
        <v>29119.7837004055</v>
      </c>
      <c r="F437">
        <f t="shared" si="48"/>
        <v>1.36880093479896</v>
      </c>
      <c r="G437">
        <f t="shared" si="44"/>
        <v>11</v>
      </c>
      <c r="H437" s="41">
        <f t="shared" si="45"/>
        <v>7408.4175509999995</v>
      </c>
      <c r="I437">
        <f t="shared" si="46"/>
        <v>1.36880093479896</v>
      </c>
      <c r="J437">
        <f t="shared" si="47"/>
        <v>49</v>
      </c>
    </row>
    <row r="438" spans="1:10" x14ac:dyDescent="0.25">
      <c r="A438" s="9" t="s">
        <v>91</v>
      </c>
      <c r="B438" s="9">
        <v>2009</v>
      </c>
      <c r="C438" s="18">
        <f t="shared" si="49"/>
        <v>11</v>
      </c>
      <c r="D438" s="26">
        <v>10298.63055</v>
      </c>
      <c r="E438" s="26">
        <v>24031.805847072399</v>
      </c>
      <c r="F438">
        <f t="shared" si="48"/>
        <v>0.8473672665302473</v>
      </c>
      <c r="G438">
        <f t="shared" si="44"/>
        <v>11</v>
      </c>
      <c r="H438" s="41">
        <f t="shared" si="45"/>
        <v>10298.63055</v>
      </c>
      <c r="I438">
        <f t="shared" si="46"/>
        <v>0.8473672665302473</v>
      </c>
      <c r="J438">
        <f t="shared" si="47"/>
        <v>50</v>
      </c>
    </row>
    <row r="439" spans="1:10" x14ac:dyDescent="0.25">
      <c r="A439" s="9" t="s">
        <v>91</v>
      </c>
      <c r="B439" s="9">
        <v>2010</v>
      </c>
      <c r="C439" s="18">
        <f t="shared" si="49"/>
        <v>11</v>
      </c>
      <c r="D439" s="26">
        <v>20737.135989999999</v>
      </c>
      <c r="E439" s="26">
        <v>27700.132553974301</v>
      </c>
      <c r="F439">
        <f t="shared" si="48"/>
        <v>0.28951109638620665</v>
      </c>
      <c r="G439">
        <f t="shared" si="44"/>
        <v>11</v>
      </c>
      <c r="H439" s="41">
        <f t="shared" si="45"/>
        <v>20737.135989999999</v>
      </c>
      <c r="I439">
        <f t="shared" si="46"/>
        <v>0.28951109638620665</v>
      </c>
      <c r="J439">
        <f t="shared" si="47"/>
        <v>51</v>
      </c>
    </row>
    <row r="440" spans="1:10" x14ac:dyDescent="0.25">
      <c r="A440" s="9" t="s">
        <v>91</v>
      </c>
      <c r="B440" s="9">
        <v>2011</v>
      </c>
      <c r="C440" s="18">
        <f t="shared" si="49"/>
        <v>11</v>
      </c>
      <c r="D440" s="26">
        <v>23795.993839999999</v>
      </c>
      <c r="E440" s="26">
        <v>32658.512948598502</v>
      </c>
      <c r="F440">
        <f t="shared" si="48"/>
        <v>0.31658831477337479</v>
      </c>
      <c r="G440">
        <f t="shared" si="44"/>
        <v>11</v>
      </c>
      <c r="H440" s="41">
        <f t="shared" si="45"/>
        <v>23795.993839999999</v>
      </c>
      <c r="I440">
        <f t="shared" si="46"/>
        <v>0.31658831477337479</v>
      </c>
      <c r="J440">
        <f t="shared" si="47"/>
        <v>52</v>
      </c>
    </row>
    <row r="441" spans="1:10" x14ac:dyDescent="0.25">
      <c r="A441" s="9" t="s">
        <v>91</v>
      </c>
      <c r="B441" s="9">
        <v>2012</v>
      </c>
      <c r="C441" s="18">
        <f t="shared" si="49"/>
        <v>11</v>
      </c>
      <c r="D441" s="26">
        <v>27577.743780000001</v>
      </c>
      <c r="E441" s="26">
        <v>19247.780998049599</v>
      </c>
      <c r="F441">
        <f t="shared" si="48"/>
        <v>-0.35961328137661752</v>
      </c>
      <c r="G441">
        <f t="shared" si="44"/>
        <v>11</v>
      </c>
      <c r="H441" s="41">
        <f t="shared" si="45"/>
        <v>27577.743780000001</v>
      </c>
      <c r="I441">
        <f t="shared" si="46"/>
        <v>-0.35961328137661752</v>
      </c>
      <c r="J441">
        <f t="shared" si="47"/>
        <v>53</v>
      </c>
    </row>
    <row r="442" spans="1:10" x14ac:dyDescent="0.25">
      <c r="A442" s="9" t="s">
        <v>91</v>
      </c>
      <c r="B442" s="9">
        <v>2013</v>
      </c>
      <c r="C442" s="18">
        <f t="shared" si="49"/>
        <v>11</v>
      </c>
      <c r="D442" s="26">
        <v>26445.763330000002</v>
      </c>
      <c r="E442" s="26">
        <v>11798.7614739401</v>
      </c>
      <c r="F442">
        <f t="shared" si="48"/>
        <v>-0.80710140278776177</v>
      </c>
      <c r="G442">
        <f t="shared" si="44"/>
        <v>11</v>
      </c>
      <c r="H442" s="41">
        <f t="shared" si="45"/>
        <v>26445.763330000002</v>
      </c>
      <c r="I442">
        <f t="shared" si="46"/>
        <v>-0.80710140278776177</v>
      </c>
      <c r="J442">
        <f t="shared" si="47"/>
        <v>54</v>
      </c>
    </row>
    <row r="443" spans="1:10" x14ac:dyDescent="0.25">
      <c r="A443" s="9" t="s">
        <v>91</v>
      </c>
      <c r="B443" s="9">
        <v>2014</v>
      </c>
      <c r="C443" s="18">
        <f t="shared" si="49"/>
        <v>11</v>
      </c>
      <c r="D443" s="26">
        <v>20495.621879999999</v>
      </c>
      <c r="E443" s="26">
        <v>15661.2023308639</v>
      </c>
      <c r="F443">
        <f t="shared" si="48"/>
        <v>-0.2690248316966381</v>
      </c>
      <c r="G443">
        <f t="shared" si="44"/>
        <v>11</v>
      </c>
      <c r="H443" s="41">
        <f t="shared" si="45"/>
        <v>20495.621879999999</v>
      </c>
      <c r="I443">
        <f t="shared" si="46"/>
        <v>-0.2690248316966381</v>
      </c>
      <c r="J443">
        <f t="shared" si="47"/>
        <v>55</v>
      </c>
    </row>
    <row r="444" spans="1:10" x14ac:dyDescent="0.25">
      <c r="A444" s="13" t="s">
        <v>95</v>
      </c>
      <c r="B444" s="13">
        <v>1960</v>
      </c>
      <c r="C444" s="18">
        <f t="shared" si="49"/>
        <v>12</v>
      </c>
      <c r="D444" s="28">
        <v>1500</v>
      </c>
      <c r="E444" s="28">
        <v>4455.3639484431196</v>
      </c>
      <c r="F444">
        <f t="shared" si="48"/>
        <v>1.0886436438533644</v>
      </c>
      <c r="G444">
        <f t="shared" si="44"/>
        <v>12</v>
      </c>
      <c r="H444" s="41">
        <f t="shared" si="45"/>
        <v>1500</v>
      </c>
      <c r="I444">
        <f t="shared" si="46"/>
        <v>1.0886436438533644</v>
      </c>
      <c r="J444">
        <f t="shared" si="47"/>
        <v>1</v>
      </c>
    </row>
    <row r="445" spans="1:10" x14ac:dyDescent="0.25">
      <c r="A445" s="13" t="s">
        <v>95</v>
      </c>
      <c r="B445" s="13">
        <v>1961</v>
      </c>
      <c r="C445" s="18">
        <f t="shared" si="49"/>
        <v>12</v>
      </c>
      <c r="D445" s="28">
        <v>1500</v>
      </c>
      <c r="E445" s="28">
        <v>9020.7334376665494</v>
      </c>
      <c r="F445">
        <f t="shared" si="48"/>
        <v>1.7940605350405792</v>
      </c>
      <c r="G445">
        <f t="shared" si="44"/>
        <v>12</v>
      </c>
      <c r="H445" s="41">
        <f t="shared" si="45"/>
        <v>1500</v>
      </c>
      <c r="I445">
        <f t="shared" si="46"/>
        <v>1.7940605350405792</v>
      </c>
      <c r="J445">
        <f t="shared" si="47"/>
        <v>2</v>
      </c>
    </row>
    <row r="446" spans="1:10" x14ac:dyDescent="0.25">
      <c r="A446" s="13" t="s">
        <v>95</v>
      </c>
      <c r="B446" s="13">
        <v>1962</v>
      </c>
      <c r="C446" s="18">
        <f t="shared" si="49"/>
        <v>12</v>
      </c>
      <c r="D446" s="28">
        <v>1000</v>
      </c>
      <c r="E446" s="28">
        <v>5832.3881737372003</v>
      </c>
      <c r="F446">
        <f t="shared" si="48"/>
        <v>1.763426551774171</v>
      </c>
      <c r="G446">
        <f t="shared" si="44"/>
        <v>12</v>
      </c>
      <c r="H446" s="41">
        <f t="shared" si="45"/>
        <v>1000</v>
      </c>
      <c r="I446">
        <f t="shared" si="46"/>
        <v>1.763426551774171</v>
      </c>
      <c r="J446">
        <f t="shared" si="47"/>
        <v>3</v>
      </c>
    </row>
    <row r="447" spans="1:10" x14ac:dyDescent="0.25">
      <c r="A447" s="13" t="s">
        <v>95</v>
      </c>
      <c r="B447" s="13">
        <v>1963</v>
      </c>
      <c r="C447" s="18">
        <f t="shared" si="49"/>
        <v>12</v>
      </c>
      <c r="D447" s="28">
        <v>1600</v>
      </c>
      <c r="E447" s="28">
        <v>4485.7042134109397</v>
      </c>
      <c r="F447">
        <f t="shared" si="48"/>
        <v>1.0308918691926945</v>
      </c>
      <c r="G447">
        <f t="shared" si="44"/>
        <v>12</v>
      </c>
      <c r="H447" s="41">
        <f t="shared" si="45"/>
        <v>1600</v>
      </c>
      <c r="I447">
        <f t="shared" si="46"/>
        <v>1.0308918691926945</v>
      </c>
      <c r="J447">
        <f t="shared" si="47"/>
        <v>4</v>
      </c>
    </row>
    <row r="448" spans="1:10" x14ac:dyDescent="0.25">
      <c r="A448" s="13" t="s">
        <v>95</v>
      </c>
      <c r="B448" s="13">
        <v>1964</v>
      </c>
      <c r="C448" s="18">
        <f t="shared" si="49"/>
        <v>12</v>
      </c>
      <c r="D448" s="28">
        <v>1000</v>
      </c>
      <c r="E448" s="28">
        <v>4383.37788919372</v>
      </c>
      <c r="F448">
        <f t="shared" si="48"/>
        <v>1.4778196347390715</v>
      </c>
      <c r="G448">
        <f t="shared" si="44"/>
        <v>12</v>
      </c>
      <c r="H448" s="41">
        <f t="shared" si="45"/>
        <v>1000</v>
      </c>
      <c r="I448">
        <f t="shared" si="46"/>
        <v>1.4778196347390715</v>
      </c>
      <c r="J448">
        <f t="shared" si="47"/>
        <v>5</v>
      </c>
    </row>
    <row r="449" spans="1:10" x14ac:dyDescent="0.25">
      <c r="A449" s="13" t="s">
        <v>95</v>
      </c>
      <c r="B449" s="13">
        <v>1965</v>
      </c>
      <c r="C449" s="18">
        <f t="shared" si="49"/>
        <v>12</v>
      </c>
      <c r="D449" s="28">
        <v>6000</v>
      </c>
      <c r="E449" s="28">
        <v>3537.3998990025102</v>
      </c>
      <c r="F449">
        <f t="shared" si="48"/>
        <v>-0.52836750376083341</v>
      </c>
      <c r="G449">
        <f t="shared" si="44"/>
        <v>12</v>
      </c>
      <c r="H449" s="41">
        <f t="shared" si="45"/>
        <v>6000</v>
      </c>
      <c r="I449">
        <f t="shared" si="46"/>
        <v>-0.52836750376083341</v>
      </c>
      <c r="J449">
        <f t="shared" si="47"/>
        <v>6</v>
      </c>
    </row>
    <row r="450" spans="1:10" x14ac:dyDescent="0.25">
      <c r="A450" s="13" t="s">
        <v>95</v>
      </c>
      <c r="B450" s="13">
        <v>1966</v>
      </c>
      <c r="C450" s="18">
        <f t="shared" si="49"/>
        <v>12</v>
      </c>
      <c r="D450" s="28">
        <v>8000</v>
      </c>
      <c r="E450" s="28">
        <v>3629.23871692477</v>
      </c>
      <c r="F450">
        <f t="shared" si="48"/>
        <v>-0.79041863525279576</v>
      </c>
      <c r="G450">
        <f t="shared" si="44"/>
        <v>12</v>
      </c>
      <c r="H450" s="41">
        <f t="shared" si="45"/>
        <v>8000</v>
      </c>
      <c r="I450">
        <f t="shared" si="46"/>
        <v>-0.79041863525279576</v>
      </c>
      <c r="J450">
        <f t="shared" si="47"/>
        <v>7</v>
      </c>
    </row>
    <row r="451" spans="1:10" x14ac:dyDescent="0.25">
      <c r="A451" s="13" t="s">
        <v>95</v>
      </c>
      <c r="B451" s="13">
        <v>1967</v>
      </c>
      <c r="C451" s="18">
        <f t="shared" si="49"/>
        <v>12</v>
      </c>
      <c r="D451" s="28">
        <v>400</v>
      </c>
      <c r="E451" s="28">
        <v>2618.0143434229399</v>
      </c>
      <c r="F451">
        <f t="shared" si="48"/>
        <v>1.8787068781180314</v>
      </c>
      <c r="G451">
        <f t="shared" ref="G451:G514" si="50">C451</f>
        <v>12</v>
      </c>
      <c r="H451" s="41">
        <f t="shared" ref="H451:H514" si="51">D451</f>
        <v>400</v>
      </c>
      <c r="I451">
        <f t="shared" ref="I451:I514" si="52">F451</f>
        <v>1.8787068781180314</v>
      </c>
      <c r="J451">
        <f t="shared" ref="J451:J514" si="53">B451-1959</f>
        <v>8</v>
      </c>
    </row>
    <row r="452" spans="1:10" x14ac:dyDescent="0.25">
      <c r="A452" s="13" t="s">
        <v>95</v>
      </c>
      <c r="B452" s="13">
        <v>1968</v>
      </c>
      <c r="C452" s="18">
        <f t="shared" si="49"/>
        <v>12</v>
      </c>
      <c r="D452" s="28">
        <v>5000</v>
      </c>
      <c r="E452" s="28">
        <v>3740.0683053457501</v>
      </c>
      <c r="F452">
        <f t="shared" si="48"/>
        <v>-0.29033403771300431</v>
      </c>
      <c r="G452">
        <f t="shared" si="50"/>
        <v>12</v>
      </c>
      <c r="H452" s="41">
        <f t="shared" si="51"/>
        <v>5000</v>
      </c>
      <c r="I452">
        <f t="shared" si="52"/>
        <v>-0.29033403771300431</v>
      </c>
      <c r="J452">
        <f t="shared" si="53"/>
        <v>9</v>
      </c>
    </row>
    <row r="453" spans="1:10" x14ac:dyDescent="0.25">
      <c r="A453" s="13" t="s">
        <v>95</v>
      </c>
      <c r="B453" s="13">
        <v>1969</v>
      </c>
      <c r="C453" s="18">
        <f t="shared" si="49"/>
        <v>12</v>
      </c>
      <c r="D453" s="28">
        <v>1944</v>
      </c>
      <c r="E453" s="28">
        <v>5205.3971187143097</v>
      </c>
      <c r="F453">
        <f t="shared" si="48"/>
        <v>0.98494828874066764</v>
      </c>
      <c r="G453">
        <f t="shared" si="50"/>
        <v>12</v>
      </c>
      <c r="H453" s="41">
        <f t="shared" si="51"/>
        <v>1944</v>
      </c>
      <c r="I453">
        <f t="shared" si="52"/>
        <v>0.98494828874066764</v>
      </c>
      <c r="J453">
        <f t="shared" si="53"/>
        <v>10</v>
      </c>
    </row>
    <row r="454" spans="1:10" x14ac:dyDescent="0.25">
      <c r="A454" s="13" t="s">
        <v>95</v>
      </c>
      <c r="B454" s="13">
        <v>1970</v>
      </c>
      <c r="C454" s="18">
        <f t="shared" si="49"/>
        <v>12</v>
      </c>
      <c r="D454" s="28">
        <v>3000</v>
      </c>
      <c r="E454" s="28">
        <v>2849.40749861225</v>
      </c>
      <c r="F454">
        <f t="shared" si="48"/>
        <v>-5.1501211224530045E-2</v>
      </c>
      <c r="G454">
        <f t="shared" si="50"/>
        <v>12</v>
      </c>
      <c r="H454" s="41">
        <f t="shared" si="51"/>
        <v>3000</v>
      </c>
      <c r="I454">
        <f t="shared" si="52"/>
        <v>-5.1501211224530045E-2</v>
      </c>
      <c r="J454">
        <f t="shared" si="53"/>
        <v>11</v>
      </c>
    </row>
    <row r="455" spans="1:10" x14ac:dyDescent="0.25">
      <c r="A455" s="13" t="s">
        <v>95</v>
      </c>
      <c r="B455" s="13">
        <v>1974</v>
      </c>
      <c r="C455" s="18">
        <f t="shared" si="49"/>
        <v>12</v>
      </c>
      <c r="D455" s="28">
        <v>3600</v>
      </c>
      <c r="E455" s="28">
        <v>6505.2384208206604</v>
      </c>
      <c r="F455">
        <f t="shared" si="48"/>
        <v>0.59167391776319989</v>
      </c>
      <c r="G455">
        <f t="shared" si="50"/>
        <v>12</v>
      </c>
      <c r="H455" s="41">
        <f t="shared" si="51"/>
        <v>3600</v>
      </c>
      <c r="I455">
        <f t="shared" si="52"/>
        <v>0.59167391776319989</v>
      </c>
      <c r="J455">
        <f t="shared" si="53"/>
        <v>15</v>
      </c>
    </row>
    <row r="456" spans="1:10" x14ac:dyDescent="0.25">
      <c r="A456" s="13" t="s">
        <v>95</v>
      </c>
      <c r="B456" s="13">
        <v>1975</v>
      </c>
      <c r="C456" s="18">
        <f t="shared" si="49"/>
        <v>12</v>
      </c>
      <c r="D456" s="28">
        <v>200</v>
      </c>
      <c r="E456" s="28">
        <v>2284.8946201551898</v>
      </c>
      <c r="F456">
        <f t="shared" si="48"/>
        <v>2.4357578176227874</v>
      </c>
      <c r="G456">
        <f t="shared" si="50"/>
        <v>12</v>
      </c>
      <c r="H456" s="41">
        <f t="shared" si="51"/>
        <v>200</v>
      </c>
      <c r="I456">
        <f t="shared" si="52"/>
        <v>2.4357578176227874</v>
      </c>
      <c r="J456">
        <f t="shared" si="53"/>
        <v>16</v>
      </c>
    </row>
    <row r="457" spans="1:10" x14ac:dyDescent="0.25">
      <c r="A457" s="13" t="s">
        <v>95</v>
      </c>
      <c r="B457" s="13">
        <v>1977</v>
      </c>
      <c r="C457" s="18">
        <f t="shared" si="49"/>
        <v>12</v>
      </c>
      <c r="D457" s="28">
        <v>1200</v>
      </c>
      <c r="E457" s="28">
        <v>3186.3558765060102</v>
      </c>
      <c r="F457">
        <f t="shared" si="48"/>
        <v>0.97655634855195927</v>
      </c>
      <c r="G457">
        <f t="shared" si="50"/>
        <v>12</v>
      </c>
      <c r="H457" s="41">
        <f t="shared" si="51"/>
        <v>1200</v>
      </c>
      <c r="I457">
        <f t="shared" si="52"/>
        <v>0.97655634855195927</v>
      </c>
      <c r="J457">
        <f t="shared" si="53"/>
        <v>18</v>
      </c>
    </row>
    <row r="458" spans="1:10" x14ac:dyDescent="0.25">
      <c r="A458" s="13" t="s">
        <v>95</v>
      </c>
      <c r="B458" s="13">
        <v>1978</v>
      </c>
      <c r="C458" s="18">
        <f t="shared" si="49"/>
        <v>12</v>
      </c>
      <c r="D458" s="28">
        <v>8000</v>
      </c>
      <c r="E458" s="28">
        <v>7096.04377502031</v>
      </c>
      <c r="F458">
        <f t="shared" si="48"/>
        <v>-0.11990412772029049</v>
      </c>
      <c r="G458">
        <f t="shared" si="50"/>
        <v>12</v>
      </c>
      <c r="H458" s="41">
        <f t="shared" si="51"/>
        <v>8000</v>
      </c>
      <c r="I458">
        <f t="shared" si="52"/>
        <v>-0.11990412772029049</v>
      </c>
      <c r="J458">
        <f t="shared" si="53"/>
        <v>19</v>
      </c>
    </row>
    <row r="459" spans="1:10" x14ac:dyDescent="0.25">
      <c r="A459" s="13" t="s">
        <v>95</v>
      </c>
      <c r="B459" s="13">
        <v>1979</v>
      </c>
      <c r="C459" s="18">
        <f t="shared" si="49"/>
        <v>12</v>
      </c>
      <c r="D459" s="28">
        <v>2200</v>
      </c>
      <c r="E459" s="28">
        <v>5825.8044651791297</v>
      </c>
      <c r="F459">
        <f t="shared" si="48"/>
        <v>0.97383973516194333</v>
      </c>
      <c r="G459">
        <f t="shared" si="50"/>
        <v>12</v>
      </c>
      <c r="H459" s="41">
        <f t="shared" si="51"/>
        <v>2200</v>
      </c>
      <c r="I459">
        <f t="shared" si="52"/>
        <v>0.97383973516194333</v>
      </c>
      <c r="J459">
        <f t="shared" si="53"/>
        <v>20</v>
      </c>
    </row>
    <row r="460" spans="1:10" x14ac:dyDescent="0.25">
      <c r="A460" s="13" t="s">
        <v>95</v>
      </c>
      <c r="B460" s="13">
        <v>1980</v>
      </c>
      <c r="C460" s="18">
        <f t="shared" si="49"/>
        <v>12</v>
      </c>
      <c r="D460" s="28">
        <v>280</v>
      </c>
      <c r="E460" s="28">
        <v>2235.9646496252199</v>
      </c>
      <c r="F460">
        <f t="shared" si="48"/>
        <v>2.0776384213319381</v>
      </c>
      <c r="G460">
        <f t="shared" si="50"/>
        <v>12</v>
      </c>
      <c r="H460" s="41">
        <f t="shared" si="51"/>
        <v>280</v>
      </c>
      <c r="I460">
        <f t="shared" si="52"/>
        <v>2.0776384213319381</v>
      </c>
      <c r="J460">
        <f t="shared" si="53"/>
        <v>21</v>
      </c>
    </row>
    <row r="461" spans="1:10" x14ac:dyDescent="0.25">
      <c r="A461" s="13" t="s">
        <v>95</v>
      </c>
      <c r="B461" s="13">
        <v>1981</v>
      </c>
      <c r="C461" s="18">
        <f t="shared" si="49"/>
        <v>12</v>
      </c>
      <c r="D461" s="28">
        <v>3000</v>
      </c>
      <c r="E461" s="28">
        <v>4892.8691756693697</v>
      </c>
      <c r="F461">
        <f t="shared" si="48"/>
        <v>0.48916658624268033</v>
      </c>
      <c r="G461">
        <f t="shared" si="50"/>
        <v>12</v>
      </c>
      <c r="H461" s="41">
        <f t="shared" si="51"/>
        <v>3000</v>
      </c>
      <c r="I461">
        <f t="shared" si="52"/>
        <v>0.48916658624268033</v>
      </c>
      <c r="J461">
        <f t="shared" si="53"/>
        <v>22</v>
      </c>
    </row>
    <row r="462" spans="1:10" x14ac:dyDescent="0.25">
      <c r="A462" s="13" t="s">
        <v>95</v>
      </c>
      <c r="B462" s="13">
        <v>1982</v>
      </c>
      <c r="C462" s="18">
        <f t="shared" si="49"/>
        <v>12</v>
      </c>
      <c r="D462" s="28">
        <v>2000</v>
      </c>
      <c r="E462" s="28">
        <v>7137.5700545097097</v>
      </c>
      <c r="F462">
        <f t="shared" si="48"/>
        <v>1.2722252093666204</v>
      </c>
      <c r="G462">
        <f t="shared" si="50"/>
        <v>12</v>
      </c>
      <c r="H462" s="41">
        <f t="shared" si="51"/>
        <v>2000</v>
      </c>
      <c r="I462">
        <f t="shared" si="52"/>
        <v>1.2722252093666204</v>
      </c>
      <c r="J462">
        <f t="shared" si="53"/>
        <v>23</v>
      </c>
    </row>
    <row r="463" spans="1:10" x14ac:dyDescent="0.25">
      <c r="A463" s="13" t="s">
        <v>95</v>
      </c>
      <c r="B463" s="13">
        <v>1983</v>
      </c>
      <c r="C463" s="18">
        <f t="shared" si="49"/>
        <v>12</v>
      </c>
      <c r="D463" s="28">
        <v>10000</v>
      </c>
      <c r="E463" s="28">
        <v>6940.5289328681401</v>
      </c>
      <c r="F463">
        <f t="shared" si="48"/>
        <v>-0.36520710626887359</v>
      </c>
      <c r="G463">
        <f t="shared" si="50"/>
        <v>12</v>
      </c>
      <c r="H463" s="41">
        <f t="shared" si="51"/>
        <v>10000</v>
      </c>
      <c r="I463">
        <f t="shared" si="52"/>
        <v>-0.36520710626887359</v>
      </c>
      <c r="J463">
        <f t="shared" si="53"/>
        <v>24</v>
      </c>
    </row>
    <row r="464" spans="1:10" x14ac:dyDescent="0.25">
      <c r="A464" s="13" t="s">
        <v>95</v>
      </c>
      <c r="B464" s="13">
        <v>1987</v>
      </c>
      <c r="C464" s="18">
        <f t="shared" si="49"/>
        <v>12</v>
      </c>
      <c r="D464" s="28">
        <v>6000</v>
      </c>
      <c r="E464" s="28">
        <v>9797.3265445949</v>
      </c>
      <c r="F464">
        <f t="shared" si="48"/>
        <v>0.49035007765940469</v>
      </c>
      <c r="G464">
        <f t="shared" si="50"/>
        <v>12</v>
      </c>
      <c r="H464" s="41">
        <f t="shared" si="51"/>
        <v>6000</v>
      </c>
      <c r="I464">
        <f t="shared" si="52"/>
        <v>0.49035007765940469</v>
      </c>
      <c r="J464">
        <f t="shared" si="53"/>
        <v>28</v>
      </c>
    </row>
    <row r="465" spans="1:10" x14ac:dyDescent="0.25">
      <c r="A465" s="13" t="s">
        <v>95</v>
      </c>
      <c r="B465" s="13">
        <v>1988</v>
      </c>
      <c r="C465" s="18">
        <f t="shared" si="49"/>
        <v>12</v>
      </c>
      <c r="D465" s="28">
        <v>4000</v>
      </c>
      <c r="E465" s="28">
        <v>20797.8564621152</v>
      </c>
      <c r="F465">
        <f t="shared" si="48"/>
        <v>1.6485555655708806</v>
      </c>
      <c r="G465">
        <f t="shared" si="50"/>
        <v>12</v>
      </c>
      <c r="H465" s="41">
        <f t="shared" si="51"/>
        <v>4000</v>
      </c>
      <c r="I465">
        <f t="shared" si="52"/>
        <v>1.6485555655708806</v>
      </c>
      <c r="J465">
        <f t="shared" si="53"/>
        <v>29</v>
      </c>
    </row>
    <row r="466" spans="1:10" x14ac:dyDescent="0.25">
      <c r="A466" s="13" t="s">
        <v>95</v>
      </c>
      <c r="B466" s="13">
        <v>2002</v>
      </c>
      <c r="C466" s="18">
        <f t="shared" si="49"/>
        <v>12</v>
      </c>
      <c r="D466" s="28">
        <v>7072</v>
      </c>
      <c r="E466" s="28">
        <v>6057.3482978940601</v>
      </c>
      <c r="F466">
        <f t="shared" si="48"/>
        <v>-0.15487119562276408</v>
      </c>
      <c r="G466">
        <f t="shared" si="50"/>
        <v>12</v>
      </c>
      <c r="H466" s="41">
        <f t="shared" si="51"/>
        <v>7072</v>
      </c>
      <c r="I466">
        <f t="shared" si="52"/>
        <v>-0.15487119562276408</v>
      </c>
      <c r="J466">
        <f t="shared" si="53"/>
        <v>43</v>
      </c>
    </row>
    <row r="467" spans="1:10" x14ac:dyDescent="0.25">
      <c r="A467" s="13" t="s">
        <v>95</v>
      </c>
      <c r="B467" s="13">
        <v>2003</v>
      </c>
      <c r="C467" s="18">
        <f t="shared" si="49"/>
        <v>12</v>
      </c>
      <c r="D467" s="28">
        <v>9106</v>
      </c>
      <c r="E467" s="28">
        <v>2761.1455426089701</v>
      </c>
      <c r="F467">
        <f t="shared" si="48"/>
        <v>-1.1932878916237335</v>
      </c>
      <c r="G467">
        <f t="shared" si="50"/>
        <v>12</v>
      </c>
      <c r="H467" s="41">
        <f t="shared" si="51"/>
        <v>9106</v>
      </c>
      <c r="I467">
        <f t="shared" si="52"/>
        <v>-1.1932878916237335</v>
      </c>
      <c r="J467">
        <f t="shared" si="53"/>
        <v>44</v>
      </c>
    </row>
    <row r="468" spans="1:10" x14ac:dyDescent="0.25">
      <c r="A468" s="13" t="s">
        <v>95</v>
      </c>
      <c r="B468" s="13">
        <v>2004</v>
      </c>
      <c r="C468" s="18">
        <f t="shared" si="49"/>
        <v>12</v>
      </c>
      <c r="D468" s="28">
        <v>6000.3348210000004</v>
      </c>
      <c r="E468" s="28">
        <v>2485.9523586565401</v>
      </c>
      <c r="F468">
        <f t="shared" si="48"/>
        <v>-0.88115944212117914</v>
      </c>
      <c r="G468">
        <f t="shared" si="50"/>
        <v>12</v>
      </c>
      <c r="H468" s="41">
        <f t="shared" si="51"/>
        <v>6000.3348210000004</v>
      </c>
      <c r="I468">
        <f t="shared" si="52"/>
        <v>-0.88115944212117914</v>
      </c>
      <c r="J468">
        <f t="shared" si="53"/>
        <v>45</v>
      </c>
    </row>
    <row r="469" spans="1:10" x14ac:dyDescent="0.25">
      <c r="A469" s="13" t="s">
        <v>95</v>
      </c>
      <c r="B469" s="13">
        <v>2005</v>
      </c>
      <c r="C469" s="18">
        <f t="shared" si="49"/>
        <v>12</v>
      </c>
      <c r="D469" s="28">
        <v>5886.6236730000001</v>
      </c>
      <c r="E469" s="28">
        <v>3905.5375199043101</v>
      </c>
      <c r="F469">
        <f t="shared" si="48"/>
        <v>-0.41028717995154473</v>
      </c>
      <c r="G469">
        <f t="shared" si="50"/>
        <v>12</v>
      </c>
      <c r="H469" s="41">
        <f t="shared" si="51"/>
        <v>5886.6236730000001</v>
      </c>
      <c r="I469">
        <f t="shared" si="52"/>
        <v>-0.41028717995154473</v>
      </c>
      <c r="J469">
        <f t="shared" si="53"/>
        <v>46</v>
      </c>
    </row>
    <row r="470" spans="1:10" x14ac:dyDescent="0.25">
      <c r="A470" s="13" t="s">
        <v>95</v>
      </c>
      <c r="B470" s="13">
        <v>2006</v>
      </c>
      <c r="C470" s="18">
        <f t="shared" si="49"/>
        <v>12</v>
      </c>
      <c r="D470" s="28">
        <v>5478.5225</v>
      </c>
      <c r="E470" s="28">
        <v>4279.9483328808001</v>
      </c>
      <c r="F470">
        <f t="shared" si="48"/>
        <v>-0.24689451005444357</v>
      </c>
      <c r="G470">
        <f t="shared" si="50"/>
        <v>12</v>
      </c>
      <c r="H470" s="41">
        <f t="shared" si="51"/>
        <v>5478.5225</v>
      </c>
      <c r="I470">
        <f t="shared" si="52"/>
        <v>-0.24689451005444357</v>
      </c>
      <c r="J470">
        <f t="shared" si="53"/>
        <v>47</v>
      </c>
    </row>
    <row r="471" spans="1:10" x14ac:dyDescent="0.25">
      <c r="A471" s="13" t="s">
        <v>95</v>
      </c>
      <c r="B471" s="13">
        <v>2007</v>
      </c>
      <c r="C471" s="18">
        <f t="shared" si="49"/>
        <v>12</v>
      </c>
      <c r="D471" s="28">
        <v>3900.7075249999998</v>
      </c>
      <c r="E471" s="28">
        <v>4408.9704334463504</v>
      </c>
      <c r="F471">
        <f t="shared" si="48"/>
        <v>0.12248324705050283</v>
      </c>
      <c r="G471">
        <f t="shared" si="50"/>
        <v>12</v>
      </c>
      <c r="H471" s="41">
        <f t="shared" si="51"/>
        <v>3900.7075249999998</v>
      </c>
      <c r="I471">
        <f t="shared" si="52"/>
        <v>0.12248324705050283</v>
      </c>
      <c r="J471">
        <f t="shared" si="53"/>
        <v>48</v>
      </c>
    </row>
    <row r="472" spans="1:10" x14ac:dyDescent="0.25">
      <c r="A472" s="13" t="s">
        <v>95</v>
      </c>
      <c r="B472" s="13">
        <v>2008</v>
      </c>
      <c r="C472" s="18">
        <f t="shared" si="49"/>
        <v>12</v>
      </c>
      <c r="D472" s="28">
        <v>326.66666670000001</v>
      </c>
      <c r="E472" s="28">
        <v>4031.02208383681</v>
      </c>
      <c r="F472">
        <f t="shared" si="48"/>
        <v>2.5128349585044312</v>
      </c>
      <c r="G472">
        <f t="shared" si="50"/>
        <v>12</v>
      </c>
      <c r="H472" s="41">
        <f t="shared" si="51"/>
        <v>326.66666670000001</v>
      </c>
      <c r="I472">
        <f t="shared" si="52"/>
        <v>2.5128349585044312</v>
      </c>
      <c r="J472">
        <f t="shared" si="53"/>
        <v>49</v>
      </c>
    </row>
    <row r="473" spans="1:10" x14ac:dyDescent="0.25">
      <c r="A473" s="13" t="s">
        <v>95</v>
      </c>
      <c r="B473" s="13">
        <v>2009</v>
      </c>
      <c r="C473" s="18">
        <f t="shared" si="49"/>
        <v>12</v>
      </c>
      <c r="D473" s="28">
        <v>3736.287202</v>
      </c>
      <c r="E473" s="28">
        <v>4170.1777884147496</v>
      </c>
      <c r="F473">
        <f t="shared" si="48"/>
        <v>0.10986627840438157</v>
      </c>
      <c r="G473">
        <f t="shared" si="50"/>
        <v>12</v>
      </c>
      <c r="H473" s="41">
        <f t="shared" si="51"/>
        <v>3736.287202</v>
      </c>
      <c r="I473">
        <f t="shared" si="52"/>
        <v>0.10986627840438157</v>
      </c>
      <c r="J473">
        <f t="shared" si="53"/>
        <v>50</v>
      </c>
    </row>
    <row r="474" spans="1:10" x14ac:dyDescent="0.25">
      <c r="A474" s="13" t="s">
        <v>95</v>
      </c>
      <c r="B474" s="13">
        <v>2010</v>
      </c>
      <c r="C474" s="18">
        <f t="shared" si="49"/>
        <v>12</v>
      </c>
      <c r="D474" s="28">
        <v>3836.458333</v>
      </c>
      <c r="E474" s="28">
        <v>9917.0194393860893</v>
      </c>
      <c r="F474">
        <f t="shared" si="48"/>
        <v>0.94970278451410728</v>
      </c>
      <c r="G474">
        <f t="shared" si="50"/>
        <v>12</v>
      </c>
      <c r="H474" s="41">
        <f t="shared" si="51"/>
        <v>3836.458333</v>
      </c>
      <c r="I474">
        <f t="shared" si="52"/>
        <v>0.94970278451410728</v>
      </c>
      <c r="J474">
        <f t="shared" si="53"/>
        <v>51</v>
      </c>
    </row>
    <row r="475" spans="1:10" x14ac:dyDescent="0.25">
      <c r="A475" s="13" t="s">
        <v>95</v>
      </c>
      <c r="B475" s="13">
        <v>2011</v>
      </c>
      <c r="C475" s="18">
        <f t="shared" si="49"/>
        <v>12</v>
      </c>
      <c r="D475" s="28">
        <v>3718.5798930000001</v>
      </c>
      <c r="E475" s="28">
        <v>12252.041195698601</v>
      </c>
      <c r="F475">
        <f t="shared" si="48"/>
        <v>1.1923507051233562</v>
      </c>
      <c r="G475">
        <f t="shared" si="50"/>
        <v>12</v>
      </c>
      <c r="H475" s="41">
        <f t="shared" si="51"/>
        <v>3718.5798930000001</v>
      </c>
      <c r="I475">
        <f t="shared" si="52"/>
        <v>1.1923507051233562</v>
      </c>
      <c r="J475">
        <f t="shared" si="53"/>
        <v>52</v>
      </c>
    </row>
    <row r="476" spans="1:10" x14ac:dyDescent="0.25">
      <c r="A476" s="13" t="s">
        <v>95</v>
      </c>
      <c r="B476" s="13">
        <v>2012</v>
      </c>
      <c r="C476" s="18">
        <f t="shared" si="49"/>
        <v>12</v>
      </c>
      <c r="D476" s="28">
        <v>3940</v>
      </c>
      <c r="E476" s="28">
        <v>9172.5107717805895</v>
      </c>
      <c r="F476">
        <f t="shared" si="48"/>
        <v>0.84503032829278757</v>
      </c>
      <c r="G476">
        <f t="shared" si="50"/>
        <v>12</v>
      </c>
      <c r="H476" s="41">
        <f t="shared" si="51"/>
        <v>3940</v>
      </c>
      <c r="I476">
        <f t="shared" si="52"/>
        <v>0.84503032829278757</v>
      </c>
      <c r="J476">
        <f t="shared" si="53"/>
        <v>53</v>
      </c>
    </row>
    <row r="477" spans="1:10" x14ac:dyDescent="0.25">
      <c r="A477" s="13" t="s">
        <v>95</v>
      </c>
      <c r="B477" s="13">
        <v>2013</v>
      </c>
      <c r="C477" s="18">
        <f t="shared" si="49"/>
        <v>12</v>
      </c>
      <c r="D477" s="28">
        <v>3320</v>
      </c>
      <c r="E477" s="28">
        <v>5643.1159096637703</v>
      </c>
      <c r="F477">
        <f t="shared" si="48"/>
        <v>0.53047159628071638</v>
      </c>
      <c r="G477">
        <f t="shared" si="50"/>
        <v>12</v>
      </c>
      <c r="H477" s="41">
        <f t="shared" si="51"/>
        <v>3320</v>
      </c>
      <c r="I477">
        <f t="shared" si="52"/>
        <v>0.53047159628071638</v>
      </c>
      <c r="J477">
        <f t="shared" si="53"/>
        <v>54</v>
      </c>
    </row>
    <row r="478" spans="1:10" x14ac:dyDescent="0.25">
      <c r="A478" s="13" t="s">
        <v>95</v>
      </c>
      <c r="B478" s="13">
        <v>2014</v>
      </c>
      <c r="C478" s="18">
        <f t="shared" si="49"/>
        <v>12</v>
      </c>
      <c r="D478" s="28">
        <v>4220</v>
      </c>
      <c r="E478" s="28">
        <v>4295.6720999055397</v>
      </c>
      <c r="F478">
        <f t="shared" si="48"/>
        <v>1.7772899407971322E-2</v>
      </c>
      <c r="G478">
        <f t="shared" si="50"/>
        <v>12</v>
      </c>
      <c r="H478" s="41">
        <f t="shared" si="51"/>
        <v>4220</v>
      </c>
      <c r="I478">
        <f t="shared" si="52"/>
        <v>1.7772899407971322E-2</v>
      </c>
      <c r="J478">
        <f t="shared" si="53"/>
        <v>55</v>
      </c>
    </row>
    <row r="479" spans="1:10" x14ac:dyDescent="0.25">
      <c r="A479" s="14" t="s">
        <v>98</v>
      </c>
      <c r="B479" s="14">
        <v>1960</v>
      </c>
      <c r="C479" s="18">
        <f t="shared" si="49"/>
        <v>13</v>
      </c>
      <c r="D479" s="29">
        <v>4054.9943119999998</v>
      </c>
      <c r="E479" s="29">
        <v>22024.151661554199</v>
      </c>
      <c r="F479">
        <f t="shared" si="48"/>
        <v>1.6921903691577009</v>
      </c>
      <c r="G479">
        <f t="shared" si="50"/>
        <v>13</v>
      </c>
      <c r="H479" s="41">
        <f t="shared" si="51"/>
        <v>4054.9943119999998</v>
      </c>
      <c r="I479">
        <f t="shared" si="52"/>
        <v>1.6921903691577009</v>
      </c>
      <c r="J479">
        <f t="shared" si="53"/>
        <v>1</v>
      </c>
    </row>
    <row r="480" spans="1:10" x14ac:dyDescent="0.25">
      <c r="A480" s="14" t="s">
        <v>98</v>
      </c>
      <c r="B480" s="14">
        <v>1961</v>
      </c>
      <c r="C480" s="18">
        <f t="shared" si="49"/>
        <v>13</v>
      </c>
      <c r="D480" s="29">
        <v>5792.8490169999995</v>
      </c>
      <c r="E480" s="29">
        <v>20497.426329195601</v>
      </c>
      <c r="F480">
        <f t="shared" si="48"/>
        <v>1.2636751045778885</v>
      </c>
      <c r="G480">
        <f t="shared" si="50"/>
        <v>13</v>
      </c>
      <c r="H480" s="41">
        <f t="shared" si="51"/>
        <v>5792.8490169999995</v>
      </c>
      <c r="I480">
        <f t="shared" si="52"/>
        <v>1.2636751045778885</v>
      </c>
      <c r="J480">
        <f t="shared" si="53"/>
        <v>2</v>
      </c>
    </row>
    <row r="481" spans="1:10" x14ac:dyDescent="0.25">
      <c r="A481" s="14" t="s">
        <v>98</v>
      </c>
      <c r="B481" s="14">
        <v>1962</v>
      </c>
      <c r="C481" s="18">
        <f t="shared" si="49"/>
        <v>13</v>
      </c>
      <c r="D481" s="29">
        <v>3475.7094099999999</v>
      </c>
      <c r="E481" s="29">
        <v>14864.9383493688</v>
      </c>
      <c r="F481">
        <f t="shared" si="48"/>
        <v>1.4532067041288346</v>
      </c>
      <c r="G481">
        <f t="shared" si="50"/>
        <v>13</v>
      </c>
      <c r="H481" s="41">
        <f t="shared" si="51"/>
        <v>3475.7094099999999</v>
      </c>
      <c r="I481">
        <f t="shared" si="52"/>
        <v>1.4532067041288346</v>
      </c>
      <c r="J481">
        <f t="shared" si="53"/>
        <v>3</v>
      </c>
    </row>
    <row r="482" spans="1:10" x14ac:dyDescent="0.25">
      <c r="A482" s="14" t="s">
        <v>98</v>
      </c>
      <c r="B482" s="14">
        <v>1963</v>
      </c>
      <c r="C482" s="18">
        <f t="shared" si="49"/>
        <v>13</v>
      </c>
      <c r="D482" s="29">
        <v>1158.5698030000001</v>
      </c>
      <c r="E482" s="29">
        <v>10248.339120974801</v>
      </c>
      <c r="F482">
        <f t="shared" si="48"/>
        <v>2.1799293394885297</v>
      </c>
      <c r="G482">
        <f t="shared" si="50"/>
        <v>13</v>
      </c>
      <c r="H482" s="41">
        <f t="shared" si="51"/>
        <v>1158.5698030000001</v>
      </c>
      <c r="I482">
        <f t="shared" si="52"/>
        <v>2.1799293394885297</v>
      </c>
      <c r="J482">
        <f t="shared" si="53"/>
        <v>4</v>
      </c>
    </row>
    <row r="483" spans="1:10" x14ac:dyDescent="0.25">
      <c r="A483" s="14" t="s">
        <v>98</v>
      </c>
      <c r="B483" s="14">
        <v>1964</v>
      </c>
      <c r="C483" s="18">
        <f t="shared" si="49"/>
        <v>13</v>
      </c>
      <c r="D483" s="29">
        <v>5792.8490169999995</v>
      </c>
      <c r="E483" s="29">
        <v>12568.407191938401</v>
      </c>
      <c r="F483">
        <f t="shared" si="48"/>
        <v>0.77456207076466355</v>
      </c>
      <c r="G483">
        <f t="shared" si="50"/>
        <v>13</v>
      </c>
      <c r="H483" s="41">
        <f t="shared" si="51"/>
        <v>5792.8490169999995</v>
      </c>
      <c r="I483">
        <f t="shared" si="52"/>
        <v>0.77456207076466355</v>
      </c>
      <c r="J483">
        <f t="shared" si="53"/>
        <v>5</v>
      </c>
    </row>
    <row r="484" spans="1:10" x14ac:dyDescent="0.25">
      <c r="A484" s="14" t="s">
        <v>98</v>
      </c>
      <c r="B484" s="14">
        <v>1965</v>
      </c>
      <c r="C484" s="18">
        <f t="shared" si="49"/>
        <v>13</v>
      </c>
      <c r="D484" s="29">
        <v>11585.69803</v>
      </c>
      <c r="E484" s="29">
        <v>21793.863254962798</v>
      </c>
      <c r="F484">
        <f t="shared" ref="F484:F547" si="54">LN(E484/D484)</f>
        <v>0.63185701911751724</v>
      </c>
      <c r="G484">
        <f t="shared" si="50"/>
        <v>13</v>
      </c>
      <c r="H484" s="41">
        <f t="shared" si="51"/>
        <v>11585.69803</v>
      </c>
      <c r="I484">
        <f t="shared" si="52"/>
        <v>0.63185701911751724</v>
      </c>
      <c r="J484">
        <f t="shared" si="53"/>
        <v>6</v>
      </c>
    </row>
    <row r="485" spans="1:10" x14ac:dyDescent="0.25">
      <c r="A485" s="14" t="s">
        <v>98</v>
      </c>
      <c r="B485" s="14">
        <v>1966</v>
      </c>
      <c r="C485" s="18">
        <f t="shared" si="49"/>
        <v>13</v>
      </c>
      <c r="D485" s="29">
        <v>6951.4188199999999</v>
      </c>
      <c r="E485" s="29">
        <v>17229.849118234699</v>
      </c>
      <c r="F485">
        <f t="shared" si="54"/>
        <v>0.90769750807536431</v>
      </c>
      <c r="G485">
        <f t="shared" si="50"/>
        <v>13</v>
      </c>
      <c r="H485" s="41">
        <f t="shared" si="51"/>
        <v>6951.4188199999999</v>
      </c>
      <c r="I485">
        <f t="shared" si="52"/>
        <v>0.90769750807536431</v>
      </c>
      <c r="J485">
        <f t="shared" si="53"/>
        <v>7</v>
      </c>
    </row>
    <row r="486" spans="1:10" x14ac:dyDescent="0.25">
      <c r="A486" s="14" t="s">
        <v>98</v>
      </c>
      <c r="B486" s="14">
        <v>1967</v>
      </c>
      <c r="C486" s="18">
        <f t="shared" si="49"/>
        <v>13</v>
      </c>
      <c r="D486" s="29">
        <v>3939.1373319999998</v>
      </c>
      <c r="E486" s="29">
        <v>10422.451397017199</v>
      </c>
      <c r="F486">
        <f t="shared" si="54"/>
        <v>0.97300051941954857</v>
      </c>
      <c r="G486">
        <f t="shared" si="50"/>
        <v>13</v>
      </c>
      <c r="H486" s="41">
        <f t="shared" si="51"/>
        <v>3939.1373319999998</v>
      </c>
      <c r="I486">
        <f t="shared" si="52"/>
        <v>0.97300051941954857</v>
      </c>
      <c r="J486">
        <f t="shared" si="53"/>
        <v>8</v>
      </c>
    </row>
    <row r="487" spans="1:10" x14ac:dyDescent="0.25">
      <c r="A487" s="14" t="s">
        <v>98</v>
      </c>
      <c r="B487" s="14">
        <v>1968</v>
      </c>
      <c r="C487" s="18">
        <f t="shared" ref="C487:C550" si="55">IF(A487=A486,C486,C486+1)</f>
        <v>13</v>
      </c>
      <c r="D487" s="29">
        <v>3475.7094099999999</v>
      </c>
      <c r="E487" s="29">
        <v>8364.9869049838508</v>
      </c>
      <c r="F487">
        <f t="shared" si="54"/>
        <v>0.87825616404011575</v>
      </c>
      <c r="G487">
        <f t="shared" si="50"/>
        <v>13</v>
      </c>
      <c r="H487" s="41">
        <f t="shared" si="51"/>
        <v>3475.7094099999999</v>
      </c>
      <c r="I487">
        <f t="shared" si="52"/>
        <v>0.87825616404011575</v>
      </c>
      <c r="J487">
        <f t="shared" si="53"/>
        <v>9</v>
      </c>
    </row>
    <row r="488" spans="1:10" x14ac:dyDescent="0.25">
      <c r="A488" s="14" t="s">
        <v>98</v>
      </c>
      <c r="B488" s="14">
        <v>1969</v>
      </c>
      <c r="C488" s="18">
        <f t="shared" si="55"/>
        <v>13</v>
      </c>
      <c r="D488" s="29">
        <v>3823.2803509999999</v>
      </c>
      <c r="E488" s="29">
        <v>7942.3429697293896</v>
      </c>
      <c r="F488">
        <f t="shared" si="54"/>
        <v>0.73109953133045502</v>
      </c>
      <c r="G488">
        <f t="shared" si="50"/>
        <v>13</v>
      </c>
      <c r="H488" s="41">
        <f t="shared" si="51"/>
        <v>3823.2803509999999</v>
      </c>
      <c r="I488">
        <f t="shared" si="52"/>
        <v>0.73109953133045502</v>
      </c>
      <c r="J488">
        <f t="shared" si="53"/>
        <v>10</v>
      </c>
    </row>
    <row r="489" spans="1:10" x14ac:dyDescent="0.25">
      <c r="A489" s="14" t="s">
        <v>98</v>
      </c>
      <c r="B489" s="14">
        <v>1970</v>
      </c>
      <c r="C489" s="18">
        <f t="shared" si="55"/>
        <v>13</v>
      </c>
      <c r="D489" s="29">
        <v>10890.55615</v>
      </c>
      <c r="E489" s="29">
        <v>1540.50466953464</v>
      </c>
      <c r="F489">
        <f t="shared" si="54"/>
        <v>-1.9557859351984563</v>
      </c>
      <c r="G489">
        <f t="shared" si="50"/>
        <v>13</v>
      </c>
      <c r="H489" s="41">
        <f t="shared" si="51"/>
        <v>10890.55615</v>
      </c>
      <c r="I489">
        <f t="shared" si="52"/>
        <v>-1.9557859351984563</v>
      </c>
      <c r="J489">
        <f t="shared" si="53"/>
        <v>11</v>
      </c>
    </row>
    <row r="490" spans="1:10" x14ac:dyDescent="0.25">
      <c r="A490" s="14" t="s">
        <v>98</v>
      </c>
      <c r="B490" s="14">
        <v>1971</v>
      </c>
      <c r="C490" s="18">
        <f t="shared" si="55"/>
        <v>13</v>
      </c>
      <c r="D490" s="29">
        <v>7646.5607030000001</v>
      </c>
      <c r="E490" s="29">
        <v>1437.7559649083801</v>
      </c>
      <c r="F490">
        <f t="shared" si="54"/>
        <v>-1.6711724250562032</v>
      </c>
      <c r="G490">
        <f t="shared" si="50"/>
        <v>13</v>
      </c>
      <c r="H490" s="41">
        <f t="shared" si="51"/>
        <v>7646.5607030000001</v>
      </c>
      <c r="I490">
        <f t="shared" si="52"/>
        <v>-1.6711724250562032</v>
      </c>
      <c r="J490">
        <f t="shared" si="53"/>
        <v>12</v>
      </c>
    </row>
    <row r="491" spans="1:10" x14ac:dyDescent="0.25">
      <c r="A491" s="14" t="s">
        <v>98</v>
      </c>
      <c r="B491" s="14">
        <v>1972</v>
      </c>
      <c r="C491" s="18">
        <f t="shared" si="55"/>
        <v>13</v>
      </c>
      <c r="D491" s="29">
        <v>4170.8512920000003</v>
      </c>
      <c r="E491" s="29">
        <v>3442.0415697065</v>
      </c>
      <c r="F491">
        <f t="shared" si="54"/>
        <v>-0.19205538682638579</v>
      </c>
      <c r="G491">
        <f t="shared" si="50"/>
        <v>13</v>
      </c>
      <c r="H491" s="41">
        <f t="shared" si="51"/>
        <v>4170.8512920000003</v>
      </c>
      <c r="I491">
        <f t="shared" si="52"/>
        <v>-0.19205538682638579</v>
      </c>
      <c r="J491">
        <f t="shared" si="53"/>
        <v>13</v>
      </c>
    </row>
    <row r="492" spans="1:10" x14ac:dyDescent="0.25">
      <c r="A492" s="14" t="s">
        <v>98</v>
      </c>
      <c r="B492" s="14">
        <v>1973</v>
      </c>
      <c r="C492" s="18">
        <f t="shared" si="55"/>
        <v>13</v>
      </c>
      <c r="D492" s="29">
        <v>2317.1396070000001</v>
      </c>
      <c r="E492" s="29">
        <v>3596.7818473183102</v>
      </c>
      <c r="F492">
        <f t="shared" si="54"/>
        <v>0.43970601738681098</v>
      </c>
      <c r="G492">
        <f t="shared" si="50"/>
        <v>13</v>
      </c>
      <c r="H492" s="41">
        <f t="shared" si="51"/>
        <v>2317.1396070000001</v>
      </c>
      <c r="I492">
        <f t="shared" si="52"/>
        <v>0.43970601738681098</v>
      </c>
      <c r="J492">
        <f t="shared" si="53"/>
        <v>14</v>
      </c>
    </row>
    <row r="493" spans="1:10" x14ac:dyDescent="0.25">
      <c r="A493" s="14" t="s">
        <v>98</v>
      </c>
      <c r="B493" s="14">
        <v>1974</v>
      </c>
      <c r="C493" s="18">
        <f t="shared" si="55"/>
        <v>13</v>
      </c>
      <c r="D493" s="29">
        <v>2780.567528</v>
      </c>
      <c r="E493" s="29">
        <v>3726.1143095090001</v>
      </c>
      <c r="F493">
        <f t="shared" si="54"/>
        <v>0.29271089695935765</v>
      </c>
      <c r="G493">
        <f t="shared" si="50"/>
        <v>13</v>
      </c>
      <c r="H493" s="41">
        <f t="shared" si="51"/>
        <v>2780.567528</v>
      </c>
      <c r="I493">
        <f t="shared" si="52"/>
        <v>0.29271089695935765</v>
      </c>
      <c r="J493">
        <f t="shared" si="53"/>
        <v>15</v>
      </c>
    </row>
    <row r="494" spans="1:10" x14ac:dyDescent="0.25">
      <c r="A494" s="14" t="s">
        <v>98</v>
      </c>
      <c r="B494" s="14">
        <v>1975</v>
      </c>
      <c r="C494" s="18">
        <f t="shared" si="55"/>
        <v>13</v>
      </c>
      <c r="D494" s="29">
        <v>521.35641150000004</v>
      </c>
      <c r="E494" s="29">
        <v>3631.2151888162798</v>
      </c>
      <c r="F494">
        <f t="shared" si="54"/>
        <v>1.9408887349571653</v>
      </c>
      <c r="G494">
        <f t="shared" si="50"/>
        <v>13</v>
      </c>
      <c r="H494" s="41">
        <f t="shared" si="51"/>
        <v>521.35641150000004</v>
      </c>
      <c r="I494">
        <f t="shared" si="52"/>
        <v>1.9408887349571653</v>
      </c>
      <c r="J494">
        <f t="shared" si="53"/>
        <v>16</v>
      </c>
    </row>
    <row r="495" spans="1:10" x14ac:dyDescent="0.25">
      <c r="A495" s="14" t="s">
        <v>98</v>
      </c>
      <c r="B495" s="14">
        <v>1976</v>
      </c>
      <c r="C495" s="18">
        <f t="shared" si="55"/>
        <v>13</v>
      </c>
      <c r="D495" s="29">
        <v>231.7139607</v>
      </c>
      <c r="E495" s="29">
        <v>9505.2597191655095</v>
      </c>
      <c r="F495">
        <f t="shared" si="54"/>
        <v>3.7140968960594325</v>
      </c>
      <c r="G495">
        <f t="shared" si="50"/>
        <v>13</v>
      </c>
      <c r="H495" s="41">
        <f t="shared" si="51"/>
        <v>231.7139607</v>
      </c>
      <c r="I495">
        <f t="shared" si="52"/>
        <v>3.7140968960594325</v>
      </c>
      <c r="J495">
        <f t="shared" si="53"/>
        <v>17</v>
      </c>
    </row>
    <row r="496" spans="1:10" x14ac:dyDescent="0.25">
      <c r="A496" s="14" t="s">
        <v>98</v>
      </c>
      <c r="B496" s="14">
        <v>1977</v>
      </c>
      <c r="C496" s="18">
        <f t="shared" si="55"/>
        <v>13</v>
      </c>
      <c r="D496" s="29">
        <v>1390.283764</v>
      </c>
      <c r="E496" s="29">
        <v>19770.433961770999</v>
      </c>
      <c r="F496">
        <f t="shared" si="54"/>
        <v>2.6546797143910652</v>
      </c>
      <c r="G496">
        <f t="shared" si="50"/>
        <v>13</v>
      </c>
      <c r="H496" s="41">
        <f t="shared" si="51"/>
        <v>1390.283764</v>
      </c>
      <c r="I496">
        <f t="shared" si="52"/>
        <v>2.6546797143910652</v>
      </c>
      <c r="J496">
        <f t="shared" si="53"/>
        <v>18</v>
      </c>
    </row>
    <row r="497" spans="1:10" x14ac:dyDescent="0.25">
      <c r="A497" s="14" t="s">
        <v>98</v>
      </c>
      <c r="B497" s="14">
        <v>1978</v>
      </c>
      <c r="C497" s="18">
        <f t="shared" si="55"/>
        <v>13</v>
      </c>
      <c r="D497" s="29">
        <v>1158.5698030000001</v>
      </c>
      <c r="E497" s="29">
        <v>21365.959760275098</v>
      </c>
      <c r="F497">
        <f t="shared" si="54"/>
        <v>2.914612674180292</v>
      </c>
      <c r="G497">
        <f t="shared" si="50"/>
        <v>13</v>
      </c>
      <c r="H497" s="41">
        <f t="shared" si="51"/>
        <v>1158.5698030000001</v>
      </c>
      <c r="I497">
        <f t="shared" si="52"/>
        <v>2.914612674180292</v>
      </c>
      <c r="J497">
        <f t="shared" si="53"/>
        <v>19</v>
      </c>
    </row>
    <row r="498" spans="1:10" x14ac:dyDescent="0.25">
      <c r="A498" s="14" t="s">
        <v>98</v>
      </c>
      <c r="B498" s="14">
        <v>1979</v>
      </c>
      <c r="C498" s="18">
        <f t="shared" si="55"/>
        <v>13</v>
      </c>
      <c r="D498" s="29">
        <v>1621.9977249999999</v>
      </c>
      <c r="E498" s="29">
        <v>17434.0699455223</v>
      </c>
      <c r="F498">
        <f t="shared" si="54"/>
        <v>2.3747677814965225</v>
      </c>
      <c r="G498">
        <f t="shared" si="50"/>
        <v>13</v>
      </c>
      <c r="H498" s="41">
        <f t="shared" si="51"/>
        <v>1621.9977249999999</v>
      </c>
      <c r="I498">
        <f t="shared" si="52"/>
        <v>2.3747677814965225</v>
      </c>
      <c r="J498">
        <f t="shared" si="53"/>
        <v>20</v>
      </c>
    </row>
    <row r="499" spans="1:10" x14ac:dyDescent="0.25">
      <c r="A499" s="14" t="s">
        <v>98</v>
      </c>
      <c r="B499" s="14">
        <v>1980</v>
      </c>
      <c r="C499" s="18">
        <f t="shared" si="55"/>
        <v>13</v>
      </c>
      <c r="D499" s="29">
        <v>926.85584270000004</v>
      </c>
      <c r="E499" s="29">
        <v>13093.7438413696</v>
      </c>
      <c r="F499">
        <f t="shared" si="54"/>
        <v>2.6480917817755643</v>
      </c>
      <c r="G499">
        <f t="shared" si="50"/>
        <v>13</v>
      </c>
      <c r="H499" s="41">
        <f t="shared" si="51"/>
        <v>926.85584270000004</v>
      </c>
      <c r="I499">
        <f t="shared" si="52"/>
        <v>2.6480917817755643</v>
      </c>
      <c r="J499">
        <f t="shared" si="53"/>
        <v>21</v>
      </c>
    </row>
    <row r="500" spans="1:10" x14ac:dyDescent="0.25">
      <c r="A500" s="14" t="s">
        <v>98</v>
      </c>
      <c r="B500" s="14">
        <v>1981</v>
      </c>
      <c r="C500" s="18">
        <f t="shared" si="55"/>
        <v>13</v>
      </c>
      <c r="D500" s="29">
        <v>2317.1396070000001</v>
      </c>
      <c r="E500" s="29">
        <v>16830.9520923534</v>
      </c>
      <c r="F500">
        <f t="shared" si="54"/>
        <v>1.982886080766699</v>
      </c>
      <c r="G500">
        <f t="shared" si="50"/>
        <v>13</v>
      </c>
      <c r="H500" s="41">
        <f t="shared" si="51"/>
        <v>2317.1396070000001</v>
      </c>
      <c r="I500">
        <f t="shared" si="52"/>
        <v>1.982886080766699</v>
      </c>
      <c r="J500">
        <f t="shared" si="53"/>
        <v>22</v>
      </c>
    </row>
    <row r="501" spans="1:10" x14ac:dyDescent="0.25">
      <c r="A501" s="14" t="s">
        <v>98</v>
      </c>
      <c r="B501" s="14">
        <v>1982</v>
      </c>
      <c r="C501" s="18">
        <f t="shared" si="55"/>
        <v>13</v>
      </c>
      <c r="D501" s="29">
        <v>6951.4188199999999</v>
      </c>
      <c r="E501" s="29">
        <v>14740.330791529999</v>
      </c>
      <c r="F501">
        <f t="shared" si="54"/>
        <v>0.75164154276436079</v>
      </c>
      <c r="G501">
        <f t="shared" si="50"/>
        <v>13</v>
      </c>
      <c r="H501" s="41">
        <f t="shared" si="51"/>
        <v>6951.4188199999999</v>
      </c>
      <c r="I501">
        <f t="shared" si="52"/>
        <v>0.75164154276436079</v>
      </c>
      <c r="J501">
        <f t="shared" si="53"/>
        <v>23</v>
      </c>
    </row>
    <row r="502" spans="1:10" x14ac:dyDescent="0.25">
      <c r="A502" s="14" t="s">
        <v>98</v>
      </c>
      <c r="B502" s="14">
        <v>1983</v>
      </c>
      <c r="C502" s="18">
        <f t="shared" si="55"/>
        <v>13</v>
      </c>
      <c r="D502" s="29">
        <v>9268.5584269999999</v>
      </c>
      <c r="E502" s="29">
        <v>12615.343517326301</v>
      </c>
      <c r="F502">
        <f t="shared" si="54"/>
        <v>0.30828595459251923</v>
      </c>
      <c r="G502">
        <f t="shared" si="50"/>
        <v>13</v>
      </c>
      <c r="H502" s="41">
        <f t="shared" si="51"/>
        <v>9268.5584269999999</v>
      </c>
      <c r="I502">
        <f t="shared" si="52"/>
        <v>0.30828595459251923</v>
      </c>
      <c r="J502">
        <f t="shared" si="53"/>
        <v>24</v>
      </c>
    </row>
    <row r="503" spans="1:10" x14ac:dyDescent="0.25">
      <c r="A503" s="14" t="s">
        <v>98</v>
      </c>
      <c r="B503" s="14">
        <v>1984</v>
      </c>
      <c r="C503" s="18">
        <f t="shared" si="55"/>
        <v>13</v>
      </c>
      <c r="D503" s="29">
        <v>6951.4188199999999</v>
      </c>
      <c r="E503" s="29">
        <v>22044.391086748299</v>
      </c>
      <c r="F503">
        <f t="shared" si="54"/>
        <v>1.1541124115474413</v>
      </c>
      <c r="G503">
        <f t="shared" si="50"/>
        <v>13</v>
      </c>
      <c r="H503" s="41">
        <f t="shared" si="51"/>
        <v>6951.4188199999999</v>
      </c>
      <c r="I503">
        <f t="shared" si="52"/>
        <v>1.1541124115474413</v>
      </c>
      <c r="J503">
        <f t="shared" si="53"/>
        <v>25</v>
      </c>
    </row>
    <row r="504" spans="1:10" x14ac:dyDescent="0.25">
      <c r="A504" s="14" t="s">
        <v>98</v>
      </c>
      <c r="B504" s="14">
        <v>1985</v>
      </c>
      <c r="C504" s="18">
        <f t="shared" si="55"/>
        <v>13</v>
      </c>
      <c r="D504" s="29">
        <v>4634.2792140000001</v>
      </c>
      <c r="E504" s="29">
        <v>41931.065688178896</v>
      </c>
      <c r="F504">
        <f t="shared" si="54"/>
        <v>2.2025462992077078</v>
      </c>
      <c r="G504">
        <f t="shared" si="50"/>
        <v>13</v>
      </c>
      <c r="H504" s="41">
        <f t="shared" si="51"/>
        <v>4634.2792140000001</v>
      </c>
      <c r="I504">
        <f t="shared" si="52"/>
        <v>2.2025462992077078</v>
      </c>
      <c r="J504">
        <f t="shared" si="53"/>
        <v>26</v>
      </c>
    </row>
    <row r="505" spans="1:10" x14ac:dyDescent="0.25">
      <c r="A505" s="14" t="s">
        <v>98</v>
      </c>
      <c r="B505" s="14">
        <v>1986</v>
      </c>
      <c r="C505" s="18">
        <f t="shared" si="55"/>
        <v>13</v>
      </c>
      <c r="D505" s="29">
        <v>6951.4188199999999</v>
      </c>
      <c r="E505" s="29">
        <v>98186.443340864294</v>
      </c>
      <c r="F505">
        <f t="shared" si="54"/>
        <v>2.6479223688075626</v>
      </c>
      <c r="G505">
        <f t="shared" si="50"/>
        <v>13</v>
      </c>
      <c r="H505" s="41">
        <f t="shared" si="51"/>
        <v>6951.4188199999999</v>
      </c>
      <c r="I505">
        <f t="shared" si="52"/>
        <v>2.6479223688075626</v>
      </c>
      <c r="J505">
        <f t="shared" si="53"/>
        <v>27</v>
      </c>
    </row>
    <row r="506" spans="1:10" x14ac:dyDescent="0.25">
      <c r="A506" s="14" t="s">
        <v>98</v>
      </c>
      <c r="B506" s="14">
        <v>1987</v>
      </c>
      <c r="C506" s="18">
        <f t="shared" si="55"/>
        <v>13</v>
      </c>
      <c r="D506" s="29">
        <v>9268.5584269999999</v>
      </c>
      <c r="E506" s="29">
        <v>85547.869509301105</v>
      </c>
      <c r="F506">
        <f t="shared" si="54"/>
        <v>2.2224482385797404</v>
      </c>
      <c r="G506">
        <f t="shared" si="50"/>
        <v>13</v>
      </c>
      <c r="H506" s="41">
        <f t="shared" si="51"/>
        <v>9268.5584269999999</v>
      </c>
      <c r="I506">
        <f t="shared" si="52"/>
        <v>2.2224482385797404</v>
      </c>
      <c r="J506">
        <f t="shared" si="53"/>
        <v>28</v>
      </c>
    </row>
    <row r="507" spans="1:10" x14ac:dyDescent="0.25">
      <c r="A507" s="14" t="s">
        <v>98</v>
      </c>
      <c r="B507" s="14">
        <v>1991</v>
      </c>
      <c r="C507" s="18">
        <f t="shared" si="55"/>
        <v>13</v>
      </c>
      <c r="D507" s="29">
        <v>46342.792139999998</v>
      </c>
      <c r="E507" s="29">
        <v>117622.938116772</v>
      </c>
      <c r="F507">
        <f t="shared" si="54"/>
        <v>0.93141829792381048</v>
      </c>
      <c r="G507">
        <f t="shared" si="50"/>
        <v>13</v>
      </c>
      <c r="H507" s="41">
        <f t="shared" si="51"/>
        <v>46342.792139999998</v>
      </c>
      <c r="I507">
        <f t="shared" si="52"/>
        <v>0.93141829792381048</v>
      </c>
      <c r="J507">
        <f t="shared" si="53"/>
        <v>32</v>
      </c>
    </row>
    <row r="508" spans="1:10" x14ac:dyDescent="0.25">
      <c r="A508" s="14" t="s">
        <v>98</v>
      </c>
      <c r="B508" s="14">
        <v>1992</v>
      </c>
      <c r="C508" s="18">
        <f t="shared" si="55"/>
        <v>13</v>
      </c>
      <c r="D508" s="29">
        <v>31281.384689999999</v>
      </c>
      <c r="E508" s="29">
        <v>82560.924870417803</v>
      </c>
      <c r="F508">
        <f t="shared" si="54"/>
        <v>0.97051332179337257</v>
      </c>
      <c r="G508">
        <f t="shared" si="50"/>
        <v>13</v>
      </c>
      <c r="H508" s="41">
        <f t="shared" si="51"/>
        <v>31281.384689999999</v>
      </c>
      <c r="I508">
        <f t="shared" si="52"/>
        <v>0.97051332179337257</v>
      </c>
      <c r="J508">
        <f t="shared" si="53"/>
        <v>33</v>
      </c>
    </row>
    <row r="509" spans="1:10" x14ac:dyDescent="0.25">
      <c r="A509" s="14" t="s">
        <v>98</v>
      </c>
      <c r="B509" s="14">
        <v>1993</v>
      </c>
      <c r="C509" s="18">
        <f t="shared" si="55"/>
        <v>13</v>
      </c>
      <c r="D509" s="29">
        <v>25488.535680000001</v>
      </c>
      <c r="E509" s="29">
        <v>23463.826468393101</v>
      </c>
      <c r="F509">
        <f t="shared" si="54"/>
        <v>-8.2768833901399538E-2</v>
      </c>
      <c r="G509">
        <f t="shared" si="50"/>
        <v>13</v>
      </c>
      <c r="H509" s="41">
        <f t="shared" si="51"/>
        <v>25488.535680000001</v>
      </c>
      <c r="I509">
        <f t="shared" si="52"/>
        <v>-8.2768833901399538E-2</v>
      </c>
      <c r="J509">
        <f t="shared" si="53"/>
        <v>34</v>
      </c>
    </row>
    <row r="510" spans="1:10" x14ac:dyDescent="0.25">
      <c r="A510" s="14" t="s">
        <v>98</v>
      </c>
      <c r="B510" s="14">
        <v>1995</v>
      </c>
      <c r="C510" s="18">
        <f t="shared" si="55"/>
        <v>13</v>
      </c>
      <c r="D510" s="29">
        <v>40549.943120000004</v>
      </c>
      <c r="E510" s="29">
        <v>8849.4314627094991</v>
      </c>
      <c r="F510">
        <f t="shared" si="54"/>
        <v>-1.5221811623932249</v>
      </c>
      <c r="G510">
        <f t="shared" si="50"/>
        <v>13</v>
      </c>
      <c r="H510" s="41">
        <f t="shared" si="51"/>
        <v>40549.943120000004</v>
      </c>
      <c r="I510">
        <f t="shared" si="52"/>
        <v>-1.5221811623932249</v>
      </c>
      <c r="J510">
        <f t="shared" si="53"/>
        <v>36</v>
      </c>
    </row>
    <row r="511" spans="1:10" x14ac:dyDescent="0.25">
      <c r="A511" s="14" t="s">
        <v>98</v>
      </c>
      <c r="B511" s="14">
        <v>1996</v>
      </c>
      <c r="C511" s="18">
        <f t="shared" si="55"/>
        <v>13</v>
      </c>
      <c r="D511" s="29">
        <v>47501.361940000003</v>
      </c>
      <c r="E511" s="29">
        <v>8508.3192966433999</v>
      </c>
      <c r="F511">
        <f t="shared" si="54"/>
        <v>-1.71971395742722</v>
      </c>
      <c r="G511">
        <f t="shared" si="50"/>
        <v>13</v>
      </c>
      <c r="H511" s="41">
        <f t="shared" si="51"/>
        <v>47501.361940000003</v>
      </c>
      <c r="I511">
        <f t="shared" si="52"/>
        <v>-1.71971395742722</v>
      </c>
      <c r="J511">
        <f t="shared" si="53"/>
        <v>37</v>
      </c>
    </row>
    <row r="512" spans="1:10" x14ac:dyDescent="0.25">
      <c r="A512" s="14" t="s">
        <v>98</v>
      </c>
      <c r="B512" s="14">
        <v>1997</v>
      </c>
      <c r="C512" s="18">
        <f t="shared" si="55"/>
        <v>13</v>
      </c>
      <c r="D512" s="29">
        <v>27805.675279999999</v>
      </c>
      <c r="E512" s="29">
        <v>15706.475640412</v>
      </c>
      <c r="F512">
        <f t="shared" si="54"/>
        <v>-0.57116705813579216</v>
      </c>
      <c r="G512">
        <f t="shared" si="50"/>
        <v>13</v>
      </c>
      <c r="H512" s="41">
        <f t="shared" si="51"/>
        <v>27805.675279999999</v>
      </c>
      <c r="I512">
        <f t="shared" si="52"/>
        <v>-0.57116705813579216</v>
      </c>
      <c r="J512">
        <f t="shared" si="53"/>
        <v>38</v>
      </c>
    </row>
    <row r="513" spans="1:10" x14ac:dyDescent="0.25">
      <c r="A513" s="14" t="s">
        <v>98</v>
      </c>
      <c r="B513" s="14">
        <v>1998</v>
      </c>
      <c r="C513" s="18">
        <f t="shared" si="55"/>
        <v>13</v>
      </c>
      <c r="D513" s="29">
        <v>6951.4188199999999</v>
      </c>
      <c r="E513" s="29">
        <v>26295.657876302099</v>
      </c>
      <c r="F513">
        <f t="shared" si="54"/>
        <v>1.3304580402887007</v>
      </c>
      <c r="G513">
        <f t="shared" si="50"/>
        <v>13</v>
      </c>
      <c r="H513" s="41">
        <f t="shared" si="51"/>
        <v>6951.4188199999999</v>
      </c>
      <c r="I513">
        <f t="shared" si="52"/>
        <v>1.3304580402887007</v>
      </c>
      <c r="J513">
        <f t="shared" si="53"/>
        <v>39</v>
      </c>
    </row>
    <row r="514" spans="1:10" x14ac:dyDescent="0.25">
      <c r="A514" s="14" t="s">
        <v>98</v>
      </c>
      <c r="B514" s="14">
        <v>1999</v>
      </c>
      <c r="C514" s="18">
        <f t="shared" si="55"/>
        <v>13</v>
      </c>
      <c r="D514" s="29">
        <v>17378.547050000001</v>
      </c>
      <c r="E514" s="29">
        <v>19934.105818829099</v>
      </c>
      <c r="F514">
        <f t="shared" si="54"/>
        <v>0.13719560761221453</v>
      </c>
      <c r="G514">
        <f t="shared" si="50"/>
        <v>13</v>
      </c>
      <c r="H514" s="41">
        <f t="shared" si="51"/>
        <v>17378.547050000001</v>
      </c>
      <c r="I514">
        <f t="shared" si="52"/>
        <v>0.13719560761221453</v>
      </c>
      <c r="J514">
        <f t="shared" si="53"/>
        <v>40</v>
      </c>
    </row>
    <row r="515" spans="1:10" x14ac:dyDescent="0.25">
      <c r="A515" s="14" t="s">
        <v>98</v>
      </c>
      <c r="B515" s="14">
        <v>2000</v>
      </c>
      <c r="C515" s="18">
        <f t="shared" si="55"/>
        <v>13</v>
      </c>
      <c r="D515" s="29">
        <v>3475.7094099999999</v>
      </c>
      <c r="E515" s="29">
        <v>18104.184699680602</v>
      </c>
      <c r="F515">
        <f t="shared" si="54"/>
        <v>1.6503445054825892</v>
      </c>
      <c r="G515">
        <f t="shared" ref="G515:G578" si="56">C515</f>
        <v>13</v>
      </c>
      <c r="H515" s="41">
        <f t="shared" ref="H515:H578" si="57">D515</f>
        <v>3475.7094099999999</v>
      </c>
      <c r="I515">
        <f t="shared" ref="I515:I578" si="58">F515</f>
        <v>1.6503445054825892</v>
      </c>
      <c r="J515">
        <f t="shared" ref="J515:J578" si="59">B515-1959</f>
        <v>41</v>
      </c>
    </row>
    <row r="516" spans="1:10" x14ac:dyDescent="0.25">
      <c r="A516" s="14" t="s">
        <v>98</v>
      </c>
      <c r="B516" s="14">
        <v>2001</v>
      </c>
      <c r="C516" s="18">
        <f t="shared" si="55"/>
        <v>13</v>
      </c>
      <c r="D516" s="29">
        <v>4634.2792140000001</v>
      </c>
      <c r="E516" s="29">
        <v>36450.687724036397</v>
      </c>
      <c r="F516">
        <f t="shared" si="54"/>
        <v>2.0624796483372592</v>
      </c>
      <c r="G516">
        <f t="shared" si="56"/>
        <v>13</v>
      </c>
      <c r="H516" s="41">
        <f t="shared" si="57"/>
        <v>4634.2792140000001</v>
      </c>
      <c r="I516">
        <f t="shared" si="58"/>
        <v>2.0624796483372592</v>
      </c>
      <c r="J516">
        <f t="shared" si="59"/>
        <v>42</v>
      </c>
    </row>
    <row r="517" spans="1:10" x14ac:dyDescent="0.25">
      <c r="A517" s="14" t="s">
        <v>98</v>
      </c>
      <c r="B517" s="14">
        <v>2002</v>
      </c>
      <c r="C517" s="18">
        <f t="shared" si="55"/>
        <v>13</v>
      </c>
      <c r="D517" s="29">
        <v>6481.9137840000003</v>
      </c>
      <c r="E517" s="29">
        <v>52300.641182374799</v>
      </c>
      <c r="F517">
        <f t="shared" si="54"/>
        <v>2.0879928268991441</v>
      </c>
      <c r="G517">
        <f t="shared" si="56"/>
        <v>13</v>
      </c>
      <c r="H517" s="41">
        <f t="shared" si="57"/>
        <v>6481.9137840000003</v>
      </c>
      <c r="I517">
        <f t="shared" si="58"/>
        <v>2.0879928268991441</v>
      </c>
      <c r="J517">
        <f t="shared" si="59"/>
        <v>43</v>
      </c>
    </row>
    <row r="518" spans="1:10" x14ac:dyDescent="0.25">
      <c r="A518" s="14" t="s">
        <v>98</v>
      </c>
      <c r="B518" s="14">
        <v>2003</v>
      </c>
      <c r="C518" s="18">
        <f t="shared" si="55"/>
        <v>13</v>
      </c>
      <c r="D518" s="29">
        <v>21769.489229999999</v>
      </c>
      <c r="E518" s="29">
        <v>31724.022514114498</v>
      </c>
      <c r="F518">
        <f t="shared" si="54"/>
        <v>0.37656478904054702</v>
      </c>
      <c r="G518">
        <f t="shared" si="56"/>
        <v>13</v>
      </c>
      <c r="H518" s="41">
        <f t="shared" si="57"/>
        <v>21769.489229999999</v>
      </c>
      <c r="I518">
        <f t="shared" si="58"/>
        <v>0.37656478904054702</v>
      </c>
      <c r="J518">
        <f t="shared" si="59"/>
        <v>44</v>
      </c>
    </row>
    <row r="519" spans="1:10" x14ac:dyDescent="0.25">
      <c r="A519" s="14" t="s">
        <v>98</v>
      </c>
      <c r="B519" s="14">
        <v>2004</v>
      </c>
      <c r="C519" s="18">
        <f t="shared" si="55"/>
        <v>13</v>
      </c>
      <c r="D519" s="29">
        <v>15616.279619999999</v>
      </c>
      <c r="E519" s="29">
        <v>31314.988877364602</v>
      </c>
      <c r="F519">
        <f t="shared" si="54"/>
        <v>0.69578292528748764</v>
      </c>
      <c r="G519">
        <f t="shared" si="56"/>
        <v>13</v>
      </c>
      <c r="H519" s="41">
        <f t="shared" si="57"/>
        <v>15616.279619999999</v>
      </c>
      <c r="I519">
        <f t="shared" si="58"/>
        <v>0.69578292528748764</v>
      </c>
      <c r="J519">
        <f t="shared" si="59"/>
        <v>45</v>
      </c>
    </row>
    <row r="520" spans="1:10" x14ac:dyDescent="0.25">
      <c r="A520" s="14" t="s">
        <v>98</v>
      </c>
      <c r="B520" s="14">
        <v>2005</v>
      </c>
      <c r="C520" s="18">
        <f t="shared" si="55"/>
        <v>13</v>
      </c>
      <c r="D520" s="29">
        <v>11063.21466</v>
      </c>
      <c r="E520" s="29">
        <v>17178.427112692301</v>
      </c>
      <c r="F520">
        <f t="shared" si="54"/>
        <v>0.44002874868958802</v>
      </c>
      <c r="G520">
        <f t="shared" si="56"/>
        <v>13</v>
      </c>
      <c r="H520" s="41">
        <f t="shared" si="57"/>
        <v>11063.21466</v>
      </c>
      <c r="I520">
        <f t="shared" si="58"/>
        <v>0.44002874868958802</v>
      </c>
      <c r="J520">
        <f t="shared" si="59"/>
        <v>46</v>
      </c>
    </row>
    <row r="521" spans="1:10" x14ac:dyDescent="0.25">
      <c r="A521" s="14" t="s">
        <v>98</v>
      </c>
      <c r="B521" s="14">
        <v>2006</v>
      </c>
      <c r="C521" s="18">
        <f t="shared" si="55"/>
        <v>13</v>
      </c>
      <c r="D521" s="29">
        <v>18314.253079999999</v>
      </c>
      <c r="E521" s="29">
        <v>10336.6156641834</v>
      </c>
      <c r="F521">
        <f t="shared" si="54"/>
        <v>-0.57198710322684898</v>
      </c>
      <c r="G521">
        <f t="shared" si="56"/>
        <v>13</v>
      </c>
      <c r="H521" s="41">
        <f t="shared" si="57"/>
        <v>18314.253079999999</v>
      </c>
      <c r="I521">
        <f t="shared" si="58"/>
        <v>-0.57198710322684898</v>
      </c>
      <c r="J521">
        <f t="shared" si="59"/>
        <v>47</v>
      </c>
    </row>
    <row r="522" spans="1:10" x14ac:dyDescent="0.25">
      <c r="A522" s="14" t="s">
        <v>98</v>
      </c>
      <c r="B522" s="14">
        <v>2007</v>
      </c>
      <c r="C522" s="18">
        <f t="shared" si="55"/>
        <v>13</v>
      </c>
      <c r="D522" s="29">
        <v>45452.238140000001</v>
      </c>
      <c r="E522" s="29">
        <v>9984.1544317795997</v>
      </c>
      <c r="F522">
        <f t="shared" si="54"/>
        <v>-1.5156627839813548</v>
      </c>
      <c r="G522">
        <f t="shared" si="56"/>
        <v>13</v>
      </c>
      <c r="H522" s="41">
        <f t="shared" si="57"/>
        <v>45452.238140000001</v>
      </c>
      <c r="I522">
        <f t="shared" si="58"/>
        <v>-1.5156627839813548</v>
      </c>
      <c r="J522">
        <f t="shared" si="59"/>
        <v>48</v>
      </c>
    </row>
    <row r="523" spans="1:10" x14ac:dyDescent="0.25">
      <c r="A523" s="14" t="s">
        <v>98</v>
      </c>
      <c r="B523" s="14">
        <v>2008</v>
      </c>
      <c r="C523" s="18">
        <f t="shared" si="55"/>
        <v>13</v>
      </c>
      <c r="D523" s="29">
        <v>17410.122240000001</v>
      </c>
      <c r="E523" s="29">
        <v>14643.3051013774</v>
      </c>
      <c r="F523">
        <f t="shared" si="54"/>
        <v>-0.17306853366319938</v>
      </c>
      <c r="G523">
        <f t="shared" si="56"/>
        <v>13</v>
      </c>
      <c r="H523" s="41">
        <f t="shared" si="57"/>
        <v>17410.122240000001</v>
      </c>
      <c r="I523">
        <f t="shared" si="58"/>
        <v>-0.17306853366319938</v>
      </c>
      <c r="J523">
        <f t="shared" si="59"/>
        <v>49</v>
      </c>
    </row>
    <row r="524" spans="1:10" x14ac:dyDescent="0.25">
      <c r="A524" s="14" t="s">
        <v>98</v>
      </c>
      <c r="B524" s="14">
        <v>2009</v>
      </c>
      <c r="C524" s="18">
        <f t="shared" si="55"/>
        <v>13</v>
      </c>
      <c r="D524" s="29">
        <v>30460.389449999999</v>
      </c>
      <c r="E524" s="29">
        <v>26919.5534308356</v>
      </c>
      <c r="F524">
        <f t="shared" si="54"/>
        <v>-0.12357421711736896</v>
      </c>
      <c r="G524">
        <f t="shared" si="56"/>
        <v>13</v>
      </c>
      <c r="H524" s="41">
        <f t="shared" si="57"/>
        <v>30460.389449999999</v>
      </c>
      <c r="I524">
        <f t="shared" si="58"/>
        <v>-0.12357421711736896</v>
      </c>
      <c r="J524">
        <f t="shared" si="59"/>
        <v>50</v>
      </c>
    </row>
    <row r="525" spans="1:10" x14ac:dyDescent="0.25">
      <c r="A525" s="14" t="s">
        <v>98</v>
      </c>
      <c r="B525" s="14">
        <v>2010</v>
      </c>
      <c r="C525" s="18">
        <f t="shared" si="55"/>
        <v>13</v>
      </c>
      <c r="D525" s="29">
        <v>14360.34398</v>
      </c>
      <c r="E525" s="29">
        <v>38596.530608037101</v>
      </c>
      <c r="F525">
        <f t="shared" si="54"/>
        <v>0.98869187443829776</v>
      </c>
      <c r="G525">
        <f t="shared" si="56"/>
        <v>13</v>
      </c>
      <c r="H525" s="41">
        <f t="shared" si="57"/>
        <v>14360.34398</v>
      </c>
      <c r="I525">
        <f t="shared" si="58"/>
        <v>0.98869187443829776</v>
      </c>
      <c r="J525">
        <f t="shared" si="59"/>
        <v>51</v>
      </c>
    </row>
    <row r="526" spans="1:10" x14ac:dyDescent="0.25">
      <c r="A526" s="14" t="s">
        <v>98</v>
      </c>
      <c r="B526" s="14">
        <v>2011</v>
      </c>
      <c r="C526" s="18">
        <f t="shared" si="55"/>
        <v>13</v>
      </c>
      <c r="D526" s="29">
        <v>7440.8318069999996</v>
      </c>
      <c r="E526" s="29">
        <v>34117.254714091599</v>
      </c>
      <c r="F526">
        <f t="shared" si="54"/>
        <v>1.5228206150469923</v>
      </c>
      <c r="G526">
        <f t="shared" si="56"/>
        <v>13</v>
      </c>
      <c r="H526" s="41">
        <f t="shared" si="57"/>
        <v>7440.8318069999996</v>
      </c>
      <c r="I526">
        <f t="shared" si="58"/>
        <v>1.5228206150469923</v>
      </c>
      <c r="J526">
        <f t="shared" si="59"/>
        <v>52</v>
      </c>
    </row>
    <row r="527" spans="1:10" x14ac:dyDescent="0.25">
      <c r="A527" s="14" t="s">
        <v>98</v>
      </c>
      <c r="B527" s="14">
        <v>2012</v>
      </c>
      <c r="C527" s="18">
        <f t="shared" si="55"/>
        <v>13</v>
      </c>
      <c r="D527" s="29">
        <v>6908.3605170000001</v>
      </c>
      <c r="E527" s="29">
        <v>17841.416585233899</v>
      </c>
      <c r="F527">
        <f t="shared" si="54"/>
        <v>0.94879018174631646</v>
      </c>
      <c r="G527">
        <f t="shared" si="56"/>
        <v>13</v>
      </c>
      <c r="H527" s="41">
        <f t="shared" si="57"/>
        <v>6908.3605170000001</v>
      </c>
      <c r="I527">
        <f t="shared" si="58"/>
        <v>0.94879018174631646</v>
      </c>
      <c r="J527">
        <f t="shared" si="59"/>
        <v>53</v>
      </c>
    </row>
    <row r="528" spans="1:10" x14ac:dyDescent="0.25">
      <c r="A528" s="14" t="s">
        <v>98</v>
      </c>
      <c r="B528" s="14">
        <v>2013</v>
      </c>
      <c r="C528" s="18">
        <f t="shared" si="55"/>
        <v>13</v>
      </c>
      <c r="D528" s="29">
        <v>9424.8663780000006</v>
      </c>
      <c r="E528" s="29">
        <v>25792.655016697099</v>
      </c>
      <c r="F528">
        <f t="shared" si="54"/>
        <v>1.0067382062875372</v>
      </c>
      <c r="G528">
        <f t="shared" si="56"/>
        <v>13</v>
      </c>
      <c r="H528" s="41">
        <f t="shared" si="57"/>
        <v>9424.8663780000006</v>
      </c>
      <c r="I528">
        <f t="shared" si="58"/>
        <v>1.0067382062875372</v>
      </c>
      <c r="J528">
        <f t="shared" si="59"/>
        <v>54</v>
      </c>
    </row>
    <row r="529" spans="1:10" x14ac:dyDescent="0.25">
      <c r="A529" s="17" t="s">
        <v>101</v>
      </c>
      <c r="B529" s="17">
        <v>1987</v>
      </c>
      <c r="C529" s="18">
        <f t="shared" si="55"/>
        <v>14</v>
      </c>
      <c r="D529" s="30">
        <v>1500</v>
      </c>
      <c r="E529" s="30">
        <v>1034.82604478656</v>
      </c>
      <c r="F529">
        <f t="shared" si="54"/>
        <v>-0.3712317681866163</v>
      </c>
      <c r="G529">
        <f t="shared" si="56"/>
        <v>14</v>
      </c>
      <c r="H529" s="41">
        <f t="shared" si="57"/>
        <v>1500</v>
      </c>
      <c r="I529">
        <f t="shared" si="58"/>
        <v>-0.3712317681866163</v>
      </c>
      <c r="J529">
        <f t="shared" si="59"/>
        <v>28</v>
      </c>
    </row>
    <row r="530" spans="1:10" x14ac:dyDescent="0.25">
      <c r="A530" s="17" t="s">
        <v>101</v>
      </c>
      <c r="B530" s="17">
        <v>1988</v>
      </c>
      <c r="C530" s="18">
        <f t="shared" si="55"/>
        <v>14</v>
      </c>
      <c r="D530" s="30">
        <v>100</v>
      </c>
      <c r="E530" s="30">
        <v>1135.12407307381</v>
      </c>
      <c r="F530">
        <f t="shared" si="54"/>
        <v>2.4293270534364426</v>
      </c>
      <c r="G530">
        <f t="shared" si="56"/>
        <v>14</v>
      </c>
      <c r="H530" s="41">
        <f t="shared" si="57"/>
        <v>100</v>
      </c>
      <c r="I530">
        <f t="shared" si="58"/>
        <v>2.4293270534364426</v>
      </c>
      <c r="J530">
        <f t="shared" si="59"/>
        <v>29</v>
      </c>
    </row>
    <row r="531" spans="1:10" x14ac:dyDescent="0.25">
      <c r="A531" s="17" t="s">
        <v>101</v>
      </c>
      <c r="B531" s="17">
        <v>1993</v>
      </c>
      <c r="C531" s="18">
        <f t="shared" si="55"/>
        <v>14</v>
      </c>
      <c r="D531" s="30">
        <v>400</v>
      </c>
      <c r="E531" s="30">
        <v>793.20237395816696</v>
      </c>
      <c r="F531">
        <f t="shared" si="54"/>
        <v>0.68461384242043055</v>
      </c>
      <c r="G531">
        <f t="shared" si="56"/>
        <v>14</v>
      </c>
      <c r="H531" s="41">
        <f t="shared" si="57"/>
        <v>400</v>
      </c>
      <c r="I531">
        <f t="shared" si="58"/>
        <v>0.68461384242043055</v>
      </c>
      <c r="J531">
        <f t="shared" si="59"/>
        <v>34</v>
      </c>
    </row>
    <row r="532" spans="1:10" x14ac:dyDescent="0.25">
      <c r="A532" s="17" t="s">
        <v>101</v>
      </c>
      <c r="B532" s="17">
        <v>1996</v>
      </c>
      <c r="C532" s="18">
        <f t="shared" si="55"/>
        <v>14</v>
      </c>
      <c r="D532" s="30">
        <v>100</v>
      </c>
      <c r="E532" s="30">
        <v>1350.33177292033</v>
      </c>
      <c r="F532">
        <f t="shared" si="54"/>
        <v>2.6029354129696651</v>
      </c>
      <c r="G532">
        <f t="shared" si="56"/>
        <v>14</v>
      </c>
      <c r="H532" s="41">
        <f t="shared" si="57"/>
        <v>100</v>
      </c>
      <c r="I532">
        <f t="shared" si="58"/>
        <v>2.6029354129696651</v>
      </c>
      <c r="J532">
        <f t="shared" si="59"/>
        <v>37</v>
      </c>
    </row>
    <row r="533" spans="1:10" x14ac:dyDescent="0.25">
      <c r="A533" s="17" t="s">
        <v>101</v>
      </c>
      <c r="B533" s="17">
        <v>1997</v>
      </c>
      <c r="C533" s="18">
        <f t="shared" si="55"/>
        <v>14</v>
      </c>
      <c r="D533" s="30">
        <v>220</v>
      </c>
      <c r="E533" s="30">
        <v>722.21403889956798</v>
      </c>
      <c r="F533">
        <f t="shared" si="54"/>
        <v>1.1886940013765097</v>
      </c>
      <c r="G533">
        <f t="shared" si="56"/>
        <v>14</v>
      </c>
      <c r="H533" s="41">
        <f t="shared" si="57"/>
        <v>220</v>
      </c>
      <c r="I533">
        <f t="shared" si="58"/>
        <v>1.1886940013765097</v>
      </c>
      <c r="J533">
        <f t="shared" si="59"/>
        <v>38</v>
      </c>
    </row>
    <row r="534" spans="1:10" x14ac:dyDescent="0.25">
      <c r="A534" s="17" t="s">
        <v>101</v>
      </c>
      <c r="B534" s="17">
        <v>1998</v>
      </c>
      <c r="C534" s="18">
        <f t="shared" si="55"/>
        <v>14</v>
      </c>
      <c r="D534" s="30">
        <v>500</v>
      </c>
      <c r="E534" s="30">
        <v>1783.15675281423</v>
      </c>
      <c r="F534">
        <f t="shared" si="54"/>
        <v>1.271532430783717</v>
      </c>
      <c r="G534">
        <f t="shared" si="56"/>
        <v>14</v>
      </c>
      <c r="H534" s="41">
        <f t="shared" si="57"/>
        <v>500</v>
      </c>
      <c r="I534">
        <f t="shared" si="58"/>
        <v>1.271532430783717</v>
      </c>
      <c r="J534">
        <f t="shared" si="59"/>
        <v>39</v>
      </c>
    </row>
    <row r="535" spans="1:10" x14ac:dyDescent="0.25">
      <c r="A535" s="17" t="s">
        <v>101</v>
      </c>
      <c r="B535" s="17">
        <v>1999</v>
      </c>
      <c r="C535" s="18">
        <f t="shared" si="55"/>
        <v>14</v>
      </c>
      <c r="D535" s="30">
        <v>666.49496980000004</v>
      </c>
      <c r="E535" s="30">
        <v>1814.2818044037001</v>
      </c>
      <c r="F535">
        <f t="shared" si="54"/>
        <v>1.001412375932482</v>
      </c>
      <c r="G535">
        <f t="shared" si="56"/>
        <v>14</v>
      </c>
      <c r="H535" s="41">
        <f t="shared" si="57"/>
        <v>666.49496980000004</v>
      </c>
      <c r="I535">
        <f t="shared" si="58"/>
        <v>1.001412375932482</v>
      </c>
      <c r="J535">
        <f t="shared" si="59"/>
        <v>40</v>
      </c>
    </row>
    <row r="536" spans="1:10" x14ac:dyDescent="0.25">
      <c r="A536" s="17" t="s">
        <v>101</v>
      </c>
      <c r="B536" s="17">
        <v>2000</v>
      </c>
      <c r="C536" s="18">
        <f t="shared" si="55"/>
        <v>14</v>
      </c>
      <c r="D536" s="30">
        <v>725.7142857</v>
      </c>
      <c r="E536" s="30">
        <v>757.17671106470505</v>
      </c>
      <c r="F536">
        <f t="shared" si="54"/>
        <v>4.2440270714755507E-2</v>
      </c>
      <c r="G536">
        <f t="shared" si="56"/>
        <v>14</v>
      </c>
      <c r="H536" s="41">
        <f t="shared" si="57"/>
        <v>725.7142857</v>
      </c>
      <c r="I536">
        <f t="shared" si="58"/>
        <v>4.2440270714755507E-2</v>
      </c>
      <c r="J536">
        <f t="shared" si="59"/>
        <v>41</v>
      </c>
    </row>
    <row r="537" spans="1:10" x14ac:dyDescent="0.25">
      <c r="A537" s="17" t="s">
        <v>101</v>
      </c>
      <c r="B537" s="17">
        <v>2001</v>
      </c>
      <c r="C537" s="18">
        <f t="shared" si="55"/>
        <v>14</v>
      </c>
      <c r="D537" s="30">
        <v>457.14285710000001</v>
      </c>
      <c r="E537" s="30">
        <v>356.56031407173498</v>
      </c>
      <c r="F537">
        <f t="shared" si="54"/>
        <v>-0.24849253016245604</v>
      </c>
      <c r="G537">
        <f t="shared" si="56"/>
        <v>14</v>
      </c>
      <c r="H537" s="41">
        <f t="shared" si="57"/>
        <v>457.14285710000001</v>
      </c>
      <c r="I537">
        <f t="shared" si="58"/>
        <v>-0.24849253016245604</v>
      </c>
      <c r="J537">
        <f t="shared" si="59"/>
        <v>42</v>
      </c>
    </row>
    <row r="538" spans="1:10" x14ac:dyDescent="0.25">
      <c r="A538" s="17" t="s">
        <v>101</v>
      </c>
      <c r="B538" s="17">
        <v>2002</v>
      </c>
      <c r="C538" s="18">
        <f t="shared" si="55"/>
        <v>14</v>
      </c>
      <c r="D538" s="30">
        <v>171.42857140000001</v>
      </c>
      <c r="E538" s="30">
        <v>410.04661654563103</v>
      </c>
      <c r="F538">
        <f t="shared" si="54"/>
        <v>0.87210416557279558</v>
      </c>
      <c r="G538">
        <f t="shared" si="56"/>
        <v>14</v>
      </c>
      <c r="H538" s="41">
        <f t="shared" si="57"/>
        <v>171.42857140000001</v>
      </c>
      <c r="I538">
        <f t="shared" si="58"/>
        <v>0.87210416557279558</v>
      </c>
      <c r="J538">
        <f t="shared" si="59"/>
        <v>43</v>
      </c>
    </row>
    <row r="539" spans="1:10" x14ac:dyDescent="0.25">
      <c r="A539" s="17" t="s">
        <v>101</v>
      </c>
      <c r="B539" s="17">
        <v>2003</v>
      </c>
      <c r="C539" s="18">
        <f t="shared" si="55"/>
        <v>14</v>
      </c>
      <c r="D539" s="30">
        <v>2059.4285709999999</v>
      </c>
      <c r="E539" s="30">
        <v>318.12369858828202</v>
      </c>
      <c r="F539">
        <f t="shared" si="54"/>
        <v>-1.8677435341699125</v>
      </c>
      <c r="G539">
        <f t="shared" si="56"/>
        <v>14</v>
      </c>
      <c r="H539" s="41">
        <f t="shared" si="57"/>
        <v>2059.4285709999999</v>
      </c>
      <c r="I539">
        <f t="shared" si="58"/>
        <v>-1.8677435341699125</v>
      </c>
      <c r="J539">
        <f t="shared" si="59"/>
        <v>44</v>
      </c>
    </row>
    <row r="540" spans="1:10" x14ac:dyDescent="0.25">
      <c r="A540" s="17" t="s">
        <v>101</v>
      </c>
      <c r="B540" s="17">
        <v>2004</v>
      </c>
      <c r="C540" s="18">
        <f t="shared" si="55"/>
        <v>14</v>
      </c>
      <c r="D540" s="30">
        <v>497.7142857</v>
      </c>
      <c r="E540" s="30">
        <v>256.311138696466</v>
      </c>
      <c r="F540">
        <f t="shared" si="54"/>
        <v>-0.66363409685884611</v>
      </c>
      <c r="G540">
        <f t="shared" si="56"/>
        <v>14</v>
      </c>
      <c r="H540" s="41">
        <f t="shared" si="57"/>
        <v>497.7142857</v>
      </c>
      <c r="I540">
        <f t="shared" si="58"/>
        <v>-0.66363409685884611</v>
      </c>
      <c r="J540">
        <f t="shared" si="59"/>
        <v>45</v>
      </c>
    </row>
    <row r="541" spans="1:10" x14ac:dyDescent="0.25">
      <c r="A541" s="17" t="s">
        <v>101</v>
      </c>
      <c r="B541" s="17">
        <v>2005</v>
      </c>
      <c r="C541" s="18">
        <f t="shared" si="55"/>
        <v>14</v>
      </c>
      <c r="D541" s="30">
        <v>268.73469390000002</v>
      </c>
      <c r="E541" s="30">
        <v>506.24465054345802</v>
      </c>
      <c r="F541">
        <f t="shared" si="54"/>
        <v>0.633295426647422</v>
      </c>
      <c r="G541">
        <f t="shared" si="56"/>
        <v>14</v>
      </c>
      <c r="H541" s="41">
        <f t="shared" si="57"/>
        <v>268.73469390000002</v>
      </c>
      <c r="I541">
        <f t="shared" si="58"/>
        <v>0.633295426647422</v>
      </c>
      <c r="J541">
        <f t="shared" si="59"/>
        <v>46</v>
      </c>
    </row>
    <row r="542" spans="1:10" x14ac:dyDescent="0.25">
      <c r="A542" s="17" t="s">
        <v>101</v>
      </c>
      <c r="B542" s="17">
        <v>2006</v>
      </c>
      <c r="C542" s="18">
        <f t="shared" si="55"/>
        <v>14</v>
      </c>
      <c r="D542" s="30">
        <v>143.19480519999999</v>
      </c>
      <c r="E542" s="30">
        <v>1035.3290017438901</v>
      </c>
      <c r="F542">
        <f t="shared" si="54"/>
        <v>1.9782685539364024</v>
      </c>
      <c r="G542">
        <f t="shared" si="56"/>
        <v>14</v>
      </c>
      <c r="H542" s="41">
        <f t="shared" si="57"/>
        <v>143.19480519999999</v>
      </c>
      <c r="I542">
        <f t="shared" si="58"/>
        <v>1.9782685539364024</v>
      </c>
      <c r="J542">
        <f t="shared" si="59"/>
        <v>47</v>
      </c>
    </row>
    <row r="543" spans="1:10" x14ac:dyDescent="0.25">
      <c r="A543" s="17" t="s">
        <v>101</v>
      </c>
      <c r="B543" s="17">
        <v>2011</v>
      </c>
      <c r="C543" s="18">
        <f t="shared" si="55"/>
        <v>14</v>
      </c>
      <c r="D543" s="30">
        <v>910.86011900000005</v>
      </c>
      <c r="E543" s="30">
        <v>710.61733561513904</v>
      </c>
      <c r="F543">
        <f t="shared" si="54"/>
        <v>-0.24825525978584853</v>
      </c>
      <c r="G543">
        <f t="shared" si="56"/>
        <v>14</v>
      </c>
      <c r="H543" s="41">
        <f t="shared" si="57"/>
        <v>910.86011900000005</v>
      </c>
      <c r="I543">
        <f t="shared" si="58"/>
        <v>-0.24825525978584853</v>
      </c>
      <c r="J543">
        <f t="shared" si="59"/>
        <v>52</v>
      </c>
    </row>
    <row r="544" spans="1:10" x14ac:dyDescent="0.25">
      <c r="A544" s="17" t="s">
        <v>101</v>
      </c>
      <c r="B544" s="17">
        <v>2014</v>
      </c>
      <c r="C544" s="18">
        <f t="shared" si="55"/>
        <v>14</v>
      </c>
      <c r="D544" s="30">
        <v>608.78489330000002</v>
      </c>
      <c r="E544" s="30">
        <v>993.32693519388897</v>
      </c>
      <c r="F544">
        <f t="shared" si="54"/>
        <v>0.48959485738720199</v>
      </c>
      <c r="G544">
        <f t="shared" si="56"/>
        <v>14</v>
      </c>
      <c r="H544" s="41">
        <f t="shared" si="57"/>
        <v>608.78489330000002</v>
      </c>
      <c r="I544">
        <f t="shared" si="58"/>
        <v>0.48959485738720199</v>
      </c>
      <c r="J544">
        <f t="shared" si="59"/>
        <v>55</v>
      </c>
    </row>
    <row r="545" spans="1:10" x14ac:dyDescent="0.25">
      <c r="A545" s="7" t="s">
        <v>102</v>
      </c>
      <c r="B545" s="7">
        <v>1960</v>
      </c>
      <c r="C545" s="18">
        <f t="shared" si="55"/>
        <v>15</v>
      </c>
      <c r="D545" s="22">
        <v>33540.681819999998</v>
      </c>
      <c r="E545" s="22">
        <v>102070.82049123</v>
      </c>
      <c r="F545">
        <f t="shared" si="54"/>
        <v>1.1129078061467867</v>
      </c>
      <c r="G545">
        <f t="shared" si="56"/>
        <v>15</v>
      </c>
      <c r="H545" s="41">
        <f t="shared" si="57"/>
        <v>33540.681819999998</v>
      </c>
      <c r="I545">
        <f t="shared" si="58"/>
        <v>1.1129078061467867</v>
      </c>
      <c r="J545">
        <f t="shared" si="59"/>
        <v>1</v>
      </c>
    </row>
    <row r="546" spans="1:10" x14ac:dyDescent="0.25">
      <c r="A546" s="7" t="s">
        <v>102</v>
      </c>
      <c r="B546" s="7">
        <v>1961</v>
      </c>
      <c r="C546" s="18">
        <f t="shared" si="55"/>
        <v>15</v>
      </c>
      <c r="D546" s="22">
        <v>58587.90885</v>
      </c>
      <c r="E546" s="22">
        <v>65587.431980780006</v>
      </c>
      <c r="F546">
        <f t="shared" si="54"/>
        <v>0.11285575026081518</v>
      </c>
      <c r="G546">
        <f t="shared" si="56"/>
        <v>15</v>
      </c>
      <c r="H546" s="41">
        <f t="shared" si="57"/>
        <v>58587.90885</v>
      </c>
      <c r="I546">
        <f t="shared" si="58"/>
        <v>0.11285575026081518</v>
      </c>
      <c r="J546">
        <f t="shared" si="59"/>
        <v>2</v>
      </c>
    </row>
    <row r="547" spans="1:10" x14ac:dyDescent="0.25">
      <c r="A547" s="7" t="s">
        <v>102</v>
      </c>
      <c r="B547" s="7">
        <v>1962</v>
      </c>
      <c r="C547" s="18">
        <f t="shared" si="55"/>
        <v>15</v>
      </c>
      <c r="D547" s="22">
        <v>37325.952449999997</v>
      </c>
      <c r="E547" s="22">
        <v>73471.760641410001</v>
      </c>
      <c r="F547">
        <f t="shared" si="54"/>
        <v>0.67721226258203016</v>
      </c>
      <c r="G547">
        <f t="shared" si="56"/>
        <v>15</v>
      </c>
      <c r="H547" s="41">
        <f t="shared" si="57"/>
        <v>37325.952449999997</v>
      </c>
      <c r="I547">
        <f t="shared" si="58"/>
        <v>0.67721226258203016</v>
      </c>
      <c r="J547">
        <f t="shared" si="59"/>
        <v>3</v>
      </c>
    </row>
    <row r="548" spans="1:10" x14ac:dyDescent="0.25">
      <c r="A548" s="7" t="s">
        <v>102</v>
      </c>
      <c r="B548" s="7">
        <v>1963</v>
      </c>
      <c r="C548" s="18">
        <f t="shared" si="55"/>
        <v>15</v>
      </c>
      <c r="D548" s="22">
        <v>63954.950980000001</v>
      </c>
      <c r="E548" s="22">
        <v>101098.66413372</v>
      </c>
      <c r="F548">
        <f t="shared" ref="F548:F611" si="60">LN(E548/D548)</f>
        <v>0.45791796804817458</v>
      </c>
      <c r="G548">
        <f t="shared" si="56"/>
        <v>15</v>
      </c>
      <c r="H548" s="41">
        <f t="shared" si="57"/>
        <v>63954.950980000001</v>
      </c>
      <c r="I548">
        <f t="shared" si="58"/>
        <v>0.45791796804817458</v>
      </c>
      <c r="J548">
        <f t="shared" si="59"/>
        <v>4</v>
      </c>
    </row>
    <row r="549" spans="1:10" x14ac:dyDescent="0.25">
      <c r="A549" s="7" t="s">
        <v>102</v>
      </c>
      <c r="B549" s="7">
        <v>1964</v>
      </c>
      <c r="C549" s="18">
        <f t="shared" si="55"/>
        <v>15</v>
      </c>
      <c r="D549" s="22">
        <v>119865.9221</v>
      </c>
      <c r="E549" s="22">
        <v>38772.700900529999</v>
      </c>
      <c r="F549">
        <f t="shared" si="60"/>
        <v>-1.1286573883268085</v>
      </c>
      <c r="G549">
        <f t="shared" si="56"/>
        <v>15</v>
      </c>
      <c r="H549" s="41">
        <f t="shared" si="57"/>
        <v>119865.9221</v>
      </c>
      <c r="I549">
        <f t="shared" si="58"/>
        <v>-1.1286573883268085</v>
      </c>
      <c r="J549">
        <f t="shared" si="59"/>
        <v>5</v>
      </c>
    </row>
    <row r="550" spans="1:10" x14ac:dyDescent="0.25">
      <c r="A550" s="7" t="s">
        <v>102</v>
      </c>
      <c r="B550" s="7">
        <v>1965</v>
      </c>
      <c r="C550" s="18">
        <f t="shared" si="55"/>
        <v>15</v>
      </c>
      <c r="D550" s="22">
        <v>31037.051469999999</v>
      </c>
      <c r="E550" s="22">
        <v>62720.823552316499</v>
      </c>
      <c r="F550">
        <f t="shared" si="60"/>
        <v>0.70351180707172567</v>
      </c>
      <c r="G550">
        <f t="shared" si="56"/>
        <v>15</v>
      </c>
      <c r="H550" s="41">
        <f t="shared" si="57"/>
        <v>31037.051469999999</v>
      </c>
      <c r="I550">
        <f t="shared" si="58"/>
        <v>0.70351180707172567</v>
      </c>
      <c r="J550">
        <f t="shared" si="59"/>
        <v>6</v>
      </c>
    </row>
    <row r="551" spans="1:10" x14ac:dyDescent="0.25">
      <c r="A551" s="7" t="s">
        <v>102</v>
      </c>
      <c r="B551" s="7">
        <v>1966</v>
      </c>
      <c r="C551" s="18">
        <f t="shared" ref="C551:C614" si="61">IF(A551=A550,C550,C550+1)</f>
        <v>15</v>
      </c>
      <c r="D551" s="22">
        <v>21463</v>
      </c>
      <c r="E551" s="22">
        <v>69076.478806216197</v>
      </c>
      <c r="F551">
        <f t="shared" si="60"/>
        <v>1.1688837568846071</v>
      </c>
      <c r="G551">
        <f t="shared" si="56"/>
        <v>15</v>
      </c>
      <c r="H551" s="41">
        <f t="shared" si="57"/>
        <v>21463</v>
      </c>
      <c r="I551">
        <f t="shared" si="58"/>
        <v>1.1688837568846071</v>
      </c>
      <c r="J551">
        <f t="shared" si="59"/>
        <v>7</v>
      </c>
    </row>
    <row r="552" spans="1:10" x14ac:dyDescent="0.25">
      <c r="A552" s="7" t="s">
        <v>102</v>
      </c>
      <c r="B552" s="7">
        <v>1967</v>
      </c>
      <c r="C552" s="18">
        <f t="shared" si="61"/>
        <v>15</v>
      </c>
      <c r="D552" s="22">
        <v>31742</v>
      </c>
      <c r="E552" s="22">
        <v>147378.44252583801</v>
      </c>
      <c r="F552">
        <f t="shared" si="60"/>
        <v>1.5353629924532994</v>
      </c>
      <c r="G552">
        <f t="shared" si="56"/>
        <v>15</v>
      </c>
      <c r="H552" s="41">
        <f t="shared" si="57"/>
        <v>31742</v>
      </c>
      <c r="I552">
        <f t="shared" si="58"/>
        <v>1.5353629924532994</v>
      </c>
      <c r="J552">
        <f t="shared" si="59"/>
        <v>8</v>
      </c>
    </row>
    <row r="553" spans="1:10" x14ac:dyDescent="0.25">
      <c r="A553" s="7" t="s">
        <v>102</v>
      </c>
      <c r="B553" s="7">
        <v>1968</v>
      </c>
      <c r="C553" s="18">
        <f t="shared" si="61"/>
        <v>15</v>
      </c>
      <c r="D553" s="22">
        <v>22284</v>
      </c>
      <c r="E553" s="22">
        <v>158704.25838030901</v>
      </c>
      <c r="F553">
        <f t="shared" si="60"/>
        <v>1.9631735279079954</v>
      </c>
      <c r="G553">
        <f t="shared" si="56"/>
        <v>15</v>
      </c>
      <c r="H553" s="41">
        <f t="shared" si="57"/>
        <v>22284</v>
      </c>
      <c r="I553">
        <f t="shared" si="58"/>
        <v>1.9631735279079954</v>
      </c>
      <c r="J553">
        <f t="shared" si="59"/>
        <v>9</v>
      </c>
    </row>
    <row r="554" spans="1:10" x14ac:dyDescent="0.25">
      <c r="A554" s="7" t="s">
        <v>102</v>
      </c>
      <c r="B554" s="7">
        <v>1969</v>
      </c>
      <c r="C554" s="18">
        <f t="shared" si="61"/>
        <v>15</v>
      </c>
      <c r="D554" s="22">
        <v>43526</v>
      </c>
      <c r="E554" s="22">
        <v>341269.49887310201</v>
      </c>
      <c r="F554">
        <f t="shared" si="60"/>
        <v>2.0593140237297698</v>
      </c>
      <c r="G554">
        <f t="shared" si="56"/>
        <v>15</v>
      </c>
      <c r="H554" s="41">
        <f t="shared" si="57"/>
        <v>43526</v>
      </c>
      <c r="I554">
        <f t="shared" si="58"/>
        <v>2.0593140237297698</v>
      </c>
      <c r="J554">
        <f t="shared" si="59"/>
        <v>10</v>
      </c>
    </row>
    <row r="555" spans="1:10" x14ac:dyDescent="0.25">
      <c r="A555" s="7" t="s">
        <v>102</v>
      </c>
      <c r="B555" s="7">
        <v>1970</v>
      </c>
      <c r="C555" s="18">
        <f t="shared" si="61"/>
        <v>15</v>
      </c>
      <c r="D555" s="22">
        <v>28978</v>
      </c>
      <c r="E555" s="22">
        <v>166736.11954762301</v>
      </c>
      <c r="F555">
        <f t="shared" si="60"/>
        <v>1.7498755188387554</v>
      </c>
      <c r="G555">
        <f t="shared" si="56"/>
        <v>15</v>
      </c>
      <c r="H555" s="41">
        <f t="shared" si="57"/>
        <v>28978</v>
      </c>
      <c r="I555">
        <f t="shared" si="58"/>
        <v>1.7498755188387554</v>
      </c>
      <c r="J555">
        <f t="shared" si="59"/>
        <v>11</v>
      </c>
    </row>
    <row r="556" spans="1:10" x14ac:dyDescent="0.25">
      <c r="A556" s="7" t="s">
        <v>102</v>
      </c>
      <c r="B556" s="7">
        <v>1971</v>
      </c>
      <c r="C556" s="18">
        <f t="shared" si="61"/>
        <v>15</v>
      </c>
      <c r="D556" s="22">
        <v>30443</v>
      </c>
      <c r="E556" s="22">
        <v>242498.639128193</v>
      </c>
      <c r="F556">
        <f t="shared" si="60"/>
        <v>2.0751400158484739</v>
      </c>
      <c r="G556">
        <f t="shared" si="56"/>
        <v>15</v>
      </c>
      <c r="H556" s="41">
        <f t="shared" si="57"/>
        <v>30443</v>
      </c>
      <c r="I556">
        <f t="shared" si="58"/>
        <v>2.0751400158484739</v>
      </c>
      <c r="J556">
        <f t="shared" si="59"/>
        <v>12</v>
      </c>
    </row>
    <row r="557" spans="1:10" x14ac:dyDescent="0.25">
      <c r="A557" s="7" t="s">
        <v>102</v>
      </c>
      <c r="B557" s="7">
        <v>1972</v>
      </c>
      <c r="C557" s="18">
        <f t="shared" si="61"/>
        <v>15</v>
      </c>
      <c r="D557" s="22">
        <v>73911</v>
      </c>
      <c r="E557" s="22">
        <v>175207.395537826</v>
      </c>
      <c r="F557">
        <f t="shared" si="60"/>
        <v>0.86310872291113627</v>
      </c>
      <c r="G557">
        <f t="shared" si="56"/>
        <v>15</v>
      </c>
      <c r="H557" s="41">
        <f t="shared" si="57"/>
        <v>73911</v>
      </c>
      <c r="I557">
        <f t="shared" si="58"/>
        <v>0.86310872291113627</v>
      </c>
      <c r="J557">
        <f t="shared" si="59"/>
        <v>13</v>
      </c>
    </row>
    <row r="558" spans="1:10" x14ac:dyDescent="0.25">
      <c r="A558" s="7" t="s">
        <v>102</v>
      </c>
      <c r="B558" s="7">
        <v>1973</v>
      </c>
      <c r="C558" s="18">
        <f t="shared" si="61"/>
        <v>15</v>
      </c>
      <c r="D558" s="22">
        <v>100183</v>
      </c>
      <c r="E558" s="22">
        <v>191580.947012864</v>
      </c>
      <c r="F558">
        <f t="shared" si="60"/>
        <v>0.6483119055362625</v>
      </c>
      <c r="G558">
        <f t="shared" si="56"/>
        <v>15</v>
      </c>
      <c r="H558" s="41">
        <f t="shared" si="57"/>
        <v>100183</v>
      </c>
      <c r="I558">
        <f t="shared" si="58"/>
        <v>0.6483119055362625</v>
      </c>
      <c r="J558">
        <f t="shared" si="59"/>
        <v>14</v>
      </c>
    </row>
    <row r="559" spans="1:10" x14ac:dyDescent="0.25">
      <c r="A559" s="7" t="s">
        <v>102</v>
      </c>
      <c r="B559" s="7">
        <v>1974</v>
      </c>
      <c r="C559" s="18">
        <f t="shared" si="61"/>
        <v>15</v>
      </c>
      <c r="D559" s="22">
        <v>96197</v>
      </c>
      <c r="E559" s="22">
        <v>67182.938811903703</v>
      </c>
      <c r="F559">
        <f t="shared" si="60"/>
        <v>-0.35897884358742355</v>
      </c>
      <c r="G559">
        <f t="shared" si="56"/>
        <v>15</v>
      </c>
      <c r="H559" s="41">
        <f t="shared" si="57"/>
        <v>96197</v>
      </c>
      <c r="I559">
        <f t="shared" si="58"/>
        <v>-0.35897884358742355</v>
      </c>
      <c r="J559">
        <f t="shared" si="59"/>
        <v>15</v>
      </c>
    </row>
    <row r="560" spans="1:10" x14ac:dyDescent="0.25">
      <c r="A560" s="7" t="s">
        <v>102</v>
      </c>
      <c r="B560" s="7">
        <v>1975</v>
      </c>
      <c r="C560" s="18">
        <f t="shared" si="61"/>
        <v>15</v>
      </c>
      <c r="D560" s="22">
        <v>97498.636870000002</v>
      </c>
      <c r="E560" s="22">
        <v>488984.02543729299</v>
      </c>
      <c r="F560">
        <f t="shared" si="60"/>
        <v>1.6124914240383144</v>
      </c>
      <c r="G560">
        <f t="shared" si="56"/>
        <v>15</v>
      </c>
      <c r="H560" s="41">
        <f t="shared" si="57"/>
        <v>97498.636870000002</v>
      </c>
      <c r="I560">
        <f t="shared" si="58"/>
        <v>1.6124914240383144</v>
      </c>
      <c r="J560">
        <f t="shared" si="59"/>
        <v>16</v>
      </c>
    </row>
    <row r="561" spans="1:12" x14ac:dyDescent="0.25">
      <c r="A561" s="7" t="s">
        <v>102</v>
      </c>
      <c r="B561" s="7">
        <v>1976</v>
      </c>
      <c r="C561" s="18">
        <f t="shared" si="61"/>
        <v>15</v>
      </c>
      <c r="D561" s="22">
        <v>50192</v>
      </c>
      <c r="E561" s="22">
        <v>158851.69490914201</v>
      </c>
      <c r="F561">
        <f t="shared" si="60"/>
        <v>1.1521153790821217</v>
      </c>
      <c r="G561">
        <f t="shared" si="56"/>
        <v>15</v>
      </c>
      <c r="H561" s="41">
        <f t="shared" si="57"/>
        <v>50192</v>
      </c>
      <c r="I561">
        <f t="shared" si="58"/>
        <v>1.1521153790821217</v>
      </c>
      <c r="J561">
        <f t="shared" si="59"/>
        <v>17</v>
      </c>
    </row>
    <row r="562" spans="1:12" x14ac:dyDescent="0.25">
      <c r="A562" s="7" t="s">
        <v>102</v>
      </c>
      <c r="B562" s="7">
        <v>1977</v>
      </c>
      <c r="C562" s="18">
        <f t="shared" si="61"/>
        <v>15</v>
      </c>
      <c r="D562" s="22">
        <v>89757</v>
      </c>
      <c r="E562" s="22">
        <v>1443273.6551407599</v>
      </c>
      <c r="F562">
        <f t="shared" si="60"/>
        <v>2.7775631652401116</v>
      </c>
      <c r="G562">
        <f t="shared" si="56"/>
        <v>15</v>
      </c>
      <c r="H562" s="41">
        <f t="shared" si="57"/>
        <v>89757</v>
      </c>
      <c r="I562">
        <f t="shared" si="58"/>
        <v>2.7775631652401116</v>
      </c>
      <c r="J562">
        <f t="shared" si="59"/>
        <v>18</v>
      </c>
    </row>
    <row r="563" spans="1:12" x14ac:dyDescent="0.25">
      <c r="A563" s="7" t="s">
        <v>102</v>
      </c>
      <c r="B563" s="7">
        <v>1978</v>
      </c>
      <c r="C563" s="18">
        <f t="shared" si="61"/>
        <v>15</v>
      </c>
      <c r="D563" s="22">
        <v>27964</v>
      </c>
      <c r="E563" s="22">
        <v>340743.03953471198</v>
      </c>
      <c r="F563">
        <f t="shared" si="60"/>
        <v>2.5002106748208743</v>
      </c>
      <c r="G563">
        <f t="shared" si="56"/>
        <v>15</v>
      </c>
      <c r="H563" s="41">
        <f t="shared" si="57"/>
        <v>27964</v>
      </c>
      <c r="I563">
        <f t="shared" si="58"/>
        <v>2.5002106748208743</v>
      </c>
      <c r="J563">
        <f t="shared" si="59"/>
        <v>19</v>
      </c>
    </row>
    <row r="564" spans="1:12" x14ac:dyDescent="0.25">
      <c r="A564" s="7" t="s">
        <v>102</v>
      </c>
      <c r="B564" s="7">
        <v>1979</v>
      </c>
      <c r="C564" s="18">
        <f t="shared" si="61"/>
        <v>15</v>
      </c>
      <c r="D564" s="22">
        <v>135745</v>
      </c>
      <c r="E564" s="22">
        <v>351140.90947141201</v>
      </c>
      <c r="F564">
        <f t="shared" si="60"/>
        <v>0.95040946866809062</v>
      </c>
      <c r="G564">
        <f t="shared" si="56"/>
        <v>15</v>
      </c>
      <c r="H564" s="41">
        <f t="shared" si="57"/>
        <v>135745</v>
      </c>
      <c r="I564">
        <f t="shared" si="58"/>
        <v>0.95040946866809062</v>
      </c>
      <c r="J564">
        <f t="shared" si="59"/>
        <v>20</v>
      </c>
    </row>
    <row r="565" spans="1:12" x14ac:dyDescent="0.25">
      <c r="A565" s="7" t="s">
        <v>102</v>
      </c>
      <c r="B565" s="7">
        <v>1980</v>
      </c>
      <c r="C565" s="18">
        <f t="shared" si="61"/>
        <v>15</v>
      </c>
      <c r="D565" s="22">
        <v>57655</v>
      </c>
      <c r="E565" s="22">
        <v>1313288.89963785</v>
      </c>
      <c r="F565">
        <f t="shared" si="60"/>
        <v>3.1258129070653911</v>
      </c>
      <c r="G565">
        <f t="shared" si="56"/>
        <v>15</v>
      </c>
      <c r="H565" s="41">
        <f t="shared" si="57"/>
        <v>57655</v>
      </c>
      <c r="I565">
        <f t="shared" si="58"/>
        <v>3.1258129070653911</v>
      </c>
      <c r="J565">
        <f t="shared" si="59"/>
        <v>21</v>
      </c>
    </row>
    <row r="566" spans="1:12" x14ac:dyDescent="0.25">
      <c r="A566" s="7" t="s">
        <v>102</v>
      </c>
      <c r="B566" s="7">
        <v>1981</v>
      </c>
      <c r="C566" s="18">
        <f t="shared" si="61"/>
        <v>15</v>
      </c>
      <c r="D566" s="22">
        <v>256141</v>
      </c>
      <c r="E566" s="22">
        <v>748560.03389117005</v>
      </c>
      <c r="F566">
        <f t="shared" si="60"/>
        <v>1.0724233321375698</v>
      </c>
      <c r="G566">
        <f t="shared" si="56"/>
        <v>15</v>
      </c>
      <c r="H566" s="41">
        <f t="shared" si="57"/>
        <v>256141</v>
      </c>
      <c r="I566">
        <f t="shared" si="58"/>
        <v>1.0724233321375698</v>
      </c>
      <c r="J566">
        <f t="shared" si="59"/>
        <v>22</v>
      </c>
    </row>
    <row r="567" spans="1:12" x14ac:dyDescent="0.25">
      <c r="A567" s="7" t="s">
        <v>102</v>
      </c>
      <c r="B567" s="7">
        <v>1982</v>
      </c>
      <c r="C567" s="18">
        <f t="shared" si="61"/>
        <v>15</v>
      </c>
      <c r="D567" s="22">
        <v>122051.6162</v>
      </c>
      <c r="E567" s="22">
        <v>631919.94509274303</v>
      </c>
      <c r="F567">
        <f t="shared" si="60"/>
        <v>1.6443186781014092</v>
      </c>
      <c r="G567">
        <f t="shared" si="56"/>
        <v>15</v>
      </c>
      <c r="H567" s="41">
        <f t="shared" si="57"/>
        <v>122051.6162</v>
      </c>
      <c r="I567">
        <f t="shared" si="58"/>
        <v>1.6443186781014092</v>
      </c>
      <c r="J567">
        <f t="shared" si="59"/>
        <v>23</v>
      </c>
    </row>
    <row r="568" spans="1:12" x14ac:dyDescent="0.25">
      <c r="A568" s="7" t="s">
        <v>102</v>
      </c>
      <c r="B568" s="7">
        <v>1983</v>
      </c>
      <c r="C568" s="18">
        <f t="shared" si="61"/>
        <v>15</v>
      </c>
      <c r="D568" s="22">
        <v>112844.6413</v>
      </c>
      <c r="E568" s="22">
        <v>656860.35895708005</v>
      </c>
      <c r="F568">
        <f t="shared" si="60"/>
        <v>1.7614594354709283</v>
      </c>
      <c r="G568">
        <f t="shared" si="56"/>
        <v>15</v>
      </c>
      <c r="H568" s="41">
        <f t="shared" si="57"/>
        <v>112844.6413</v>
      </c>
      <c r="I568">
        <f t="shared" si="58"/>
        <v>1.7614594354709283</v>
      </c>
      <c r="J568">
        <f t="shared" si="59"/>
        <v>24</v>
      </c>
      <c r="L568" t="s">
        <v>171</v>
      </c>
    </row>
    <row r="569" spans="1:12" x14ac:dyDescent="0.25">
      <c r="A569" s="7" t="s">
        <v>102</v>
      </c>
      <c r="B569" s="7">
        <v>1984</v>
      </c>
      <c r="C569" s="18">
        <f t="shared" si="61"/>
        <v>15</v>
      </c>
      <c r="D569" s="22">
        <v>219484.20790000001</v>
      </c>
      <c r="E569" s="22">
        <v>1200041.06488205</v>
      </c>
      <c r="F569">
        <f t="shared" si="60"/>
        <v>1.6988307717844904</v>
      </c>
      <c r="G569">
        <f t="shared" si="56"/>
        <v>15</v>
      </c>
      <c r="H569" s="41">
        <f t="shared" si="57"/>
        <v>219484.20790000001</v>
      </c>
      <c r="I569">
        <f t="shared" si="58"/>
        <v>1.6988307717844904</v>
      </c>
      <c r="J569">
        <f t="shared" si="59"/>
        <v>25</v>
      </c>
    </row>
    <row r="570" spans="1:12" x14ac:dyDescent="0.25">
      <c r="A570" s="7" t="s">
        <v>102</v>
      </c>
      <c r="B570" s="7">
        <v>1985</v>
      </c>
      <c r="C570" s="18">
        <f t="shared" si="61"/>
        <v>15</v>
      </c>
      <c r="D570" s="22">
        <v>216567.61079999999</v>
      </c>
      <c r="E570" s="22">
        <v>460134.95514907199</v>
      </c>
      <c r="F570">
        <f t="shared" si="60"/>
        <v>0.75361703845483896</v>
      </c>
      <c r="G570">
        <f t="shared" si="56"/>
        <v>15</v>
      </c>
      <c r="H570" s="41">
        <f t="shared" si="57"/>
        <v>216567.61079999999</v>
      </c>
      <c r="I570">
        <f t="shared" si="58"/>
        <v>0.75361703845483896</v>
      </c>
      <c r="J570">
        <f t="shared" si="59"/>
        <v>26</v>
      </c>
    </row>
    <row r="571" spans="1:12" x14ac:dyDescent="0.25">
      <c r="A571" s="7" t="s">
        <v>102</v>
      </c>
      <c r="B571" s="7">
        <v>1986</v>
      </c>
      <c r="C571" s="18">
        <f t="shared" si="61"/>
        <v>15</v>
      </c>
      <c r="D571" s="22">
        <v>132930.3406</v>
      </c>
      <c r="E571" s="22">
        <v>845833.87866479997</v>
      </c>
      <c r="F571">
        <f t="shared" si="60"/>
        <v>1.8504977432815486</v>
      </c>
      <c r="G571">
        <f t="shared" si="56"/>
        <v>15</v>
      </c>
      <c r="H571" s="41">
        <f t="shared" si="57"/>
        <v>132930.3406</v>
      </c>
      <c r="I571">
        <f t="shared" si="58"/>
        <v>1.8504977432815486</v>
      </c>
      <c r="J571">
        <f t="shared" si="59"/>
        <v>27</v>
      </c>
    </row>
    <row r="572" spans="1:12" x14ac:dyDescent="0.25">
      <c r="A572" s="7" t="s">
        <v>102</v>
      </c>
      <c r="B572" s="7">
        <v>1987</v>
      </c>
      <c r="C572" s="18">
        <f t="shared" si="61"/>
        <v>15</v>
      </c>
      <c r="D572" s="22">
        <v>302165.97259999998</v>
      </c>
      <c r="E572" s="22">
        <v>513593.44020945102</v>
      </c>
      <c r="F572">
        <f t="shared" si="60"/>
        <v>0.53045553555852243</v>
      </c>
      <c r="G572">
        <f t="shared" si="56"/>
        <v>15</v>
      </c>
      <c r="H572" s="41">
        <f t="shared" si="57"/>
        <v>302165.97259999998</v>
      </c>
      <c r="I572">
        <f t="shared" si="58"/>
        <v>0.53045553555852243</v>
      </c>
      <c r="J572">
        <f t="shared" si="59"/>
        <v>28</v>
      </c>
    </row>
    <row r="573" spans="1:12" x14ac:dyDescent="0.25">
      <c r="A573" s="7" t="s">
        <v>102</v>
      </c>
      <c r="B573" s="7">
        <v>1988</v>
      </c>
      <c r="C573" s="18">
        <f t="shared" si="61"/>
        <v>15</v>
      </c>
      <c r="D573" s="22">
        <v>173803.35380000001</v>
      </c>
      <c r="E573" s="22">
        <v>1135848.19573537</v>
      </c>
      <c r="F573">
        <f t="shared" si="60"/>
        <v>1.8772104502990155</v>
      </c>
      <c r="G573">
        <f t="shared" si="56"/>
        <v>15</v>
      </c>
      <c r="H573" s="41">
        <f t="shared" si="57"/>
        <v>173803.35380000001</v>
      </c>
      <c r="I573">
        <f t="shared" si="58"/>
        <v>1.8772104502990155</v>
      </c>
      <c r="J573">
        <f t="shared" si="59"/>
        <v>29</v>
      </c>
    </row>
    <row r="574" spans="1:12" x14ac:dyDescent="0.25">
      <c r="A574" s="7" t="s">
        <v>102</v>
      </c>
      <c r="B574" s="7">
        <v>1989</v>
      </c>
      <c r="C574" s="18">
        <f t="shared" si="61"/>
        <v>15</v>
      </c>
      <c r="D574" s="22">
        <v>106907.56969999999</v>
      </c>
      <c r="E574" s="22">
        <v>768843.72798390803</v>
      </c>
      <c r="F574">
        <f t="shared" si="60"/>
        <v>1.9729231077070974</v>
      </c>
      <c r="G574">
        <f t="shared" si="56"/>
        <v>15</v>
      </c>
      <c r="H574" s="41">
        <f t="shared" si="57"/>
        <v>106907.56969999999</v>
      </c>
      <c r="I574">
        <f t="shared" si="58"/>
        <v>1.9729231077070974</v>
      </c>
      <c r="J574">
        <f t="shared" si="59"/>
        <v>30</v>
      </c>
    </row>
    <row r="575" spans="1:12" x14ac:dyDescent="0.25">
      <c r="A575" s="7" t="s">
        <v>102</v>
      </c>
      <c r="B575" s="7">
        <v>1990</v>
      </c>
      <c r="C575" s="18">
        <f t="shared" si="61"/>
        <v>15</v>
      </c>
      <c r="D575" s="22">
        <v>127099.656</v>
      </c>
      <c r="E575" s="22">
        <v>840527.387704144</v>
      </c>
      <c r="F575">
        <f t="shared" si="60"/>
        <v>1.8890580656701894</v>
      </c>
      <c r="G575">
        <f t="shared" si="56"/>
        <v>15</v>
      </c>
      <c r="H575" s="41">
        <f t="shared" si="57"/>
        <v>127099.656</v>
      </c>
      <c r="I575">
        <f t="shared" si="58"/>
        <v>1.8890580656701894</v>
      </c>
      <c r="J575">
        <f t="shared" si="59"/>
        <v>31</v>
      </c>
    </row>
    <row r="576" spans="1:12" x14ac:dyDescent="0.25">
      <c r="A576" s="7" t="s">
        <v>102</v>
      </c>
      <c r="B576" s="7">
        <v>1991</v>
      </c>
      <c r="C576" s="18">
        <f t="shared" si="61"/>
        <v>15</v>
      </c>
      <c r="D576" s="22">
        <v>224976.09839999999</v>
      </c>
      <c r="E576" s="22">
        <v>1713270.4095370001</v>
      </c>
      <c r="F576">
        <f t="shared" si="60"/>
        <v>2.0301651759271682</v>
      </c>
      <c r="G576">
        <f t="shared" si="56"/>
        <v>15</v>
      </c>
      <c r="H576" s="41">
        <f t="shared" si="57"/>
        <v>224976.09839999999</v>
      </c>
      <c r="I576">
        <f t="shared" si="58"/>
        <v>2.0301651759271682</v>
      </c>
      <c r="J576">
        <f t="shared" si="59"/>
        <v>32</v>
      </c>
    </row>
    <row r="577" spans="1:10" x14ac:dyDescent="0.25">
      <c r="A577" s="7" t="s">
        <v>102</v>
      </c>
      <c r="B577" s="7">
        <v>1992</v>
      </c>
      <c r="C577" s="18">
        <f t="shared" si="61"/>
        <v>15</v>
      </c>
      <c r="D577" s="22">
        <v>198087.29250000001</v>
      </c>
      <c r="E577" s="22">
        <v>2073561.2275372001</v>
      </c>
      <c r="F577">
        <f t="shared" si="60"/>
        <v>2.3483150030917921</v>
      </c>
      <c r="G577">
        <f t="shared" si="56"/>
        <v>15</v>
      </c>
      <c r="H577" s="41">
        <f t="shared" si="57"/>
        <v>198087.29250000001</v>
      </c>
      <c r="I577">
        <f t="shared" si="58"/>
        <v>2.3483150030917921</v>
      </c>
      <c r="J577">
        <f t="shared" si="59"/>
        <v>33</v>
      </c>
    </row>
    <row r="578" spans="1:10" x14ac:dyDescent="0.25">
      <c r="A578" s="7" t="s">
        <v>102</v>
      </c>
      <c r="B578" s="7">
        <v>1993</v>
      </c>
      <c r="C578" s="18">
        <f t="shared" si="61"/>
        <v>15</v>
      </c>
      <c r="D578" s="22">
        <v>251782.56510000001</v>
      </c>
      <c r="E578" s="22">
        <v>393302.91115747299</v>
      </c>
      <c r="F578">
        <f t="shared" si="60"/>
        <v>0.44601420313682349</v>
      </c>
      <c r="G578">
        <f t="shared" si="56"/>
        <v>15</v>
      </c>
      <c r="H578" s="41">
        <f t="shared" si="57"/>
        <v>251782.56510000001</v>
      </c>
      <c r="I578">
        <f t="shared" si="58"/>
        <v>0.44601420313682349</v>
      </c>
      <c r="J578">
        <f t="shared" si="59"/>
        <v>34</v>
      </c>
    </row>
    <row r="579" spans="1:10" x14ac:dyDescent="0.25">
      <c r="A579" s="7" t="s">
        <v>102</v>
      </c>
      <c r="B579" s="7">
        <v>1994</v>
      </c>
      <c r="C579" s="18">
        <f t="shared" si="61"/>
        <v>15</v>
      </c>
      <c r="D579" s="22">
        <v>136482.421</v>
      </c>
      <c r="E579" s="22">
        <v>28566.800195744101</v>
      </c>
      <c r="F579">
        <f t="shared" si="60"/>
        <v>-1.5639506112274146</v>
      </c>
      <c r="G579">
        <f t="shared" ref="G579:G642" si="62">C579</f>
        <v>15</v>
      </c>
      <c r="H579" s="41">
        <f t="shared" ref="H579:H642" si="63">D579</f>
        <v>136482.421</v>
      </c>
      <c r="I579">
        <f t="shared" ref="I579:I642" si="64">F579</f>
        <v>-1.5639506112274146</v>
      </c>
      <c r="J579">
        <f t="shared" ref="J579:J642" si="65">B579-1959</f>
        <v>35</v>
      </c>
    </row>
    <row r="580" spans="1:10" x14ac:dyDescent="0.25">
      <c r="A580" s="7" t="s">
        <v>102</v>
      </c>
      <c r="B580" s="7">
        <v>1995</v>
      </c>
      <c r="C580" s="18">
        <f t="shared" si="61"/>
        <v>15</v>
      </c>
      <c r="D580" s="22">
        <v>243069.00700000001</v>
      </c>
      <c r="E580" s="22">
        <v>223010.01704053499</v>
      </c>
      <c r="F580">
        <f t="shared" si="60"/>
        <v>-8.6128692534340051E-2</v>
      </c>
      <c r="G580">
        <f t="shared" si="62"/>
        <v>15</v>
      </c>
      <c r="H580" s="41">
        <f t="shared" si="63"/>
        <v>243069.00700000001</v>
      </c>
      <c r="I580">
        <f t="shared" si="64"/>
        <v>-8.6128692534340051E-2</v>
      </c>
      <c r="J580">
        <f t="shared" si="65"/>
        <v>36</v>
      </c>
    </row>
    <row r="581" spans="1:10" x14ac:dyDescent="0.25">
      <c r="A581" s="7" t="s">
        <v>102</v>
      </c>
      <c r="B581" s="7">
        <v>1996</v>
      </c>
      <c r="C581" s="18">
        <f t="shared" si="61"/>
        <v>15</v>
      </c>
      <c r="D581" s="22">
        <v>210609.32750000001</v>
      </c>
      <c r="E581" s="22">
        <v>1015724.0875289401</v>
      </c>
      <c r="F581">
        <f t="shared" si="60"/>
        <v>1.5733521350219966</v>
      </c>
      <c r="G581">
        <f t="shared" si="62"/>
        <v>15</v>
      </c>
      <c r="H581" s="41">
        <f t="shared" si="63"/>
        <v>210609.32750000001</v>
      </c>
      <c r="I581">
        <f t="shared" si="64"/>
        <v>1.5733521350219966</v>
      </c>
      <c r="J581">
        <f t="shared" si="65"/>
        <v>37</v>
      </c>
    </row>
    <row r="582" spans="1:10" x14ac:dyDescent="0.25">
      <c r="A582" s="7" t="s">
        <v>102</v>
      </c>
      <c r="B582" s="7">
        <v>1997</v>
      </c>
      <c r="C582" s="18">
        <f t="shared" si="61"/>
        <v>15</v>
      </c>
      <c r="D582" s="22">
        <v>120916.4976</v>
      </c>
      <c r="E582" s="22">
        <v>127261.283323269</v>
      </c>
      <c r="F582">
        <f t="shared" si="60"/>
        <v>5.1142117129405203E-2</v>
      </c>
      <c r="G582">
        <f t="shared" si="62"/>
        <v>15</v>
      </c>
      <c r="H582" s="41">
        <f t="shared" si="63"/>
        <v>120916.4976</v>
      </c>
      <c r="I582">
        <f t="shared" si="64"/>
        <v>5.1142117129405203E-2</v>
      </c>
      <c r="J582">
        <f t="shared" si="65"/>
        <v>38</v>
      </c>
    </row>
    <row r="583" spans="1:10" x14ac:dyDescent="0.25">
      <c r="A583" s="7" t="s">
        <v>102</v>
      </c>
      <c r="B583" s="7">
        <v>1998</v>
      </c>
      <c r="C583" s="18">
        <f t="shared" si="61"/>
        <v>15</v>
      </c>
      <c r="D583" s="22">
        <v>62357</v>
      </c>
      <c r="E583" s="22">
        <v>356723.94082636602</v>
      </c>
      <c r="F583">
        <f t="shared" si="60"/>
        <v>1.7440862723811636</v>
      </c>
      <c r="G583">
        <f t="shared" si="62"/>
        <v>15</v>
      </c>
      <c r="H583" s="41">
        <f t="shared" si="63"/>
        <v>62357</v>
      </c>
      <c r="I583">
        <f t="shared" si="64"/>
        <v>1.7440862723811636</v>
      </c>
      <c r="J583">
        <f t="shared" si="65"/>
        <v>39</v>
      </c>
    </row>
    <row r="584" spans="1:10" x14ac:dyDescent="0.25">
      <c r="A584" s="7" t="s">
        <v>102</v>
      </c>
      <c r="B584" s="7">
        <v>1999</v>
      </c>
      <c r="C584" s="18">
        <f t="shared" si="61"/>
        <v>15</v>
      </c>
      <c r="D584" s="22">
        <v>128989.3909</v>
      </c>
      <c r="E584" s="22">
        <v>117743.389762921</v>
      </c>
      <c r="F584">
        <f t="shared" si="60"/>
        <v>-9.1222566468194627E-2</v>
      </c>
      <c r="G584">
        <f t="shared" si="62"/>
        <v>15</v>
      </c>
      <c r="H584" s="41">
        <f t="shared" si="63"/>
        <v>128989.3909</v>
      </c>
      <c r="I584">
        <f t="shared" si="64"/>
        <v>-9.1222566468194627E-2</v>
      </c>
      <c r="J584">
        <f t="shared" si="65"/>
        <v>40</v>
      </c>
    </row>
    <row r="585" spans="1:10" x14ac:dyDescent="0.25">
      <c r="A585" s="7" t="s">
        <v>102</v>
      </c>
      <c r="B585" s="7">
        <v>2000</v>
      </c>
      <c r="C585" s="18">
        <f t="shared" si="61"/>
        <v>15</v>
      </c>
      <c r="D585" s="22">
        <v>130236.4941</v>
      </c>
      <c r="E585" s="22">
        <v>216644.88371212999</v>
      </c>
      <c r="F585">
        <f t="shared" si="60"/>
        <v>0.50890754932761539</v>
      </c>
      <c r="G585">
        <f t="shared" si="62"/>
        <v>15</v>
      </c>
      <c r="H585" s="41">
        <f t="shared" si="63"/>
        <v>130236.4941</v>
      </c>
      <c r="I585">
        <f t="shared" si="64"/>
        <v>0.50890754932761539</v>
      </c>
      <c r="J585">
        <f t="shared" si="65"/>
        <v>41</v>
      </c>
    </row>
    <row r="586" spans="1:10" x14ac:dyDescent="0.25">
      <c r="A586" s="7" t="s">
        <v>102</v>
      </c>
      <c r="B586" s="7">
        <v>2001</v>
      </c>
      <c r="C586" s="18">
        <f t="shared" si="61"/>
        <v>15</v>
      </c>
      <c r="D586" s="22">
        <v>99115.742429999998</v>
      </c>
      <c r="E586" s="22">
        <v>247449.97997696701</v>
      </c>
      <c r="F586">
        <f t="shared" si="60"/>
        <v>0.9149201777745446</v>
      </c>
      <c r="G586">
        <f t="shared" si="62"/>
        <v>15</v>
      </c>
      <c r="H586" s="41">
        <f t="shared" si="63"/>
        <v>99115.742429999998</v>
      </c>
      <c r="I586">
        <f t="shared" si="64"/>
        <v>0.9149201777745446</v>
      </c>
      <c r="J586">
        <f t="shared" si="65"/>
        <v>42</v>
      </c>
    </row>
    <row r="587" spans="1:10" x14ac:dyDescent="0.25">
      <c r="A587" s="7" t="s">
        <v>102</v>
      </c>
      <c r="B587" s="7">
        <v>2002</v>
      </c>
      <c r="C587" s="18">
        <f t="shared" si="61"/>
        <v>15</v>
      </c>
      <c r="D587" s="22">
        <v>95248.958549999996</v>
      </c>
      <c r="E587" s="22">
        <v>814845.84622927895</v>
      </c>
      <c r="F587">
        <f t="shared" si="60"/>
        <v>2.1465048695308395</v>
      </c>
      <c r="G587">
        <f t="shared" si="62"/>
        <v>15</v>
      </c>
      <c r="H587" s="41">
        <f t="shared" si="63"/>
        <v>95248.958549999996</v>
      </c>
      <c r="I587">
        <f t="shared" si="64"/>
        <v>2.1465048695308395</v>
      </c>
      <c r="J587">
        <f t="shared" si="65"/>
        <v>43</v>
      </c>
    </row>
    <row r="588" spans="1:10" x14ac:dyDescent="0.25">
      <c r="A588" s="7" t="s">
        <v>102</v>
      </c>
      <c r="B588" s="7">
        <v>2003</v>
      </c>
      <c r="C588" s="18">
        <f t="shared" si="61"/>
        <v>15</v>
      </c>
      <c r="D588" s="22">
        <v>147068.13260000001</v>
      </c>
      <c r="E588" s="22">
        <v>127783.586952087</v>
      </c>
      <c r="F588">
        <f t="shared" si="60"/>
        <v>-0.14055786038565893</v>
      </c>
      <c r="G588">
        <f t="shared" si="62"/>
        <v>15</v>
      </c>
      <c r="H588" s="41">
        <f t="shared" si="63"/>
        <v>147068.13260000001</v>
      </c>
      <c r="I588">
        <f t="shared" si="64"/>
        <v>-0.14055786038565893</v>
      </c>
      <c r="J588">
        <f t="shared" si="65"/>
        <v>44</v>
      </c>
    </row>
    <row r="589" spans="1:10" x14ac:dyDescent="0.25">
      <c r="A589" s="7" t="s">
        <v>102</v>
      </c>
      <c r="B589" s="7">
        <v>2004</v>
      </c>
      <c r="C589" s="18">
        <f t="shared" si="61"/>
        <v>15</v>
      </c>
      <c r="D589" s="22">
        <v>102159.9423</v>
      </c>
      <c r="E589" s="22">
        <v>514461.67240328097</v>
      </c>
      <c r="F589">
        <f t="shared" si="60"/>
        <v>1.6165814107324235</v>
      </c>
      <c r="G589">
        <f t="shared" si="62"/>
        <v>15</v>
      </c>
      <c r="H589" s="41">
        <f t="shared" si="63"/>
        <v>102159.9423</v>
      </c>
      <c r="I589">
        <f t="shared" si="64"/>
        <v>1.6165814107324235</v>
      </c>
      <c r="J589">
        <f t="shared" si="65"/>
        <v>45</v>
      </c>
    </row>
    <row r="590" spans="1:10" x14ac:dyDescent="0.25">
      <c r="A590" s="7" t="s">
        <v>102</v>
      </c>
      <c r="B590" s="7">
        <v>2005</v>
      </c>
      <c r="C590" s="18">
        <f t="shared" si="61"/>
        <v>15</v>
      </c>
      <c r="D590" s="22">
        <v>128931</v>
      </c>
      <c r="E590" s="22">
        <v>115769.992708573</v>
      </c>
      <c r="F590">
        <f t="shared" si="60"/>
        <v>-0.10767197630378612</v>
      </c>
      <c r="G590">
        <f t="shared" si="62"/>
        <v>15</v>
      </c>
      <c r="H590" s="41">
        <f t="shared" si="63"/>
        <v>128931</v>
      </c>
      <c r="I590">
        <f t="shared" si="64"/>
        <v>-0.10767197630378612</v>
      </c>
      <c r="J590">
        <f t="shared" si="65"/>
        <v>46</v>
      </c>
    </row>
    <row r="591" spans="1:10" x14ac:dyDescent="0.25">
      <c r="A591" s="7" t="s">
        <v>102</v>
      </c>
      <c r="B591" s="7">
        <v>2006</v>
      </c>
      <c r="C591" s="18">
        <f t="shared" si="61"/>
        <v>15</v>
      </c>
      <c r="D591" s="22">
        <v>174653.8622</v>
      </c>
      <c r="E591" s="22">
        <v>248518.20439450099</v>
      </c>
      <c r="F591">
        <f t="shared" si="60"/>
        <v>0.3527100150237385</v>
      </c>
      <c r="G591">
        <f t="shared" si="62"/>
        <v>15</v>
      </c>
      <c r="H591" s="41">
        <f t="shared" si="63"/>
        <v>174653.8622</v>
      </c>
      <c r="I591">
        <f t="shared" si="64"/>
        <v>0.3527100150237385</v>
      </c>
      <c r="J591">
        <f t="shared" si="65"/>
        <v>47</v>
      </c>
    </row>
    <row r="592" spans="1:10" x14ac:dyDescent="0.25">
      <c r="A592" s="7" t="s">
        <v>102</v>
      </c>
      <c r="B592" s="7">
        <v>2007</v>
      </c>
      <c r="C592" s="18">
        <f t="shared" si="61"/>
        <v>15</v>
      </c>
      <c r="D592" s="22">
        <v>170675.1421</v>
      </c>
      <c r="E592" s="22">
        <v>619541.93563117902</v>
      </c>
      <c r="F592">
        <f t="shared" si="60"/>
        <v>1.2892183956033141</v>
      </c>
      <c r="G592">
        <f t="shared" si="62"/>
        <v>15</v>
      </c>
      <c r="H592" s="41">
        <f t="shared" si="63"/>
        <v>170675.1421</v>
      </c>
      <c r="I592">
        <f t="shared" si="64"/>
        <v>1.2892183956033141</v>
      </c>
      <c r="J592">
        <f t="shared" si="65"/>
        <v>48</v>
      </c>
    </row>
    <row r="593" spans="1:10" x14ac:dyDescent="0.25">
      <c r="A593" s="7" t="s">
        <v>102</v>
      </c>
      <c r="B593" s="7">
        <v>2008</v>
      </c>
      <c r="C593" s="18">
        <f t="shared" si="61"/>
        <v>15</v>
      </c>
      <c r="D593" s="22">
        <v>139316.3535</v>
      </c>
      <c r="E593" s="22">
        <v>100295.782501475</v>
      </c>
      <c r="F593">
        <f t="shared" si="60"/>
        <v>-0.32862362635290993</v>
      </c>
      <c r="G593">
        <f t="shared" si="62"/>
        <v>15</v>
      </c>
      <c r="H593" s="41">
        <f t="shared" si="63"/>
        <v>139316.3535</v>
      </c>
      <c r="I593">
        <f t="shared" si="64"/>
        <v>-0.32862362635290993</v>
      </c>
      <c r="J593">
        <f t="shared" si="65"/>
        <v>49</v>
      </c>
    </row>
    <row r="594" spans="1:10" x14ac:dyDescent="0.25">
      <c r="A594" s="7" t="s">
        <v>102</v>
      </c>
      <c r="B594" s="7">
        <v>2009</v>
      </c>
      <c r="C594" s="18">
        <f t="shared" si="61"/>
        <v>15</v>
      </c>
      <c r="D594" s="22">
        <v>130985.5698</v>
      </c>
      <c r="E594" s="22">
        <v>63417.9989214292</v>
      </c>
      <c r="F594">
        <f t="shared" si="60"/>
        <v>-0.72533944712277576</v>
      </c>
      <c r="G594">
        <f t="shared" si="62"/>
        <v>15</v>
      </c>
      <c r="H594" s="41">
        <f t="shared" si="63"/>
        <v>130985.5698</v>
      </c>
      <c r="I594">
        <f t="shared" si="64"/>
        <v>-0.72533944712277576</v>
      </c>
      <c r="J594">
        <f t="shared" si="65"/>
        <v>50</v>
      </c>
    </row>
    <row r="595" spans="1:10" x14ac:dyDescent="0.25">
      <c r="A595" s="7" t="s">
        <v>102</v>
      </c>
      <c r="B595" s="7">
        <v>2010</v>
      </c>
      <c r="C595" s="18">
        <f t="shared" si="61"/>
        <v>15</v>
      </c>
      <c r="D595" s="22">
        <v>119148</v>
      </c>
      <c r="E595" s="22">
        <v>386197.96938467497</v>
      </c>
      <c r="F595">
        <f t="shared" si="60"/>
        <v>1.1759836942039896</v>
      </c>
      <c r="G595">
        <f t="shared" si="62"/>
        <v>15</v>
      </c>
      <c r="H595" s="41">
        <f t="shared" si="63"/>
        <v>119148</v>
      </c>
      <c r="I595">
        <f t="shared" si="64"/>
        <v>1.1759836942039896</v>
      </c>
      <c r="J595">
        <f t="shared" si="65"/>
        <v>51</v>
      </c>
    </row>
    <row r="596" spans="1:10" x14ac:dyDescent="0.25">
      <c r="A596" s="7" t="s">
        <v>102</v>
      </c>
      <c r="B596" s="7">
        <v>2011</v>
      </c>
      <c r="C596" s="18">
        <f t="shared" si="61"/>
        <v>15</v>
      </c>
      <c r="D596" s="22">
        <v>151767.66219999999</v>
      </c>
      <c r="E596" s="22">
        <v>194366.427999229</v>
      </c>
      <c r="F596">
        <f t="shared" si="60"/>
        <v>0.24739436835341577</v>
      </c>
      <c r="G596">
        <f t="shared" si="62"/>
        <v>15</v>
      </c>
      <c r="H596" s="41">
        <f t="shared" si="63"/>
        <v>151767.66219999999</v>
      </c>
      <c r="I596">
        <f t="shared" si="64"/>
        <v>0.24739436835341577</v>
      </c>
      <c r="J596">
        <f t="shared" si="65"/>
        <v>52</v>
      </c>
    </row>
    <row r="597" spans="1:10" x14ac:dyDescent="0.25">
      <c r="A597" s="7" t="s">
        <v>102</v>
      </c>
      <c r="B597" s="7">
        <v>2012</v>
      </c>
      <c r="C597" s="18">
        <f t="shared" si="61"/>
        <v>15</v>
      </c>
      <c r="D597" s="22">
        <v>110011.9483</v>
      </c>
      <c r="E597" s="22">
        <v>167989.39045965299</v>
      </c>
      <c r="F597">
        <f t="shared" si="60"/>
        <v>0.4233118445805274</v>
      </c>
      <c r="G597">
        <f t="shared" si="62"/>
        <v>15</v>
      </c>
      <c r="H597" s="41">
        <f t="shared" si="63"/>
        <v>110011.9483</v>
      </c>
      <c r="I597">
        <f t="shared" si="64"/>
        <v>0.4233118445805274</v>
      </c>
      <c r="J597">
        <f t="shared" si="65"/>
        <v>53</v>
      </c>
    </row>
    <row r="598" spans="1:10" x14ac:dyDescent="0.25">
      <c r="A598" s="7" t="s">
        <v>102</v>
      </c>
      <c r="B598" s="7">
        <v>2013</v>
      </c>
      <c r="C598" s="18">
        <f t="shared" si="61"/>
        <v>15</v>
      </c>
      <c r="D598" s="22">
        <v>30151</v>
      </c>
      <c r="E598" s="22">
        <v>19290.223809227198</v>
      </c>
      <c r="F598">
        <f t="shared" si="60"/>
        <v>-0.44661966092409522</v>
      </c>
      <c r="G598">
        <f t="shared" si="62"/>
        <v>15</v>
      </c>
      <c r="H598" s="41">
        <f t="shared" si="63"/>
        <v>30151</v>
      </c>
      <c r="I598">
        <f t="shared" si="64"/>
        <v>-0.44661966092409522</v>
      </c>
      <c r="J598">
        <f t="shared" si="65"/>
        <v>54</v>
      </c>
    </row>
    <row r="599" spans="1:10" x14ac:dyDescent="0.25">
      <c r="A599" s="7" t="s">
        <v>102</v>
      </c>
      <c r="B599" s="7">
        <v>2014</v>
      </c>
      <c r="C599" s="18">
        <f t="shared" si="61"/>
        <v>15</v>
      </c>
      <c r="D599" s="22">
        <v>78550.214999999997</v>
      </c>
      <c r="E599" s="22">
        <v>341133.462300441</v>
      </c>
      <c r="F599">
        <f t="shared" si="60"/>
        <v>1.4685356839496448</v>
      </c>
      <c r="G599">
        <f t="shared" si="62"/>
        <v>15</v>
      </c>
      <c r="H599" s="41">
        <f t="shared" si="63"/>
        <v>78550.214999999997</v>
      </c>
      <c r="I599">
        <f t="shared" si="64"/>
        <v>1.4685356839496448</v>
      </c>
      <c r="J599">
        <f t="shared" si="65"/>
        <v>55</v>
      </c>
    </row>
    <row r="600" spans="1:10" x14ac:dyDescent="0.25">
      <c r="A600" s="10" t="s">
        <v>104</v>
      </c>
      <c r="B600" s="10">
        <v>2000</v>
      </c>
      <c r="C600" s="18">
        <f t="shared" si="61"/>
        <v>16</v>
      </c>
      <c r="D600" s="27">
        <v>949</v>
      </c>
      <c r="E600" s="27">
        <v>439.18952653999997</v>
      </c>
      <c r="F600">
        <f t="shared" si="60"/>
        <v>-0.77047775537471763</v>
      </c>
      <c r="G600">
        <f t="shared" si="62"/>
        <v>16</v>
      </c>
      <c r="H600" s="41">
        <f t="shared" si="63"/>
        <v>949</v>
      </c>
      <c r="I600">
        <f t="shared" si="64"/>
        <v>-0.77047775537471763</v>
      </c>
      <c r="J600">
        <f t="shared" si="65"/>
        <v>41</v>
      </c>
    </row>
    <row r="601" spans="1:10" x14ac:dyDescent="0.25">
      <c r="A601" s="10" t="s">
        <v>104</v>
      </c>
      <c r="B601" s="10">
        <v>2001</v>
      </c>
      <c r="C601" s="18">
        <f t="shared" si="61"/>
        <v>16</v>
      </c>
      <c r="D601" s="27">
        <v>855</v>
      </c>
      <c r="E601" s="27">
        <v>358.04568927999998</v>
      </c>
      <c r="F601">
        <f t="shared" si="60"/>
        <v>-0.87044086699211909</v>
      </c>
      <c r="G601">
        <f t="shared" si="62"/>
        <v>16</v>
      </c>
      <c r="H601" s="41">
        <f t="shared" si="63"/>
        <v>855</v>
      </c>
      <c r="I601">
        <f t="shared" si="64"/>
        <v>-0.87044086699211909</v>
      </c>
      <c r="J601">
        <f t="shared" si="65"/>
        <v>42</v>
      </c>
    </row>
    <row r="602" spans="1:10" x14ac:dyDescent="0.25">
      <c r="A602" s="10" t="s">
        <v>104</v>
      </c>
      <c r="B602" s="10">
        <v>2002</v>
      </c>
      <c r="C602" s="18">
        <f t="shared" si="61"/>
        <v>16</v>
      </c>
      <c r="D602" s="27">
        <v>398</v>
      </c>
      <c r="E602" s="27">
        <v>578.13935274000005</v>
      </c>
      <c r="F602">
        <f t="shared" si="60"/>
        <v>0.3733629290351641</v>
      </c>
      <c r="G602">
        <f t="shared" si="62"/>
        <v>16</v>
      </c>
      <c r="H602" s="41">
        <f t="shared" si="63"/>
        <v>398</v>
      </c>
      <c r="I602">
        <f t="shared" si="64"/>
        <v>0.3733629290351641</v>
      </c>
      <c r="J602">
        <f t="shared" si="65"/>
        <v>43</v>
      </c>
    </row>
    <row r="603" spans="1:10" x14ac:dyDescent="0.25">
      <c r="A603" s="10" t="s">
        <v>104</v>
      </c>
      <c r="B603" s="10">
        <v>2003</v>
      </c>
      <c r="C603" s="18">
        <f t="shared" si="61"/>
        <v>16</v>
      </c>
      <c r="D603" s="27">
        <v>430</v>
      </c>
      <c r="E603" s="27">
        <v>630.93934748000004</v>
      </c>
      <c r="F603">
        <f t="shared" si="60"/>
        <v>0.38342452796583121</v>
      </c>
      <c r="G603">
        <f t="shared" si="62"/>
        <v>16</v>
      </c>
      <c r="H603" s="41">
        <f t="shared" si="63"/>
        <v>430</v>
      </c>
      <c r="I603">
        <f t="shared" si="64"/>
        <v>0.38342452796583121</v>
      </c>
      <c r="J603">
        <f t="shared" si="65"/>
        <v>44</v>
      </c>
    </row>
    <row r="604" spans="1:10" x14ac:dyDescent="0.25">
      <c r="A604" s="10" t="s">
        <v>104</v>
      </c>
      <c r="B604" s="10">
        <v>2004</v>
      </c>
      <c r="C604" s="18">
        <f t="shared" si="61"/>
        <v>16</v>
      </c>
      <c r="D604" s="27">
        <v>293</v>
      </c>
      <c r="E604" s="27">
        <v>254.6206971</v>
      </c>
      <c r="F604">
        <f t="shared" si="60"/>
        <v>-0.14039763358195878</v>
      </c>
      <c r="G604">
        <f t="shared" si="62"/>
        <v>16</v>
      </c>
      <c r="H604" s="41">
        <f t="shared" si="63"/>
        <v>293</v>
      </c>
      <c r="I604">
        <f t="shared" si="64"/>
        <v>-0.14039763358195878</v>
      </c>
      <c r="J604">
        <f t="shared" si="65"/>
        <v>45</v>
      </c>
    </row>
    <row r="605" spans="1:10" x14ac:dyDescent="0.25">
      <c r="A605" s="10" t="s">
        <v>104</v>
      </c>
      <c r="B605" s="10">
        <v>2005</v>
      </c>
      <c r="C605" s="18">
        <f t="shared" si="61"/>
        <v>16</v>
      </c>
      <c r="D605" s="27">
        <v>216</v>
      </c>
      <c r="E605" s="27">
        <v>359.33424825999998</v>
      </c>
      <c r="F605">
        <f t="shared" si="60"/>
        <v>0.50897460129153382</v>
      </c>
      <c r="G605">
        <f t="shared" si="62"/>
        <v>16</v>
      </c>
      <c r="H605" s="41">
        <f t="shared" si="63"/>
        <v>216</v>
      </c>
      <c r="I605">
        <f t="shared" si="64"/>
        <v>0.50897460129153382</v>
      </c>
      <c r="J605">
        <f t="shared" si="65"/>
        <v>46</v>
      </c>
    </row>
    <row r="606" spans="1:10" x14ac:dyDescent="0.25">
      <c r="A606" s="10" t="s">
        <v>104</v>
      </c>
      <c r="B606" s="10">
        <v>2006</v>
      </c>
      <c r="C606" s="18">
        <f t="shared" si="61"/>
        <v>16</v>
      </c>
      <c r="D606" s="27">
        <v>331</v>
      </c>
      <c r="E606" s="27">
        <v>1002.7962984</v>
      </c>
      <c r="F606">
        <f t="shared" si="60"/>
        <v>1.1084292996358032</v>
      </c>
      <c r="G606">
        <f t="shared" si="62"/>
        <v>16</v>
      </c>
      <c r="H606" s="41">
        <f t="shared" si="63"/>
        <v>331</v>
      </c>
      <c r="I606">
        <f t="shared" si="64"/>
        <v>1.1084292996358032</v>
      </c>
      <c r="J606">
        <f t="shared" si="65"/>
        <v>47</v>
      </c>
    </row>
    <row r="607" spans="1:10" x14ac:dyDescent="0.25">
      <c r="A607" s="10" t="s">
        <v>104</v>
      </c>
      <c r="B607" s="10">
        <v>2007</v>
      </c>
      <c r="C607" s="18">
        <f t="shared" si="61"/>
        <v>16</v>
      </c>
      <c r="D607" s="27">
        <v>366</v>
      </c>
      <c r="E607" s="27">
        <v>1142.1848955999999</v>
      </c>
      <c r="F607">
        <f t="shared" si="60"/>
        <v>1.1380649487881855</v>
      </c>
      <c r="G607">
        <f t="shared" si="62"/>
        <v>16</v>
      </c>
      <c r="H607" s="41">
        <f t="shared" si="63"/>
        <v>366</v>
      </c>
      <c r="I607">
        <f t="shared" si="64"/>
        <v>1.1380649487881855</v>
      </c>
      <c r="J607">
        <f t="shared" si="65"/>
        <v>48</v>
      </c>
    </row>
    <row r="608" spans="1:10" x14ac:dyDescent="0.25">
      <c r="A608" s="10" t="s">
        <v>104</v>
      </c>
      <c r="B608" s="10">
        <v>2008</v>
      </c>
      <c r="C608" s="18">
        <f t="shared" si="61"/>
        <v>16</v>
      </c>
      <c r="D608" s="27">
        <v>150</v>
      </c>
      <c r="E608" s="27">
        <v>1130.4471037400001</v>
      </c>
      <c r="F608">
        <f t="shared" si="60"/>
        <v>2.0197332063811229</v>
      </c>
      <c r="G608">
        <f t="shared" si="62"/>
        <v>16</v>
      </c>
      <c r="H608" s="41">
        <f t="shared" si="63"/>
        <v>150</v>
      </c>
      <c r="I608">
        <f t="shared" si="64"/>
        <v>2.0197332063811229</v>
      </c>
      <c r="J608">
        <f t="shared" si="65"/>
        <v>49</v>
      </c>
    </row>
    <row r="609" spans="1:10" x14ac:dyDescent="0.25">
      <c r="A609" s="10" t="s">
        <v>104</v>
      </c>
      <c r="B609" s="10">
        <v>2009</v>
      </c>
      <c r="C609" s="18">
        <f t="shared" si="61"/>
        <v>16</v>
      </c>
      <c r="D609" s="27">
        <v>161</v>
      </c>
      <c r="E609" s="27">
        <v>209.37640981999999</v>
      </c>
      <c r="F609">
        <f t="shared" si="60"/>
        <v>0.26272927104085481</v>
      </c>
      <c r="G609">
        <f t="shared" si="62"/>
        <v>16</v>
      </c>
      <c r="H609" s="41">
        <f t="shared" si="63"/>
        <v>161</v>
      </c>
      <c r="I609">
        <f t="shared" si="64"/>
        <v>0.26272927104085481</v>
      </c>
      <c r="J609">
        <f t="shared" si="65"/>
        <v>50</v>
      </c>
    </row>
    <row r="610" spans="1:10" x14ac:dyDescent="0.25">
      <c r="A610" s="10" t="s">
        <v>104</v>
      </c>
      <c r="B610" s="10">
        <v>2010</v>
      </c>
      <c r="C610" s="18">
        <f t="shared" si="61"/>
        <v>16</v>
      </c>
      <c r="D610" s="27">
        <v>740</v>
      </c>
      <c r="E610" s="27">
        <v>832.77615063999997</v>
      </c>
      <c r="F610">
        <f t="shared" si="60"/>
        <v>0.11811469313244255</v>
      </c>
      <c r="G610">
        <f t="shared" si="62"/>
        <v>16</v>
      </c>
      <c r="H610" s="41">
        <f t="shared" si="63"/>
        <v>740</v>
      </c>
      <c r="I610">
        <f t="shared" si="64"/>
        <v>0.11811469313244255</v>
      </c>
      <c r="J610">
        <f t="shared" si="65"/>
        <v>51</v>
      </c>
    </row>
    <row r="611" spans="1:10" x14ac:dyDescent="0.25">
      <c r="A611" s="10" t="s">
        <v>104</v>
      </c>
      <c r="B611" s="10">
        <v>2011</v>
      </c>
      <c r="C611" s="18">
        <f t="shared" si="61"/>
        <v>16</v>
      </c>
      <c r="D611" s="27">
        <v>687</v>
      </c>
      <c r="E611" s="27">
        <v>1555.41071384</v>
      </c>
      <c r="F611">
        <f t="shared" si="60"/>
        <v>0.81716062217215757</v>
      </c>
      <c r="G611">
        <f t="shared" si="62"/>
        <v>16</v>
      </c>
      <c r="H611" s="41">
        <f t="shared" si="63"/>
        <v>687</v>
      </c>
      <c r="I611">
        <f t="shared" si="64"/>
        <v>0.81716062217215757</v>
      </c>
      <c r="J611">
        <f t="shared" si="65"/>
        <v>52</v>
      </c>
    </row>
    <row r="612" spans="1:10" x14ac:dyDescent="0.25">
      <c r="A612" s="10" t="s">
        <v>104</v>
      </c>
      <c r="B612" s="10">
        <v>2012</v>
      </c>
      <c r="C612" s="18">
        <f t="shared" si="61"/>
        <v>16</v>
      </c>
      <c r="D612" s="27">
        <v>940</v>
      </c>
      <c r="E612" s="27">
        <v>469.94013660000002</v>
      </c>
      <c r="F612">
        <f t="shared" ref="F612:F641" si="66">LN(E612/D612)</f>
        <v>-0.6932745576082272</v>
      </c>
      <c r="G612">
        <f t="shared" si="62"/>
        <v>16</v>
      </c>
      <c r="H612" s="41">
        <f t="shared" si="63"/>
        <v>940</v>
      </c>
      <c r="I612">
        <f t="shared" si="64"/>
        <v>-0.6932745576082272</v>
      </c>
      <c r="J612">
        <f t="shared" si="65"/>
        <v>53</v>
      </c>
    </row>
    <row r="613" spans="1:10" x14ac:dyDescent="0.25">
      <c r="A613" s="10" t="s">
        <v>104</v>
      </c>
      <c r="B613" s="10">
        <v>2013</v>
      </c>
      <c r="C613" s="18">
        <f t="shared" si="61"/>
        <v>16</v>
      </c>
      <c r="D613" s="27">
        <v>93</v>
      </c>
      <c r="E613" s="27">
        <v>464.30545197999999</v>
      </c>
      <c r="F613">
        <f t="shared" si="66"/>
        <v>1.6079431441685292</v>
      </c>
      <c r="G613">
        <f t="shared" si="62"/>
        <v>16</v>
      </c>
      <c r="H613" s="41">
        <f t="shared" si="63"/>
        <v>93</v>
      </c>
      <c r="I613">
        <f t="shared" si="64"/>
        <v>1.6079431441685292</v>
      </c>
      <c r="J613">
        <f t="shared" si="65"/>
        <v>54</v>
      </c>
    </row>
    <row r="614" spans="1:10" x14ac:dyDescent="0.25">
      <c r="A614" s="16" t="s">
        <v>106</v>
      </c>
      <c r="B614" s="16">
        <v>1960</v>
      </c>
      <c r="C614" s="18">
        <f t="shared" si="61"/>
        <v>17</v>
      </c>
      <c r="D614" s="31">
        <v>100</v>
      </c>
      <c r="E614" s="31">
        <v>2666.5405873045001</v>
      </c>
      <c r="F614">
        <f t="shared" si="66"/>
        <v>3.2833670651272366</v>
      </c>
      <c r="G614">
        <f t="shared" si="62"/>
        <v>17</v>
      </c>
      <c r="H614" s="41">
        <f t="shared" si="63"/>
        <v>100</v>
      </c>
      <c r="I614">
        <f t="shared" si="64"/>
        <v>3.2833670651272366</v>
      </c>
      <c r="J614">
        <f t="shared" si="65"/>
        <v>1</v>
      </c>
    </row>
    <row r="615" spans="1:10" x14ac:dyDescent="0.25">
      <c r="A615" s="16" t="s">
        <v>106</v>
      </c>
      <c r="B615" s="16">
        <v>1961</v>
      </c>
      <c r="C615" s="18">
        <f t="shared" ref="C615:C678" si="67">IF(A615=A614,C614,C614+1)</f>
        <v>17</v>
      </c>
      <c r="D615" s="31">
        <v>500</v>
      </c>
      <c r="E615" s="31">
        <v>818.99549448989899</v>
      </c>
      <c r="F615">
        <f t="shared" si="66"/>
        <v>0.49347048418241124</v>
      </c>
      <c r="G615">
        <f t="shared" si="62"/>
        <v>17</v>
      </c>
      <c r="H615" s="41">
        <f t="shared" si="63"/>
        <v>500</v>
      </c>
      <c r="I615">
        <f t="shared" si="64"/>
        <v>0.49347048418241124</v>
      </c>
      <c r="J615">
        <f t="shared" si="65"/>
        <v>2</v>
      </c>
    </row>
    <row r="616" spans="1:10" x14ac:dyDescent="0.25">
      <c r="A616" s="16" t="s">
        <v>106</v>
      </c>
      <c r="B616" s="16">
        <v>1962</v>
      </c>
      <c r="C616" s="18">
        <f t="shared" si="67"/>
        <v>17</v>
      </c>
      <c r="D616" s="31">
        <v>500</v>
      </c>
      <c r="E616" s="31">
        <v>470.816848423512</v>
      </c>
      <c r="F616">
        <f t="shared" si="66"/>
        <v>-6.0138936880497325E-2</v>
      </c>
      <c r="G616">
        <f t="shared" si="62"/>
        <v>17</v>
      </c>
      <c r="H616" s="41">
        <f t="shared" si="63"/>
        <v>500</v>
      </c>
      <c r="I616">
        <f t="shared" si="64"/>
        <v>-6.0138936880497325E-2</v>
      </c>
      <c r="J616">
        <f t="shared" si="65"/>
        <v>3</v>
      </c>
    </row>
    <row r="617" spans="1:10" x14ac:dyDescent="0.25">
      <c r="A617" s="16" t="s">
        <v>106</v>
      </c>
      <c r="B617" s="16">
        <v>1963</v>
      </c>
      <c r="C617" s="18">
        <f t="shared" si="67"/>
        <v>17</v>
      </c>
      <c r="D617" s="31">
        <v>500</v>
      </c>
      <c r="E617" s="31">
        <v>2134.55789280725</v>
      </c>
      <c r="F617">
        <f t="shared" si="66"/>
        <v>1.4514067298288433</v>
      </c>
      <c r="G617">
        <f t="shared" si="62"/>
        <v>17</v>
      </c>
      <c r="H617" s="41">
        <f t="shared" si="63"/>
        <v>500</v>
      </c>
      <c r="I617">
        <f t="shared" si="64"/>
        <v>1.4514067298288433</v>
      </c>
      <c r="J617">
        <f t="shared" si="65"/>
        <v>4</v>
      </c>
    </row>
    <row r="618" spans="1:10" x14ac:dyDescent="0.25">
      <c r="A618" s="16" t="s">
        <v>106</v>
      </c>
      <c r="B618" s="16">
        <v>1964</v>
      </c>
      <c r="C618" s="18">
        <f t="shared" si="67"/>
        <v>17</v>
      </c>
      <c r="D618" s="31">
        <v>400</v>
      </c>
      <c r="E618" s="31">
        <v>3293.9297736502499</v>
      </c>
      <c r="F618">
        <f t="shared" si="66"/>
        <v>2.1083720439276137</v>
      </c>
      <c r="G618">
        <f t="shared" si="62"/>
        <v>17</v>
      </c>
      <c r="H618" s="41">
        <f t="shared" si="63"/>
        <v>400</v>
      </c>
      <c r="I618">
        <f t="shared" si="64"/>
        <v>2.1083720439276137</v>
      </c>
      <c r="J618">
        <f t="shared" si="65"/>
        <v>5</v>
      </c>
    </row>
    <row r="619" spans="1:10" x14ac:dyDescent="0.25">
      <c r="A619" s="16" t="s">
        <v>106</v>
      </c>
      <c r="B619" s="16">
        <v>1965</v>
      </c>
      <c r="C619" s="18">
        <f t="shared" si="67"/>
        <v>17</v>
      </c>
      <c r="D619" s="31">
        <v>2100</v>
      </c>
      <c r="E619" s="31">
        <v>4002.1157888437201</v>
      </c>
      <c r="F619">
        <f t="shared" si="66"/>
        <v>0.64488582375817838</v>
      </c>
      <c r="G619">
        <f t="shared" si="62"/>
        <v>17</v>
      </c>
      <c r="H619" s="41">
        <f t="shared" si="63"/>
        <v>2100</v>
      </c>
      <c r="I619">
        <f t="shared" si="64"/>
        <v>0.64488582375817838</v>
      </c>
      <c r="J619">
        <f t="shared" si="65"/>
        <v>6</v>
      </c>
    </row>
    <row r="620" spans="1:10" x14ac:dyDescent="0.25">
      <c r="A620" s="16" t="s">
        <v>106</v>
      </c>
      <c r="B620" s="16">
        <v>1966</v>
      </c>
      <c r="C620" s="18">
        <f t="shared" si="67"/>
        <v>17</v>
      </c>
      <c r="D620" s="31">
        <v>50</v>
      </c>
      <c r="E620" s="31">
        <v>1874.06270114728</v>
      </c>
      <c r="F620">
        <f t="shared" si="66"/>
        <v>3.6238409152668924</v>
      </c>
      <c r="G620">
        <f t="shared" si="62"/>
        <v>17</v>
      </c>
      <c r="H620" s="41">
        <f t="shared" si="63"/>
        <v>50</v>
      </c>
      <c r="I620">
        <f t="shared" si="64"/>
        <v>3.6238409152668924</v>
      </c>
      <c r="J620">
        <f t="shared" si="65"/>
        <v>7</v>
      </c>
    </row>
    <row r="621" spans="1:10" x14ac:dyDescent="0.25">
      <c r="A621" s="16" t="s">
        <v>106</v>
      </c>
      <c r="B621" s="16">
        <v>1967</v>
      </c>
      <c r="C621" s="18">
        <f t="shared" si="67"/>
        <v>17</v>
      </c>
      <c r="D621" s="31">
        <v>100</v>
      </c>
      <c r="E621" s="31">
        <v>2719.99338939371</v>
      </c>
      <c r="F621">
        <f t="shared" si="66"/>
        <v>3.3032145429290387</v>
      </c>
      <c r="G621">
        <f t="shared" si="62"/>
        <v>17</v>
      </c>
      <c r="H621" s="41">
        <f t="shared" si="63"/>
        <v>100</v>
      </c>
      <c r="I621">
        <f t="shared" si="64"/>
        <v>3.3032145429290387</v>
      </c>
      <c r="J621">
        <f t="shared" si="65"/>
        <v>8</v>
      </c>
    </row>
    <row r="622" spans="1:10" x14ac:dyDescent="0.25">
      <c r="A622" s="16" t="s">
        <v>106</v>
      </c>
      <c r="B622" s="16">
        <v>1968</v>
      </c>
      <c r="C622" s="18">
        <f t="shared" si="67"/>
        <v>17</v>
      </c>
      <c r="D622" s="31">
        <v>1100</v>
      </c>
      <c r="E622" s="31">
        <v>5884.9793771403401</v>
      </c>
      <c r="F622">
        <f t="shared" si="66"/>
        <v>1.6770930565925719</v>
      </c>
      <c r="G622">
        <f t="shared" si="62"/>
        <v>17</v>
      </c>
      <c r="H622" s="41">
        <f t="shared" si="63"/>
        <v>1100</v>
      </c>
      <c r="I622">
        <f t="shared" si="64"/>
        <v>1.6770930565925719</v>
      </c>
      <c r="J622">
        <f t="shared" si="65"/>
        <v>9</v>
      </c>
    </row>
    <row r="623" spans="1:10" x14ac:dyDescent="0.25">
      <c r="A623" s="16" t="s">
        <v>106</v>
      </c>
      <c r="B623" s="16">
        <v>1969</v>
      </c>
      <c r="C623" s="18">
        <f t="shared" si="67"/>
        <v>17</v>
      </c>
      <c r="D623" s="31">
        <v>1800</v>
      </c>
      <c r="E623" s="31">
        <v>1664.3121694069</v>
      </c>
      <c r="F623">
        <f t="shared" si="66"/>
        <v>-7.8374738291089319E-2</v>
      </c>
      <c r="G623">
        <f t="shared" si="62"/>
        <v>17</v>
      </c>
      <c r="H623" s="41">
        <f t="shared" si="63"/>
        <v>1800</v>
      </c>
      <c r="I623">
        <f t="shared" si="64"/>
        <v>-7.8374738291089319E-2</v>
      </c>
      <c r="J623">
        <f t="shared" si="65"/>
        <v>10</v>
      </c>
    </row>
    <row r="624" spans="1:10" x14ac:dyDescent="0.25">
      <c r="A624" s="16" t="s">
        <v>106</v>
      </c>
      <c r="B624" s="16">
        <v>1973</v>
      </c>
      <c r="C624" s="18">
        <f t="shared" si="67"/>
        <v>17</v>
      </c>
      <c r="D624" s="31">
        <v>3300</v>
      </c>
      <c r="E624" s="31">
        <v>62.6845899663222</v>
      </c>
      <c r="F624">
        <f t="shared" si="66"/>
        <v>-3.963562104084938</v>
      </c>
      <c r="G624">
        <f t="shared" si="62"/>
        <v>17</v>
      </c>
      <c r="H624" s="41">
        <f t="shared" si="63"/>
        <v>3300</v>
      </c>
      <c r="I624">
        <f t="shared" si="64"/>
        <v>-3.963562104084938</v>
      </c>
      <c r="J624">
        <f t="shared" si="65"/>
        <v>14</v>
      </c>
    </row>
    <row r="625" spans="1:10" x14ac:dyDescent="0.25">
      <c r="A625" s="16" t="s">
        <v>106</v>
      </c>
      <c r="B625" s="16">
        <v>1974</v>
      </c>
      <c r="C625" s="18">
        <f t="shared" si="67"/>
        <v>17</v>
      </c>
      <c r="D625" s="31">
        <v>75</v>
      </c>
      <c r="E625" s="31">
        <v>424.04396401610097</v>
      </c>
      <c r="F625">
        <f t="shared" si="66"/>
        <v>1.7323490250375631</v>
      </c>
      <c r="G625">
        <f t="shared" si="62"/>
        <v>17</v>
      </c>
      <c r="H625" s="41">
        <f t="shared" si="63"/>
        <v>75</v>
      </c>
      <c r="I625">
        <f t="shared" si="64"/>
        <v>1.7323490250375631</v>
      </c>
      <c r="J625">
        <f t="shared" si="65"/>
        <v>15</v>
      </c>
    </row>
    <row r="626" spans="1:10" x14ac:dyDescent="0.25">
      <c r="A626" s="16" t="s">
        <v>106</v>
      </c>
      <c r="B626" s="16">
        <v>1988</v>
      </c>
      <c r="C626" s="18">
        <f t="shared" si="67"/>
        <v>17</v>
      </c>
      <c r="D626" s="31">
        <v>550</v>
      </c>
      <c r="E626" s="31">
        <v>8695.6172906194297</v>
      </c>
      <c r="F626">
        <f t="shared" si="66"/>
        <v>2.7606561397876956</v>
      </c>
      <c r="G626">
        <f t="shared" si="62"/>
        <v>17</v>
      </c>
      <c r="H626" s="41">
        <f t="shared" si="63"/>
        <v>550</v>
      </c>
      <c r="I626">
        <f t="shared" si="64"/>
        <v>2.7606561397876956</v>
      </c>
      <c r="J626">
        <f t="shared" si="65"/>
        <v>29</v>
      </c>
    </row>
    <row r="627" spans="1:10" x14ac:dyDescent="0.25">
      <c r="A627" s="15" t="s">
        <v>106</v>
      </c>
      <c r="B627" s="15">
        <v>2001</v>
      </c>
      <c r="C627" s="18">
        <f t="shared" si="67"/>
        <v>17</v>
      </c>
      <c r="D627" s="32">
        <v>1256.9999998000001</v>
      </c>
      <c r="E627" s="32">
        <v>3189.0532962862799</v>
      </c>
      <c r="F627">
        <f t="shared" si="66"/>
        <v>0.93099617097808085</v>
      </c>
      <c r="G627">
        <f t="shared" si="62"/>
        <v>17</v>
      </c>
      <c r="H627" s="41">
        <f t="shared" si="63"/>
        <v>1256.9999998000001</v>
      </c>
      <c r="I627">
        <f t="shared" si="64"/>
        <v>0.93099617097808085</v>
      </c>
      <c r="J627">
        <f t="shared" si="65"/>
        <v>42</v>
      </c>
    </row>
    <row r="628" spans="1:10" x14ac:dyDescent="0.25">
      <c r="A628" s="15" t="s">
        <v>106</v>
      </c>
      <c r="B628" s="15">
        <v>2002</v>
      </c>
      <c r="C628" s="18">
        <f t="shared" si="67"/>
        <v>17</v>
      </c>
      <c r="D628" s="32">
        <v>988</v>
      </c>
      <c r="E628" s="32">
        <v>3791.7491503952801</v>
      </c>
      <c r="F628">
        <f t="shared" si="66"/>
        <v>1.3449000111169636</v>
      </c>
      <c r="G628">
        <f t="shared" si="62"/>
        <v>17</v>
      </c>
      <c r="H628" s="41">
        <f t="shared" si="63"/>
        <v>988</v>
      </c>
      <c r="I628">
        <f t="shared" si="64"/>
        <v>1.3449000111169636</v>
      </c>
      <c r="J628">
        <f t="shared" si="65"/>
        <v>43</v>
      </c>
    </row>
    <row r="629" spans="1:10" x14ac:dyDescent="0.25">
      <c r="A629" s="15" t="s">
        <v>106</v>
      </c>
      <c r="B629" s="15">
        <v>2003</v>
      </c>
      <c r="C629" s="18">
        <f t="shared" si="67"/>
        <v>17</v>
      </c>
      <c r="D629" s="32">
        <v>4991.9999995999997</v>
      </c>
      <c r="E629" s="32">
        <v>1746.2036182742299</v>
      </c>
      <c r="F629">
        <f t="shared" si="66"/>
        <v>-1.0503925605099167</v>
      </c>
      <c r="G629">
        <f t="shared" si="62"/>
        <v>17</v>
      </c>
      <c r="H629" s="41">
        <f t="shared" si="63"/>
        <v>4991.9999995999997</v>
      </c>
      <c r="I629">
        <f t="shared" si="64"/>
        <v>-1.0503925605099167</v>
      </c>
      <c r="J629">
        <f t="shared" si="65"/>
        <v>44</v>
      </c>
    </row>
    <row r="630" spans="1:10" x14ac:dyDescent="0.25">
      <c r="A630" s="15" t="s">
        <v>106</v>
      </c>
      <c r="B630" s="15">
        <v>2004</v>
      </c>
      <c r="C630" s="18">
        <f t="shared" si="67"/>
        <v>17</v>
      </c>
      <c r="D630" s="32">
        <v>1604.0000001000001</v>
      </c>
      <c r="E630" s="32">
        <v>1534.9976212307899</v>
      </c>
      <c r="F630">
        <f t="shared" si="66"/>
        <v>-4.3971678155489066E-2</v>
      </c>
      <c r="G630">
        <f t="shared" si="62"/>
        <v>17</v>
      </c>
      <c r="H630" s="41">
        <f t="shared" si="63"/>
        <v>1604.0000001000001</v>
      </c>
      <c r="I630">
        <f t="shared" si="64"/>
        <v>-4.3971678155489066E-2</v>
      </c>
      <c r="J630">
        <f t="shared" si="65"/>
        <v>45</v>
      </c>
    </row>
    <row r="631" spans="1:10" x14ac:dyDescent="0.25">
      <c r="A631" s="15" t="s">
        <v>106</v>
      </c>
      <c r="B631" s="15">
        <v>2005</v>
      </c>
      <c r="C631" s="18">
        <f t="shared" si="67"/>
        <v>17</v>
      </c>
      <c r="D631" s="32">
        <v>1175</v>
      </c>
      <c r="E631" s="32">
        <v>1696.898065286</v>
      </c>
      <c r="F631">
        <f t="shared" si="66"/>
        <v>0.36753376925372216</v>
      </c>
      <c r="G631">
        <f t="shared" si="62"/>
        <v>17</v>
      </c>
      <c r="H631" s="41">
        <f t="shared" si="63"/>
        <v>1175</v>
      </c>
      <c r="I631">
        <f t="shared" si="64"/>
        <v>0.36753376925372216</v>
      </c>
      <c r="J631">
        <f t="shared" si="65"/>
        <v>46</v>
      </c>
    </row>
    <row r="632" spans="1:10" x14ac:dyDescent="0.25">
      <c r="A632" s="15" t="s">
        <v>106</v>
      </c>
      <c r="B632" s="15">
        <v>2006</v>
      </c>
      <c r="C632" s="18">
        <f t="shared" si="67"/>
        <v>17</v>
      </c>
      <c r="D632" s="32">
        <v>808</v>
      </c>
      <c r="E632" s="32">
        <v>3015.41098923249</v>
      </c>
      <c r="F632">
        <f t="shared" si="66"/>
        <v>1.3169293561868141</v>
      </c>
      <c r="G632">
        <f t="shared" si="62"/>
        <v>17</v>
      </c>
      <c r="H632" s="41">
        <f t="shared" si="63"/>
        <v>808</v>
      </c>
      <c r="I632">
        <f t="shared" si="64"/>
        <v>1.3169293561868141</v>
      </c>
      <c r="J632">
        <f t="shared" si="65"/>
        <v>47</v>
      </c>
    </row>
    <row r="633" spans="1:10" x14ac:dyDescent="0.25">
      <c r="A633" s="15" t="s">
        <v>106</v>
      </c>
      <c r="B633" s="15">
        <v>2007</v>
      </c>
      <c r="C633" s="18">
        <f t="shared" si="67"/>
        <v>17</v>
      </c>
      <c r="D633" s="32">
        <v>2468.9999997999998</v>
      </c>
      <c r="E633" s="32">
        <v>2726.1400620435002</v>
      </c>
      <c r="F633">
        <f t="shared" si="66"/>
        <v>9.907350173237095E-2</v>
      </c>
      <c r="G633">
        <f t="shared" si="62"/>
        <v>17</v>
      </c>
      <c r="H633" s="41">
        <f t="shared" si="63"/>
        <v>2468.9999997999998</v>
      </c>
      <c r="I633">
        <f t="shared" si="64"/>
        <v>9.907350173237095E-2</v>
      </c>
      <c r="J633">
        <f t="shared" si="65"/>
        <v>48</v>
      </c>
    </row>
    <row r="634" spans="1:10" x14ac:dyDescent="0.25">
      <c r="A634" s="15" t="s">
        <v>106</v>
      </c>
      <c r="B634" s="15">
        <v>2008</v>
      </c>
      <c r="C634" s="18">
        <f t="shared" si="67"/>
        <v>17</v>
      </c>
      <c r="D634" s="32">
        <v>211.99999998999999</v>
      </c>
      <c r="E634" s="32">
        <v>2359.8206832604501</v>
      </c>
      <c r="F634">
        <f t="shared" si="66"/>
        <v>2.4097546388387592</v>
      </c>
      <c r="G634">
        <f t="shared" si="62"/>
        <v>17</v>
      </c>
      <c r="H634" s="41">
        <f t="shared" si="63"/>
        <v>211.99999998999999</v>
      </c>
      <c r="I634">
        <f t="shared" si="64"/>
        <v>2.4097546388387592</v>
      </c>
      <c r="J634">
        <f t="shared" si="65"/>
        <v>49</v>
      </c>
    </row>
    <row r="635" spans="1:10" x14ac:dyDescent="0.25">
      <c r="A635" s="15" t="s">
        <v>106</v>
      </c>
      <c r="B635" s="15">
        <v>2009</v>
      </c>
      <c r="C635" s="18">
        <f t="shared" si="67"/>
        <v>17</v>
      </c>
      <c r="D635" s="32">
        <v>540</v>
      </c>
      <c r="E635" s="32">
        <v>1905.2121560440901</v>
      </c>
      <c r="F635">
        <f t="shared" si="66"/>
        <v>1.2607795098036727</v>
      </c>
      <c r="G635">
        <f t="shared" si="62"/>
        <v>17</v>
      </c>
      <c r="H635" s="41">
        <f t="shared" si="63"/>
        <v>540</v>
      </c>
      <c r="I635">
        <f t="shared" si="64"/>
        <v>1.2607795098036727</v>
      </c>
      <c r="J635">
        <f t="shared" si="65"/>
        <v>50</v>
      </c>
    </row>
    <row r="636" spans="1:10" x14ac:dyDescent="0.25">
      <c r="A636" s="15" t="s">
        <v>106</v>
      </c>
      <c r="B636" s="15">
        <v>2010</v>
      </c>
      <c r="C636" s="18">
        <f t="shared" si="67"/>
        <v>17</v>
      </c>
      <c r="D636" s="32">
        <v>425.99999997999998</v>
      </c>
      <c r="E636" s="32">
        <v>2401.2507963520502</v>
      </c>
      <c r="F636">
        <f t="shared" si="66"/>
        <v>1.7293056995009142</v>
      </c>
      <c r="G636">
        <f t="shared" si="62"/>
        <v>17</v>
      </c>
      <c r="H636" s="41">
        <f t="shared" si="63"/>
        <v>425.99999997999998</v>
      </c>
      <c r="I636">
        <f t="shared" si="64"/>
        <v>1.7293056995009142</v>
      </c>
      <c r="J636">
        <f t="shared" si="65"/>
        <v>51</v>
      </c>
    </row>
    <row r="637" spans="1:10" x14ac:dyDescent="0.25">
      <c r="A637" s="15" t="s">
        <v>106</v>
      </c>
      <c r="B637" s="15">
        <v>2011</v>
      </c>
      <c r="C637" s="18">
        <f t="shared" si="67"/>
        <v>17</v>
      </c>
      <c r="D637" s="32">
        <v>1884</v>
      </c>
      <c r="E637" s="32">
        <v>2827.0058229961601</v>
      </c>
      <c r="F637">
        <f t="shared" si="66"/>
        <v>0.4058209623344885</v>
      </c>
      <c r="G637">
        <f t="shared" si="62"/>
        <v>17</v>
      </c>
      <c r="H637" s="41">
        <f t="shared" si="63"/>
        <v>1884</v>
      </c>
      <c r="I637">
        <f t="shared" si="64"/>
        <v>0.4058209623344885</v>
      </c>
      <c r="J637">
        <f t="shared" si="65"/>
        <v>52</v>
      </c>
    </row>
    <row r="638" spans="1:10" x14ac:dyDescent="0.25">
      <c r="A638" s="15" t="s">
        <v>106</v>
      </c>
      <c r="B638" s="15">
        <v>2012</v>
      </c>
      <c r="C638" s="18">
        <f t="shared" si="67"/>
        <v>17</v>
      </c>
      <c r="D638" s="32">
        <v>1309.00000013</v>
      </c>
      <c r="E638" s="32">
        <v>3491.7792224411301</v>
      </c>
      <c r="F638">
        <f t="shared" si="66"/>
        <v>0.98114792513746141</v>
      </c>
      <c r="G638">
        <f t="shared" si="62"/>
        <v>17</v>
      </c>
      <c r="H638" s="41">
        <f t="shared" si="63"/>
        <v>1309.00000013</v>
      </c>
      <c r="I638">
        <f t="shared" si="64"/>
        <v>0.98114792513746141</v>
      </c>
      <c r="J638">
        <f t="shared" si="65"/>
        <v>53</v>
      </c>
    </row>
    <row r="639" spans="1:10" x14ac:dyDescent="0.25">
      <c r="A639" s="15" t="s">
        <v>106</v>
      </c>
      <c r="B639" s="15">
        <v>2013</v>
      </c>
      <c r="C639" s="18">
        <f t="shared" si="67"/>
        <v>17</v>
      </c>
      <c r="D639" s="32">
        <v>1365.9999995999999</v>
      </c>
      <c r="E639" s="32">
        <v>3184.9965874375598</v>
      </c>
      <c r="F639">
        <f t="shared" si="66"/>
        <v>0.84656445671960434</v>
      </c>
      <c r="G639">
        <f t="shared" si="62"/>
        <v>17</v>
      </c>
      <c r="H639" s="41">
        <f t="shared" si="63"/>
        <v>1365.9999995999999</v>
      </c>
      <c r="I639">
        <f t="shared" si="64"/>
        <v>0.84656445671960434</v>
      </c>
      <c r="J639">
        <f t="shared" si="65"/>
        <v>54</v>
      </c>
    </row>
    <row r="640" spans="1:10" x14ac:dyDescent="0.25">
      <c r="A640" s="7" t="s">
        <v>108</v>
      </c>
      <c r="B640" s="7">
        <v>1960</v>
      </c>
      <c r="C640" s="18">
        <f t="shared" si="67"/>
        <v>18</v>
      </c>
      <c r="D640" s="22">
        <v>15021.180227000001</v>
      </c>
      <c r="E640" s="22">
        <v>17890.04527767</v>
      </c>
      <c r="F640">
        <f t="shared" si="66"/>
        <v>0.17478320813050113</v>
      </c>
      <c r="G640">
        <f t="shared" si="62"/>
        <v>18</v>
      </c>
      <c r="H640" s="41">
        <f t="shared" si="63"/>
        <v>15021.180227000001</v>
      </c>
      <c r="I640">
        <f t="shared" si="64"/>
        <v>0.17478320813050113</v>
      </c>
      <c r="J640">
        <f t="shared" si="65"/>
        <v>1</v>
      </c>
    </row>
    <row r="641" spans="1:10" x14ac:dyDescent="0.25">
      <c r="A641" s="7" t="s">
        <v>108</v>
      </c>
      <c r="B641" s="7">
        <v>1961</v>
      </c>
      <c r="C641" s="18">
        <f t="shared" si="67"/>
        <v>18</v>
      </c>
      <c r="D641" s="22">
        <v>1671.3557780000001</v>
      </c>
      <c r="E641" s="22">
        <v>37329.730223940001</v>
      </c>
      <c r="F641">
        <f t="shared" si="66"/>
        <v>3.1061549259345997</v>
      </c>
      <c r="G641">
        <f t="shared" si="62"/>
        <v>18</v>
      </c>
      <c r="H641" s="41">
        <f t="shared" si="63"/>
        <v>1671.3557780000001</v>
      </c>
      <c r="I641">
        <f t="shared" si="64"/>
        <v>3.1061549259345997</v>
      </c>
      <c r="J641">
        <f t="shared" si="65"/>
        <v>2</v>
      </c>
    </row>
    <row r="642" spans="1:10" x14ac:dyDescent="0.25">
      <c r="A642" s="7" t="s">
        <v>108</v>
      </c>
      <c r="B642" s="7">
        <v>1963</v>
      </c>
      <c r="C642" s="18">
        <f t="shared" si="67"/>
        <v>18</v>
      </c>
      <c r="D642" s="22">
        <v>10319.65878</v>
      </c>
      <c r="E642" s="22">
        <v>18582.18035472</v>
      </c>
      <c r="F642">
        <f t="shared" ref="F642:F673" si="68">LN(E642/D642)</f>
        <v>0.58815238050182794</v>
      </c>
      <c r="G642">
        <f t="shared" si="62"/>
        <v>18</v>
      </c>
      <c r="H642" s="41">
        <f t="shared" si="63"/>
        <v>10319.65878</v>
      </c>
      <c r="I642">
        <f t="shared" si="64"/>
        <v>0.58815238050182794</v>
      </c>
      <c r="J642">
        <f t="shared" si="65"/>
        <v>4</v>
      </c>
    </row>
    <row r="643" spans="1:10" x14ac:dyDescent="0.25">
      <c r="A643" s="7" t="s">
        <v>108</v>
      </c>
      <c r="B643" s="7">
        <v>1964</v>
      </c>
      <c r="C643" s="18">
        <f t="shared" si="67"/>
        <v>18</v>
      </c>
      <c r="D643" s="22">
        <v>22242.700156999999</v>
      </c>
      <c r="E643" s="22">
        <v>38351.068715699999</v>
      </c>
      <c r="F643">
        <f t="shared" si="68"/>
        <v>0.54476852289886246</v>
      </c>
      <c r="G643">
        <f t="shared" ref="G643:G684" si="69">C643</f>
        <v>18</v>
      </c>
      <c r="H643" s="41">
        <f t="shared" ref="H643:H686" si="70">D643</f>
        <v>22242.700156999999</v>
      </c>
      <c r="I643">
        <f t="shared" ref="I643:I684" si="71">F643</f>
        <v>0.54476852289886246</v>
      </c>
      <c r="J643">
        <f t="shared" ref="J643:J686" si="72">B643-1959</f>
        <v>5</v>
      </c>
    </row>
    <row r="644" spans="1:10" x14ac:dyDescent="0.25">
      <c r="A644" s="7" t="s">
        <v>108</v>
      </c>
      <c r="B644" s="7">
        <v>1965</v>
      </c>
      <c r="C644" s="18">
        <f t="shared" si="67"/>
        <v>18</v>
      </c>
      <c r="D644" s="22">
        <v>11121.350076999999</v>
      </c>
      <c r="E644" s="22">
        <v>21637.082133899999</v>
      </c>
      <c r="F644">
        <f t="shared" si="68"/>
        <v>0.6655419169360417</v>
      </c>
      <c r="G644">
        <f t="shared" si="69"/>
        <v>18</v>
      </c>
      <c r="H644" s="41">
        <f t="shared" si="70"/>
        <v>11121.350076999999</v>
      </c>
      <c r="I644">
        <f t="shared" si="71"/>
        <v>0.6655419169360417</v>
      </c>
      <c r="J644">
        <f t="shared" si="72"/>
        <v>6</v>
      </c>
    </row>
    <row r="645" spans="1:10" x14ac:dyDescent="0.25">
      <c r="A645" s="7" t="s">
        <v>108</v>
      </c>
      <c r="B645" s="7">
        <v>1966</v>
      </c>
      <c r="C645" s="18">
        <f t="shared" si="67"/>
        <v>18</v>
      </c>
      <c r="D645" s="22">
        <v>22242.700156999999</v>
      </c>
      <c r="E645" s="22">
        <v>40880.877595470003</v>
      </c>
      <c r="F645">
        <f t="shared" si="68"/>
        <v>0.60864854131474111</v>
      </c>
      <c r="G645">
        <f t="shared" si="69"/>
        <v>18</v>
      </c>
      <c r="H645" s="41">
        <f t="shared" si="70"/>
        <v>22242.700156999999</v>
      </c>
      <c r="I645">
        <f t="shared" si="71"/>
        <v>0.60864854131474111</v>
      </c>
      <c r="J645">
        <f t="shared" si="72"/>
        <v>7</v>
      </c>
    </row>
    <row r="646" spans="1:10" x14ac:dyDescent="0.25">
      <c r="A646" s="7" t="s">
        <v>108</v>
      </c>
      <c r="B646" s="7">
        <v>1967</v>
      </c>
      <c r="C646" s="18">
        <f t="shared" si="67"/>
        <v>18</v>
      </c>
      <c r="D646" s="22">
        <v>35956.929743000001</v>
      </c>
      <c r="E646" s="22">
        <v>43618.258746</v>
      </c>
      <c r="F646">
        <f t="shared" si="68"/>
        <v>0.19315401509442903</v>
      </c>
      <c r="G646">
        <f t="shared" si="69"/>
        <v>18</v>
      </c>
      <c r="H646" s="41">
        <f t="shared" si="70"/>
        <v>35956.929743000001</v>
      </c>
      <c r="I646">
        <f t="shared" si="71"/>
        <v>0.19315401509442903</v>
      </c>
      <c r="J646">
        <f t="shared" si="72"/>
        <v>8</v>
      </c>
    </row>
    <row r="647" spans="1:10" x14ac:dyDescent="0.25">
      <c r="A647" s="7" t="s">
        <v>108</v>
      </c>
      <c r="B647" s="7">
        <v>1968</v>
      </c>
      <c r="C647" s="18">
        <f t="shared" si="67"/>
        <v>18</v>
      </c>
      <c r="D647" s="22">
        <v>7799.6602999999996</v>
      </c>
      <c r="E647" s="22">
        <v>31698.125343899999</v>
      </c>
      <c r="F647">
        <f t="shared" si="68"/>
        <v>1.4021773602530352</v>
      </c>
      <c r="G647">
        <f t="shared" si="69"/>
        <v>18</v>
      </c>
      <c r="H647" s="41">
        <f t="shared" si="70"/>
        <v>7799.6602999999996</v>
      </c>
      <c r="I647">
        <f t="shared" si="71"/>
        <v>1.4021773602530352</v>
      </c>
      <c r="J647">
        <f t="shared" si="72"/>
        <v>9</v>
      </c>
    </row>
    <row r="648" spans="1:10" x14ac:dyDescent="0.25">
      <c r="A648" s="7" t="s">
        <v>108</v>
      </c>
      <c r="B648" s="7">
        <v>1969</v>
      </c>
      <c r="C648" s="18">
        <f t="shared" si="67"/>
        <v>18</v>
      </c>
      <c r="D648" s="22">
        <v>26699.6489</v>
      </c>
      <c r="E648" s="22">
        <v>32443.511384699999</v>
      </c>
      <c r="F648">
        <f t="shared" si="68"/>
        <v>0.19485005032075961</v>
      </c>
      <c r="G648">
        <f t="shared" si="69"/>
        <v>18</v>
      </c>
      <c r="H648" s="41">
        <f t="shared" si="70"/>
        <v>26699.6489</v>
      </c>
      <c r="I648">
        <f t="shared" si="71"/>
        <v>0.19485005032075961</v>
      </c>
      <c r="J648">
        <f t="shared" si="72"/>
        <v>10</v>
      </c>
    </row>
    <row r="649" spans="1:10" x14ac:dyDescent="0.25">
      <c r="A649" s="7" t="s">
        <v>108</v>
      </c>
      <c r="B649" s="7">
        <v>1970</v>
      </c>
      <c r="C649" s="18">
        <f t="shared" si="67"/>
        <v>18</v>
      </c>
      <c r="D649" s="22">
        <v>12839.65726</v>
      </c>
      <c r="E649" s="22">
        <v>25042.136358600001</v>
      </c>
      <c r="F649">
        <f t="shared" si="68"/>
        <v>0.66802125566887227</v>
      </c>
      <c r="G649">
        <f t="shared" si="69"/>
        <v>18</v>
      </c>
      <c r="H649" s="41">
        <f t="shared" si="70"/>
        <v>12839.65726</v>
      </c>
      <c r="I649">
        <f t="shared" si="71"/>
        <v>0.66802125566887227</v>
      </c>
      <c r="J649">
        <f t="shared" si="72"/>
        <v>11</v>
      </c>
    </row>
    <row r="650" spans="1:10" x14ac:dyDescent="0.25">
      <c r="A650" s="7" t="s">
        <v>108</v>
      </c>
      <c r="B650" s="7">
        <v>1971</v>
      </c>
      <c r="C650" s="18">
        <f t="shared" si="67"/>
        <v>18</v>
      </c>
      <c r="D650" s="22">
        <v>26699.6489</v>
      </c>
      <c r="E650" s="22">
        <v>4024.8716100299998</v>
      </c>
      <c r="F650">
        <f t="shared" si="68"/>
        <v>-1.8921574032744324</v>
      </c>
      <c r="G650">
        <f t="shared" si="69"/>
        <v>18</v>
      </c>
      <c r="H650" s="41">
        <f t="shared" si="70"/>
        <v>26699.6489</v>
      </c>
      <c r="I650">
        <f t="shared" si="71"/>
        <v>-1.8921574032744324</v>
      </c>
      <c r="J650">
        <f t="shared" si="72"/>
        <v>12</v>
      </c>
    </row>
    <row r="651" spans="1:10" x14ac:dyDescent="0.25">
      <c r="A651" s="7" t="s">
        <v>108</v>
      </c>
      <c r="B651" s="7">
        <v>1972</v>
      </c>
      <c r="C651" s="18">
        <f t="shared" si="67"/>
        <v>18</v>
      </c>
      <c r="D651" s="22">
        <v>26699.6489</v>
      </c>
      <c r="E651" s="22">
        <v>19665.466909172999</v>
      </c>
      <c r="F651">
        <f t="shared" si="68"/>
        <v>-0.30578626674858</v>
      </c>
      <c r="G651">
        <f t="shared" si="69"/>
        <v>18</v>
      </c>
      <c r="H651" s="41">
        <f t="shared" si="70"/>
        <v>26699.6489</v>
      </c>
      <c r="I651">
        <f t="shared" si="71"/>
        <v>-0.30578626674858</v>
      </c>
      <c r="J651">
        <f t="shared" si="72"/>
        <v>13</v>
      </c>
    </row>
    <row r="652" spans="1:10" x14ac:dyDescent="0.25">
      <c r="A652" s="7" t="s">
        <v>108</v>
      </c>
      <c r="B652" s="7">
        <v>1973</v>
      </c>
      <c r="C652" s="18">
        <f t="shared" si="67"/>
        <v>18</v>
      </c>
      <c r="D652" s="22">
        <v>17249.654599000001</v>
      </c>
      <c r="E652" s="22">
        <v>2643.8390804700002</v>
      </c>
      <c r="F652">
        <f t="shared" si="68"/>
        <v>-1.8755600620453026</v>
      </c>
      <c r="G652">
        <f t="shared" si="69"/>
        <v>18</v>
      </c>
      <c r="H652" s="41">
        <f t="shared" si="70"/>
        <v>17249.654599000001</v>
      </c>
      <c r="I652">
        <f t="shared" si="71"/>
        <v>-1.8755600620453026</v>
      </c>
      <c r="J652">
        <f t="shared" si="72"/>
        <v>14</v>
      </c>
    </row>
    <row r="653" spans="1:10" x14ac:dyDescent="0.25">
      <c r="A653" s="7" t="s">
        <v>108</v>
      </c>
      <c r="B653" s="7">
        <v>1974</v>
      </c>
      <c r="C653" s="18">
        <f t="shared" si="67"/>
        <v>18</v>
      </c>
      <c r="D653" s="22">
        <v>17249.654599000001</v>
      </c>
      <c r="E653" s="22">
        <v>39791.145667860001</v>
      </c>
      <c r="F653">
        <f t="shared" si="68"/>
        <v>0.83585229685281648</v>
      </c>
      <c r="G653">
        <f t="shared" si="69"/>
        <v>18</v>
      </c>
      <c r="H653" s="41">
        <f t="shared" si="70"/>
        <v>17249.654599000001</v>
      </c>
      <c r="I653">
        <f t="shared" si="71"/>
        <v>0.83585229685281648</v>
      </c>
      <c r="J653">
        <f t="shared" si="72"/>
        <v>15</v>
      </c>
    </row>
    <row r="654" spans="1:10" x14ac:dyDescent="0.25">
      <c r="A654" s="7" t="s">
        <v>108</v>
      </c>
      <c r="B654" s="7">
        <v>1975</v>
      </c>
      <c r="C654" s="18">
        <f t="shared" si="67"/>
        <v>18</v>
      </c>
      <c r="D654" s="22">
        <v>17249.654599000001</v>
      </c>
      <c r="E654" s="22">
        <v>28891.446126300001</v>
      </c>
      <c r="F654">
        <f t="shared" si="68"/>
        <v>0.51575344948768032</v>
      </c>
      <c r="G654">
        <f t="shared" si="69"/>
        <v>18</v>
      </c>
      <c r="H654" s="41">
        <f t="shared" si="70"/>
        <v>17249.654599000001</v>
      </c>
      <c r="I654">
        <f t="shared" si="71"/>
        <v>0.51575344948768032</v>
      </c>
      <c r="J654">
        <f t="shared" si="72"/>
        <v>16</v>
      </c>
    </row>
    <row r="655" spans="1:10" x14ac:dyDescent="0.25">
      <c r="A655" s="7" t="s">
        <v>108</v>
      </c>
      <c r="B655" s="7">
        <v>1976</v>
      </c>
      <c r="C655" s="18">
        <f t="shared" si="67"/>
        <v>18</v>
      </c>
      <c r="D655" s="22">
        <v>1206.3895585</v>
      </c>
      <c r="E655" s="22">
        <v>50614.308396</v>
      </c>
      <c r="F655">
        <f t="shared" si="68"/>
        <v>3.7366022478001404</v>
      </c>
      <c r="G655">
        <f t="shared" si="69"/>
        <v>18</v>
      </c>
      <c r="H655" s="41">
        <f t="shared" si="70"/>
        <v>1206.3895585</v>
      </c>
      <c r="I655">
        <f t="shared" si="71"/>
        <v>3.7366022478001404</v>
      </c>
      <c r="J655">
        <f t="shared" si="72"/>
        <v>17</v>
      </c>
    </row>
    <row r="656" spans="1:10" x14ac:dyDescent="0.25">
      <c r="A656" s="7" t="s">
        <v>108</v>
      </c>
      <c r="B656" s="7">
        <v>1977</v>
      </c>
      <c r="C656" s="18">
        <f t="shared" si="67"/>
        <v>18</v>
      </c>
      <c r="D656" s="22">
        <v>12839.65726</v>
      </c>
      <c r="E656" s="22">
        <v>64765.477139399998</v>
      </c>
      <c r="F656">
        <f t="shared" si="68"/>
        <v>1.6182340964375177</v>
      </c>
      <c r="G656">
        <f t="shared" si="69"/>
        <v>18</v>
      </c>
      <c r="H656" s="41">
        <f t="shared" si="70"/>
        <v>12839.65726</v>
      </c>
      <c r="I656">
        <f t="shared" si="71"/>
        <v>1.6182340964375177</v>
      </c>
      <c r="J656">
        <f t="shared" si="72"/>
        <v>18</v>
      </c>
    </row>
    <row r="657" spans="1:10" x14ac:dyDescent="0.25">
      <c r="A657" s="7" t="s">
        <v>108</v>
      </c>
      <c r="B657" s="7">
        <v>1980</v>
      </c>
      <c r="C657" s="18">
        <f t="shared" si="67"/>
        <v>18</v>
      </c>
      <c r="D657" s="22">
        <v>16135.417412999999</v>
      </c>
      <c r="E657" s="22">
        <v>69333.889706999995</v>
      </c>
      <c r="F657">
        <f t="shared" si="68"/>
        <v>1.4579171204178145</v>
      </c>
      <c r="G657">
        <f t="shared" si="69"/>
        <v>18</v>
      </c>
      <c r="H657" s="41">
        <f t="shared" si="70"/>
        <v>16135.417412999999</v>
      </c>
      <c r="I657">
        <f t="shared" si="71"/>
        <v>1.4579171204178145</v>
      </c>
      <c r="J657">
        <f t="shared" si="72"/>
        <v>21</v>
      </c>
    </row>
    <row r="658" spans="1:10" x14ac:dyDescent="0.25">
      <c r="A658" s="7" t="s">
        <v>108</v>
      </c>
      <c r="B658" s="7">
        <v>1981</v>
      </c>
      <c r="C658" s="18">
        <f t="shared" si="67"/>
        <v>18</v>
      </c>
      <c r="D658" s="22">
        <v>31885.407913999999</v>
      </c>
      <c r="E658" s="22">
        <v>64253.328741899997</v>
      </c>
      <c r="F658">
        <f t="shared" si="68"/>
        <v>0.70068505867194786</v>
      </c>
      <c r="G658">
        <f t="shared" si="69"/>
        <v>18</v>
      </c>
      <c r="H658" s="41">
        <f t="shared" si="70"/>
        <v>31885.407913999999</v>
      </c>
      <c r="I658">
        <f t="shared" si="71"/>
        <v>0.70068505867194786</v>
      </c>
      <c r="J658">
        <f t="shared" si="72"/>
        <v>22</v>
      </c>
    </row>
    <row r="659" spans="1:10" x14ac:dyDescent="0.25">
      <c r="A659" s="7" t="s">
        <v>108</v>
      </c>
      <c r="B659" s="7">
        <v>1982</v>
      </c>
      <c r="C659" s="18">
        <f t="shared" si="67"/>
        <v>18</v>
      </c>
      <c r="D659" s="22">
        <v>36342.356659999998</v>
      </c>
      <c r="E659" s="22">
        <v>90622.681326000005</v>
      </c>
      <c r="F659">
        <f t="shared" si="68"/>
        <v>0.91372061631122004</v>
      </c>
      <c r="G659">
        <f t="shared" si="69"/>
        <v>18</v>
      </c>
      <c r="H659" s="41">
        <f t="shared" si="70"/>
        <v>36342.356659999998</v>
      </c>
      <c r="I659">
        <f t="shared" si="71"/>
        <v>0.91372061631122004</v>
      </c>
      <c r="J659">
        <f t="shared" si="72"/>
        <v>23</v>
      </c>
    </row>
    <row r="660" spans="1:10" x14ac:dyDescent="0.25">
      <c r="A660" s="7" t="s">
        <v>108</v>
      </c>
      <c r="B660" s="7">
        <v>1984</v>
      </c>
      <c r="C660" s="18">
        <f t="shared" si="67"/>
        <v>18</v>
      </c>
      <c r="D660" s="22">
        <v>39299.641300000003</v>
      </c>
      <c r="E660" s="22">
        <v>64996.443575099998</v>
      </c>
      <c r="F660">
        <f t="shared" si="68"/>
        <v>0.50311716256242911</v>
      </c>
      <c r="G660">
        <f t="shared" si="69"/>
        <v>18</v>
      </c>
      <c r="H660" s="41">
        <f t="shared" si="70"/>
        <v>39299.641300000003</v>
      </c>
      <c r="I660">
        <f t="shared" si="71"/>
        <v>0.50311716256242911</v>
      </c>
      <c r="J660">
        <f t="shared" si="72"/>
        <v>25</v>
      </c>
    </row>
    <row r="661" spans="1:10" x14ac:dyDescent="0.25">
      <c r="A661" s="7" t="s">
        <v>108</v>
      </c>
      <c r="B661" s="7">
        <v>1985</v>
      </c>
      <c r="C661" s="18">
        <f t="shared" si="67"/>
        <v>18</v>
      </c>
      <c r="D661" s="22">
        <v>39976.592320000003</v>
      </c>
      <c r="E661" s="22">
        <v>63226.525433399998</v>
      </c>
      <c r="F661">
        <f t="shared" si="68"/>
        <v>0.45842982850320513</v>
      </c>
      <c r="G661">
        <f t="shared" si="69"/>
        <v>18</v>
      </c>
      <c r="H661" s="41">
        <f t="shared" si="70"/>
        <v>39976.592320000003</v>
      </c>
      <c r="I661">
        <f t="shared" si="71"/>
        <v>0.45842982850320513</v>
      </c>
      <c r="J661">
        <f t="shared" si="72"/>
        <v>26</v>
      </c>
    </row>
    <row r="662" spans="1:10" x14ac:dyDescent="0.25">
      <c r="A662" s="7" t="s">
        <v>108</v>
      </c>
      <c r="B662" s="7">
        <v>1986</v>
      </c>
      <c r="C662" s="18">
        <f t="shared" si="67"/>
        <v>18</v>
      </c>
      <c r="D662" s="22">
        <v>39299.641300000003</v>
      </c>
      <c r="E662" s="22">
        <v>88925.518986299998</v>
      </c>
      <c r="F662">
        <f t="shared" si="68"/>
        <v>0.81658376243529762</v>
      </c>
      <c r="G662">
        <f t="shared" si="69"/>
        <v>18</v>
      </c>
      <c r="H662" s="41">
        <f t="shared" si="70"/>
        <v>39299.641300000003</v>
      </c>
      <c r="I662">
        <f t="shared" si="71"/>
        <v>0.81658376243529762</v>
      </c>
      <c r="J662">
        <f t="shared" si="72"/>
        <v>27</v>
      </c>
    </row>
    <row r="663" spans="1:10" x14ac:dyDescent="0.25">
      <c r="A663" s="7" t="s">
        <v>108</v>
      </c>
      <c r="B663" s="7">
        <v>1987</v>
      </c>
      <c r="C663" s="18">
        <f t="shared" si="67"/>
        <v>18</v>
      </c>
      <c r="D663" s="22">
        <v>71913.859475000005</v>
      </c>
      <c r="E663" s="22">
        <v>142844.45936850001</v>
      </c>
      <c r="F663">
        <f t="shared" si="68"/>
        <v>0.68628733498250316</v>
      </c>
      <c r="G663">
        <f t="shared" si="69"/>
        <v>18</v>
      </c>
      <c r="H663" s="41">
        <f t="shared" si="70"/>
        <v>71913.859475000005</v>
      </c>
      <c r="I663">
        <f t="shared" si="71"/>
        <v>0.68628733498250316</v>
      </c>
      <c r="J663">
        <f t="shared" si="72"/>
        <v>28</v>
      </c>
    </row>
    <row r="664" spans="1:10" x14ac:dyDescent="0.25">
      <c r="A664" s="7" t="s">
        <v>108</v>
      </c>
      <c r="B664" s="7">
        <v>1988</v>
      </c>
      <c r="C664" s="18">
        <f t="shared" si="67"/>
        <v>18</v>
      </c>
      <c r="D664" s="22">
        <v>82285.377504000004</v>
      </c>
      <c r="E664" s="22">
        <v>127248.94050120001</v>
      </c>
      <c r="F664">
        <f t="shared" si="68"/>
        <v>0.4359519104768651</v>
      </c>
      <c r="G664">
        <f t="shared" si="69"/>
        <v>18</v>
      </c>
      <c r="H664" s="41">
        <f t="shared" si="70"/>
        <v>82285.377504000004</v>
      </c>
      <c r="I664">
        <f t="shared" si="71"/>
        <v>0.4359519104768651</v>
      </c>
      <c r="J664">
        <f t="shared" si="72"/>
        <v>29</v>
      </c>
    </row>
    <row r="665" spans="1:10" x14ac:dyDescent="0.25">
      <c r="A665" s="7" t="s">
        <v>108</v>
      </c>
      <c r="B665" s="7">
        <v>1989</v>
      </c>
      <c r="C665" s="18">
        <f t="shared" si="67"/>
        <v>18</v>
      </c>
      <c r="D665" s="22">
        <v>32999.645100000002</v>
      </c>
      <c r="E665" s="22">
        <v>25144.174861200001</v>
      </c>
      <c r="F665">
        <f t="shared" si="68"/>
        <v>-0.27187055300140084</v>
      </c>
      <c r="G665">
        <f t="shared" si="69"/>
        <v>18</v>
      </c>
      <c r="H665" s="41">
        <f t="shared" si="70"/>
        <v>32999.645100000002</v>
      </c>
      <c r="I665">
        <f t="shared" si="71"/>
        <v>-0.27187055300140084</v>
      </c>
      <c r="J665">
        <f t="shared" si="72"/>
        <v>30</v>
      </c>
    </row>
    <row r="666" spans="1:10" x14ac:dyDescent="0.25">
      <c r="A666" s="7" t="s">
        <v>108</v>
      </c>
      <c r="B666" s="7">
        <v>1990</v>
      </c>
      <c r="C666" s="18">
        <f t="shared" si="67"/>
        <v>18</v>
      </c>
      <c r="D666" s="22">
        <v>39299.641300000003</v>
      </c>
      <c r="E666" s="22">
        <v>54986.013653399998</v>
      </c>
      <c r="F666">
        <f t="shared" si="68"/>
        <v>0.33586346407544432</v>
      </c>
      <c r="G666">
        <f t="shared" si="69"/>
        <v>18</v>
      </c>
      <c r="H666" s="41">
        <f t="shared" si="70"/>
        <v>39299.641300000003</v>
      </c>
      <c r="I666">
        <f t="shared" si="71"/>
        <v>0.33586346407544432</v>
      </c>
      <c r="J666">
        <f t="shared" si="72"/>
        <v>31</v>
      </c>
    </row>
    <row r="667" spans="1:10" x14ac:dyDescent="0.25">
      <c r="A667" s="7" t="s">
        <v>108</v>
      </c>
      <c r="B667" s="7">
        <v>1991</v>
      </c>
      <c r="C667" s="18">
        <f t="shared" si="67"/>
        <v>18</v>
      </c>
      <c r="D667" s="22">
        <v>53013.870884999997</v>
      </c>
      <c r="E667" s="22">
        <v>67061.385756899996</v>
      </c>
      <c r="F667">
        <f t="shared" si="68"/>
        <v>0.23505481113582383</v>
      </c>
      <c r="G667">
        <f t="shared" si="69"/>
        <v>18</v>
      </c>
      <c r="H667" s="41">
        <f t="shared" si="70"/>
        <v>53013.870884999997</v>
      </c>
      <c r="I667">
        <f t="shared" si="71"/>
        <v>0.23505481113582383</v>
      </c>
      <c r="J667">
        <f t="shared" si="72"/>
        <v>32</v>
      </c>
    </row>
    <row r="668" spans="1:10" x14ac:dyDescent="0.25">
      <c r="A668" s="7" t="s">
        <v>108</v>
      </c>
      <c r="B668" s="7">
        <v>1992</v>
      </c>
      <c r="C668" s="18">
        <f t="shared" si="67"/>
        <v>18</v>
      </c>
      <c r="D668" s="22">
        <v>76370.808220000006</v>
      </c>
      <c r="E668" s="22">
        <v>13221.1460133</v>
      </c>
      <c r="F668">
        <f t="shared" si="68"/>
        <v>-1.7537830132851728</v>
      </c>
      <c r="G668">
        <f t="shared" si="69"/>
        <v>18</v>
      </c>
      <c r="H668" s="41">
        <f t="shared" si="70"/>
        <v>76370.808220000006</v>
      </c>
      <c r="I668">
        <f t="shared" si="71"/>
        <v>-1.7537830132851728</v>
      </c>
      <c r="J668">
        <f t="shared" si="72"/>
        <v>33</v>
      </c>
    </row>
    <row r="669" spans="1:10" x14ac:dyDescent="0.25">
      <c r="A669" s="7" t="s">
        <v>108</v>
      </c>
      <c r="B669" s="7">
        <v>1997</v>
      </c>
      <c r="C669" s="18">
        <f t="shared" si="67"/>
        <v>18</v>
      </c>
      <c r="D669" s="22">
        <v>2674.1692459999999</v>
      </c>
      <c r="E669" s="22">
        <v>19917.787640400002</v>
      </c>
      <c r="F669">
        <f t="shared" si="68"/>
        <v>2.0079744138891313</v>
      </c>
      <c r="G669">
        <f t="shared" si="69"/>
        <v>18</v>
      </c>
      <c r="H669" s="41">
        <f t="shared" si="70"/>
        <v>2674.1692459999999</v>
      </c>
      <c r="I669">
        <f t="shared" si="71"/>
        <v>2.0079744138891313</v>
      </c>
      <c r="J669">
        <f t="shared" si="72"/>
        <v>38</v>
      </c>
    </row>
    <row r="670" spans="1:10" x14ac:dyDescent="0.25">
      <c r="A670" s="7" t="s">
        <v>108</v>
      </c>
      <c r="B670" s="7">
        <v>1999</v>
      </c>
      <c r="C670" s="18">
        <f t="shared" si="67"/>
        <v>18</v>
      </c>
      <c r="D670" s="22">
        <v>27871.088090000001</v>
      </c>
      <c r="E670" s="22">
        <v>26259.488206739999</v>
      </c>
      <c r="F670">
        <f t="shared" si="68"/>
        <v>-5.9562503130378502E-2</v>
      </c>
      <c r="G670">
        <f t="shared" si="69"/>
        <v>18</v>
      </c>
      <c r="H670" s="41">
        <f t="shared" si="70"/>
        <v>27871.088090000001</v>
      </c>
      <c r="I670">
        <f t="shared" si="71"/>
        <v>-5.9562503130378502E-2</v>
      </c>
      <c r="J670">
        <f t="shared" si="72"/>
        <v>40</v>
      </c>
    </row>
    <row r="671" spans="1:10" x14ac:dyDescent="0.25">
      <c r="A671" s="7" t="s">
        <v>108</v>
      </c>
      <c r="B671" s="7">
        <v>2001</v>
      </c>
      <c r="C671" s="18">
        <f t="shared" si="67"/>
        <v>18</v>
      </c>
      <c r="D671" s="22">
        <v>25824.991725</v>
      </c>
      <c r="E671" s="22">
        <v>40010.888338739998</v>
      </c>
      <c r="F671">
        <f t="shared" si="68"/>
        <v>0.43780893096072604</v>
      </c>
      <c r="G671">
        <f t="shared" si="69"/>
        <v>18</v>
      </c>
      <c r="H671" s="41">
        <f t="shared" si="70"/>
        <v>25824.991725</v>
      </c>
      <c r="I671">
        <f t="shared" si="71"/>
        <v>0.43780893096072604</v>
      </c>
      <c r="J671">
        <f t="shared" si="72"/>
        <v>42</v>
      </c>
    </row>
    <row r="672" spans="1:10" x14ac:dyDescent="0.25">
      <c r="A672" s="7" t="s">
        <v>108</v>
      </c>
      <c r="B672" s="7">
        <v>2002</v>
      </c>
      <c r="C672" s="18">
        <f t="shared" si="67"/>
        <v>18</v>
      </c>
      <c r="D672" s="22">
        <v>10828.442288</v>
      </c>
      <c r="E672" s="22">
        <v>15355.30700997</v>
      </c>
      <c r="F672">
        <f t="shared" si="68"/>
        <v>0.34928493021806067</v>
      </c>
      <c r="G672">
        <f t="shared" si="69"/>
        <v>18</v>
      </c>
      <c r="H672" s="41">
        <f t="shared" si="70"/>
        <v>10828.442288</v>
      </c>
      <c r="I672">
        <f t="shared" si="71"/>
        <v>0.34928493021806067</v>
      </c>
      <c r="J672">
        <f t="shared" si="72"/>
        <v>43</v>
      </c>
    </row>
    <row r="673" spans="1:10" x14ac:dyDescent="0.25">
      <c r="A673" s="7" t="s">
        <v>108</v>
      </c>
      <c r="B673" s="7">
        <v>2003</v>
      </c>
      <c r="C673" s="18">
        <f t="shared" si="67"/>
        <v>18</v>
      </c>
      <c r="D673" s="22">
        <v>20242.065685000001</v>
      </c>
      <c r="E673" s="22">
        <v>22097.28897396</v>
      </c>
      <c r="F673">
        <f t="shared" si="68"/>
        <v>8.7692031390365244E-2</v>
      </c>
      <c r="G673">
        <f t="shared" si="69"/>
        <v>18</v>
      </c>
      <c r="H673" s="41">
        <f t="shared" si="70"/>
        <v>20242.065685000001</v>
      </c>
      <c r="I673">
        <f t="shared" si="71"/>
        <v>8.7692031390365244E-2</v>
      </c>
      <c r="J673">
        <f t="shared" si="72"/>
        <v>44</v>
      </c>
    </row>
    <row r="674" spans="1:10" x14ac:dyDescent="0.25">
      <c r="A674" s="7" t="s">
        <v>108</v>
      </c>
      <c r="B674" s="7">
        <v>2004</v>
      </c>
      <c r="C674" s="18">
        <f t="shared" si="67"/>
        <v>18</v>
      </c>
      <c r="D674" s="22">
        <v>19596.656218</v>
      </c>
      <c r="E674" s="22">
        <v>24054.901203239999</v>
      </c>
      <c r="F674">
        <f t="shared" ref="F674:F684" si="73">LN(E674/D674)</f>
        <v>0.20497981746346916</v>
      </c>
      <c r="G674">
        <f t="shared" si="69"/>
        <v>18</v>
      </c>
      <c r="H674" s="41">
        <f t="shared" si="70"/>
        <v>19596.656218</v>
      </c>
      <c r="I674">
        <f t="shared" si="71"/>
        <v>0.20497981746346916</v>
      </c>
      <c r="J674">
        <f t="shared" si="72"/>
        <v>45</v>
      </c>
    </row>
    <row r="675" spans="1:10" x14ac:dyDescent="0.25">
      <c r="A675" s="7" t="s">
        <v>108</v>
      </c>
      <c r="B675" s="7">
        <v>2005</v>
      </c>
      <c r="C675" s="18">
        <f t="shared" si="67"/>
        <v>18</v>
      </c>
      <c r="D675" s="22">
        <v>10820.962884</v>
      </c>
      <c r="E675" s="22">
        <v>7379.2987836299999</v>
      </c>
      <c r="F675">
        <f t="shared" si="73"/>
        <v>-0.38280664225659722</v>
      </c>
      <c r="G675">
        <f t="shared" si="69"/>
        <v>18</v>
      </c>
      <c r="H675" s="41">
        <f t="shared" si="70"/>
        <v>10820.962884</v>
      </c>
      <c r="I675">
        <f t="shared" si="71"/>
        <v>-0.38280664225659722</v>
      </c>
      <c r="J675">
        <f t="shared" si="72"/>
        <v>46</v>
      </c>
    </row>
    <row r="676" spans="1:10" x14ac:dyDescent="0.25">
      <c r="A676" s="7" t="s">
        <v>108</v>
      </c>
      <c r="B676" s="7">
        <v>2006</v>
      </c>
      <c r="C676" s="18">
        <f t="shared" si="67"/>
        <v>18</v>
      </c>
      <c r="D676" s="22">
        <v>25972.175017000001</v>
      </c>
      <c r="E676" s="22">
        <v>11233.765256148001</v>
      </c>
      <c r="F676">
        <f t="shared" si="73"/>
        <v>-0.83810177525043661</v>
      </c>
      <c r="G676">
        <f t="shared" si="69"/>
        <v>18</v>
      </c>
      <c r="H676" s="41">
        <f t="shared" si="70"/>
        <v>25972.175017000001</v>
      </c>
      <c r="I676">
        <f t="shared" si="71"/>
        <v>-0.83810177525043661</v>
      </c>
      <c r="J676">
        <f t="shared" si="72"/>
        <v>47</v>
      </c>
    </row>
    <row r="677" spans="1:10" x14ac:dyDescent="0.25">
      <c r="A677" s="7" t="s">
        <v>108</v>
      </c>
      <c r="B677" s="7">
        <v>2007</v>
      </c>
      <c r="C677" s="18">
        <f t="shared" si="67"/>
        <v>18</v>
      </c>
      <c r="D677" s="22">
        <v>9665.0211479999998</v>
      </c>
      <c r="E677" s="22">
        <v>15875.81787465</v>
      </c>
      <c r="F677">
        <f t="shared" si="73"/>
        <v>0.49628376235535809</v>
      </c>
      <c r="G677">
        <f t="shared" si="69"/>
        <v>18</v>
      </c>
      <c r="H677" s="41">
        <f t="shared" si="70"/>
        <v>9665.0211479999998</v>
      </c>
      <c r="I677">
        <f t="shared" si="71"/>
        <v>0.49628376235535809</v>
      </c>
      <c r="J677">
        <f t="shared" si="72"/>
        <v>48</v>
      </c>
    </row>
    <row r="678" spans="1:10" x14ac:dyDescent="0.25">
      <c r="A678" s="7" t="s">
        <v>108</v>
      </c>
      <c r="B678" s="7">
        <v>2008</v>
      </c>
      <c r="C678" s="18">
        <f t="shared" si="67"/>
        <v>18</v>
      </c>
      <c r="D678" s="22">
        <v>19059.085305000001</v>
      </c>
      <c r="E678" s="22">
        <v>5413.2691162499996</v>
      </c>
      <c r="F678">
        <f t="shared" si="73"/>
        <v>-1.2586907235473166</v>
      </c>
      <c r="G678">
        <f t="shared" si="69"/>
        <v>18</v>
      </c>
      <c r="H678" s="41">
        <f t="shared" si="70"/>
        <v>19059.085305000001</v>
      </c>
      <c r="I678">
        <f t="shared" si="71"/>
        <v>-1.2586907235473166</v>
      </c>
      <c r="J678">
        <f t="shared" si="72"/>
        <v>49</v>
      </c>
    </row>
    <row r="679" spans="1:10" x14ac:dyDescent="0.25">
      <c r="A679" s="7" t="s">
        <v>108</v>
      </c>
      <c r="B679" s="7">
        <v>2009</v>
      </c>
      <c r="C679" s="18">
        <f t="shared" ref="C679:C684" si="74">IF(A679=A678,C678,C678+1)</f>
        <v>18</v>
      </c>
      <c r="D679" s="22">
        <v>21435.635983</v>
      </c>
      <c r="E679" s="22">
        <v>5844.6500105699997</v>
      </c>
      <c r="F679">
        <f t="shared" si="73"/>
        <v>-1.2995280552152515</v>
      </c>
      <c r="G679">
        <f t="shared" si="69"/>
        <v>18</v>
      </c>
      <c r="H679" s="41">
        <f t="shared" si="70"/>
        <v>21435.635983</v>
      </c>
      <c r="I679">
        <f t="shared" si="71"/>
        <v>-1.2995280552152515</v>
      </c>
      <c r="J679">
        <f t="shared" si="72"/>
        <v>50</v>
      </c>
    </row>
    <row r="680" spans="1:10" x14ac:dyDescent="0.25">
      <c r="A680" s="7" t="s">
        <v>108</v>
      </c>
      <c r="B680" s="7">
        <v>2010</v>
      </c>
      <c r="C680" s="18">
        <f t="shared" si="74"/>
        <v>18</v>
      </c>
      <c r="D680" s="22">
        <v>4824.5504864000004</v>
      </c>
      <c r="E680" s="22">
        <v>27467.831696310001</v>
      </c>
      <c r="F680">
        <f t="shared" si="73"/>
        <v>1.739297996465017</v>
      </c>
      <c r="G680">
        <f t="shared" si="69"/>
        <v>18</v>
      </c>
      <c r="H680" s="41">
        <f t="shared" si="70"/>
        <v>4824.5504864000004</v>
      </c>
      <c r="I680">
        <f t="shared" si="71"/>
        <v>1.739297996465017</v>
      </c>
      <c r="J680">
        <f t="shared" si="72"/>
        <v>51</v>
      </c>
    </row>
    <row r="681" spans="1:10" x14ac:dyDescent="0.25">
      <c r="A681" s="7" t="s">
        <v>108</v>
      </c>
      <c r="B681" s="7">
        <v>2011</v>
      </c>
      <c r="C681" s="18">
        <f t="shared" si="74"/>
        <v>18</v>
      </c>
      <c r="D681" s="22">
        <v>9317.0650569999998</v>
      </c>
      <c r="E681" s="22">
        <v>20961.653974199999</v>
      </c>
      <c r="F681">
        <f t="shared" si="73"/>
        <v>0.81084709626601958</v>
      </c>
      <c r="G681">
        <f t="shared" si="69"/>
        <v>18</v>
      </c>
      <c r="H681" s="41">
        <f t="shared" si="70"/>
        <v>9317.0650569999998</v>
      </c>
      <c r="I681">
        <f t="shared" si="71"/>
        <v>0.81084709626601958</v>
      </c>
      <c r="J681">
        <f t="shared" si="72"/>
        <v>52</v>
      </c>
    </row>
    <row r="682" spans="1:10" x14ac:dyDescent="0.25">
      <c r="A682" s="7" t="s">
        <v>108</v>
      </c>
      <c r="B682" s="7">
        <v>2012</v>
      </c>
      <c r="C682" s="18">
        <f t="shared" si="74"/>
        <v>18</v>
      </c>
      <c r="D682" s="22">
        <v>12856.957263</v>
      </c>
      <c r="E682" s="22">
        <v>9353.2809276000007</v>
      </c>
      <c r="F682">
        <f t="shared" si="73"/>
        <v>-0.31815790297405472</v>
      </c>
      <c r="G682">
        <f t="shared" si="69"/>
        <v>18</v>
      </c>
      <c r="H682" s="41">
        <f t="shared" si="70"/>
        <v>12856.957263</v>
      </c>
      <c r="I682">
        <f t="shared" si="71"/>
        <v>-0.31815790297405472</v>
      </c>
      <c r="J682">
        <f t="shared" si="72"/>
        <v>53</v>
      </c>
    </row>
    <row r="683" spans="1:10" x14ac:dyDescent="0.25">
      <c r="A683" s="7" t="s">
        <v>108</v>
      </c>
      <c r="B683" s="7">
        <v>2013</v>
      </c>
      <c r="C683" s="18">
        <f t="shared" si="74"/>
        <v>18</v>
      </c>
      <c r="D683" s="22">
        <v>3788.4064309999999</v>
      </c>
      <c r="E683" s="22">
        <v>5223.6376584299996</v>
      </c>
      <c r="F683">
        <f t="shared" si="73"/>
        <v>0.32124856470604168</v>
      </c>
      <c r="G683">
        <f t="shared" si="69"/>
        <v>18</v>
      </c>
      <c r="H683" s="41">
        <f t="shared" si="70"/>
        <v>3788.4064309999999</v>
      </c>
      <c r="I683">
        <f t="shared" si="71"/>
        <v>0.32124856470604168</v>
      </c>
      <c r="J683">
        <f t="shared" si="72"/>
        <v>54</v>
      </c>
    </row>
    <row r="684" spans="1:10" x14ac:dyDescent="0.25">
      <c r="A684" s="7" t="s">
        <v>108</v>
      </c>
      <c r="B684" s="7">
        <v>2014</v>
      </c>
      <c r="C684" s="18">
        <f t="shared" si="74"/>
        <v>18</v>
      </c>
      <c r="D684" s="22">
        <v>4922.213041</v>
      </c>
      <c r="E684" s="22">
        <v>13231.357229429999</v>
      </c>
      <c r="F684">
        <f t="shared" si="73"/>
        <v>0.98883132567011744</v>
      </c>
      <c r="G684">
        <f t="shared" si="69"/>
        <v>18</v>
      </c>
      <c r="H684" s="41">
        <f t="shared" si="70"/>
        <v>4922.213041</v>
      </c>
      <c r="I684">
        <f t="shared" si="71"/>
        <v>0.98883132567011744</v>
      </c>
      <c r="J684">
        <f t="shared" si="72"/>
        <v>55</v>
      </c>
    </row>
    <row r="685" spans="1:10" x14ac:dyDescent="0.25">
      <c r="F685" t="s">
        <v>114</v>
      </c>
      <c r="G685" t="s">
        <v>117</v>
      </c>
      <c r="H685" s="41">
        <f t="shared" si="70"/>
        <v>0</v>
      </c>
      <c r="I685" t="s">
        <v>151</v>
      </c>
      <c r="J685">
        <f t="shared" si="72"/>
        <v>-1959</v>
      </c>
    </row>
    <row r="686" spans="1:10" x14ac:dyDescent="0.25">
      <c r="E686" t="s">
        <v>115</v>
      </c>
      <c r="F686">
        <f>MIN($F$2:$F$684)</f>
        <v>-3.963562104084938</v>
      </c>
      <c r="G686" s="38">
        <f>EXP(F686)</f>
        <v>1.8995330292824904E-2</v>
      </c>
      <c r="H686" s="41">
        <f t="shared" si="70"/>
        <v>0</v>
      </c>
      <c r="I686" t="s">
        <v>151</v>
      </c>
      <c r="J686">
        <f t="shared" si="72"/>
        <v>-1959</v>
      </c>
    </row>
    <row r="687" spans="1:10" x14ac:dyDescent="0.25">
      <c r="E687" t="s">
        <v>116</v>
      </c>
      <c r="F687">
        <f>MAX($F$2:$F$684)</f>
        <v>3.7366022478001404</v>
      </c>
      <c r="G687">
        <f>EXP(F687)</f>
        <v>41.955194356069178</v>
      </c>
    </row>
  </sheetData>
  <conditionalFormatting sqref="F686:F687 F2:F6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C639-75BA-4A17-A5F5-FFE8A76EEE16}">
  <dimension ref="A3:AL40"/>
  <sheetViews>
    <sheetView zoomScale="55" zoomScaleNormal="55" workbookViewId="0">
      <selection activeCell="AA38" sqref="AA38"/>
    </sheetView>
  </sheetViews>
  <sheetFormatPr defaultRowHeight="15" x14ac:dyDescent="0.25"/>
  <cols>
    <col min="3" max="3" width="16.5703125" customWidth="1"/>
    <col min="8" max="8" width="9.7109375" customWidth="1"/>
    <col min="9" max="9" width="10.85546875" customWidth="1"/>
    <col min="10" max="10" width="10.28515625" customWidth="1"/>
    <col min="12" max="12" width="12.28515625" customWidth="1"/>
    <col min="13" max="13" width="12" customWidth="1"/>
    <col min="24" max="24" width="13.85546875" bestFit="1" customWidth="1"/>
    <col min="27" max="27" width="15.42578125" bestFit="1" customWidth="1"/>
  </cols>
  <sheetData>
    <row r="3" spans="1:17" x14ac:dyDescent="0.25">
      <c r="I3" t="s">
        <v>148</v>
      </c>
      <c r="Q3" t="s">
        <v>149</v>
      </c>
    </row>
    <row r="4" spans="1:17" x14ac:dyDescent="0.25">
      <c r="A4" t="s">
        <v>118</v>
      </c>
      <c r="B4" t="s">
        <v>166</v>
      </c>
      <c r="C4" t="s">
        <v>119</v>
      </c>
      <c r="D4" s="44" t="s">
        <v>120</v>
      </c>
      <c r="E4" s="44" t="s">
        <v>121</v>
      </c>
      <c r="F4" s="44" t="s">
        <v>122</v>
      </c>
      <c r="G4" s="44" t="s">
        <v>123</v>
      </c>
      <c r="H4" s="44" t="s">
        <v>124</v>
      </c>
      <c r="I4" s="44" t="s">
        <v>125</v>
      </c>
      <c r="J4" s="44" t="s">
        <v>126</v>
      </c>
      <c r="K4" s="44" t="s">
        <v>127</v>
      </c>
      <c r="L4" s="44" t="s">
        <v>152</v>
      </c>
      <c r="M4" s="44" t="s">
        <v>153</v>
      </c>
      <c r="N4" s="44" t="s">
        <v>154</v>
      </c>
    </row>
    <row r="5" spans="1:17" x14ac:dyDescent="0.25">
      <c r="A5" t="s">
        <v>128</v>
      </c>
      <c r="B5">
        <f>IF(A5="Skeena",1,0)</f>
        <v>1</v>
      </c>
      <c r="C5" s="2" t="s">
        <v>129</v>
      </c>
      <c r="D5" s="39">
        <v>5</v>
      </c>
      <c r="E5" s="39">
        <v>461</v>
      </c>
      <c r="F5" s="39">
        <v>1</v>
      </c>
      <c r="G5" s="39">
        <v>1995</v>
      </c>
      <c r="H5" s="40">
        <v>1099413</v>
      </c>
      <c r="I5" s="40">
        <v>1808245</v>
      </c>
      <c r="J5" s="40">
        <v>2517077</v>
      </c>
      <c r="K5" s="39">
        <v>10</v>
      </c>
      <c r="L5" s="39">
        <f>I5/5</f>
        <v>361649</v>
      </c>
      <c r="M5" s="42">
        <f>L5/E5</f>
        <v>784.48806941431667</v>
      </c>
      <c r="N5">
        <f>L5</f>
        <v>361649</v>
      </c>
      <c r="Q5" t="s">
        <v>150</v>
      </c>
    </row>
    <row r="6" spans="1:17" x14ac:dyDescent="0.25">
      <c r="A6" t="s">
        <v>128</v>
      </c>
      <c r="B6">
        <f t="shared" ref="B6:B36" si="0">IF(A6="Skeena",1,0)</f>
        <v>1</v>
      </c>
      <c r="C6" s="2" t="s">
        <v>98</v>
      </c>
      <c r="D6" s="39">
        <v>1</v>
      </c>
      <c r="E6" s="39">
        <v>96.1</v>
      </c>
      <c r="F6" s="39">
        <v>1</v>
      </c>
      <c r="G6" s="39">
        <v>2002</v>
      </c>
      <c r="H6" s="40">
        <v>116348</v>
      </c>
      <c r="I6" s="40">
        <v>191362</v>
      </c>
      <c r="J6" s="40">
        <v>266376</v>
      </c>
      <c r="K6" s="39">
        <v>6</v>
      </c>
      <c r="L6" s="40">
        <f>I6</f>
        <v>191362</v>
      </c>
      <c r="M6" s="42">
        <f t="shared" ref="M6:M36" si="1">L6/E6</f>
        <v>1991.2799167533819</v>
      </c>
      <c r="N6">
        <f t="shared" ref="N6:N36" si="2">L6</f>
        <v>191362</v>
      </c>
    </row>
    <row r="7" spans="1:17" x14ac:dyDescent="0.25">
      <c r="A7" t="s">
        <v>130</v>
      </c>
      <c r="B7">
        <f t="shared" si="0"/>
        <v>0</v>
      </c>
      <c r="C7" t="s">
        <v>131</v>
      </c>
      <c r="D7" s="39">
        <v>1</v>
      </c>
      <c r="E7" s="39">
        <v>34.090000000000003</v>
      </c>
      <c r="F7" s="39">
        <v>2</v>
      </c>
      <c r="G7" s="39">
        <v>2008</v>
      </c>
      <c r="H7" s="40">
        <v>3411</v>
      </c>
      <c r="I7" s="40">
        <v>5610</v>
      </c>
      <c r="J7" s="40">
        <v>7809</v>
      </c>
      <c r="K7" s="39"/>
      <c r="L7" s="40">
        <f t="shared" ref="L7:L36" si="3">I7</f>
        <v>5610</v>
      </c>
      <c r="M7" s="42">
        <f t="shared" si="1"/>
        <v>164.56438838369021</v>
      </c>
      <c r="N7">
        <f t="shared" si="2"/>
        <v>5610</v>
      </c>
    </row>
    <row r="8" spans="1:17" x14ac:dyDescent="0.25">
      <c r="A8" t="s">
        <v>130</v>
      </c>
      <c r="B8">
        <f t="shared" si="0"/>
        <v>0</v>
      </c>
      <c r="C8" t="s">
        <v>96</v>
      </c>
      <c r="D8" s="39">
        <v>1</v>
      </c>
      <c r="E8" s="39">
        <v>33.21</v>
      </c>
      <c r="F8" s="39">
        <v>2</v>
      </c>
      <c r="G8" s="39">
        <v>2008</v>
      </c>
      <c r="H8" s="40">
        <v>106419</v>
      </c>
      <c r="I8" s="40">
        <v>175032</v>
      </c>
      <c r="J8" s="40">
        <v>243645</v>
      </c>
      <c r="K8" s="39"/>
      <c r="L8" s="40">
        <f t="shared" si="3"/>
        <v>175032</v>
      </c>
      <c r="M8" s="42">
        <f t="shared" si="1"/>
        <v>5270.460704607046</v>
      </c>
      <c r="N8">
        <f t="shared" si="2"/>
        <v>175032</v>
      </c>
    </row>
    <row r="9" spans="1:17" x14ac:dyDescent="0.25">
      <c r="A9" t="s">
        <v>128</v>
      </c>
      <c r="B9">
        <f t="shared" si="0"/>
        <v>1</v>
      </c>
      <c r="C9" s="2" t="s">
        <v>78</v>
      </c>
      <c r="D9" s="39">
        <v>1</v>
      </c>
      <c r="E9" s="39">
        <v>18.8</v>
      </c>
      <c r="F9" s="39">
        <v>1</v>
      </c>
      <c r="G9" s="39">
        <v>2003</v>
      </c>
      <c r="H9" s="40">
        <v>24643</v>
      </c>
      <c r="I9" s="40">
        <v>40532</v>
      </c>
      <c r="J9" s="40">
        <v>56421</v>
      </c>
      <c r="K9" s="39">
        <v>5.3</v>
      </c>
      <c r="L9" s="40">
        <f t="shared" si="3"/>
        <v>40532</v>
      </c>
      <c r="M9" s="42">
        <f t="shared" si="1"/>
        <v>2155.9574468085107</v>
      </c>
      <c r="N9">
        <f t="shared" si="2"/>
        <v>40532</v>
      </c>
    </row>
    <row r="10" spans="1:17" x14ac:dyDescent="0.25">
      <c r="A10" t="s">
        <v>128</v>
      </c>
      <c r="B10">
        <f t="shared" si="0"/>
        <v>1</v>
      </c>
      <c r="C10" s="2" t="s">
        <v>86</v>
      </c>
      <c r="D10" s="39">
        <v>1</v>
      </c>
      <c r="E10" s="39">
        <v>18.5</v>
      </c>
      <c r="F10" s="39">
        <v>1</v>
      </c>
      <c r="G10" s="39">
        <v>1996</v>
      </c>
      <c r="H10" s="40">
        <v>12483</v>
      </c>
      <c r="I10" s="40">
        <v>20531</v>
      </c>
      <c r="J10" s="40">
        <v>28579</v>
      </c>
      <c r="K10" s="39">
        <v>2.7</v>
      </c>
      <c r="L10" s="40">
        <f t="shared" si="3"/>
        <v>20531</v>
      </c>
      <c r="M10" s="42">
        <f t="shared" si="1"/>
        <v>1109.7837837837837</v>
      </c>
      <c r="N10">
        <f t="shared" si="2"/>
        <v>20531</v>
      </c>
    </row>
    <row r="11" spans="1:17" x14ac:dyDescent="0.25">
      <c r="A11" t="s">
        <v>128</v>
      </c>
      <c r="B11">
        <f t="shared" si="0"/>
        <v>1</v>
      </c>
      <c r="C11" s="7" t="s">
        <v>132</v>
      </c>
      <c r="D11" s="39">
        <v>1</v>
      </c>
      <c r="E11" s="39">
        <v>17.5</v>
      </c>
      <c r="F11" s="39">
        <v>1</v>
      </c>
      <c r="G11" s="39">
        <v>2002</v>
      </c>
      <c r="H11" s="40">
        <v>13031</v>
      </c>
      <c r="I11" s="45">
        <v>21432</v>
      </c>
      <c r="J11" s="40">
        <v>29833</v>
      </c>
      <c r="K11" s="39">
        <v>2.95</v>
      </c>
      <c r="L11" s="40">
        <f t="shared" si="3"/>
        <v>21432</v>
      </c>
      <c r="M11" s="42">
        <f t="shared" si="1"/>
        <v>1224.6857142857143</v>
      </c>
      <c r="N11">
        <f t="shared" si="2"/>
        <v>21432</v>
      </c>
    </row>
    <row r="12" spans="1:17" x14ac:dyDescent="0.25">
      <c r="A12" t="s">
        <v>128</v>
      </c>
      <c r="B12">
        <f t="shared" si="0"/>
        <v>1</v>
      </c>
      <c r="C12" s="2" t="s">
        <v>91</v>
      </c>
      <c r="D12" s="39">
        <v>1</v>
      </c>
      <c r="E12" s="39">
        <v>13.64</v>
      </c>
      <c r="F12" s="39">
        <v>1</v>
      </c>
      <c r="G12" s="39">
        <v>2003</v>
      </c>
      <c r="H12" s="40">
        <v>21837</v>
      </c>
      <c r="I12" s="40">
        <v>35916</v>
      </c>
      <c r="J12" s="40">
        <v>49995</v>
      </c>
      <c r="K12" s="39">
        <v>6</v>
      </c>
      <c r="L12" s="40">
        <f t="shared" si="3"/>
        <v>35916</v>
      </c>
      <c r="M12" s="42">
        <f t="shared" si="1"/>
        <v>2633.1378299120233</v>
      </c>
      <c r="N12">
        <f t="shared" si="2"/>
        <v>35916</v>
      </c>
    </row>
    <row r="13" spans="1:17" x14ac:dyDescent="0.25">
      <c r="A13" t="s">
        <v>128</v>
      </c>
      <c r="B13">
        <f t="shared" si="0"/>
        <v>1</v>
      </c>
      <c r="C13" t="s">
        <v>133</v>
      </c>
      <c r="D13" s="39">
        <v>1</v>
      </c>
      <c r="E13" s="39">
        <v>13.2</v>
      </c>
      <c r="F13" s="39">
        <v>1</v>
      </c>
      <c r="G13" s="39">
        <v>1996</v>
      </c>
      <c r="H13" s="40">
        <v>27109</v>
      </c>
      <c r="I13" s="40">
        <v>44587</v>
      </c>
      <c r="J13" s="40">
        <v>62065</v>
      </c>
      <c r="K13" s="39">
        <v>8.1999999999999993</v>
      </c>
      <c r="L13" s="40">
        <f t="shared" si="3"/>
        <v>44587</v>
      </c>
      <c r="M13" s="42">
        <f t="shared" si="1"/>
        <v>3377.8030303030305</v>
      </c>
      <c r="N13">
        <f t="shared" si="2"/>
        <v>44587</v>
      </c>
    </row>
    <row r="14" spans="1:17" x14ac:dyDescent="0.25">
      <c r="A14" t="s">
        <v>128</v>
      </c>
      <c r="B14">
        <f t="shared" si="0"/>
        <v>1</v>
      </c>
      <c r="C14" s="2" t="s">
        <v>87</v>
      </c>
      <c r="D14" s="39">
        <v>1</v>
      </c>
      <c r="E14" s="39">
        <v>7.74</v>
      </c>
      <c r="F14" s="39">
        <v>1</v>
      </c>
      <c r="G14" s="39">
        <v>2003</v>
      </c>
      <c r="H14" s="40">
        <v>22486</v>
      </c>
      <c r="I14" s="40">
        <v>36984</v>
      </c>
      <c r="J14" s="40">
        <v>51482</v>
      </c>
      <c r="K14" s="39">
        <v>17</v>
      </c>
      <c r="L14" s="40">
        <f t="shared" si="3"/>
        <v>36984</v>
      </c>
      <c r="M14" s="42">
        <f t="shared" si="1"/>
        <v>4778.2945736434103</v>
      </c>
      <c r="N14">
        <f t="shared" si="2"/>
        <v>36984</v>
      </c>
    </row>
    <row r="15" spans="1:17" x14ac:dyDescent="0.25">
      <c r="A15" t="s">
        <v>128</v>
      </c>
      <c r="B15">
        <f t="shared" si="0"/>
        <v>1</v>
      </c>
      <c r="C15" s="2" t="s">
        <v>66</v>
      </c>
      <c r="D15" s="39">
        <v>1</v>
      </c>
      <c r="E15" s="39">
        <v>6.9</v>
      </c>
      <c r="F15" s="39">
        <v>1</v>
      </c>
      <c r="G15" s="39">
        <v>1996</v>
      </c>
      <c r="H15" s="40">
        <v>14250</v>
      </c>
      <c r="I15" s="40">
        <v>23437</v>
      </c>
      <c r="J15" s="40">
        <v>32624</v>
      </c>
      <c r="K15" s="39">
        <v>8.2719000000000005</v>
      </c>
      <c r="L15" s="40">
        <f t="shared" si="3"/>
        <v>23437</v>
      </c>
      <c r="M15" s="42">
        <f t="shared" si="1"/>
        <v>3396.6666666666665</v>
      </c>
      <c r="N15">
        <f t="shared" si="2"/>
        <v>23437</v>
      </c>
    </row>
    <row r="16" spans="1:17" x14ac:dyDescent="0.25">
      <c r="A16" t="s">
        <v>128</v>
      </c>
      <c r="B16">
        <f t="shared" si="0"/>
        <v>1</v>
      </c>
      <c r="C16" t="s">
        <v>134</v>
      </c>
      <c r="D16" s="39">
        <v>1</v>
      </c>
      <c r="E16" s="39">
        <v>5.0999999999999996</v>
      </c>
      <c r="F16" s="39"/>
      <c r="G16" s="39"/>
      <c r="H16" s="39"/>
      <c r="I16" s="39"/>
      <c r="J16" s="39"/>
      <c r="K16" s="39"/>
      <c r="L16" s="40" t="s">
        <v>67</v>
      </c>
      <c r="M16" s="42" t="s">
        <v>151</v>
      </c>
      <c r="N16" t="str">
        <f t="shared" si="2"/>
        <v>NA</v>
      </c>
    </row>
    <row r="17" spans="1:14" x14ac:dyDescent="0.25">
      <c r="A17" t="s">
        <v>130</v>
      </c>
      <c r="B17">
        <f t="shared" si="0"/>
        <v>0</v>
      </c>
      <c r="C17" t="s">
        <v>147</v>
      </c>
      <c r="D17" s="39">
        <v>1</v>
      </c>
      <c r="E17" s="39">
        <v>3.97</v>
      </c>
      <c r="F17" s="39">
        <v>2</v>
      </c>
      <c r="G17" s="39">
        <v>1978</v>
      </c>
      <c r="H17" s="40">
        <v>12279</v>
      </c>
      <c r="I17" s="40">
        <v>20195</v>
      </c>
      <c r="J17" s="40">
        <v>28111</v>
      </c>
      <c r="K17" s="39"/>
      <c r="L17" s="40">
        <f t="shared" si="3"/>
        <v>20195</v>
      </c>
      <c r="M17" s="42">
        <f t="shared" si="1"/>
        <v>5086.9017632241812</v>
      </c>
      <c r="N17">
        <f t="shared" si="2"/>
        <v>20195</v>
      </c>
    </row>
    <row r="18" spans="1:14" x14ac:dyDescent="0.25">
      <c r="A18" t="s">
        <v>128</v>
      </c>
      <c r="B18">
        <f t="shared" si="0"/>
        <v>1</v>
      </c>
      <c r="C18" s="2" t="s">
        <v>135</v>
      </c>
      <c r="D18" s="39">
        <v>1</v>
      </c>
      <c r="E18" s="39">
        <v>3.97</v>
      </c>
      <c r="F18" s="39">
        <v>1</v>
      </c>
      <c r="G18" s="39">
        <v>2003</v>
      </c>
      <c r="H18" s="40">
        <v>1073</v>
      </c>
      <c r="I18" s="40">
        <v>1764</v>
      </c>
      <c r="J18" s="40">
        <v>2455</v>
      </c>
      <c r="K18" s="39">
        <v>1.1000000000000001</v>
      </c>
      <c r="L18" s="40">
        <f t="shared" si="3"/>
        <v>1764</v>
      </c>
      <c r="M18" s="42">
        <f t="shared" si="1"/>
        <v>444.33249370277076</v>
      </c>
      <c r="N18">
        <f t="shared" si="2"/>
        <v>1764</v>
      </c>
    </row>
    <row r="19" spans="1:14" x14ac:dyDescent="0.25">
      <c r="A19" t="s">
        <v>130</v>
      </c>
      <c r="B19">
        <f t="shared" si="0"/>
        <v>0</v>
      </c>
      <c r="C19" s="2" t="s">
        <v>89</v>
      </c>
      <c r="D19" s="39">
        <v>1</v>
      </c>
      <c r="E19" s="39">
        <v>2.66</v>
      </c>
      <c r="F19" s="39">
        <v>2</v>
      </c>
      <c r="G19" s="39">
        <v>2008</v>
      </c>
      <c r="H19" s="40">
        <v>11597</v>
      </c>
      <c r="I19" s="40">
        <v>19074</v>
      </c>
      <c r="J19" s="40">
        <v>26551</v>
      </c>
      <c r="K19" s="39"/>
      <c r="L19" s="40">
        <f t="shared" si="3"/>
        <v>19074</v>
      </c>
      <c r="M19" s="42">
        <f t="shared" si="1"/>
        <v>7170.6766917293226</v>
      </c>
      <c r="N19">
        <f t="shared" si="2"/>
        <v>19074</v>
      </c>
    </row>
    <row r="20" spans="1:14" x14ac:dyDescent="0.25">
      <c r="A20" t="s">
        <v>128</v>
      </c>
      <c r="B20">
        <f t="shared" si="0"/>
        <v>1</v>
      </c>
      <c r="C20" s="2" t="s">
        <v>106</v>
      </c>
      <c r="D20" s="39">
        <v>1</v>
      </c>
      <c r="E20" s="39">
        <v>2.5</v>
      </c>
      <c r="F20" s="39">
        <v>1</v>
      </c>
      <c r="G20" s="39">
        <v>2004</v>
      </c>
      <c r="H20" s="40">
        <v>1687</v>
      </c>
      <c r="I20" s="40">
        <v>2775</v>
      </c>
      <c r="J20" s="40">
        <v>3863</v>
      </c>
      <c r="K20" s="39">
        <v>2.7</v>
      </c>
      <c r="L20" s="40">
        <f t="shared" si="3"/>
        <v>2775</v>
      </c>
      <c r="M20" s="42">
        <f t="shared" si="1"/>
        <v>1110</v>
      </c>
      <c r="N20">
        <f t="shared" si="2"/>
        <v>2775</v>
      </c>
    </row>
    <row r="21" spans="1:14" x14ac:dyDescent="0.25">
      <c r="A21" t="s">
        <v>128</v>
      </c>
      <c r="B21">
        <f t="shared" si="0"/>
        <v>1</v>
      </c>
      <c r="C21" s="2" t="s">
        <v>95</v>
      </c>
      <c r="D21" s="39">
        <v>1</v>
      </c>
      <c r="E21" s="39">
        <v>2.3199999999999998</v>
      </c>
      <c r="F21" s="39">
        <v>1</v>
      </c>
      <c r="G21" s="39">
        <v>2001</v>
      </c>
      <c r="H21" s="40">
        <v>2476</v>
      </c>
      <c r="I21" s="40">
        <v>4072</v>
      </c>
      <c r="J21" s="40">
        <v>5668</v>
      </c>
      <c r="K21" s="39">
        <v>4.3</v>
      </c>
      <c r="L21" s="40">
        <f t="shared" si="3"/>
        <v>4072</v>
      </c>
      <c r="M21" s="42">
        <f t="shared" si="1"/>
        <v>1755.1724137931035</v>
      </c>
      <c r="N21">
        <f t="shared" si="2"/>
        <v>4072</v>
      </c>
    </row>
    <row r="22" spans="1:14" x14ac:dyDescent="0.25">
      <c r="A22" t="s">
        <v>128</v>
      </c>
      <c r="B22">
        <f t="shared" si="0"/>
        <v>1</v>
      </c>
      <c r="C22" t="s">
        <v>136</v>
      </c>
      <c r="D22" s="39">
        <v>1</v>
      </c>
      <c r="E22" s="39">
        <v>2.2000000000000002</v>
      </c>
      <c r="F22" s="39">
        <v>1</v>
      </c>
      <c r="G22" s="39">
        <v>2003</v>
      </c>
      <c r="H22" s="40">
        <v>3607</v>
      </c>
      <c r="I22" s="40">
        <v>5933</v>
      </c>
      <c r="J22" s="40">
        <v>8259</v>
      </c>
      <c r="K22" s="39">
        <v>6.6</v>
      </c>
      <c r="L22" s="40">
        <f t="shared" si="3"/>
        <v>5933</v>
      </c>
      <c r="M22" s="42">
        <f t="shared" si="1"/>
        <v>2696.8181818181815</v>
      </c>
      <c r="N22">
        <f t="shared" si="2"/>
        <v>5933</v>
      </c>
    </row>
    <row r="23" spans="1:14" x14ac:dyDescent="0.25">
      <c r="A23" t="s">
        <v>128</v>
      </c>
      <c r="B23">
        <f t="shared" si="0"/>
        <v>1</v>
      </c>
      <c r="C23" s="7" t="s">
        <v>137</v>
      </c>
      <c r="D23" s="39">
        <v>1</v>
      </c>
      <c r="E23" s="39">
        <v>1.97</v>
      </c>
      <c r="F23" s="39">
        <v>1</v>
      </c>
      <c r="G23" s="39">
        <v>2002</v>
      </c>
      <c r="H23" s="40">
        <v>4298</v>
      </c>
      <c r="I23" s="45">
        <v>7069</v>
      </c>
      <c r="J23" s="40">
        <v>9840</v>
      </c>
      <c r="K23" s="39">
        <v>8.6999999999999993</v>
      </c>
      <c r="L23" s="40">
        <f t="shared" si="3"/>
        <v>7069</v>
      </c>
      <c r="M23" s="42">
        <f t="shared" si="1"/>
        <v>3588.3248730964469</v>
      </c>
      <c r="N23">
        <f t="shared" si="2"/>
        <v>7069</v>
      </c>
    </row>
    <row r="24" spans="1:14" x14ac:dyDescent="0.25">
      <c r="A24" t="s">
        <v>128</v>
      </c>
      <c r="B24">
        <f t="shared" si="0"/>
        <v>1</v>
      </c>
      <c r="C24" s="2" t="s">
        <v>85</v>
      </c>
      <c r="D24" s="39">
        <v>1</v>
      </c>
      <c r="E24" s="39">
        <v>1.87</v>
      </c>
      <c r="F24" s="39">
        <v>1</v>
      </c>
      <c r="G24" s="39">
        <v>2005</v>
      </c>
      <c r="H24" s="40">
        <v>2508</v>
      </c>
      <c r="I24" s="40">
        <v>4125</v>
      </c>
      <c r="J24" s="40">
        <v>5742</v>
      </c>
      <c r="K24" s="39">
        <v>5.4</v>
      </c>
      <c r="L24" s="40">
        <f t="shared" si="3"/>
        <v>4125</v>
      </c>
      <c r="M24" s="42">
        <f t="shared" si="1"/>
        <v>2205.8823529411761</v>
      </c>
      <c r="N24">
        <f t="shared" si="2"/>
        <v>4125</v>
      </c>
    </row>
    <row r="25" spans="1:14" x14ac:dyDescent="0.25">
      <c r="A25" t="s">
        <v>130</v>
      </c>
      <c r="B25">
        <f t="shared" si="0"/>
        <v>0</v>
      </c>
      <c r="C25" t="s">
        <v>82</v>
      </c>
      <c r="D25" s="39">
        <v>1</v>
      </c>
      <c r="E25" s="39">
        <v>1.48</v>
      </c>
      <c r="F25" s="39">
        <v>2</v>
      </c>
      <c r="G25" s="39">
        <v>2008</v>
      </c>
      <c r="H25" s="40">
        <v>2956</v>
      </c>
      <c r="I25" s="40">
        <v>4862</v>
      </c>
      <c r="J25" s="40">
        <v>6768</v>
      </c>
      <c r="K25" s="39"/>
      <c r="L25" s="40">
        <f t="shared" si="3"/>
        <v>4862</v>
      </c>
      <c r="M25" s="42">
        <f t="shared" si="1"/>
        <v>3285.135135135135</v>
      </c>
      <c r="N25">
        <f t="shared" si="2"/>
        <v>4862</v>
      </c>
    </row>
    <row r="26" spans="1:14" x14ac:dyDescent="0.25">
      <c r="A26" t="s">
        <v>128</v>
      </c>
      <c r="B26">
        <f t="shared" si="0"/>
        <v>1</v>
      </c>
      <c r="C26" t="s">
        <v>138</v>
      </c>
      <c r="D26" s="39">
        <v>1</v>
      </c>
      <c r="E26" s="39">
        <v>1.45</v>
      </c>
      <c r="F26" s="39">
        <v>2004</v>
      </c>
      <c r="G26" s="39"/>
      <c r="H26" s="39"/>
      <c r="I26" s="39"/>
      <c r="J26" s="39"/>
      <c r="K26" s="39"/>
      <c r="L26" s="40" t="s">
        <v>67</v>
      </c>
      <c r="M26" s="42" t="s">
        <v>151</v>
      </c>
      <c r="N26" t="str">
        <f t="shared" si="2"/>
        <v>NA</v>
      </c>
    </row>
    <row r="27" spans="1:14" x14ac:dyDescent="0.25">
      <c r="A27" t="s">
        <v>128</v>
      </c>
      <c r="B27">
        <f t="shared" si="0"/>
        <v>1</v>
      </c>
      <c r="C27" t="s">
        <v>139</v>
      </c>
      <c r="D27" s="39">
        <v>1</v>
      </c>
      <c r="E27" s="39">
        <v>1.4</v>
      </c>
      <c r="F27" s="39">
        <v>1</v>
      </c>
      <c r="G27" s="39">
        <v>2004</v>
      </c>
      <c r="H27" s="40">
        <v>1656</v>
      </c>
      <c r="I27" s="40">
        <v>2723</v>
      </c>
      <c r="J27" s="40">
        <v>3790</v>
      </c>
      <c r="K27" s="39">
        <v>5</v>
      </c>
      <c r="L27" s="40">
        <f t="shared" si="3"/>
        <v>2723</v>
      </c>
      <c r="M27" s="42">
        <f t="shared" si="1"/>
        <v>1945.0000000000002</v>
      </c>
      <c r="N27">
        <f t="shared" si="2"/>
        <v>2723</v>
      </c>
    </row>
    <row r="28" spans="1:14" x14ac:dyDescent="0.25">
      <c r="A28" t="s">
        <v>128</v>
      </c>
      <c r="B28">
        <f t="shared" si="0"/>
        <v>1</v>
      </c>
      <c r="C28" t="s">
        <v>140</v>
      </c>
      <c r="D28" s="39">
        <v>1</v>
      </c>
      <c r="E28" s="39">
        <v>1.02</v>
      </c>
      <c r="F28" s="39"/>
      <c r="G28" s="39"/>
      <c r="H28" s="39"/>
      <c r="I28" s="39"/>
      <c r="J28" s="39"/>
      <c r="K28" s="39"/>
      <c r="L28" s="40" t="s">
        <v>67</v>
      </c>
      <c r="M28" s="42" t="s">
        <v>151</v>
      </c>
      <c r="N28" t="str">
        <f t="shared" si="2"/>
        <v>NA</v>
      </c>
    </row>
    <row r="29" spans="1:14" x14ac:dyDescent="0.25">
      <c r="A29" t="s">
        <v>128</v>
      </c>
      <c r="B29">
        <f t="shared" si="0"/>
        <v>1</v>
      </c>
      <c r="C29" t="s">
        <v>141</v>
      </c>
      <c r="D29" s="39">
        <v>1</v>
      </c>
      <c r="E29" s="39">
        <v>0.68</v>
      </c>
      <c r="F29" s="39">
        <v>2004</v>
      </c>
      <c r="G29" s="39"/>
      <c r="H29" s="39"/>
      <c r="I29" s="39"/>
      <c r="J29" s="39"/>
      <c r="K29" s="39"/>
      <c r="L29" s="40" t="s">
        <v>67</v>
      </c>
      <c r="M29" s="42" t="s">
        <v>151</v>
      </c>
      <c r="N29" t="str">
        <f t="shared" si="2"/>
        <v>NA</v>
      </c>
    </row>
    <row r="30" spans="1:14" x14ac:dyDescent="0.25">
      <c r="A30" t="s">
        <v>128</v>
      </c>
      <c r="B30">
        <f t="shared" si="0"/>
        <v>1</v>
      </c>
      <c r="C30" t="s">
        <v>142</v>
      </c>
      <c r="D30" s="39">
        <v>1</v>
      </c>
      <c r="E30" s="39">
        <v>0.64</v>
      </c>
      <c r="F30" s="39">
        <v>1</v>
      </c>
      <c r="G30" s="39">
        <v>2001</v>
      </c>
      <c r="H30" s="39">
        <v>679</v>
      </c>
      <c r="I30" s="40">
        <v>1116</v>
      </c>
      <c r="J30" s="40">
        <v>1553</v>
      </c>
      <c r="K30" s="39">
        <v>4.2</v>
      </c>
      <c r="L30" s="40">
        <f t="shared" si="3"/>
        <v>1116</v>
      </c>
      <c r="M30" s="42">
        <f t="shared" si="1"/>
        <v>1743.75</v>
      </c>
      <c r="N30">
        <f t="shared" si="2"/>
        <v>1116</v>
      </c>
    </row>
    <row r="31" spans="1:14" x14ac:dyDescent="0.25">
      <c r="A31" t="s">
        <v>128</v>
      </c>
      <c r="B31">
        <f t="shared" si="0"/>
        <v>1</v>
      </c>
      <c r="C31" t="s">
        <v>143</v>
      </c>
      <c r="D31" s="39">
        <v>1</v>
      </c>
      <c r="E31" s="39">
        <v>0.6</v>
      </c>
      <c r="F31" s="39"/>
      <c r="G31" s="39"/>
      <c r="H31" s="39"/>
      <c r="I31" s="39"/>
      <c r="J31" s="39"/>
      <c r="K31" s="39"/>
      <c r="L31" s="40" t="s">
        <v>67</v>
      </c>
      <c r="M31" s="42" t="s">
        <v>151</v>
      </c>
      <c r="N31" t="str">
        <f t="shared" si="2"/>
        <v>NA</v>
      </c>
    </row>
    <row r="32" spans="1:14" x14ac:dyDescent="0.25">
      <c r="A32" t="s">
        <v>128</v>
      </c>
      <c r="B32">
        <f t="shared" si="0"/>
        <v>1</v>
      </c>
      <c r="C32" t="s">
        <v>144</v>
      </c>
      <c r="D32" s="39">
        <v>1</v>
      </c>
      <c r="E32" s="39">
        <v>0.5</v>
      </c>
      <c r="F32" s="39">
        <v>1</v>
      </c>
      <c r="G32" s="39">
        <v>2001</v>
      </c>
      <c r="H32" s="39">
        <v>663</v>
      </c>
      <c r="I32" s="40">
        <v>1091</v>
      </c>
      <c r="J32" s="40">
        <v>1519</v>
      </c>
      <c r="K32" s="39">
        <v>5.3</v>
      </c>
      <c r="L32" s="40">
        <f t="shared" si="3"/>
        <v>1091</v>
      </c>
      <c r="M32" s="42">
        <f t="shared" si="1"/>
        <v>2182</v>
      </c>
      <c r="N32">
        <f t="shared" si="2"/>
        <v>1091</v>
      </c>
    </row>
    <row r="33" spans="1:38" x14ac:dyDescent="0.25">
      <c r="A33" t="s">
        <v>128</v>
      </c>
      <c r="B33">
        <f t="shared" si="0"/>
        <v>1</v>
      </c>
      <c r="C33" s="2" t="s">
        <v>104</v>
      </c>
      <c r="D33" s="39">
        <v>1</v>
      </c>
      <c r="E33" s="39">
        <v>0.45</v>
      </c>
      <c r="F33" s="39">
        <v>1</v>
      </c>
      <c r="G33" s="39">
        <v>2001</v>
      </c>
      <c r="H33" s="39">
        <v>257</v>
      </c>
      <c r="I33" s="39">
        <v>423</v>
      </c>
      <c r="J33" s="39">
        <v>589</v>
      </c>
      <c r="K33" s="39">
        <v>2.2999999999999998</v>
      </c>
      <c r="L33" s="40">
        <f t="shared" si="3"/>
        <v>423</v>
      </c>
      <c r="M33" s="42">
        <f t="shared" si="1"/>
        <v>940</v>
      </c>
      <c r="N33">
        <f t="shared" si="2"/>
        <v>423</v>
      </c>
    </row>
    <row r="34" spans="1:38" x14ac:dyDescent="0.25">
      <c r="A34" t="s">
        <v>128</v>
      </c>
      <c r="B34">
        <f t="shared" si="0"/>
        <v>1</v>
      </c>
      <c r="C34" s="2" t="s">
        <v>71</v>
      </c>
      <c r="D34" s="39">
        <v>1</v>
      </c>
      <c r="E34" s="39">
        <v>0.4</v>
      </c>
      <c r="F34" s="39"/>
      <c r="G34" s="39"/>
      <c r="H34" s="39"/>
      <c r="I34" s="39"/>
      <c r="J34" s="39"/>
      <c r="K34" s="39"/>
      <c r="L34" s="40" t="s">
        <v>67</v>
      </c>
      <c r="M34" s="42" t="s">
        <v>151</v>
      </c>
      <c r="N34" s="41">
        <f>O38*E34</f>
        <v>817.05730966055114</v>
      </c>
    </row>
    <row r="35" spans="1:38" x14ac:dyDescent="0.25">
      <c r="A35" t="s">
        <v>128</v>
      </c>
      <c r="B35">
        <f t="shared" si="0"/>
        <v>1</v>
      </c>
      <c r="C35" t="s">
        <v>145</v>
      </c>
      <c r="D35" s="39">
        <v>1</v>
      </c>
      <c r="E35" s="39">
        <v>0.39</v>
      </c>
      <c r="F35" s="39">
        <v>1</v>
      </c>
      <c r="G35" s="39">
        <v>2002</v>
      </c>
      <c r="H35" s="39">
        <v>358</v>
      </c>
      <c r="I35" s="39">
        <v>589</v>
      </c>
      <c r="J35" s="39">
        <v>820</v>
      </c>
      <c r="K35" s="39">
        <v>3.6</v>
      </c>
      <c r="L35" s="40">
        <f t="shared" si="3"/>
        <v>589</v>
      </c>
      <c r="M35" s="42">
        <f t="shared" si="1"/>
        <v>1510.2564102564102</v>
      </c>
      <c r="N35">
        <f t="shared" si="2"/>
        <v>589</v>
      </c>
    </row>
    <row r="36" spans="1:38" x14ac:dyDescent="0.25">
      <c r="A36" t="s">
        <v>128</v>
      </c>
      <c r="B36">
        <f t="shared" si="0"/>
        <v>1</v>
      </c>
      <c r="C36" t="s">
        <v>146</v>
      </c>
      <c r="D36" s="39">
        <v>1</v>
      </c>
      <c r="E36" s="39">
        <v>0.32</v>
      </c>
      <c r="F36" s="39">
        <v>1</v>
      </c>
      <c r="G36" s="39">
        <v>2001</v>
      </c>
      <c r="H36" s="39">
        <v>257</v>
      </c>
      <c r="I36" s="39">
        <v>423</v>
      </c>
      <c r="J36" s="39">
        <v>589</v>
      </c>
      <c r="K36" s="39">
        <v>2.2999999999999998</v>
      </c>
      <c r="L36" s="40">
        <f t="shared" si="3"/>
        <v>423</v>
      </c>
      <c r="M36" s="42">
        <f t="shared" si="1"/>
        <v>1321.875</v>
      </c>
      <c r="N36">
        <f t="shared" si="2"/>
        <v>423</v>
      </c>
    </row>
    <row r="37" spans="1:38" x14ac:dyDescent="0.25"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38" ht="93" customHeight="1" x14ac:dyDescent="0.25">
      <c r="D38" s="39"/>
      <c r="E38" s="39"/>
      <c r="F38" s="39"/>
      <c r="G38" s="39"/>
      <c r="H38" s="39"/>
      <c r="I38" s="39"/>
      <c r="J38" s="39"/>
      <c r="K38" s="39"/>
      <c r="L38" s="47" t="s">
        <v>163</v>
      </c>
      <c r="M38" s="42">
        <f>AVERAGE($M$5:$M$15,$M$17:$M$25,$M$27,$M$30,$M$32:$M$33,$M$35,$M$36)</f>
        <v>2456.6633630868578</v>
      </c>
      <c r="N38" s="48" t="s">
        <v>164</v>
      </c>
      <c r="O38" s="42">
        <f>AVERAGE($M$5:$M$6,M9:M15,M20:M24,$M$18,$M$27,$M$30,$M$32:$M$33,$M$35,$M$36)</f>
        <v>2042.6432741513777</v>
      </c>
      <c r="P38" s="48" t="s">
        <v>165</v>
      </c>
      <c r="Q38" s="42">
        <f>AVERAGE($M$7:$M$8,$M$17,$M$19,$M$25,$M$32:$M$33,$M$35,$M$36)</f>
        <v>2992.4300103706428</v>
      </c>
      <c r="R38" s="44"/>
      <c r="S38" s="44" t="s">
        <v>172</v>
      </c>
      <c r="T38" s="52">
        <f>AVERAGE($M$9:$M$15,$M$5:$M$6,$M$18,$M$20:$M$25,$M$27,$M$30,$M$32:$M$33,$M$35:$M$36)</f>
        <v>2099.1201769233667</v>
      </c>
      <c r="U38" s="44" t="s">
        <v>173</v>
      </c>
      <c r="V38" s="52">
        <f>STDEV($M$9:$M$15,$M$5:$M$6,$M$18,$M$20:$M$25,$M$27,$M$30,$M$32:$M$33,$M$35:$M$36)</f>
        <v>1081.1737717637418</v>
      </c>
      <c r="W38" s="44" t="s">
        <v>161</v>
      </c>
      <c r="X38" s="53">
        <f>V38/T38</f>
        <v>0.51506044468039647</v>
      </c>
      <c r="Y38" s="44"/>
      <c r="Z38" s="44" t="s">
        <v>174</v>
      </c>
      <c r="AA38" s="54">
        <f>SQRT(LN(1+X38^2))</f>
        <v>0.48507646894825129</v>
      </c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x14ac:dyDescent="0.25"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38" x14ac:dyDescent="0.25">
      <c r="A40" s="7" t="s">
        <v>128</v>
      </c>
      <c r="B40" s="7"/>
      <c r="C40" s="2" t="s">
        <v>108</v>
      </c>
      <c r="D40" s="46">
        <v>1</v>
      </c>
      <c r="E40" s="46">
        <f>E23+E11</f>
        <v>19.47</v>
      </c>
      <c r="F40" s="46">
        <v>1</v>
      </c>
      <c r="G40" s="46">
        <v>2002</v>
      </c>
      <c r="H40" s="45">
        <f>H11+H23</f>
        <v>17329</v>
      </c>
      <c r="I40" s="45">
        <f t="shared" ref="I40:L40" si="4">I11+I23</f>
        <v>28501</v>
      </c>
      <c r="J40" s="45">
        <f t="shared" si="4"/>
        <v>39673</v>
      </c>
      <c r="K40" s="45">
        <f t="shared" si="4"/>
        <v>11.649999999999999</v>
      </c>
      <c r="L40" s="45">
        <f t="shared" si="4"/>
        <v>28501</v>
      </c>
      <c r="M40" s="45">
        <f>AVERAGE(M11,M23)</f>
        <v>2406.5052936910806</v>
      </c>
      <c r="N40" s="43">
        <f>N11+N23</f>
        <v>28501</v>
      </c>
    </row>
  </sheetData>
  <conditionalFormatting sqref="A5:B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StockData_Main</vt:lpstr>
      <vt:lpstr>stock-recruit all</vt:lpstr>
      <vt:lpstr>Skeena only data</vt:lpstr>
      <vt:lpstr>fits of lnrs to S</vt:lpstr>
      <vt:lpstr>Smax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McAllister, Murdoch</dc:creator>
  <cp:lastModifiedBy>McAllister, Murdoch</cp:lastModifiedBy>
  <dcterms:created xsi:type="dcterms:W3CDTF">2021-11-22T02:00:42Z</dcterms:created>
  <dcterms:modified xsi:type="dcterms:W3CDTF">2021-12-14T23:39:09Z</dcterms:modified>
</cp:coreProperties>
</file>